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0_ncr:100000_{384B4B4F-9888-407B-9217-0AB2E9ED9315}" xr6:coauthVersionLast="31" xr6:coauthVersionMax="31" xr10:uidLastSave="{00000000-0000-0000-0000-000000000000}"/>
  <bookViews>
    <workbookView xWindow="240" yWindow="375" windowWidth="20115" windowHeight="6735" firstSheet="3" activeTab="6" xr2:uid="{00000000-000D-0000-FFFF-FFFF00000000}"/>
  </bookViews>
  <sheets>
    <sheet name="Donnees" sheetId="1" r:id="rId1"/>
    <sheet name="Impression" sheetId="2" r:id="rId2"/>
    <sheet name="Historique des devis" sheetId="3" r:id="rId3"/>
    <sheet name="Effectif contrat" sheetId="11" r:id="rId4"/>
    <sheet name="effectif par contrat" sheetId="10" r:id="rId5"/>
    <sheet name="Article_famille" sheetId="7" r:id="rId6"/>
    <sheet name="Copier commandes wix" sheetId="9" r:id="rId7"/>
    <sheet name="Référence matériel" sheetId="5" r:id="rId8"/>
  </sheets>
  <externalReferences>
    <externalReference r:id="rId9"/>
  </externalReferences>
  <definedNames>
    <definedName name="_xlnm._FilterDatabase" localSheetId="5" hidden="1">Article_famille!$A$1:$B$120</definedName>
    <definedName name="_xlnm._FilterDatabase" localSheetId="6" hidden="1">'Copier commandes wix'!$A$1:$P$2123</definedName>
    <definedName name="_xlnm._FilterDatabase" localSheetId="3" hidden="1">'Effectif contrat'!$D$1:$F$1350</definedName>
    <definedName name="_xlnm._FilterDatabase" localSheetId="4" hidden="1">'effectif par contrat'!$A$2:$A$2589</definedName>
    <definedName name="_xlnm._FilterDatabase" localSheetId="2" hidden="1">'Historique des devis'!$A$1:$Q$3232</definedName>
    <definedName name="_xlnm._FilterDatabase" localSheetId="7" hidden="1">'Référence matériel'!$B$1:$C$216</definedName>
    <definedName name="Affectation">[1]Listes!$A$2:$A$56</definedName>
    <definedName name="_xlnm.Print_Area" localSheetId="3">'Effectif contrat'!$D$1:$E$134</definedName>
    <definedName name="_xlnm.Print_Area" localSheetId="1">Impression!$A$1:$G$39</definedName>
  </definedNames>
  <calcPr calcId="179017"/>
</workbook>
</file>

<file path=xl/calcChain.xml><?xml version="1.0" encoding="utf-8"?>
<calcChain xmlns="http://schemas.openxmlformats.org/spreadsheetml/2006/main">
  <c r="F137" i="9" l="1"/>
  <c r="N137" i="9"/>
  <c r="L135" i="9"/>
  <c r="E132" i="9"/>
  <c r="L134" i="9"/>
  <c r="L133" i="9"/>
  <c r="N132" i="9"/>
  <c r="M132" i="9"/>
  <c r="L132" i="9"/>
  <c r="K132" i="9"/>
  <c r="F132" i="9"/>
  <c r="J132" i="9"/>
  <c r="I132" i="9"/>
  <c r="H132" i="9"/>
  <c r="G132" i="9"/>
  <c r="H56" i="3" l="1"/>
  <c r="H57" i="3"/>
  <c r="H58" i="3"/>
  <c r="H59" i="3"/>
  <c r="I58" i="3"/>
  <c r="I57" i="3"/>
  <c r="I56" i="3"/>
  <c r="J9" i="3" l="1"/>
  <c r="J11" i="3"/>
  <c r="J22" i="3"/>
  <c r="J24" i="3"/>
  <c r="J29" i="3"/>
  <c r="J30" i="3"/>
  <c r="J35" i="3"/>
  <c r="J37" i="3"/>
  <c r="J39" i="3"/>
  <c r="J43" i="3"/>
  <c r="J55" i="3"/>
  <c r="J56" i="3"/>
  <c r="J64" i="3"/>
  <c r="J79" i="3"/>
  <c r="J83" i="3"/>
  <c r="J87" i="3"/>
  <c r="J88" i="3"/>
  <c r="J93" i="3"/>
  <c r="J96" i="3"/>
  <c r="J97" i="3"/>
  <c r="J98" i="3"/>
  <c r="J110" i="3"/>
  <c r="J113" i="3"/>
  <c r="J115" i="3"/>
  <c r="J116" i="3"/>
  <c r="J119" i="3"/>
  <c r="J120" i="3"/>
  <c r="J121" i="3"/>
  <c r="J2" i="3"/>
  <c r="J3" i="3"/>
  <c r="J4" i="3"/>
  <c r="J5" i="3"/>
  <c r="J6" i="3"/>
  <c r="J7" i="3"/>
  <c r="J8" i="3"/>
  <c r="J10" i="3"/>
  <c r="J12" i="3"/>
  <c r="J13" i="3"/>
  <c r="J14" i="3"/>
  <c r="J15" i="3"/>
  <c r="J16" i="3"/>
  <c r="J17" i="3"/>
  <c r="J18" i="3"/>
  <c r="J19" i="3"/>
  <c r="J20" i="3"/>
  <c r="J21" i="3"/>
  <c r="J23" i="3"/>
  <c r="J25" i="3"/>
  <c r="J26" i="3"/>
  <c r="J27" i="3"/>
  <c r="J28" i="3"/>
  <c r="J31" i="3"/>
  <c r="J32" i="3"/>
  <c r="J33" i="3"/>
  <c r="J34" i="3"/>
  <c r="J36" i="3"/>
  <c r="J38" i="3"/>
  <c r="J40" i="3"/>
  <c r="J41" i="3"/>
  <c r="J42" i="3"/>
  <c r="J44" i="3"/>
  <c r="J45" i="3"/>
  <c r="J46" i="3"/>
  <c r="J47" i="3"/>
  <c r="J48" i="3"/>
  <c r="J49" i="3"/>
  <c r="J50" i="3"/>
  <c r="J51" i="3"/>
  <c r="J52" i="3"/>
  <c r="J53" i="3"/>
  <c r="J54" i="3"/>
  <c r="J57" i="3"/>
  <c r="J58" i="3"/>
  <c r="J59" i="3"/>
  <c r="J60" i="3"/>
  <c r="J61" i="3"/>
  <c r="J62" i="3"/>
  <c r="J63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80" i="3"/>
  <c r="J81" i="3"/>
  <c r="J82" i="3"/>
  <c r="J84" i="3"/>
  <c r="J85" i="3"/>
  <c r="J86" i="3"/>
  <c r="J89" i="3"/>
  <c r="J90" i="3"/>
  <c r="J91" i="3"/>
  <c r="J92" i="3"/>
  <c r="J94" i="3"/>
  <c r="J95" i="3"/>
  <c r="J99" i="3"/>
  <c r="J100" i="3"/>
  <c r="J101" i="3"/>
  <c r="J102" i="3"/>
  <c r="J103" i="3"/>
  <c r="J104" i="3"/>
  <c r="J105" i="3"/>
  <c r="J106" i="3"/>
  <c r="J107" i="3"/>
  <c r="J108" i="3"/>
  <c r="J109" i="3"/>
  <c r="J111" i="3"/>
  <c r="J112" i="3"/>
  <c r="J114" i="3"/>
  <c r="J117" i="3"/>
  <c r="J118" i="3"/>
  <c r="J122" i="3"/>
  <c r="E1" i="9"/>
  <c r="E2" i="9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E996" i="9"/>
  <c r="E997" i="9"/>
  <c r="E998" i="9"/>
  <c r="E999" i="9"/>
  <c r="E1000" i="9"/>
  <c r="E1001" i="9"/>
  <c r="E1002" i="9"/>
  <c r="E1003" i="9"/>
  <c r="E1004" i="9"/>
  <c r="E1005" i="9"/>
  <c r="E1006" i="9"/>
  <c r="E1007" i="9"/>
  <c r="E1008" i="9"/>
  <c r="E1009" i="9"/>
  <c r="E1010" i="9"/>
  <c r="E1011" i="9"/>
  <c r="E1012" i="9"/>
  <c r="E1013" i="9"/>
  <c r="E1014" i="9"/>
  <c r="E1015" i="9"/>
  <c r="E1016" i="9"/>
  <c r="E1017" i="9"/>
  <c r="E1018" i="9"/>
  <c r="E1019" i="9"/>
  <c r="E1020" i="9"/>
  <c r="E1021" i="9"/>
  <c r="E1022" i="9"/>
  <c r="E1023" i="9"/>
  <c r="E1024" i="9"/>
  <c r="E1025" i="9"/>
  <c r="E1026" i="9"/>
  <c r="E1027" i="9"/>
  <c r="E1028" i="9"/>
  <c r="E1029" i="9"/>
  <c r="E1030" i="9"/>
  <c r="E1031" i="9"/>
  <c r="E1032" i="9"/>
  <c r="E1033" i="9"/>
  <c r="E1034" i="9"/>
  <c r="E1035" i="9"/>
  <c r="E1036" i="9"/>
  <c r="E1037" i="9"/>
  <c r="E1038" i="9"/>
  <c r="E1039" i="9"/>
  <c r="E1040" i="9"/>
  <c r="E1041" i="9"/>
  <c r="E1042" i="9"/>
  <c r="E1043" i="9"/>
  <c r="E1044" i="9"/>
  <c r="E1045" i="9"/>
  <c r="E1046" i="9"/>
  <c r="E1047" i="9"/>
  <c r="E1048" i="9"/>
  <c r="E1049" i="9"/>
  <c r="E1050" i="9"/>
  <c r="E1051" i="9"/>
  <c r="E1052" i="9"/>
  <c r="E1053" i="9"/>
  <c r="E1054" i="9"/>
  <c r="E1055" i="9"/>
  <c r="E1056" i="9"/>
  <c r="E1057" i="9"/>
  <c r="E1058" i="9"/>
  <c r="E1059" i="9"/>
  <c r="E1060" i="9"/>
  <c r="E1061" i="9"/>
  <c r="E1062" i="9"/>
  <c r="E1063" i="9"/>
  <c r="E1064" i="9"/>
  <c r="E1065" i="9"/>
  <c r="E1066" i="9"/>
  <c r="E1067" i="9"/>
  <c r="E1068" i="9"/>
  <c r="E1069" i="9"/>
  <c r="E1070" i="9"/>
  <c r="E1071" i="9"/>
  <c r="E1072" i="9"/>
  <c r="E1073" i="9"/>
  <c r="E1074" i="9"/>
  <c r="E1075" i="9"/>
  <c r="E1076" i="9"/>
  <c r="E1077" i="9"/>
  <c r="E1078" i="9"/>
  <c r="E1079" i="9"/>
  <c r="E1080" i="9"/>
  <c r="E1081" i="9"/>
  <c r="E1082" i="9"/>
  <c r="E1083" i="9"/>
  <c r="E1084" i="9"/>
  <c r="E1085" i="9"/>
  <c r="E1086" i="9"/>
  <c r="E1087" i="9"/>
  <c r="E1088" i="9"/>
  <c r="E1089" i="9"/>
  <c r="E1090" i="9"/>
  <c r="E1091" i="9"/>
  <c r="E1092" i="9"/>
  <c r="E1093" i="9"/>
  <c r="E1094" i="9"/>
  <c r="E1095" i="9"/>
  <c r="E1096" i="9"/>
  <c r="E1097" i="9"/>
  <c r="E1098" i="9"/>
  <c r="E1099" i="9"/>
  <c r="E1100" i="9"/>
  <c r="E1101" i="9"/>
  <c r="E1102" i="9"/>
  <c r="E1103" i="9"/>
  <c r="E1104" i="9"/>
  <c r="E1105" i="9"/>
  <c r="E1106" i="9"/>
  <c r="E1107" i="9"/>
  <c r="E1108" i="9"/>
  <c r="E1109" i="9"/>
  <c r="E1110" i="9"/>
  <c r="E1111" i="9"/>
  <c r="E1112" i="9"/>
  <c r="E1113" i="9"/>
  <c r="E1114" i="9"/>
  <c r="E1115" i="9"/>
  <c r="E1116" i="9"/>
  <c r="E1117" i="9"/>
  <c r="E1118" i="9"/>
  <c r="E1119" i="9"/>
  <c r="E1120" i="9"/>
  <c r="E1121" i="9"/>
  <c r="E1122" i="9"/>
  <c r="E1123" i="9"/>
  <c r="E1124" i="9"/>
  <c r="E1125" i="9"/>
  <c r="E1126" i="9"/>
  <c r="E1127" i="9"/>
  <c r="E1128" i="9"/>
  <c r="E1129" i="9"/>
  <c r="E1130" i="9"/>
  <c r="E1131" i="9"/>
  <c r="E1132" i="9"/>
  <c r="E1133" i="9"/>
  <c r="E1134" i="9"/>
  <c r="E1135" i="9"/>
  <c r="E1136" i="9"/>
  <c r="E1137" i="9"/>
  <c r="E1138" i="9"/>
  <c r="E1139" i="9"/>
  <c r="E1140" i="9"/>
  <c r="E1141" i="9"/>
  <c r="E1142" i="9"/>
  <c r="E1143" i="9"/>
  <c r="E1144" i="9"/>
  <c r="E1145" i="9"/>
  <c r="E1146" i="9"/>
  <c r="E1147" i="9"/>
  <c r="E1148" i="9"/>
  <c r="E1149" i="9"/>
  <c r="E1150" i="9"/>
  <c r="E1151" i="9"/>
  <c r="E1152" i="9"/>
  <c r="E1153" i="9"/>
  <c r="E1154" i="9"/>
  <c r="E1155" i="9"/>
  <c r="E1156" i="9"/>
  <c r="E1157" i="9"/>
  <c r="E1158" i="9"/>
  <c r="E1159" i="9"/>
  <c r="E1160" i="9"/>
  <c r="E1161" i="9"/>
  <c r="E1162" i="9"/>
  <c r="E1163" i="9"/>
  <c r="E1164" i="9"/>
  <c r="E1165" i="9"/>
  <c r="E1166" i="9"/>
  <c r="E1167" i="9"/>
  <c r="E1168" i="9"/>
  <c r="E1169" i="9"/>
  <c r="E1170" i="9"/>
  <c r="E1171" i="9"/>
  <c r="E1172" i="9"/>
  <c r="E1173" i="9"/>
  <c r="E1174" i="9"/>
  <c r="E1175" i="9"/>
  <c r="E1176" i="9"/>
  <c r="E1177" i="9"/>
  <c r="E1178" i="9"/>
  <c r="E1179" i="9"/>
  <c r="E1180" i="9"/>
  <c r="E1181" i="9"/>
  <c r="E1182" i="9"/>
  <c r="E1183" i="9"/>
  <c r="E1184" i="9"/>
  <c r="E1185" i="9"/>
  <c r="E1186" i="9"/>
  <c r="E1187" i="9"/>
  <c r="E1188" i="9"/>
  <c r="E1189" i="9"/>
  <c r="E1190" i="9"/>
  <c r="E1191" i="9"/>
  <c r="E1192" i="9"/>
  <c r="E1193" i="9"/>
  <c r="E1194" i="9"/>
  <c r="E1195" i="9"/>
  <c r="E1196" i="9"/>
  <c r="E1197" i="9"/>
  <c r="E1198" i="9"/>
  <c r="E1199" i="9"/>
  <c r="E1200" i="9"/>
  <c r="E1201" i="9"/>
  <c r="E1202" i="9"/>
  <c r="E1203" i="9"/>
  <c r="E1204" i="9"/>
  <c r="E1205" i="9"/>
  <c r="E1206" i="9"/>
  <c r="E1207" i="9"/>
  <c r="E1208" i="9"/>
  <c r="E1209" i="9"/>
  <c r="E1210" i="9"/>
  <c r="E1211" i="9"/>
  <c r="E1212" i="9"/>
  <c r="E1213" i="9"/>
  <c r="E1214" i="9"/>
  <c r="E1215" i="9"/>
  <c r="E1216" i="9"/>
  <c r="E1217" i="9"/>
  <c r="E1218" i="9"/>
  <c r="E1219" i="9"/>
  <c r="E1220" i="9"/>
  <c r="E1221" i="9"/>
  <c r="E1222" i="9"/>
  <c r="E1223" i="9"/>
  <c r="E1224" i="9"/>
  <c r="E1225" i="9"/>
  <c r="E1226" i="9"/>
  <c r="E1227" i="9"/>
  <c r="E1228" i="9"/>
  <c r="E1229" i="9"/>
  <c r="E1230" i="9"/>
  <c r="E1231" i="9"/>
  <c r="E1232" i="9"/>
  <c r="E1233" i="9"/>
  <c r="E1234" i="9"/>
  <c r="E1235" i="9"/>
  <c r="E1236" i="9"/>
  <c r="E1237" i="9"/>
  <c r="E1238" i="9"/>
  <c r="E1239" i="9"/>
  <c r="E1240" i="9"/>
  <c r="E1241" i="9"/>
  <c r="E1242" i="9"/>
  <c r="E1243" i="9"/>
  <c r="E1244" i="9"/>
  <c r="E1245" i="9"/>
  <c r="E1246" i="9"/>
  <c r="E1247" i="9"/>
  <c r="E1248" i="9"/>
  <c r="E1249" i="9"/>
  <c r="E1250" i="9"/>
  <c r="E1251" i="9"/>
  <c r="E1252" i="9"/>
  <c r="E1253" i="9"/>
  <c r="E1254" i="9"/>
  <c r="E1255" i="9"/>
  <c r="E1256" i="9"/>
  <c r="E1257" i="9"/>
  <c r="E1258" i="9"/>
  <c r="E1259" i="9"/>
  <c r="E1260" i="9"/>
  <c r="E1261" i="9"/>
  <c r="E1262" i="9"/>
  <c r="E1263" i="9"/>
  <c r="E1264" i="9"/>
  <c r="E1265" i="9"/>
  <c r="E1266" i="9"/>
  <c r="E1267" i="9"/>
  <c r="E1268" i="9"/>
  <c r="E1269" i="9"/>
  <c r="E1270" i="9"/>
  <c r="E1271" i="9"/>
  <c r="E1272" i="9"/>
  <c r="E1273" i="9"/>
  <c r="E1274" i="9"/>
  <c r="E1275" i="9"/>
  <c r="E1276" i="9"/>
  <c r="E1277" i="9"/>
  <c r="E1278" i="9"/>
  <c r="E1279" i="9"/>
  <c r="E1280" i="9"/>
  <c r="E1281" i="9"/>
  <c r="E1282" i="9"/>
  <c r="E1283" i="9"/>
  <c r="E1284" i="9"/>
  <c r="E1285" i="9"/>
  <c r="E1286" i="9"/>
  <c r="E1287" i="9"/>
  <c r="E1288" i="9"/>
  <c r="E1289" i="9"/>
  <c r="E1290" i="9"/>
  <c r="E1291" i="9"/>
  <c r="E1292" i="9"/>
  <c r="E1293" i="9"/>
  <c r="E1294" i="9"/>
  <c r="E1295" i="9"/>
  <c r="E1296" i="9"/>
  <c r="E1297" i="9"/>
  <c r="E1298" i="9"/>
  <c r="E1299" i="9"/>
  <c r="E1300" i="9"/>
  <c r="E1301" i="9"/>
  <c r="E1302" i="9"/>
  <c r="E1303" i="9"/>
  <c r="E1304" i="9"/>
  <c r="E1305" i="9"/>
  <c r="E1306" i="9"/>
  <c r="E1307" i="9"/>
  <c r="E1308" i="9"/>
  <c r="E1309" i="9"/>
  <c r="E1310" i="9"/>
  <c r="E1311" i="9"/>
  <c r="E1312" i="9"/>
  <c r="E1313" i="9"/>
  <c r="E1314" i="9"/>
  <c r="E1315" i="9"/>
  <c r="E1316" i="9"/>
  <c r="E1317" i="9"/>
  <c r="E1318" i="9"/>
  <c r="E1319" i="9"/>
  <c r="E1320" i="9"/>
  <c r="E1321" i="9"/>
  <c r="E1322" i="9"/>
  <c r="E1323" i="9"/>
  <c r="E1324" i="9"/>
  <c r="E1325" i="9"/>
  <c r="E1326" i="9"/>
  <c r="E1327" i="9"/>
  <c r="E1328" i="9"/>
  <c r="E1329" i="9"/>
  <c r="E1330" i="9"/>
  <c r="E1331" i="9"/>
  <c r="E1332" i="9"/>
  <c r="E1333" i="9"/>
  <c r="E1334" i="9"/>
  <c r="E1335" i="9"/>
  <c r="E1336" i="9"/>
  <c r="E1337" i="9"/>
  <c r="E1338" i="9"/>
  <c r="E1339" i="9"/>
  <c r="E1340" i="9"/>
  <c r="E1341" i="9"/>
  <c r="E1342" i="9"/>
  <c r="E1343" i="9"/>
  <c r="E1344" i="9"/>
  <c r="E1345" i="9"/>
  <c r="E1346" i="9"/>
  <c r="E1347" i="9"/>
  <c r="E1348" i="9"/>
  <c r="E1349" i="9"/>
  <c r="E1350" i="9"/>
  <c r="E1351" i="9"/>
  <c r="E1352" i="9"/>
  <c r="E1353" i="9"/>
  <c r="E1354" i="9"/>
  <c r="E1355" i="9"/>
  <c r="E1356" i="9"/>
  <c r="E1357" i="9"/>
  <c r="E1358" i="9"/>
  <c r="E1359" i="9"/>
  <c r="E1360" i="9"/>
  <c r="E1361" i="9"/>
  <c r="E1362" i="9"/>
  <c r="E1363" i="9"/>
  <c r="E1364" i="9"/>
  <c r="E1365" i="9"/>
  <c r="E1366" i="9"/>
  <c r="E1367" i="9"/>
  <c r="E1368" i="9"/>
  <c r="E1369" i="9"/>
  <c r="E1370" i="9"/>
  <c r="E1371" i="9"/>
  <c r="E1372" i="9"/>
  <c r="E1373" i="9"/>
  <c r="E1374" i="9"/>
  <c r="E1375" i="9"/>
  <c r="E1376" i="9"/>
  <c r="E1377" i="9"/>
  <c r="E1378" i="9"/>
  <c r="E1379" i="9"/>
  <c r="E1380" i="9"/>
  <c r="E1381" i="9"/>
  <c r="E1382" i="9"/>
  <c r="E1383" i="9"/>
  <c r="E1384" i="9"/>
  <c r="E1385" i="9"/>
  <c r="E1386" i="9"/>
  <c r="E1387" i="9"/>
  <c r="E1388" i="9"/>
  <c r="E1389" i="9"/>
  <c r="E1390" i="9"/>
  <c r="E1391" i="9"/>
  <c r="E1392" i="9"/>
  <c r="E1393" i="9"/>
  <c r="E1394" i="9"/>
  <c r="E1395" i="9"/>
  <c r="E1396" i="9"/>
  <c r="E1397" i="9"/>
  <c r="E1398" i="9"/>
  <c r="E1399" i="9"/>
  <c r="E1400" i="9"/>
  <c r="E1401" i="9"/>
  <c r="E1402" i="9"/>
  <c r="E1403" i="9"/>
  <c r="E1404" i="9"/>
  <c r="E1405" i="9"/>
  <c r="E1406" i="9"/>
  <c r="E1407" i="9"/>
  <c r="E1408" i="9"/>
  <c r="E1409" i="9"/>
  <c r="E1410" i="9"/>
  <c r="E1411" i="9"/>
  <c r="E1412" i="9"/>
  <c r="E1413" i="9"/>
  <c r="E1414" i="9"/>
  <c r="E1415" i="9"/>
  <c r="E1416" i="9"/>
  <c r="E1417" i="9"/>
  <c r="E1418" i="9"/>
  <c r="E1419" i="9"/>
  <c r="E1420" i="9"/>
  <c r="E1421" i="9"/>
  <c r="E1422" i="9"/>
  <c r="E1423" i="9"/>
  <c r="E1424" i="9"/>
  <c r="E1425" i="9"/>
  <c r="E1426" i="9"/>
  <c r="E1427" i="9"/>
  <c r="E1428" i="9"/>
  <c r="E1429" i="9"/>
  <c r="E1430" i="9"/>
  <c r="E1431" i="9"/>
  <c r="E1432" i="9"/>
  <c r="E1433" i="9"/>
  <c r="E1434" i="9"/>
  <c r="E1435" i="9"/>
  <c r="E1436" i="9"/>
  <c r="E1437" i="9"/>
  <c r="E1438" i="9"/>
  <c r="E1439" i="9"/>
  <c r="E1440" i="9"/>
  <c r="E1441" i="9"/>
  <c r="E1442" i="9"/>
  <c r="E1443" i="9"/>
  <c r="E1444" i="9"/>
  <c r="E1445" i="9"/>
  <c r="E1446" i="9"/>
  <c r="E1447" i="9"/>
  <c r="E1448" i="9"/>
  <c r="E1449" i="9"/>
  <c r="E1450" i="9"/>
  <c r="E1451" i="9"/>
  <c r="E1452" i="9"/>
  <c r="E1453" i="9"/>
  <c r="E1454" i="9"/>
  <c r="E1455" i="9"/>
  <c r="E1456" i="9"/>
  <c r="E1457" i="9"/>
  <c r="E1458" i="9"/>
  <c r="E1459" i="9"/>
  <c r="E1460" i="9"/>
  <c r="E1461" i="9"/>
  <c r="E1462" i="9"/>
  <c r="E1463" i="9"/>
  <c r="E1464" i="9"/>
  <c r="E1465" i="9"/>
  <c r="E1466" i="9"/>
  <c r="E1467" i="9"/>
  <c r="E1468" i="9"/>
  <c r="E1469" i="9"/>
  <c r="E1470" i="9"/>
  <c r="E1471" i="9"/>
  <c r="E1472" i="9"/>
  <c r="E1473" i="9"/>
  <c r="E1474" i="9"/>
  <c r="E1475" i="9"/>
  <c r="E1476" i="9"/>
  <c r="E1477" i="9"/>
  <c r="E1478" i="9"/>
  <c r="E1479" i="9"/>
  <c r="E1480" i="9"/>
  <c r="E1481" i="9"/>
  <c r="E1482" i="9"/>
  <c r="E1483" i="9"/>
  <c r="E1484" i="9"/>
  <c r="E1485" i="9"/>
  <c r="E1486" i="9"/>
  <c r="E1487" i="9"/>
  <c r="E1488" i="9"/>
  <c r="E1489" i="9"/>
  <c r="E1490" i="9"/>
  <c r="E1491" i="9"/>
  <c r="E1492" i="9"/>
  <c r="E1493" i="9"/>
  <c r="E1494" i="9"/>
  <c r="E1495" i="9"/>
  <c r="E1496" i="9"/>
  <c r="E1497" i="9"/>
  <c r="E1498" i="9"/>
  <c r="E1499" i="9"/>
  <c r="E1500" i="9"/>
  <c r="E1501" i="9"/>
  <c r="E1502" i="9"/>
  <c r="E1503" i="9"/>
  <c r="E1504" i="9"/>
  <c r="E1505" i="9"/>
  <c r="E1506" i="9"/>
  <c r="E1507" i="9"/>
  <c r="E1508" i="9"/>
  <c r="E1509" i="9"/>
  <c r="E1510" i="9"/>
  <c r="E1511" i="9"/>
  <c r="E1512" i="9"/>
  <c r="E1513" i="9"/>
  <c r="E1514" i="9"/>
  <c r="E1515" i="9"/>
  <c r="E1516" i="9"/>
  <c r="E1517" i="9"/>
  <c r="E1518" i="9"/>
  <c r="E1519" i="9"/>
  <c r="E1520" i="9"/>
  <c r="E1521" i="9"/>
  <c r="E1522" i="9"/>
  <c r="E1523" i="9"/>
  <c r="E1524" i="9"/>
  <c r="E1525" i="9"/>
  <c r="E1526" i="9"/>
  <c r="E1527" i="9"/>
  <c r="E1528" i="9"/>
  <c r="E1529" i="9"/>
  <c r="E1530" i="9"/>
  <c r="E1531" i="9"/>
  <c r="E1532" i="9"/>
  <c r="E1533" i="9"/>
  <c r="E1534" i="9"/>
  <c r="E1535" i="9"/>
  <c r="E1536" i="9"/>
  <c r="E1537" i="9"/>
  <c r="E1538" i="9"/>
  <c r="E1539" i="9"/>
  <c r="E1540" i="9"/>
  <c r="E1541" i="9"/>
  <c r="E1542" i="9"/>
  <c r="E1543" i="9"/>
  <c r="E1544" i="9"/>
  <c r="E1545" i="9"/>
  <c r="E1546" i="9"/>
  <c r="E1547" i="9"/>
  <c r="E1548" i="9"/>
  <c r="E1549" i="9"/>
  <c r="E1550" i="9"/>
  <c r="E1551" i="9"/>
  <c r="E1552" i="9"/>
  <c r="E1553" i="9"/>
  <c r="E1554" i="9"/>
  <c r="E1555" i="9"/>
  <c r="E1556" i="9"/>
  <c r="E1557" i="9"/>
  <c r="E1558" i="9"/>
  <c r="E1559" i="9"/>
  <c r="E1560" i="9"/>
  <c r="E1561" i="9"/>
  <c r="E1562" i="9"/>
  <c r="E1563" i="9"/>
  <c r="E1564" i="9"/>
  <c r="E1565" i="9"/>
  <c r="E1566" i="9"/>
  <c r="E1567" i="9"/>
  <c r="E1568" i="9"/>
  <c r="E1569" i="9"/>
  <c r="E1570" i="9"/>
  <c r="E1571" i="9"/>
  <c r="E1572" i="9"/>
  <c r="E1573" i="9"/>
  <c r="E1574" i="9"/>
  <c r="E1575" i="9"/>
  <c r="E1576" i="9"/>
  <c r="E1577" i="9"/>
  <c r="E1578" i="9"/>
  <c r="E1579" i="9"/>
  <c r="E1580" i="9"/>
  <c r="E1581" i="9"/>
  <c r="E1582" i="9"/>
  <c r="E1583" i="9"/>
  <c r="E1584" i="9"/>
  <c r="E1585" i="9"/>
  <c r="E1586" i="9"/>
  <c r="E1587" i="9"/>
  <c r="E1588" i="9"/>
  <c r="E1589" i="9"/>
  <c r="E1590" i="9"/>
  <c r="E1591" i="9"/>
  <c r="E1592" i="9"/>
  <c r="E1593" i="9"/>
  <c r="E1594" i="9"/>
  <c r="E1595" i="9"/>
  <c r="E1596" i="9"/>
  <c r="E1597" i="9"/>
  <c r="E1598" i="9"/>
  <c r="E1599" i="9"/>
  <c r="E1600" i="9"/>
  <c r="E1601" i="9"/>
  <c r="E1602" i="9"/>
  <c r="E1603" i="9"/>
  <c r="E1604" i="9"/>
  <c r="E1605" i="9"/>
  <c r="E1606" i="9"/>
  <c r="E1607" i="9"/>
  <c r="E1608" i="9"/>
  <c r="E1609" i="9"/>
  <c r="E1610" i="9"/>
  <c r="E1611" i="9"/>
  <c r="E1612" i="9"/>
  <c r="E1613" i="9"/>
  <c r="E1614" i="9"/>
  <c r="E1615" i="9"/>
  <c r="E1616" i="9"/>
  <c r="E1617" i="9"/>
  <c r="E1618" i="9"/>
  <c r="E1619" i="9"/>
  <c r="E1620" i="9"/>
  <c r="E1621" i="9"/>
  <c r="E1622" i="9"/>
  <c r="E1623" i="9"/>
  <c r="E1624" i="9"/>
  <c r="E1625" i="9"/>
  <c r="E1626" i="9"/>
  <c r="E1627" i="9"/>
  <c r="E1628" i="9"/>
  <c r="E1629" i="9"/>
  <c r="E1630" i="9"/>
  <c r="E1631" i="9"/>
  <c r="E1632" i="9"/>
  <c r="E1633" i="9"/>
  <c r="E1634" i="9"/>
  <c r="E1635" i="9"/>
  <c r="E1636" i="9"/>
  <c r="E1637" i="9"/>
  <c r="E1638" i="9"/>
  <c r="E1639" i="9"/>
  <c r="E1640" i="9"/>
  <c r="E1641" i="9"/>
  <c r="E1642" i="9"/>
  <c r="E1643" i="9"/>
  <c r="E1644" i="9"/>
  <c r="E1645" i="9"/>
  <c r="E1646" i="9"/>
  <c r="E1647" i="9"/>
  <c r="E1648" i="9"/>
  <c r="E1649" i="9"/>
  <c r="E1650" i="9"/>
  <c r="E1651" i="9"/>
  <c r="E1652" i="9"/>
  <c r="E1653" i="9"/>
  <c r="E1654" i="9"/>
  <c r="E1655" i="9"/>
  <c r="E1656" i="9"/>
  <c r="E1657" i="9"/>
  <c r="E1658" i="9"/>
  <c r="E1659" i="9"/>
  <c r="E1660" i="9"/>
  <c r="E1661" i="9"/>
  <c r="E1662" i="9"/>
  <c r="E1663" i="9"/>
  <c r="E1664" i="9"/>
  <c r="E1665" i="9"/>
  <c r="E1666" i="9"/>
  <c r="E1667" i="9"/>
  <c r="E1668" i="9"/>
  <c r="E1669" i="9"/>
  <c r="E1670" i="9"/>
  <c r="E1671" i="9"/>
  <c r="E1672" i="9"/>
  <c r="E1673" i="9"/>
  <c r="E1674" i="9"/>
  <c r="E1675" i="9"/>
  <c r="E1676" i="9"/>
  <c r="E1677" i="9"/>
  <c r="E1678" i="9"/>
  <c r="E1679" i="9"/>
  <c r="E1680" i="9"/>
  <c r="E1681" i="9"/>
  <c r="E1682" i="9"/>
  <c r="E1683" i="9"/>
  <c r="E1684" i="9"/>
  <c r="E1685" i="9"/>
  <c r="E1686" i="9"/>
  <c r="E1687" i="9"/>
  <c r="E1688" i="9"/>
  <c r="E1689" i="9"/>
  <c r="E1690" i="9"/>
  <c r="E1691" i="9"/>
  <c r="E1692" i="9"/>
  <c r="E1693" i="9"/>
  <c r="E1694" i="9"/>
  <c r="E1695" i="9"/>
  <c r="E1696" i="9"/>
  <c r="E1697" i="9"/>
  <c r="E1698" i="9"/>
  <c r="E1699" i="9"/>
  <c r="E1700" i="9"/>
  <c r="E1701" i="9"/>
  <c r="E1702" i="9"/>
  <c r="E1703" i="9"/>
  <c r="E1704" i="9"/>
  <c r="E1705" i="9"/>
  <c r="E1706" i="9"/>
  <c r="E1707" i="9"/>
  <c r="E1708" i="9"/>
  <c r="E1709" i="9"/>
  <c r="E1710" i="9"/>
  <c r="E1711" i="9"/>
  <c r="E1712" i="9"/>
  <c r="E1713" i="9"/>
  <c r="E1714" i="9"/>
  <c r="E1715" i="9"/>
  <c r="E1716" i="9"/>
  <c r="E1717" i="9"/>
  <c r="E1718" i="9"/>
  <c r="E1719" i="9"/>
  <c r="E1720" i="9"/>
  <c r="E1721" i="9"/>
  <c r="E1722" i="9"/>
  <c r="E1723" i="9"/>
  <c r="E1724" i="9"/>
  <c r="E1725" i="9"/>
  <c r="E1726" i="9"/>
  <c r="E1727" i="9"/>
  <c r="E1728" i="9"/>
  <c r="E1729" i="9"/>
  <c r="E1730" i="9"/>
  <c r="E1731" i="9"/>
  <c r="E1732" i="9"/>
  <c r="E1733" i="9"/>
  <c r="E1734" i="9"/>
  <c r="E1735" i="9"/>
  <c r="E1736" i="9"/>
  <c r="E1737" i="9"/>
  <c r="E1738" i="9"/>
  <c r="E1739" i="9"/>
  <c r="E1740" i="9"/>
  <c r="E1741" i="9"/>
  <c r="E1742" i="9"/>
  <c r="E1743" i="9"/>
  <c r="E1744" i="9"/>
  <c r="E1745" i="9"/>
  <c r="E1746" i="9"/>
  <c r="E1747" i="9"/>
  <c r="E1748" i="9"/>
  <c r="E1749" i="9"/>
  <c r="E1750" i="9"/>
  <c r="E1751" i="9"/>
  <c r="E1752" i="9"/>
  <c r="E1753" i="9"/>
  <c r="E1754" i="9"/>
  <c r="E1755" i="9"/>
  <c r="E1756" i="9"/>
  <c r="E1757" i="9"/>
  <c r="E1758" i="9"/>
  <c r="E1759" i="9"/>
  <c r="E1760" i="9"/>
  <c r="E1761" i="9"/>
  <c r="E1762" i="9"/>
  <c r="E1763" i="9"/>
  <c r="E1764" i="9"/>
  <c r="E1765" i="9"/>
  <c r="E1766" i="9"/>
  <c r="E1767" i="9"/>
  <c r="E1768" i="9"/>
  <c r="E1769" i="9"/>
  <c r="E1770" i="9"/>
  <c r="E1771" i="9"/>
  <c r="E1772" i="9"/>
  <c r="E1773" i="9"/>
  <c r="E1774" i="9"/>
  <c r="E1775" i="9"/>
  <c r="E1776" i="9"/>
  <c r="E1777" i="9"/>
  <c r="E1778" i="9"/>
  <c r="E1779" i="9"/>
  <c r="E1780" i="9"/>
  <c r="E1781" i="9"/>
  <c r="E1782" i="9"/>
  <c r="E1783" i="9"/>
  <c r="E1784" i="9"/>
  <c r="E1785" i="9"/>
  <c r="E1786" i="9"/>
  <c r="E1787" i="9"/>
  <c r="E1788" i="9"/>
  <c r="E1789" i="9"/>
  <c r="E1790" i="9"/>
  <c r="E1791" i="9"/>
  <c r="E1792" i="9"/>
  <c r="E1793" i="9"/>
  <c r="E1794" i="9"/>
  <c r="E1795" i="9"/>
  <c r="E1796" i="9"/>
  <c r="E1797" i="9"/>
  <c r="E1798" i="9"/>
  <c r="E1799" i="9"/>
  <c r="E1800" i="9"/>
  <c r="E1801" i="9"/>
  <c r="E1802" i="9"/>
  <c r="E1803" i="9"/>
  <c r="E1804" i="9"/>
  <c r="E1805" i="9"/>
  <c r="E1806" i="9"/>
  <c r="E1807" i="9"/>
  <c r="E1808" i="9"/>
  <c r="E1809" i="9"/>
  <c r="E1810" i="9"/>
  <c r="E1811" i="9"/>
  <c r="E1812" i="9"/>
  <c r="E1813" i="9"/>
  <c r="E1814" i="9"/>
  <c r="E1815" i="9"/>
  <c r="E1816" i="9"/>
  <c r="E1817" i="9"/>
  <c r="E1818" i="9"/>
  <c r="E1819" i="9"/>
  <c r="E1820" i="9"/>
  <c r="E1821" i="9"/>
  <c r="E1822" i="9"/>
  <c r="E1823" i="9"/>
  <c r="E1824" i="9"/>
  <c r="E1825" i="9"/>
  <c r="E1826" i="9"/>
  <c r="E1827" i="9"/>
  <c r="E1828" i="9"/>
  <c r="E1829" i="9"/>
  <c r="E1830" i="9"/>
  <c r="E1831" i="9"/>
  <c r="E1832" i="9"/>
  <c r="E1833" i="9"/>
  <c r="E1834" i="9"/>
  <c r="E1835" i="9"/>
  <c r="E1836" i="9"/>
  <c r="E1837" i="9"/>
  <c r="E1838" i="9"/>
  <c r="E1839" i="9"/>
  <c r="E1840" i="9"/>
  <c r="E1841" i="9"/>
  <c r="E1842" i="9"/>
  <c r="E1843" i="9"/>
  <c r="E1844" i="9"/>
  <c r="E1845" i="9"/>
  <c r="E1846" i="9"/>
  <c r="E1847" i="9"/>
  <c r="E1848" i="9"/>
  <c r="E1849" i="9"/>
  <c r="E1850" i="9"/>
  <c r="E1851" i="9"/>
  <c r="E1852" i="9"/>
  <c r="E1853" i="9"/>
  <c r="E1854" i="9"/>
  <c r="E1855" i="9"/>
  <c r="E1856" i="9"/>
  <c r="E1857" i="9"/>
  <c r="E1858" i="9"/>
  <c r="E1859" i="9"/>
  <c r="E1860" i="9"/>
  <c r="E1861" i="9"/>
  <c r="E1862" i="9"/>
  <c r="E1863" i="9"/>
  <c r="E1864" i="9"/>
  <c r="E1865" i="9"/>
  <c r="E1866" i="9"/>
  <c r="E1867" i="9"/>
  <c r="E1868" i="9"/>
  <c r="E1869" i="9"/>
  <c r="E1870" i="9"/>
  <c r="E1871" i="9"/>
  <c r="E1872" i="9"/>
  <c r="E1873" i="9"/>
  <c r="E1874" i="9"/>
  <c r="E1875" i="9"/>
  <c r="E1876" i="9"/>
  <c r="E1877" i="9"/>
  <c r="E1878" i="9"/>
  <c r="E1879" i="9"/>
  <c r="E1880" i="9"/>
  <c r="E1881" i="9"/>
  <c r="E1882" i="9"/>
  <c r="E1883" i="9"/>
  <c r="E1884" i="9"/>
  <c r="E1885" i="9"/>
  <c r="E1886" i="9"/>
  <c r="E1887" i="9"/>
  <c r="E1888" i="9"/>
  <c r="E1889" i="9"/>
  <c r="E1890" i="9"/>
  <c r="E1891" i="9"/>
  <c r="E1892" i="9"/>
  <c r="E1893" i="9"/>
  <c r="E1894" i="9"/>
  <c r="E1895" i="9"/>
  <c r="E1896" i="9"/>
  <c r="E1897" i="9"/>
  <c r="E1898" i="9"/>
  <c r="E1899" i="9"/>
  <c r="E1900" i="9"/>
  <c r="E1901" i="9"/>
  <c r="E1902" i="9"/>
  <c r="E1903" i="9"/>
  <c r="E1904" i="9"/>
  <c r="E1905" i="9"/>
  <c r="E1906" i="9"/>
  <c r="E1907" i="9"/>
  <c r="E1908" i="9"/>
  <c r="E1909" i="9"/>
  <c r="E1910" i="9"/>
  <c r="E1911" i="9"/>
  <c r="E1912" i="9"/>
  <c r="E1913" i="9"/>
  <c r="E1914" i="9"/>
  <c r="E1915" i="9"/>
  <c r="E1916" i="9"/>
  <c r="E1917" i="9"/>
  <c r="E1918" i="9"/>
  <c r="E1919" i="9"/>
  <c r="E1920" i="9"/>
  <c r="E1921" i="9"/>
  <c r="E1922" i="9"/>
  <c r="E1923" i="9"/>
  <c r="E1924" i="9"/>
  <c r="E1925" i="9"/>
  <c r="E1926" i="9"/>
  <c r="E1927" i="9"/>
  <c r="E1928" i="9"/>
  <c r="E1929" i="9"/>
  <c r="E1930" i="9"/>
  <c r="E1931" i="9"/>
  <c r="E1932" i="9"/>
  <c r="E1933" i="9"/>
  <c r="E1934" i="9"/>
  <c r="E1935" i="9"/>
  <c r="E1936" i="9"/>
  <c r="E1937" i="9"/>
  <c r="E1938" i="9"/>
  <c r="E1939" i="9"/>
  <c r="E1940" i="9"/>
  <c r="E1941" i="9"/>
  <c r="E1942" i="9"/>
  <c r="E1943" i="9"/>
  <c r="E1944" i="9"/>
  <c r="E1945" i="9"/>
  <c r="E1946" i="9"/>
  <c r="E1947" i="9"/>
  <c r="E1948" i="9"/>
  <c r="E1949" i="9"/>
  <c r="E1950" i="9"/>
  <c r="E1951" i="9"/>
  <c r="E1952" i="9"/>
  <c r="E1953" i="9"/>
  <c r="E1954" i="9"/>
  <c r="E1955" i="9"/>
  <c r="E1956" i="9"/>
  <c r="E1957" i="9"/>
  <c r="E1958" i="9"/>
  <c r="E1959" i="9"/>
  <c r="E1960" i="9"/>
  <c r="E1961" i="9"/>
  <c r="E1962" i="9"/>
  <c r="E1963" i="9"/>
  <c r="E1964" i="9"/>
  <c r="E1965" i="9"/>
  <c r="E1966" i="9"/>
  <c r="E1967" i="9"/>
  <c r="E1968" i="9"/>
  <c r="E1969" i="9"/>
  <c r="E1970" i="9"/>
  <c r="E1971" i="9"/>
  <c r="E1972" i="9"/>
  <c r="E1973" i="9"/>
  <c r="E1974" i="9"/>
  <c r="E1975" i="9"/>
  <c r="E1976" i="9"/>
  <c r="E1977" i="9"/>
  <c r="E1978" i="9"/>
  <c r="E1979" i="9"/>
  <c r="E1980" i="9"/>
  <c r="E1981" i="9"/>
  <c r="E1982" i="9"/>
  <c r="E1983" i="9"/>
  <c r="E1984" i="9"/>
  <c r="E1985" i="9"/>
  <c r="E1986" i="9"/>
  <c r="E1987" i="9"/>
  <c r="E1988" i="9"/>
  <c r="E1989" i="9"/>
  <c r="E1990" i="9"/>
  <c r="E1991" i="9"/>
  <c r="E1992" i="9"/>
  <c r="E1993" i="9"/>
  <c r="E1994" i="9"/>
  <c r="E1995" i="9"/>
  <c r="E1996" i="9"/>
  <c r="E1997" i="9"/>
  <c r="E1998" i="9"/>
  <c r="E1999" i="9"/>
  <c r="E2000" i="9"/>
  <c r="E2001" i="9"/>
  <c r="E2002" i="9"/>
  <c r="E2003" i="9"/>
  <c r="E2004" i="9"/>
  <c r="E2005" i="9"/>
  <c r="E2006" i="9"/>
  <c r="E2007" i="9"/>
  <c r="E2008" i="9"/>
  <c r="E2009" i="9"/>
  <c r="E2010" i="9"/>
  <c r="E2011" i="9"/>
  <c r="E2012" i="9"/>
  <c r="E2013" i="9"/>
  <c r="E2014" i="9"/>
  <c r="E2015" i="9"/>
  <c r="E2016" i="9"/>
  <c r="E2017" i="9"/>
  <c r="E2018" i="9"/>
  <c r="E2019" i="9"/>
  <c r="E2020" i="9"/>
  <c r="E2021" i="9"/>
  <c r="E2022" i="9"/>
  <c r="E2023" i="9"/>
  <c r="E2024" i="9"/>
  <c r="E2025" i="9"/>
  <c r="E2026" i="9"/>
  <c r="E2027" i="9"/>
  <c r="E2028" i="9"/>
  <c r="E2029" i="9"/>
  <c r="E2030" i="9"/>
  <c r="E2031" i="9"/>
  <c r="E2032" i="9"/>
  <c r="E2033" i="9"/>
  <c r="E2034" i="9"/>
  <c r="E2035" i="9"/>
  <c r="E2036" i="9"/>
  <c r="E2037" i="9"/>
  <c r="E2038" i="9"/>
  <c r="E2039" i="9"/>
  <c r="E2040" i="9"/>
  <c r="E2041" i="9"/>
  <c r="E2042" i="9"/>
  <c r="E2043" i="9"/>
  <c r="E2044" i="9"/>
  <c r="E2045" i="9"/>
  <c r="E2046" i="9"/>
  <c r="E2047" i="9"/>
  <c r="E2048" i="9"/>
  <c r="E2049" i="9"/>
  <c r="E2050" i="9"/>
  <c r="E2051" i="9"/>
  <c r="E2052" i="9"/>
  <c r="E2053" i="9"/>
  <c r="E2054" i="9"/>
  <c r="E2055" i="9"/>
  <c r="E2056" i="9"/>
  <c r="E2057" i="9"/>
  <c r="E2058" i="9"/>
  <c r="E2059" i="9"/>
  <c r="E2060" i="9"/>
  <c r="E2061" i="9"/>
  <c r="E2062" i="9"/>
  <c r="E2063" i="9"/>
  <c r="E2064" i="9"/>
  <c r="E2065" i="9"/>
  <c r="E2066" i="9"/>
  <c r="E2067" i="9"/>
  <c r="E2068" i="9"/>
  <c r="E2069" i="9"/>
  <c r="E2070" i="9"/>
  <c r="E2071" i="9"/>
  <c r="E2072" i="9"/>
  <c r="E2073" i="9"/>
  <c r="E2074" i="9"/>
  <c r="E2075" i="9"/>
  <c r="E2076" i="9"/>
  <c r="E2077" i="9"/>
  <c r="E2078" i="9"/>
  <c r="E2079" i="9"/>
  <c r="E2080" i="9"/>
  <c r="E2081" i="9"/>
  <c r="E2082" i="9"/>
  <c r="E2083" i="9"/>
  <c r="E2084" i="9"/>
  <c r="E2085" i="9"/>
  <c r="E2086" i="9"/>
  <c r="E2087" i="9"/>
  <c r="E2088" i="9"/>
  <c r="E2089" i="9"/>
  <c r="E2090" i="9"/>
  <c r="E2091" i="9"/>
  <c r="E2092" i="9"/>
  <c r="E2093" i="9"/>
  <c r="E2094" i="9"/>
  <c r="E2095" i="9"/>
  <c r="E2096" i="9"/>
  <c r="E2097" i="9"/>
  <c r="E2098" i="9"/>
  <c r="E2099" i="9"/>
  <c r="E2100" i="9"/>
  <c r="E2101" i="9"/>
  <c r="E2102" i="9"/>
  <c r="E2103" i="9"/>
  <c r="E2104" i="9"/>
  <c r="E2105" i="9"/>
  <c r="E2106" i="9"/>
  <c r="E2107" i="9"/>
  <c r="E2108" i="9"/>
  <c r="E2109" i="9"/>
  <c r="E2110" i="9"/>
  <c r="E2111" i="9"/>
  <c r="E2112" i="9"/>
  <c r="E2113" i="9"/>
  <c r="E2114" i="9"/>
  <c r="E2115" i="9"/>
  <c r="E2116" i="9"/>
  <c r="E2117" i="9"/>
  <c r="E2118" i="9"/>
  <c r="E2119" i="9"/>
  <c r="E2120" i="9"/>
  <c r="E2121" i="9"/>
  <c r="E2122" i="9"/>
  <c r="E2123" i="9"/>
  <c r="E2124" i="9"/>
  <c r="E2125" i="9"/>
  <c r="E2126" i="9"/>
  <c r="E2127" i="9"/>
  <c r="E2128" i="9"/>
  <c r="E2129" i="9"/>
  <c r="E2130" i="9"/>
  <c r="E2131" i="9"/>
  <c r="E2132" i="9"/>
  <c r="E2133" i="9"/>
  <c r="E2134" i="9"/>
  <c r="E2135" i="9"/>
  <c r="E2136" i="9"/>
  <c r="E2137" i="9"/>
  <c r="E2138" i="9"/>
  <c r="E2139" i="9"/>
  <c r="E2140" i="9"/>
  <c r="E2141" i="9"/>
  <c r="E2142" i="9"/>
  <c r="E2143" i="9"/>
  <c r="E2144" i="9"/>
  <c r="E2145" i="9"/>
  <c r="E2146" i="9"/>
  <c r="E2147" i="9"/>
  <c r="E2148" i="9"/>
  <c r="E2149" i="9"/>
  <c r="E2150" i="9"/>
  <c r="E2151" i="9"/>
  <c r="E2152" i="9"/>
  <c r="E2153" i="9"/>
  <c r="E2154" i="9"/>
  <c r="E2155" i="9"/>
  <c r="E2156" i="9"/>
  <c r="E2157" i="9"/>
  <c r="E2158" i="9"/>
  <c r="E2159" i="9"/>
  <c r="E2160" i="9"/>
  <c r="E2161" i="9"/>
  <c r="E2162" i="9"/>
  <c r="E2163" i="9"/>
  <c r="E2164" i="9"/>
  <c r="E2165" i="9"/>
  <c r="E2166" i="9"/>
  <c r="E2167" i="9"/>
  <c r="E2168" i="9"/>
  <c r="E2169" i="9"/>
  <c r="E2170" i="9"/>
  <c r="E2171" i="9"/>
  <c r="E2172" i="9"/>
  <c r="E2173" i="9"/>
  <c r="E2174" i="9"/>
  <c r="E2175" i="9"/>
  <c r="E2176" i="9"/>
  <c r="E2177" i="9"/>
  <c r="E2178" i="9"/>
  <c r="E2179" i="9"/>
  <c r="E2180" i="9"/>
  <c r="E2181" i="9"/>
  <c r="E2182" i="9"/>
  <c r="E2183" i="9"/>
  <c r="E2184" i="9"/>
  <c r="E2185" i="9"/>
  <c r="E2186" i="9"/>
  <c r="E2187" i="9"/>
  <c r="E2188" i="9"/>
  <c r="E2189" i="9"/>
  <c r="E2190" i="9"/>
  <c r="E2191" i="9"/>
  <c r="E2192" i="9"/>
  <c r="E2193" i="9"/>
  <c r="E2194" i="9"/>
  <c r="E2195" i="9"/>
  <c r="E2196" i="9"/>
  <c r="E2197" i="9"/>
  <c r="E2198" i="9"/>
  <c r="E2199" i="9"/>
  <c r="E2200" i="9"/>
  <c r="E2201" i="9"/>
  <c r="E2202" i="9"/>
  <c r="E2203" i="9"/>
  <c r="E2204" i="9"/>
  <c r="E2205" i="9"/>
  <c r="E2206" i="9"/>
  <c r="E2207" i="9"/>
  <c r="E2208" i="9"/>
  <c r="E2209" i="9"/>
  <c r="E2210" i="9"/>
  <c r="E2211" i="9"/>
  <c r="E2212" i="9"/>
  <c r="E2213" i="9"/>
  <c r="E2214" i="9"/>
  <c r="E2215" i="9"/>
  <c r="E2216" i="9"/>
  <c r="E2217" i="9"/>
  <c r="E2218" i="9"/>
  <c r="E2219" i="9"/>
  <c r="E2220" i="9"/>
  <c r="E2221" i="9"/>
  <c r="E2222" i="9"/>
  <c r="E2223" i="9"/>
  <c r="E2224" i="9"/>
  <c r="E2225" i="9"/>
  <c r="E2226" i="9"/>
  <c r="E2227" i="9"/>
  <c r="E2228" i="9"/>
  <c r="E2229" i="9"/>
  <c r="E2230" i="9"/>
  <c r="E2231" i="9"/>
  <c r="E2232" i="9"/>
  <c r="E2233" i="9"/>
  <c r="E2234" i="9"/>
  <c r="E2235" i="9"/>
  <c r="E2236" i="9"/>
  <c r="E2237" i="9"/>
  <c r="E2238" i="9"/>
  <c r="E2239" i="9"/>
  <c r="E2240" i="9"/>
  <c r="E2241" i="9"/>
  <c r="E2242" i="9"/>
  <c r="E2243" i="9"/>
  <c r="E2244" i="9"/>
  <c r="E2245" i="9"/>
  <c r="E2246" i="9"/>
  <c r="E2247" i="9"/>
  <c r="E2248" i="9"/>
  <c r="E2249" i="9"/>
  <c r="E2250" i="9"/>
  <c r="E2251" i="9"/>
  <c r="E2252" i="9"/>
  <c r="E2253" i="9"/>
  <c r="E2254" i="9"/>
  <c r="E2255" i="9"/>
  <c r="E2256" i="9"/>
  <c r="E2257" i="9"/>
  <c r="E2258" i="9"/>
  <c r="E2259" i="9"/>
  <c r="E2260" i="9"/>
  <c r="E2261" i="9"/>
  <c r="E2262" i="9"/>
  <c r="E2263" i="9"/>
  <c r="E2264" i="9"/>
  <c r="E2265" i="9"/>
  <c r="E2266" i="9"/>
  <c r="E2267" i="9"/>
  <c r="E2268" i="9"/>
  <c r="E2269" i="9"/>
  <c r="E2270" i="9"/>
  <c r="E2271" i="9"/>
  <c r="E2272" i="9"/>
  <c r="E2273" i="9"/>
  <c r="E2274" i="9"/>
  <c r="E2275" i="9"/>
  <c r="E2276" i="9"/>
  <c r="E2277" i="9"/>
  <c r="E2278" i="9"/>
  <c r="E2279" i="9"/>
  <c r="E2280" i="9"/>
  <c r="E2281" i="9"/>
  <c r="E2282" i="9"/>
  <c r="E2283" i="9"/>
  <c r="E2284" i="9"/>
  <c r="E2285" i="9"/>
  <c r="E2286" i="9"/>
  <c r="E2287" i="9"/>
  <c r="E2288" i="9"/>
  <c r="E2289" i="9"/>
  <c r="E2290" i="9"/>
  <c r="E2291" i="9"/>
  <c r="E2292" i="9"/>
  <c r="E2293" i="9"/>
  <c r="E2294" i="9"/>
  <c r="E2295" i="9"/>
  <c r="E2296" i="9"/>
  <c r="E2297" i="9"/>
  <c r="E2298" i="9"/>
  <c r="E2299" i="9"/>
  <c r="E2300" i="9"/>
  <c r="E2301" i="9"/>
  <c r="E2302" i="9"/>
  <c r="E2303" i="9"/>
  <c r="E2304" i="9"/>
  <c r="E2305" i="9"/>
  <c r="E2306" i="9"/>
  <c r="E2307" i="9"/>
  <c r="E2308" i="9"/>
  <c r="E2309" i="9"/>
  <c r="E2310" i="9"/>
  <c r="E2311" i="9"/>
  <c r="E2312" i="9"/>
  <c r="E2313" i="9"/>
  <c r="E2314" i="9"/>
  <c r="E2315" i="9"/>
  <c r="E2316" i="9"/>
  <c r="E2317" i="9"/>
  <c r="E2318" i="9"/>
  <c r="E2319" i="9"/>
  <c r="E2320" i="9"/>
  <c r="E2321" i="9"/>
  <c r="E2322" i="9"/>
  <c r="E2323" i="9"/>
  <c r="E2324" i="9"/>
  <c r="E2325" i="9"/>
  <c r="E2326" i="9"/>
  <c r="E2327" i="9"/>
  <c r="E2328" i="9"/>
  <c r="E2329" i="9"/>
  <c r="E2330" i="9"/>
  <c r="E2331" i="9"/>
  <c r="E2332" i="9"/>
  <c r="E2333" i="9"/>
  <c r="E2334" i="9"/>
  <c r="E2335" i="9"/>
  <c r="E2336" i="9"/>
  <c r="E2337" i="9"/>
  <c r="E2338" i="9"/>
  <c r="E2339" i="9"/>
  <c r="E2340" i="9"/>
  <c r="E2341" i="9"/>
  <c r="E2342" i="9"/>
  <c r="E2343" i="9"/>
  <c r="E2344" i="9"/>
  <c r="E2345" i="9"/>
  <c r="E2346" i="9"/>
  <c r="E2347" i="9"/>
  <c r="E2348" i="9"/>
  <c r="E2349" i="9"/>
  <c r="E2350" i="9"/>
  <c r="E2351" i="9"/>
  <c r="E2352" i="9"/>
  <c r="E2353" i="9"/>
  <c r="E2354" i="9"/>
  <c r="E2355" i="9"/>
  <c r="E2356" i="9"/>
  <c r="E2357" i="9"/>
  <c r="E2358" i="9"/>
  <c r="E2359" i="9"/>
  <c r="E2360" i="9"/>
  <c r="E2361" i="9"/>
  <c r="E2362" i="9"/>
  <c r="E2363" i="9"/>
  <c r="E2364" i="9"/>
  <c r="E2365" i="9"/>
  <c r="E2366" i="9"/>
  <c r="E2367" i="9"/>
  <c r="E2368" i="9"/>
  <c r="E2369" i="9"/>
  <c r="E2370" i="9"/>
  <c r="E2371" i="9"/>
  <c r="E2372" i="9"/>
  <c r="E2373" i="9"/>
  <c r="E2374" i="9"/>
  <c r="E2375" i="9"/>
  <c r="E2376" i="9"/>
  <c r="E2377" i="9"/>
  <c r="E2378" i="9"/>
  <c r="E2379" i="9"/>
  <c r="E2380" i="9"/>
  <c r="E2381" i="9"/>
  <c r="E2382" i="9"/>
  <c r="E2383" i="9"/>
  <c r="E2384" i="9"/>
  <c r="E2385" i="9"/>
  <c r="E2386" i="9"/>
  <c r="E2387" i="9"/>
  <c r="E2388" i="9"/>
  <c r="E2389" i="9"/>
  <c r="E2390" i="9"/>
  <c r="E2391" i="9"/>
  <c r="E2392" i="9"/>
  <c r="E2393" i="9"/>
  <c r="E2394" i="9"/>
  <c r="E2395" i="9"/>
  <c r="E2396" i="9"/>
  <c r="E2397" i="9"/>
  <c r="E2398" i="9"/>
  <c r="E2399" i="9"/>
  <c r="E2400" i="9"/>
  <c r="E2401" i="9"/>
  <c r="E2402" i="9"/>
  <c r="E2403" i="9"/>
  <c r="E2404" i="9"/>
  <c r="E2405" i="9"/>
  <c r="E2406" i="9"/>
  <c r="E2407" i="9"/>
  <c r="E2408" i="9"/>
  <c r="E2409" i="9"/>
  <c r="E2410" i="9"/>
  <c r="E2411" i="9"/>
  <c r="E2412" i="9"/>
  <c r="E2413" i="9"/>
  <c r="E2414" i="9"/>
  <c r="E2415" i="9"/>
  <c r="E2416" i="9"/>
  <c r="E2417" i="9"/>
  <c r="E2418" i="9"/>
  <c r="E2419" i="9"/>
  <c r="E2420" i="9"/>
  <c r="E2421" i="9"/>
  <c r="E2422" i="9"/>
  <c r="E2423" i="9"/>
  <c r="E2424" i="9"/>
  <c r="E2425" i="9"/>
  <c r="E2426" i="9"/>
  <c r="E2427" i="9"/>
  <c r="E2428" i="9"/>
  <c r="E2429" i="9"/>
  <c r="E2430" i="9"/>
  <c r="E2431" i="9"/>
  <c r="E2432" i="9"/>
  <c r="E2433" i="9"/>
  <c r="E2434" i="9"/>
  <c r="E2435" i="9"/>
  <c r="E2436" i="9"/>
  <c r="E2437" i="9"/>
  <c r="E2438" i="9"/>
  <c r="E2439" i="9"/>
  <c r="E2440" i="9"/>
  <c r="E2441" i="9"/>
  <c r="E2442" i="9"/>
  <c r="E2443" i="9"/>
  <c r="E2444" i="9"/>
  <c r="E2445" i="9"/>
  <c r="E2446" i="9"/>
  <c r="E2447" i="9"/>
  <c r="E2448" i="9"/>
  <c r="E2449" i="9"/>
  <c r="E2450" i="9"/>
  <c r="E2451" i="9"/>
  <c r="E2452" i="9"/>
  <c r="E2453" i="9"/>
  <c r="E2454" i="9"/>
  <c r="E2455" i="9"/>
  <c r="E2456" i="9"/>
  <c r="E2457" i="9"/>
  <c r="E2458" i="9"/>
  <c r="E2459" i="9"/>
  <c r="E2460" i="9"/>
  <c r="E2461" i="9"/>
  <c r="E2462" i="9"/>
  <c r="E2463" i="9"/>
  <c r="E2464" i="9"/>
  <c r="E2465" i="9"/>
  <c r="E2466" i="9"/>
  <c r="E2467" i="9"/>
  <c r="E2468" i="9"/>
  <c r="E2469" i="9"/>
  <c r="E2470" i="9"/>
  <c r="E2471" i="9"/>
  <c r="E2472" i="9"/>
  <c r="E2473" i="9"/>
  <c r="E2474" i="9"/>
  <c r="E2475" i="9"/>
  <c r="E2476" i="9"/>
  <c r="E2477" i="9"/>
  <c r="E2478" i="9"/>
  <c r="E2479" i="9"/>
  <c r="E2480" i="9"/>
  <c r="E2481" i="9"/>
  <c r="E2482" i="9"/>
  <c r="E2483" i="9"/>
  <c r="E2484" i="9"/>
  <c r="E2485" i="9"/>
  <c r="E2486" i="9"/>
  <c r="E2487" i="9"/>
  <c r="E2488" i="9"/>
  <c r="E2489" i="9"/>
  <c r="E2490" i="9"/>
  <c r="E2491" i="9"/>
  <c r="E2492" i="9"/>
  <c r="E2493" i="9"/>
  <c r="E2494" i="9"/>
  <c r="E2495" i="9"/>
  <c r="E2496" i="9"/>
  <c r="E2497" i="9"/>
  <c r="E2498" i="9"/>
  <c r="E2499" i="9"/>
  <c r="E2500" i="9"/>
  <c r="E2501" i="9"/>
  <c r="E2502" i="9"/>
  <c r="E2503" i="9"/>
  <c r="E2504" i="9"/>
  <c r="E2505" i="9"/>
  <c r="E2506" i="9"/>
  <c r="E2507" i="9"/>
  <c r="E2508" i="9"/>
  <c r="E2509" i="9"/>
  <c r="E2510" i="9"/>
  <c r="E2511" i="9"/>
  <c r="E2512" i="9"/>
  <c r="E2513" i="9"/>
  <c r="E2514" i="9"/>
  <c r="E2515" i="9"/>
  <c r="E2516" i="9"/>
  <c r="E2517" i="9"/>
  <c r="E2518" i="9"/>
  <c r="E2519" i="9"/>
  <c r="E2520" i="9"/>
  <c r="E2521" i="9"/>
  <c r="E2522" i="9"/>
  <c r="E2523" i="9"/>
  <c r="E2524" i="9"/>
  <c r="E2525" i="9"/>
  <c r="E2526" i="9"/>
  <c r="E2527" i="9"/>
  <c r="E2528" i="9"/>
  <c r="E2529" i="9"/>
  <c r="E2530" i="9"/>
  <c r="E2531" i="9"/>
  <c r="E2532" i="9"/>
  <c r="E2533" i="9"/>
  <c r="E2534" i="9"/>
  <c r="E2535" i="9"/>
  <c r="E2536" i="9"/>
  <c r="E2537" i="9"/>
  <c r="E2538" i="9"/>
  <c r="E2539" i="9"/>
  <c r="E2540" i="9"/>
  <c r="E2541" i="9"/>
  <c r="E2542" i="9"/>
  <c r="E2543" i="9"/>
  <c r="E2544" i="9"/>
  <c r="E2545" i="9"/>
  <c r="E2546" i="9"/>
  <c r="E2547" i="9"/>
  <c r="E2548" i="9"/>
  <c r="E2549" i="9"/>
  <c r="E2550" i="9"/>
  <c r="E2551" i="9"/>
  <c r="E2552" i="9"/>
  <c r="E2553" i="9"/>
  <c r="E2554" i="9"/>
  <c r="E2555" i="9"/>
  <c r="E2556" i="9"/>
  <c r="E2557" i="9"/>
  <c r="E2558" i="9"/>
  <c r="E2559" i="9"/>
  <c r="E2560" i="9"/>
  <c r="E2561" i="9"/>
  <c r="E2562" i="9"/>
  <c r="E2563" i="9"/>
  <c r="E2564" i="9"/>
  <c r="E2565" i="9"/>
  <c r="E2566" i="9"/>
  <c r="E2567" i="9"/>
  <c r="E2568" i="9"/>
  <c r="E2569" i="9"/>
  <c r="E2570" i="9"/>
  <c r="E2571" i="9"/>
  <c r="E2572" i="9"/>
  <c r="E2573" i="9"/>
  <c r="E2574" i="9"/>
  <c r="E2575" i="9"/>
  <c r="E2576" i="9"/>
  <c r="E2577" i="9"/>
  <c r="E2578" i="9"/>
  <c r="E2579" i="9"/>
  <c r="E2580" i="9"/>
  <c r="E2581" i="9"/>
  <c r="E2582" i="9"/>
  <c r="E2583" i="9"/>
  <c r="E2584" i="9"/>
  <c r="E2585" i="9"/>
  <c r="E2586" i="9"/>
  <c r="E2587" i="9"/>
  <c r="E2588" i="9"/>
  <c r="E2589" i="9"/>
  <c r="E2590" i="9"/>
  <c r="E2591" i="9"/>
  <c r="E2592" i="9"/>
  <c r="E2593" i="9"/>
  <c r="E2594" i="9"/>
  <c r="E2595" i="9"/>
  <c r="E2596" i="9"/>
  <c r="E2597" i="9"/>
  <c r="E2598" i="9"/>
  <c r="E2599" i="9"/>
  <c r="E2600" i="9"/>
  <c r="E2601" i="9"/>
  <c r="E2602" i="9"/>
  <c r="E2603" i="9"/>
  <c r="E2604" i="9"/>
  <c r="E2605" i="9"/>
  <c r="E2606" i="9"/>
  <c r="E2607" i="9"/>
  <c r="E2608" i="9"/>
  <c r="E2609" i="9"/>
  <c r="E2610" i="9"/>
  <c r="E2611" i="9"/>
  <c r="E2612" i="9"/>
  <c r="E2613" i="9"/>
  <c r="E2614" i="9"/>
  <c r="E2615" i="9"/>
  <c r="E2616" i="9"/>
  <c r="E2617" i="9"/>
  <c r="E2618" i="9"/>
  <c r="E2619" i="9"/>
  <c r="E2620" i="9"/>
  <c r="E2621" i="9"/>
  <c r="E2622" i="9"/>
  <c r="E2623" i="9"/>
  <c r="E2624" i="9"/>
  <c r="E2625" i="9"/>
  <c r="E2626" i="9"/>
  <c r="E2627" i="9"/>
  <c r="E2628" i="9"/>
  <c r="E2629" i="9"/>
  <c r="E2630" i="9"/>
  <c r="E2631" i="9"/>
  <c r="E2632" i="9"/>
  <c r="E2633" i="9"/>
  <c r="E2634" i="9"/>
  <c r="E2635" i="9"/>
  <c r="E2636" i="9"/>
  <c r="E2637" i="9"/>
  <c r="E2638" i="9"/>
  <c r="E2639" i="9"/>
  <c r="E2640" i="9"/>
  <c r="E2641" i="9"/>
  <c r="E2642" i="9"/>
  <c r="E2643" i="9"/>
  <c r="E2644" i="9"/>
  <c r="E2645" i="9"/>
  <c r="E2646" i="9"/>
  <c r="E2647" i="9"/>
  <c r="E2648" i="9"/>
  <c r="E2649" i="9"/>
  <c r="E2650" i="9"/>
  <c r="E2651" i="9"/>
  <c r="E2652" i="9"/>
  <c r="E2653" i="9"/>
  <c r="E2654" i="9"/>
  <c r="E2655" i="9"/>
  <c r="E2656" i="9"/>
  <c r="E2657" i="9"/>
  <c r="E2658" i="9"/>
  <c r="E2659" i="9"/>
  <c r="E2660" i="9"/>
  <c r="E2661" i="9"/>
  <c r="E2662" i="9"/>
  <c r="E2663" i="9"/>
  <c r="E2664" i="9"/>
  <c r="E2665" i="9"/>
  <c r="E2666" i="9"/>
  <c r="E2667" i="9"/>
  <c r="E2668" i="9"/>
  <c r="E2669" i="9"/>
  <c r="E2670" i="9"/>
  <c r="E2671" i="9"/>
  <c r="E2672" i="9"/>
  <c r="E2673" i="9"/>
  <c r="E2674" i="9"/>
  <c r="E2675" i="9"/>
  <c r="E2676" i="9"/>
  <c r="E2677" i="9"/>
  <c r="E2678" i="9"/>
  <c r="E2679" i="9"/>
  <c r="E2680" i="9"/>
  <c r="E2681" i="9"/>
  <c r="E2682" i="9"/>
  <c r="E2683" i="9"/>
  <c r="E2684" i="9"/>
  <c r="E2685" i="9"/>
  <c r="E2686" i="9"/>
  <c r="E2687" i="9"/>
  <c r="E2688" i="9"/>
  <c r="E2689" i="9"/>
  <c r="E2690" i="9"/>
  <c r="E2691" i="9"/>
  <c r="E2692" i="9"/>
  <c r="E2693" i="9"/>
  <c r="E2694" i="9"/>
  <c r="E2695" i="9"/>
  <c r="E2696" i="9"/>
  <c r="E2697" i="9"/>
  <c r="E2698" i="9"/>
  <c r="E2699" i="9"/>
  <c r="E2700" i="9"/>
  <c r="E2701" i="9"/>
  <c r="E2702" i="9"/>
  <c r="E2703" i="9"/>
  <c r="E2704" i="9"/>
  <c r="E2705" i="9"/>
  <c r="E2706" i="9"/>
  <c r="E2707" i="9"/>
  <c r="E2708" i="9"/>
  <c r="E2709" i="9"/>
  <c r="E2710" i="9"/>
  <c r="E2711" i="9"/>
  <c r="E2712" i="9"/>
  <c r="E2713" i="9"/>
  <c r="E2714" i="9"/>
  <c r="E2715" i="9"/>
  <c r="E2716" i="9"/>
  <c r="E2717" i="9"/>
  <c r="E2718" i="9"/>
  <c r="E2719" i="9"/>
  <c r="E2720" i="9"/>
  <c r="E2721" i="9"/>
  <c r="E2722" i="9"/>
  <c r="E2723" i="9"/>
  <c r="E2724" i="9"/>
  <c r="E2725" i="9"/>
  <c r="E2726" i="9"/>
  <c r="E2727" i="9"/>
  <c r="E2728" i="9"/>
  <c r="E2729" i="9"/>
  <c r="E2730" i="9"/>
  <c r="E2731" i="9"/>
  <c r="E2732" i="9"/>
  <c r="E2733" i="9"/>
  <c r="E2734" i="9"/>
  <c r="E2735" i="9"/>
  <c r="E2736" i="9"/>
  <c r="E2737" i="9"/>
  <c r="E2738" i="9"/>
  <c r="E2739" i="9"/>
  <c r="E2740" i="9"/>
  <c r="E2741" i="9"/>
  <c r="E2742" i="9"/>
  <c r="E2743" i="9"/>
  <c r="E2744" i="9"/>
  <c r="E2745" i="9"/>
  <c r="E2746" i="9"/>
  <c r="E2747" i="9"/>
  <c r="E2748" i="9"/>
  <c r="E2749" i="9"/>
  <c r="E2750" i="9"/>
  <c r="E2751" i="9"/>
  <c r="E2752" i="9"/>
  <c r="E2753" i="9"/>
  <c r="E2754" i="9"/>
  <c r="E2755" i="9"/>
  <c r="E2756" i="9"/>
  <c r="E2757" i="9"/>
  <c r="E2758" i="9"/>
  <c r="E2759" i="9"/>
  <c r="E2760" i="9"/>
  <c r="E2761" i="9"/>
  <c r="E2762" i="9"/>
  <c r="E2763" i="9"/>
  <c r="E2764" i="9"/>
  <c r="E2765" i="9"/>
  <c r="E2766" i="9"/>
  <c r="E2767" i="9"/>
  <c r="E2768" i="9"/>
  <c r="E2769" i="9"/>
  <c r="E2770" i="9"/>
  <c r="E2771" i="9"/>
  <c r="E2772" i="9"/>
  <c r="E2773" i="9"/>
  <c r="E2774" i="9"/>
  <c r="E2775" i="9"/>
  <c r="E2776" i="9"/>
  <c r="E2777" i="9"/>
  <c r="E2778" i="9"/>
  <c r="E2779" i="9"/>
  <c r="E2780" i="9"/>
  <c r="E2781" i="9"/>
  <c r="E2782" i="9"/>
  <c r="E2783" i="9"/>
  <c r="E2784" i="9"/>
  <c r="E2785" i="9"/>
  <c r="E2786" i="9"/>
  <c r="E2787" i="9"/>
  <c r="E2788" i="9"/>
  <c r="E2789" i="9"/>
  <c r="E2790" i="9"/>
  <c r="E2791" i="9"/>
  <c r="E2792" i="9"/>
  <c r="E2793" i="9"/>
  <c r="E2794" i="9"/>
  <c r="E2795" i="9"/>
  <c r="E2796" i="9"/>
  <c r="E2797" i="9"/>
  <c r="E2798" i="9"/>
  <c r="E2799" i="9"/>
  <c r="E2800" i="9"/>
  <c r="E2801" i="9"/>
  <c r="E2802" i="9"/>
  <c r="E2803" i="9"/>
  <c r="E2804" i="9"/>
  <c r="E2805" i="9"/>
  <c r="E2806" i="9"/>
  <c r="E2807" i="9"/>
  <c r="E2808" i="9"/>
  <c r="E2809" i="9"/>
  <c r="E2810" i="9"/>
  <c r="E2811" i="9"/>
  <c r="E2812" i="9"/>
  <c r="E2813" i="9"/>
  <c r="E2814" i="9"/>
  <c r="E2815" i="9"/>
  <c r="E2816" i="9"/>
  <c r="E2817" i="9"/>
  <c r="E2818" i="9"/>
  <c r="E2819" i="9"/>
  <c r="E2820" i="9"/>
  <c r="E2821" i="9"/>
  <c r="E2822" i="9"/>
  <c r="E2823" i="9"/>
  <c r="E2824" i="9"/>
  <c r="E2825" i="9"/>
  <c r="E2826" i="9"/>
  <c r="E2827" i="9"/>
  <c r="E2828" i="9"/>
  <c r="E2829" i="9"/>
  <c r="E2830" i="9"/>
  <c r="E2831" i="9"/>
  <c r="E2832" i="9"/>
  <c r="E2833" i="9"/>
  <c r="E2834" i="9"/>
  <c r="E2835" i="9"/>
  <c r="E2836" i="9"/>
  <c r="E2837" i="9"/>
  <c r="E2838" i="9"/>
  <c r="E2839" i="9"/>
  <c r="E2840" i="9"/>
  <c r="E2841" i="9"/>
  <c r="E2842" i="9"/>
  <c r="E2843" i="9"/>
  <c r="E2844" i="9"/>
  <c r="E2845" i="9"/>
  <c r="E2846" i="9"/>
  <c r="E2847" i="9"/>
  <c r="E2848" i="9"/>
  <c r="E2849" i="9"/>
  <c r="E2850" i="9"/>
  <c r="E2851" i="9"/>
  <c r="E2852" i="9"/>
  <c r="E2853" i="9"/>
  <c r="E2854" i="9"/>
  <c r="E2855" i="9"/>
  <c r="E2856" i="9"/>
  <c r="E2857" i="9"/>
  <c r="E2858" i="9"/>
  <c r="E2859" i="9"/>
  <c r="E2860" i="9"/>
  <c r="E2861" i="9"/>
  <c r="E2862" i="9"/>
  <c r="E2863" i="9"/>
  <c r="E2864" i="9"/>
  <c r="E2865" i="9"/>
  <c r="E2866" i="9"/>
  <c r="E2867" i="9"/>
  <c r="E2868" i="9"/>
  <c r="E2869" i="9"/>
  <c r="E2870" i="9"/>
  <c r="E2871" i="9"/>
  <c r="E2872" i="9"/>
  <c r="E2873" i="9"/>
  <c r="E2874" i="9"/>
  <c r="E2875" i="9"/>
  <c r="E2876" i="9"/>
  <c r="E2877" i="9"/>
  <c r="E2878" i="9"/>
  <c r="E2879" i="9"/>
  <c r="E2880" i="9"/>
  <c r="E2881" i="9"/>
  <c r="E2882" i="9"/>
  <c r="E2883" i="9"/>
  <c r="E2884" i="9"/>
  <c r="E2885" i="9"/>
  <c r="E2886" i="9"/>
  <c r="E2887" i="9"/>
  <c r="E2888" i="9"/>
  <c r="E2889" i="9"/>
  <c r="E2890" i="9"/>
  <c r="E2891" i="9"/>
  <c r="E2892" i="9"/>
  <c r="E2893" i="9"/>
  <c r="E2894" i="9"/>
  <c r="E2895" i="9"/>
  <c r="E2896" i="9"/>
  <c r="E2897" i="9"/>
  <c r="E2898" i="9"/>
  <c r="E2899" i="9"/>
  <c r="E2900" i="9"/>
  <c r="E2901" i="9"/>
  <c r="E2902" i="9"/>
  <c r="E2903" i="9"/>
  <c r="E2904" i="9"/>
  <c r="E2905" i="9"/>
  <c r="E2906" i="9"/>
  <c r="E2907" i="9"/>
  <c r="E2908" i="9"/>
  <c r="E2909" i="9"/>
  <c r="E2910" i="9"/>
  <c r="E2911" i="9"/>
  <c r="E2912" i="9"/>
  <c r="E2913" i="9"/>
  <c r="E2914" i="9"/>
  <c r="E2915" i="9"/>
  <c r="E2916" i="9"/>
  <c r="E2917" i="9"/>
  <c r="E2918" i="9"/>
  <c r="E2919" i="9"/>
  <c r="E2920" i="9"/>
  <c r="E2921" i="9"/>
  <c r="E2922" i="9"/>
  <c r="E2923" i="9"/>
  <c r="E2924" i="9"/>
  <c r="E2925" i="9"/>
  <c r="E2926" i="9"/>
  <c r="E2927" i="9"/>
  <c r="E2928" i="9"/>
  <c r="E2929" i="9"/>
  <c r="E2930" i="9"/>
  <c r="E2931" i="9"/>
  <c r="E2932" i="9"/>
  <c r="E2933" i="9"/>
  <c r="E2934" i="9"/>
  <c r="E2935" i="9"/>
  <c r="E2936" i="9"/>
  <c r="E2937" i="9"/>
  <c r="E2938" i="9"/>
  <c r="E2939" i="9"/>
  <c r="E2940" i="9"/>
  <c r="E2941" i="9"/>
  <c r="E2942" i="9"/>
  <c r="E2943" i="9"/>
  <c r="E2944" i="9"/>
  <c r="E2945" i="9"/>
  <c r="E2946" i="9"/>
  <c r="E2947" i="9"/>
  <c r="E2948" i="9"/>
  <c r="E2949" i="9"/>
  <c r="E2950" i="9"/>
  <c r="E2951" i="9"/>
  <c r="E2952" i="9"/>
  <c r="E2953" i="9"/>
  <c r="E2954" i="9"/>
  <c r="E2955" i="9"/>
  <c r="E2956" i="9"/>
  <c r="E2957" i="9"/>
  <c r="E2958" i="9"/>
  <c r="E2959" i="9"/>
  <c r="E2960" i="9"/>
  <c r="E2961" i="9"/>
  <c r="E2962" i="9"/>
  <c r="E2963" i="9"/>
  <c r="E2964" i="9"/>
  <c r="E2965" i="9"/>
  <c r="E2966" i="9"/>
  <c r="E2967" i="9"/>
  <c r="E2968" i="9"/>
  <c r="E2969" i="9"/>
  <c r="E2970" i="9"/>
  <c r="E2971" i="9"/>
  <c r="E2972" i="9"/>
  <c r="E2973" i="9"/>
  <c r="E2974" i="9"/>
  <c r="E2975" i="9"/>
  <c r="E2976" i="9"/>
  <c r="E2977" i="9"/>
  <c r="E2978" i="9"/>
  <c r="E2979" i="9"/>
  <c r="E2980" i="9"/>
  <c r="E2981" i="9"/>
  <c r="E2982" i="9"/>
  <c r="E2983" i="9"/>
  <c r="E2984" i="9"/>
  <c r="E2985" i="9"/>
  <c r="E2986" i="9"/>
  <c r="E2987" i="9"/>
  <c r="E2988" i="9"/>
  <c r="E2989" i="9"/>
  <c r="E2990" i="9"/>
  <c r="E2991" i="9"/>
  <c r="E2992" i="9"/>
  <c r="E2993" i="9"/>
  <c r="E2994" i="9"/>
  <c r="E2995" i="9"/>
  <c r="E2996" i="9"/>
  <c r="E2997" i="9"/>
  <c r="E2998" i="9"/>
  <c r="E2999" i="9"/>
  <c r="E3000" i="9"/>
  <c r="E3001" i="9"/>
  <c r="E3002" i="9"/>
  <c r="E3003" i="9"/>
  <c r="E3004" i="9"/>
  <c r="E3005" i="9"/>
  <c r="E3006" i="9"/>
  <c r="E3007" i="9"/>
  <c r="E3008" i="9"/>
  <c r="E3009" i="9"/>
  <c r="E3010" i="9"/>
  <c r="E3011" i="9"/>
  <c r="E3012" i="9"/>
  <c r="E3013" i="9"/>
  <c r="E3014" i="9"/>
  <c r="E3015" i="9"/>
  <c r="E3016" i="9"/>
  <c r="E3017" i="9"/>
  <c r="E3018" i="9"/>
  <c r="E3019" i="9"/>
  <c r="E3020" i="9"/>
  <c r="E3021" i="9"/>
  <c r="E3022" i="9"/>
  <c r="E3023" i="9"/>
  <c r="E3024" i="9"/>
  <c r="E3025" i="9"/>
  <c r="E3026" i="9"/>
  <c r="E3027" i="9"/>
  <c r="E3028" i="9"/>
  <c r="E3029" i="9"/>
  <c r="E3030" i="9"/>
  <c r="E3031" i="9"/>
  <c r="E3032" i="9"/>
  <c r="E3033" i="9"/>
  <c r="E3034" i="9"/>
  <c r="E3035" i="9"/>
  <c r="E3036" i="9"/>
  <c r="E3037" i="9"/>
  <c r="E3038" i="9"/>
  <c r="E3039" i="9"/>
  <c r="E3040" i="9"/>
  <c r="E3041" i="9"/>
  <c r="E3042" i="9"/>
  <c r="E3043" i="9"/>
  <c r="E3044" i="9"/>
  <c r="E3045" i="9"/>
  <c r="E3046" i="9"/>
  <c r="E3047" i="9"/>
  <c r="E3048" i="9"/>
  <c r="E3049" i="9"/>
  <c r="E3050" i="9"/>
  <c r="E3051" i="9"/>
  <c r="E3052" i="9"/>
  <c r="E3053" i="9"/>
  <c r="E3054" i="9"/>
  <c r="E3055" i="9"/>
  <c r="E3056" i="9"/>
  <c r="E3057" i="9"/>
  <c r="E3058" i="9"/>
  <c r="E3059" i="9"/>
  <c r="E3060" i="9"/>
  <c r="E3061" i="9"/>
  <c r="E3062" i="9"/>
  <c r="E3063" i="9"/>
  <c r="E3064" i="9"/>
  <c r="E3065" i="9"/>
  <c r="E3066" i="9"/>
  <c r="E3067" i="9"/>
  <c r="E3068" i="9"/>
  <c r="E3069" i="9"/>
  <c r="E3070" i="9"/>
  <c r="E3071" i="9"/>
  <c r="E3072" i="9"/>
  <c r="E3073" i="9"/>
  <c r="E3074" i="9"/>
  <c r="E3075" i="9"/>
  <c r="E3076" i="9"/>
  <c r="E3077" i="9"/>
  <c r="E3078" i="9"/>
  <c r="E3079" i="9"/>
  <c r="E3080" i="9"/>
  <c r="E3081" i="9"/>
  <c r="E3082" i="9"/>
  <c r="E3083" i="9"/>
  <c r="E3084" i="9"/>
  <c r="E3085" i="9"/>
  <c r="E3086" i="9"/>
  <c r="E3087" i="9"/>
  <c r="E3088" i="9"/>
  <c r="E3089" i="9"/>
  <c r="E3090" i="9"/>
  <c r="E3091" i="9"/>
  <c r="E3092" i="9"/>
  <c r="E3093" i="9"/>
  <c r="E3094" i="9"/>
  <c r="E3095" i="9"/>
  <c r="E3096" i="9"/>
  <c r="E3097" i="9"/>
  <c r="E3098" i="9"/>
  <c r="E3099" i="9"/>
  <c r="E3100" i="9"/>
  <c r="E3101" i="9"/>
  <c r="E3102" i="9"/>
  <c r="E3103" i="9"/>
  <c r="E3104" i="9"/>
  <c r="E3105" i="9"/>
  <c r="E3106" i="9"/>
  <c r="E3107" i="9"/>
  <c r="E3108" i="9"/>
  <c r="E3109" i="9"/>
  <c r="E3110" i="9"/>
  <c r="E3111" i="9"/>
  <c r="E3112" i="9"/>
  <c r="E3113" i="9"/>
  <c r="E3114" i="9"/>
  <c r="E3115" i="9"/>
  <c r="E3116" i="9"/>
  <c r="E3117" i="9"/>
  <c r="E3118" i="9"/>
  <c r="E3119" i="9"/>
  <c r="E3120" i="9"/>
  <c r="E3121" i="9"/>
  <c r="E3122" i="9"/>
  <c r="E3123" i="9"/>
  <c r="E3124" i="9"/>
  <c r="E3125" i="9"/>
  <c r="E3126" i="9"/>
  <c r="E3127" i="9"/>
  <c r="E3128" i="9"/>
  <c r="E3129" i="9"/>
  <c r="E3130" i="9"/>
  <c r="E3131" i="9"/>
  <c r="E3132" i="9"/>
  <c r="E3133" i="9"/>
  <c r="E3134" i="9"/>
  <c r="E3135" i="9"/>
  <c r="E3136" i="9"/>
  <c r="E3137" i="9"/>
  <c r="E3138" i="9"/>
  <c r="E3139" i="9"/>
  <c r="E3140" i="9"/>
  <c r="E3141" i="9"/>
  <c r="E3142" i="9"/>
  <c r="E3143" i="9"/>
  <c r="E3144" i="9"/>
  <c r="E3145" i="9"/>
  <c r="E3146" i="9"/>
  <c r="E3147" i="9"/>
  <c r="E3148" i="9"/>
  <c r="E3149" i="9"/>
  <c r="E3150" i="9"/>
  <c r="E3151" i="9"/>
  <c r="E3152" i="9"/>
  <c r="E3153" i="9"/>
  <c r="E3154" i="9"/>
  <c r="E3155" i="9"/>
  <c r="E3156" i="9"/>
  <c r="E3157" i="9"/>
  <c r="E3158" i="9"/>
  <c r="E3159" i="9"/>
  <c r="E3160" i="9"/>
  <c r="E3161" i="9"/>
  <c r="E3162" i="9"/>
  <c r="E3163" i="9"/>
  <c r="E3164" i="9"/>
  <c r="E3165" i="9"/>
  <c r="E3166" i="9"/>
  <c r="E3167" i="9"/>
  <c r="E3168" i="9"/>
  <c r="E3169" i="9"/>
  <c r="E3170" i="9"/>
  <c r="E3171" i="9"/>
  <c r="E3172" i="9"/>
  <c r="E3173" i="9"/>
  <c r="E3174" i="9"/>
  <c r="E3175" i="9"/>
  <c r="E3176" i="9"/>
  <c r="E3177" i="9"/>
  <c r="E3178" i="9"/>
  <c r="E3179" i="9"/>
  <c r="E3180" i="9"/>
  <c r="E3181" i="9"/>
  <c r="E3182" i="9"/>
  <c r="E3183" i="9"/>
  <c r="E3184" i="9"/>
  <c r="E3185" i="9"/>
  <c r="E3186" i="9"/>
  <c r="E3187" i="9"/>
  <c r="E3188" i="9"/>
  <c r="E3189" i="9"/>
  <c r="E3190" i="9"/>
  <c r="E3191" i="9"/>
  <c r="E3192" i="9"/>
  <c r="E3193" i="9"/>
  <c r="E3194" i="9"/>
  <c r="E3195" i="9"/>
  <c r="E3196" i="9"/>
  <c r="E3197" i="9"/>
  <c r="E3198" i="9"/>
  <c r="E3199" i="9"/>
  <c r="E3200" i="9"/>
  <c r="E3201" i="9"/>
  <c r="E3202" i="9"/>
  <c r="E3203" i="9"/>
  <c r="E3204" i="9"/>
  <c r="E3205" i="9"/>
  <c r="E3206" i="9"/>
  <c r="E3207" i="9"/>
  <c r="E3208" i="9"/>
  <c r="E3209" i="9"/>
  <c r="E3210" i="9"/>
  <c r="E3211" i="9"/>
  <c r="E3212" i="9"/>
  <c r="E3213" i="9"/>
  <c r="E3214" i="9"/>
  <c r="E3215" i="9"/>
  <c r="E3216" i="9"/>
  <c r="E3217" i="9"/>
  <c r="E3218" i="9"/>
  <c r="E3219" i="9"/>
  <c r="E3220" i="9"/>
  <c r="E3221" i="9"/>
  <c r="E3222" i="9"/>
  <c r="E3223" i="9"/>
  <c r="E3224" i="9"/>
  <c r="E3225" i="9"/>
  <c r="E3226" i="9"/>
  <c r="E3227" i="9"/>
  <c r="E3228" i="9"/>
  <c r="E3229" i="9"/>
  <c r="E3230" i="9"/>
  <c r="E3231" i="9"/>
  <c r="E3232" i="9"/>
  <c r="E3233" i="9"/>
  <c r="E3234" i="9"/>
  <c r="E3235" i="9"/>
  <c r="E3236" i="9"/>
  <c r="E3237" i="9"/>
  <c r="E3238" i="9"/>
  <c r="E3239" i="9"/>
  <c r="E3240" i="9"/>
  <c r="E3241" i="9"/>
  <c r="E3242" i="9"/>
  <c r="E3243" i="9"/>
  <c r="E3244" i="9"/>
  <c r="E3245" i="9"/>
  <c r="E3246" i="9"/>
  <c r="E3247" i="9"/>
  <c r="E3248" i="9"/>
  <c r="E3249" i="9"/>
  <c r="E3250" i="9"/>
  <c r="E3251" i="9"/>
  <c r="E3252" i="9"/>
  <c r="E3253" i="9"/>
  <c r="E3254" i="9"/>
  <c r="F52" i="9" l="1"/>
  <c r="P52" i="3" s="1"/>
  <c r="O3" i="3" l="1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7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M43" i="3" l="1"/>
  <c r="M122" i="3"/>
  <c r="M123" i="3"/>
  <c r="M124" i="3"/>
  <c r="M125" i="3"/>
  <c r="M126" i="3"/>
  <c r="M127" i="3"/>
  <c r="M128" i="3"/>
  <c r="M121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96" i="3"/>
  <c r="M70" i="3"/>
  <c r="M71" i="3"/>
  <c r="M72" i="3"/>
  <c r="M73" i="3"/>
  <c r="M74" i="3"/>
  <c r="M75" i="3"/>
  <c r="M76" i="3"/>
  <c r="M77" i="3"/>
  <c r="M69" i="3"/>
  <c r="M42" i="3"/>
  <c r="C107" i="7" l="1"/>
  <c r="C108" i="7"/>
  <c r="C109" i="7"/>
  <c r="C110" i="7"/>
  <c r="C111" i="7"/>
  <c r="C112" i="7"/>
  <c r="C113" i="7"/>
  <c r="C114" i="7"/>
  <c r="C115" i="7"/>
  <c r="C116" i="7"/>
  <c r="C117" i="7"/>
  <c r="C118" i="7"/>
  <c r="C119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56" i="7"/>
  <c r="C55" i="7"/>
  <c r="I2" i="3"/>
  <c r="O2" i="3" s="1"/>
  <c r="I3" i="3"/>
  <c r="I4" i="3"/>
  <c r="I5" i="3"/>
  <c r="B14" i="10" l="1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B507" i="10"/>
  <c r="B508" i="10"/>
  <c r="B509" i="10"/>
  <c r="B510" i="10"/>
  <c r="B511" i="10"/>
  <c r="B512" i="10"/>
  <c r="B513" i="10"/>
  <c r="B514" i="10"/>
  <c r="B515" i="10"/>
  <c r="B516" i="10"/>
  <c r="B517" i="10"/>
  <c r="B518" i="10"/>
  <c r="B519" i="10"/>
  <c r="B520" i="10"/>
  <c r="B521" i="10"/>
  <c r="B522" i="10"/>
  <c r="B523" i="10"/>
  <c r="B524" i="10"/>
  <c r="B525" i="10"/>
  <c r="B526" i="10"/>
  <c r="B527" i="10"/>
  <c r="B528" i="10"/>
  <c r="B529" i="10"/>
  <c r="B530" i="10"/>
  <c r="B531" i="10"/>
  <c r="B532" i="10"/>
  <c r="B533" i="10"/>
  <c r="B534" i="10"/>
  <c r="B535" i="10"/>
  <c r="B536" i="10"/>
  <c r="B537" i="10"/>
  <c r="B538" i="10"/>
  <c r="B539" i="10"/>
  <c r="B540" i="10"/>
  <c r="B541" i="10"/>
  <c r="B542" i="10"/>
  <c r="B543" i="10"/>
  <c r="B544" i="10"/>
  <c r="B545" i="10"/>
  <c r="B546" i="10"/>
  <c r="B547" i="10"/>
  <c r="B548" i="10"/>
  <c r="B549" i="10"/>
  <c r="B550" i="10"/>
  <c r="B551" i="10"/>
  <c r="B552" i="10"/>
  <c r="B553" i="10"/>
  <c r="B554" i="10"/>
  <c r="B555" i="10"/>
  <c r="B556" i="10"/>
  <c r="B557" i="10"/>
  <c r="B558" i="10"/>
  <c r="B559" i="10"/>
  <c r="B560" i="10"/>
  <c r="B561" i="10"/>
  <c r="B562" i="10"/>
  <c r="B563" i="10"/>
  <c r="B564" i="10"/>
  <c r="B565" i="10"/>
  <c r="B566" i="10"/>
  <c r="B567" i="10"/>
  <c r="B568" i="10"/>
  <c r="B569" i="10"/>
  <c r="B570" i="10"/>
  <c r="B571" i="10"/>
  <c r="B572" i="10"/>
  <c r="B573" i="10"/>
  <c r="B574" i="10"/>
  <c r="B575" i="10"/>
  <c r="B576" i="10"/>
  <c r="B577" i="10"/>
  <c r="B578" i="10"/>
  <c r="B579" i="10"/>
  <c r="B580" i="10"/>
  <c r="B581" i="10"/>
  <c r="B582" i="10"/>
  <c r="B583" i="10"/>
  <c r="B584" i="10"/>
  <c r="B585" i="10"/>
  <c r="B586" i="10"/>
  <c r="B587" i="10"/>
  <c r="B588" i="10"/>
  <c r="B589" i="10"/>
  <c r="B590" i="10"/>
  <c r="B591" i="10"/>
  <c r="B592" i="10"/>
  <c r="B593" i="10"/>
  <c r="B594" i="10"/>
  <c r="B595" i="10"/>
  <c r="B596" i="10"/>
  <c r="B597" i="10"/>
  <c r="B598" i="10"/>
  <c r="B599" i="10"/>
  <c r="B600" i="10"/>
  <c r="B601" i="10"/>
  <c r="B602" i="10"/>
  <c r="B603" i="10"/>
  <c r="B604" i="10"/>
  <c r="B605" i="10"/>
  <c r="B606" i="10"/>
  <c r="B607" i="10"/>
  <c r="B608" i="10"/>
  <c r="B609" i="10"/>
  <c r="B610" i="10"/>
  <c r="B611" i="10"/>
  <c r="B612" i="10"/>
  <c r="B613" i="10"/>
  <c r="B614" i="10"/>
  <c r="B615" i="10"/>
  <c r="B616" i="10"/>
  <c r="B617" i="10"/>
  <c r="B618" i="10"/>
  <c r="B619" i="10"/>
  <c r="B620" i="10"/>
  <c r="B621" i="10"/>
  <c r="B622" i="10"/>
  <c r="B623" i="10"/>
  <c r="B624" i="10"/>
  <c r="B625" i="10"/>
  <c r="B626" i="10"/>
  <c r="B627" i="10"/>
  <c r="B628" i="10"/>
  <c r="B629" i="10"/>
  <c r="B630" i="10"/>
  <c r="B631" i="10"/>
  <c r="B632" i="10"/>
  <c r="B633" i="10"/>
  <c r="B634" i="10"/>
  <c r="B635" i="10"/>
  <c r="B636" i="10"/>
  <c r="B637" i="10"/>
  <c r="B638" i="10"/>
  <c r="B639" i="10"/>
  <c r="B640" i="10"/>
  <c r="B641" i="10"/>
  <c r="B642" i="10"/>
  <c r="B643" i="10"/>
  <c r="B644" i="10"/>
  <c r="B645" i="10"/>
  <c r="B646" i="10"/>
  <c r="B647" i="10"/>
  <c r="B648" i="10"/>
  <c r="B649" i="10"/>
  <c r="B650" i="10"/>
  <c r="B651" i="10"/>
  <c r="B652" i="10"/>
  <c r="B653" i="10"/>
  <c r="B654" i="10"/>
  <c r="B655" i="10"/>
  <c r="B656" i="10"/>
  <c r="B657" i="10"/>
  <c r="B658" i="10"/>
  <c r="B659" i="10"/>
  <c r="B660" i="10"/>
  <c r="B661" i="10"/>
  <c r="B662" i="10"/>
  <c r="B663" i="10"/>
  <c r="B664" i="10"/>
  <c r="B665" i="10"/>
  <c r="B666" i="10"/>
  <c r="B667" i="10"/>
  <c r="B668" i="10"/>
  <c r="B669" i="10"/>
  <c r="B670" i="10"/>
  <c r="B671" i="10"/>
  <c r="B672" i="10"/>
  <c r="B673" i="10"/>
  <c r="B674" i="10"/>
  <c r="B675" i="10"/>
  <c r="B676" i="10"/>
  <c r="B677" i="10"/>
  <c r="B678" i="10"/>
  <c r="B679" i="10"/>
  <c r="B680" i="10"/>
  <c r="B681" i="10"/>
  <c r="B682" i="10"/>
  <c r="B683" i="10"/>
  <c r="B684" i="10"/>
  <c r="B685" i="10"/>
  <c r="B686" i="10"/>
  <c r="B687" i="10"/>
  <c r="B688" i="10"/>
  <c r="B689" i="10"/>
  <c r="B690" i="10"/>
  <c r="B691" i="10"/>
  <c r="B692" i="10"/>
  <c r="B693" i="10"/>
  <c r="B694" i="10"/>
  <c r="B695" i="10"/>
  <c r="B696" i="10"/>
  <c r="B697" i="10"/>
  <c r="B698" i="10"/>
  <c r="B699" i="10"/>
  <c r="B700" i="10"/>
  <c r="B701" i="10"/>
  <c r="B702" i="10"/>
  <c r="B703" i="10"/>
  <c r="B704" i="10"/>
  <c r="B705" i="10"/>
  <c r="B706" i="10"/>
  <c r="B707" i="10"/>
  <c r="B708" i="10"/>
  <c r="B709" i="10"/>
  <c r="B710" i="10"/>
  <c r="B711" i="10"/>
  <c r="B712" i="10"/>
  <c r="B713" i="10"/>
  <c r="B714" i="10"/>
  <c r="B715" i="10"/>
  <c r="B716" i="10"/>
  <c r="B717" i="10"/>
  <c r="B718" i="10"/>
  <c r="B719" i="10"/>
  <c r="B720" i="10"/>
  <c r="B721" i="10"/>
  <c r="B722" i="10"/>
  <c r="B723" i="10"/>
  <c r="B724" i="10"/>
  <c r="B725" i="10"/>
  <c r="B726" i="10"/>
  <c r="B727" i="10"/>
  <c r="B728" i="10"/>
  <c r="B729" i="10"/>
  <c r="B730" i="10"/>
  <c r="B731" i="10"/>
  <c r="B732" i="10"/>
  <c r="B733" i="10"/>
  <c r="B734" i="10"/>
  <c r="B735" i="10"/>
  <c r="B736" i="10"/>
  <c r="B737" i="10"/>
  <c r="B738" i="10"/>
  <c r="B739" i="10"/>
  <c r="B740" i="10"/>
  <c r="B741" i="10"/>
  <c r="B742" i="10"/>
  <c r="B743" i="10"/>
  <c r="B744" i="10"/>
  <c r="B745" i="10"/>
  <c r="B746" i="10"/>
  <c r="B747" i="10"/>
  <c r="B748" i="10"/>
  <c r="B749" i="10"/>
  <c r="B750" i="10"/>
  <c r="B751" i="10"/>
  <c r="B752" i="10"/>
  <c r="B753" i="10"/>
  <c r="B754" i="10"/>
  <c r="B755" i="10"/>
  <c r="B756" i="10"/>
  <c r="B757" i="10"/>
  <c r="B758" i="10"/>
  <c r="B759" i="10"/>
  <c r="B760" i="10"/>
  <c r="B761" i="10"/>
  <c r="B762" i="10"/>
  <c r="B763" i="10"/>
  <c r="B764" i="10"/>
  <c r="B765" i="10"/>
  <c r="B766" i="10"/>
  <c r="B767" i="10"/>
  <c r="B768" i="10"/>
  <c r="B769" i="10"/>
  <c r="B770" i="10"/>
  <c r="B771" i="10"/>
  <c r="B772" i="10"/>
  <c r="B773" i="10"/>
  <c r="B774" i="10"/>
  <c r="B775" i="10"/>
  <c r="B776" i="10"/>
  <c r="B777" i="10"/>
  <c r="B778" i="10"/>
  <c r="B779" i="10"/>
  <c r="B780" i="10"/>
  <c r="B781" i="10"/>
  <c r="B782" i="10"/>
  <c r="B783" i="10"/>
  <c r="B784" i="10"/>
  <c r="B785" i="10"/>
  <c r="B786" i="10"/>
  <c r="B787" i="10"/>
  <c r="B788" i="10"/>
  <c r="B789" i="10"/>
  <c r="B790" i="10"/>
  <c r="B791" i="10"/>
  <c r="B792" i="10"/>
  <c r="B793" i="10"/>
  <c r="B794" i="10"/>
  <c r="B795" i="10"/>
  <c r="B796" i="10"/>
  <c r="B797" i="10"/>
  <c r="B798" i="10"/>
  <c r="B799" i="10"/>
  <c r="B800" i="10"/>
  <c r="B801" i="10"/>
  <c r="B802" i="10"/>
  <c r="B803" i="10"/>
  <c r="B804" i="10"/>
  <c r="B805" i="10"/>
  <c r="B806" i="10"/>
  <c r="B807" i="10"/>
  <c r="B808" i="10"/>
  <c r="B809" i="10"/>
  <c r="B810" i="10"/>
  <c r="B811" i="10"/>
  <c r="B812" i="10"/>
  <c r="B813" i="10"/>
  <c r="B814" i="10"/>
  <c r="B815" i="10"/>
  <c r="B816" i="10"/>
  <c r="B817" i="10"/>
  <c r="B818" i="10"/>
  <c r="B819" i="10"/>
  <c r="B820" i="10"/>
  <c r="B821" i="10"/>
  <c r="B822" i="10"/>
  <c r="B823" i="10"/>
  <c r="B824" i="10"/>
  <c r="B825" i="10"/>
  <c r="B826" i="10"/>
  <c r="B827" i="10"/>
  <c r="B828" i="10"/>
  <c r="B829" i="10"/>
  <c r="B830" i="10"/>
  <c r="B831" i="10"/>
  <c r="B832" i="10"/>
  <c r="B833" i="10"/>
  <c r="B834" i="10"/>
  <c r="B835" i="10"/>
  <c r="B836" i="10"/>
  <c r="B837" i="10"/>
  <c r="B838" i="10"/>
  <c r="B839" i="10"/>
  <c r="B840" i="10"/>
  <c r="B841" i="10"/>
  <c r="B842" i="10"/>
  <c r="B843" i="10"/>
  <c r="B844" i="10"/>
  <c r="B845" i="10"/>
  <c r="B846" i="10"/>
  <c r="B847" i="10"/>
  <c r="B848" i="10"/>
  <c r="B849" i="10"/>
  <c r="B850" i="10"/>
  <c r="B851" i="10"/>
  <c r="B852" i="10"/>
  <c r="B853" i="10"/>
  <c r="B854" i="10"/>
  <c r="B855" i="10"/>
  <c r="B856" i="10"/>
  <c r="B857" i="10"/>
  <c r="B858" i="10"/>
  <c r="B859" i="10"/>
  <c r="B860" i="10"/>
  <c r="B861" i="10"/>
  <c r="B862" i="10"/>
  <c r="B863" i="10"/>
  <c r="B864" i="10"/>
  <c r="B865" i="10"/>
  <c r="B866" i="10"/>
  <c r="B867" i="10"/>
  <c r="B868" i="10"/>
  <c r="B869" i="10"/>
  <c r="B870" i="10"/>
  <c r="B871" i="10"/>
  <c r="B872" i="10"/>
  <c r="B873" i="10"/>
  <c r="B874" i="10"/>
  <c r="B875" i="10"/>
  <c r="B876" i="10"/>
  <c r="B877" i="10"/>
  <c r="B878" i="10"/>
  <c r="B879" i="10"/>
  <c r="B880" i="10"/>
  <c r="B881" i="10"/>
  <c r="B882" i="10"/>
  <c r="B883" i="10"/>
  <c r="B884" i="10"/>
  <c r="B885" i="10"/>
  <c r="B886" i="10"/>
  <c r="B887" i="10"/>
  <c r="B888" i="10"/>
  <c r="B889" i="10"/>
  <c r="B890" i="10"/>
  <c r="B891" i="10"/>
  <c r="B892" i="10"/>
  <c r="B893" i="10"/>
  <c r="B894" i="10"/>
  <c r="B895" i="10"/>
  <c r="B896" i="10"/>
  <c r="B897" i="10"/>
  <c r="B898" i="10"/>
  <c r="B899" i="10"/>
  <c r="B900" i="10"/>
  <c r="B901" i="10"/>
  <c r="B902" i="10"/>
  <c r="B903" i="10"/>
  <c r="B904" i="10"/>
  <c r="B905" i="10"/>
  <c r="B906" i="10"/>
  <c r="B907" i="10"/>
  <c r="B908" i="10"/>
  <c r="B909" i="10"/>
  <c r="B910" i="10"/>
  <c r="B911" i="10"/>
  <c r="B912" i="10"/>
  <c r="B913" i="10"/>
  <c r="B914" i="10"/>
  <c r="B915" i="10"/>
  <c r="B916" i="10"/>
  <c r="B917" i="10"/>
  <c r="B918" i="10"/>
  <c r="B919" i="10"/>
  <c r="B920" i="10"/>
  <c r="B921" i="10"/>
  <c r="B922" i="10"/>
  <c r="B923" i="10"/>
  <c r="B924" i="10"/>
  <c r="B925" i="10"/>
  <c r="B926" i="10"/>
  <c r="B927" i="10"/>
  <c r="B928" i="10"/>
  <c r="B929" i="10"/>
  <c r="B930" i="10"/>
  <c r="B931" i="10"/>
  <c r="B932" i="10"/>
  <c r="B933" i="10"/>
  <c r="B934" i="10"/>
  <c r="B935" i="10"/>
  <c r="B936" i="10"/>
  <c r="B937" i="10"/>
  <c r="B938" i="10"/>
  <c r="B939" i="10"/>
  <c r="B940" i="10"/>
  <c r="B941" i="10"/>
  <c r="B942" i="10"/>
  <c r="B943" i="10"/>
  <c r="B944" i="10"/>
  <c r="B945" i="10"/>
  <c r="B946" i="10"/>
  <c r="B947" i="10"/>
  <c r="B948" i="10"/>
  <c r="B949" i="10"/>
  <c r="B950" i="10"/>
  <c r="B951" i="10"/>
  <c r="B952" i="10"/>
  <c r="B953" i="10"/>
  <c r="B954" i="10"/>
  <c r="B955" i="10"/>
  <c r="B956" i="10"/>
  <c r="B957" i="10"/>
  <c r="B958" i="10"/>
  <c r="B959" i="10"/>
  <c r="B960" i="10"/>
  <c r="B961" i="10"/>
  <c r="B962" i="10"/>
  <c r="B963" i="10"/>
  <c r="B964" i="10"/>
  <c r="B965" i="10"/>
  <c r="B966" i="10"/>
  <c r="B967" i="10"/>
  <c r="B968" i="10"/>
  <c r="B969" i="10"/>
  <c r="B970" i="10"/>
  <c r="B971" i="10"/>
  <c r="B972" i="10"/>
  <c r="B973" i="10"/>
  <c r="B974" i="10"/>
  <c r="B975" i="10"/>
  <c r="B976" i="10"/>
  <c r="B977" i="10"/>
  <c r="B978" i="10"/>
  <c r="B979" i="10"/>
  <c r="B980" i="10"/>
  <c r="B981" i="10"/>
  <c r="B982" i="10"/>
  <c r="B983" i="10"/>
  <c r="B984" i="10"/>
  <c r="B985" i="10"/>
  <c r="B986" i="10"/>
  <c r="B987" i="10"/>
  <c r="B988" i="10"/>
  <c r="B989" i="10"/>
  <c r="B990" i="10"/>
  <c r="B991" i="10"/>
  <c r="B992" i="10"/>
  <c r="B993" i="10"/>
  <c r="B994" i="10"/>
  <c r="B995" i="10"/>
  <c r="B996" i="10"/>
  <c r="B997" i="10"/>
  <c r="B998" i="10"/>
  <c r="B999" i="10"/>
  <c r="B1000" i="10"/>
  <c r="B1001" i="10"/>
  <c r="B1002" i="10"/>
  <c r="B1003" i="10"/>
  <c r="B1004" i="10"/>
  <c r="B1005" i="10"/>
  <c r="B1006" i="10"/>
  <c r="B1007" i="10"/>
  <c r="B1008" i="10"/>
  <c r="B1009" i="10"/>
  <c r="B1010" i="10"/>
  <c r="B1011" i="10"/>
  <c r="B1012" i="10"/>
  <c r="B1013" i="10"/>
  <c r="B1014" i="10"/>
  <c r="B1015" i="10"/>
  <c r="B1016" i="10"/>
  <c r="B1017" i="10"/>
  <c r="B1018" i="10"/>
  <c r="B1019" i="10"/>
  <c r="B1020" i="10"/>
  <c r="B1021" i="10"/>
  <c r="B1022" i="10"/>
  <c r="B1023" i="10"/>
  <c r="B1024" i="10"/>
  <c r="B1025" i="10"/>
  <c r="B1026" i="10"/>
  <c r="B1027" i="10"/>
  <c r="B1028" i="10"/>
  <c r="B1029" i="10"/>
  <c r="B1030" i="10"/>
  <c r="B1031" i="10"/>
  <c r="B1032" i="10"/>
  <c r="B1033" i="10"/>
  <c r="B1034" i="10"/>
  <c r="B1035" i="10"/>
  <c r="B1036" i="10"/>
  <c r="B1037" i="10"/>
  <c r="B1038" i="10"/>
  <c r="B1039" i="10"/>
  <c r="B1040" i="10"/>
  <c r="B1041" i="10"/>
  <c r="B1042" i="10"/>
  <c r="B1043" i="10"/>
  <c r="B1044" i="10"/>
  <c r="B1045" i="10"/>
  <c r="B1046" i="10"/>
  <c r="B1047" i="10"/>
  <c r="B1048" i="10"/>
  <c r="B1049" i="10"/>
  <c r="B1050" i="10"/>
  <c r="B1051" i="10"/>
  <c r="B1052" i="10"/>
  <c r="B1053" i="10"/>
  <c r="B1054" i="10"/>
  <c r="B1055" i="10"/>
  <c r="B1056" i="10"/>
  <c r="B3" i="10"/>
  <c r="B4" i="10"/>
  <c r="B5" i="10"/>
  <c r="B6" i="10"/>
  <c r="B7" i="10"/>
  <c r="B8" i="10"/>
  <c r="B9" i="10"/>
  <c r="B10" i="10"/>
  <c r="B11" i="10"/>
  <c r="B12" i="10"/>
  <c r="B13" i="10"/>
  <c r="B2" i="10"/>
  <c r="I113" i="3" l="1"/>
  <c r="B2" i="9" l="1"/>
  <c r="C2" i="9"/>
  <c r="F2" i="9"/>
  <c r="P2" i="3" s="1"/>
  <c r="E4" i="3"/>
  <c r="H4" i="3"/>
  <c r="K4" i="3"/>
  <c r="L4" i="3"/>
  <c r="M4" i="3"/>
  <c r="C5" i="3"/>
  <c r="D5" i="3" s="1"/>
  <c r="H5" i="3"/>
  <c r="K5" i="3"/>
  <c r="L5" i="3"/>
  <c r="M5" i="3"/>
  <c r="E6" i="3"/>
  <c r="C6" i="3"/>
  <c r="D6" i="3" s="1"/>
  <c r="H6" i="3"/>
  <c r="I6" i="3"/>
  <c r="K6" i="3"/>
  <c r="L6" i="3"/>
  <c r="M6" i="3"/>
  <c r="B7" i="3"/>
  <c r="H7" i="3"/>
  <c r="I7" i="3"/>
  <c r="K7" i="3"/>
  <c r="L7" i="3"/>
  <c r="M7" i="3"/>
  <c r="B8" i="3"/>
  <c r="C8" i="3" s="1"/>
  <c r="D8" i="3" s="1"/>
  <c r="H8" i="3"/>
  <c r="I8" i="3"/>
  <c r="K8" i="3"/>
  <c r="L8" i="3"/>
  <c r="M8" i="3"/>
  <c r="B9" i="3"/>
  <c r="C9" i="3" s="1"/>
  <c r="D9" i="3" s="1"/>
  <c r="H9" i="3"/>
  <c r="I9" i="3"/>
  <c r="K9" i="3"/>
  <c r="L9" i="3"/>
  <c r="M9" i="3"/>
  <c r="B10" i="3"/>
  <c r="E10" i="3" s="1"/>
  <c r="H10" i="3"/>
  <c r="I10" i="3"/>
  <c r="K10" i="3"/>
  <c r="L10" i="3"/>
  <c r="M10" i="3"/>
  <c r="B11" i="3"/>
  <c r="H11" i="3"/>
  <c r="I11" i="3"/>
  <c r="K11" i="3"/>
  <c r="L11" i="3"/>
  <c r="M11" i="3"/>
  <c r="B12" i="3"/>
  <c r="C12" i="3" s="1"/>
  <c r="D12" i="3" s="1"/>
  <c r="H12" i="3"/>
  <c r="I12" i="3"/>
  <c r="K12" i="3"/>
  <c r="L12" i="3"/>
  <c r="M12" i="3"/>
  <c r="B13" i="3"/>
  <c r="H13" i="3"/>
  <c r="I13" i="3"/>
  <c r="K13" i="3"/>
  <c r="L13" i="3"/>
  <c r="M13" i="3"/>
  <c r="B14" i="3"/>
  <c r="C14" i="3" s="1"/>
  <c r="D14" i="3" s="1"/>
  <c r="H14" i="3"/>
  <c r="I14" i="3"/>
  <c r="K14" i="3"/>
  <c r="L14" i="3"/>
  <c r="M14" i="3"/>
  <c r="B15" i="3"/>
  <c r="H15" i="3"/>
  <c r="I15" i="3"/>
  <c r="K15" i="3"/>
  <c r="L15" i="3"/>
  <c r="M15" i="3"/>
  <c r="B16" i="3"/>
  <c r="C16" i="3" s="1"/>
  <c r="D16" i="3" s="1"/>
  <c r="H16" i="3"/>
  <c r="I16" i="3"/>
  <c r="K16" i="3"/>
  <c r="L16" i="3"/>
  <c r="M16" i="3"/>
  <c r="B17" i="3"/>
  <c r="C17" i="3" s="1"/>
  <c r="D17" i="3" s="1"/>
  <c r="H17" i="3"/>
  <c r="I17" i="3"/>
  <c r="K17" i="3"/>
  <c r="L17" i="3"/>
  <c r="M17" i="3"/>
  <c r="B18" i="3"/>
  <c r="H18" i="3"/>
  <c r="I18" i="3"/>
  <c r="K18" i="3"/>
  <c r="L18" i="3"/>
  <c r="M18" i="3"/>
  <c r="B19" i="3"/>
  <c r="C19" i="3" s="1"/>
  <c r="D19" i="3" s="1"/>
  <c r="H19" i="3"/>
  <c r="I19" i="3"/>
  <c r="K19" i="3"/>
  <c r="L19" i="3"/>
  <c r="M19" i="3"/>
  <c r="B20" i="3"/>
  <c r="H20" i="3"/>
  <c r="I20" i="3"/>
  <c r="K20" i="3"/>
  <c r="L20" i="3"/>
  <c r="M20" i="3"/>
  <c r="B21" i="3"/>
  <c r="C21" i="3" s="1"/>
  <c r="D21" i="3" s="1"/>
  <c r="H21" i="3"/>
  <c r="I21" i="3"/>
  <c r="K21" i="3"/>
  <c r="L21" i="3"/>
  <c r="M21" i="3"/>
  <c r="B22" i="3"/>
  <c r="H22" i="3"/>
  <c r="I22" i="3"/>
  <c r="K22" i="3"/>
  <c r="L22" i="3"/>
  <c r="M22" i="3"/>
  <c r="B23" i="3"/>
  <c r="H23" i="3"/>
  <c r="I23" i="3"/>
  <c r="K23" i="3"/>
  <c r="L23" i="3"/>
  <c r="M23" i="3"/>
  <c r="B24" i="3"/>
  <c r="H24" i="3"/>
  <c r="I24" i="3"/>
  <c r="K24" i="3"/>
  <c r="L24" i="3"/>
  <c r="M24" i="3"/>
  <c r="B25" i="3"/>
  <c r="H25" i="3"/>
  <c r="I25" i="3"/>
  <c r="K25" i="3"/>
  <c r="L25" i="3"/>
  <c r="M25" i="3"/>
  <c r="B26" i="3"/>
  <c r="H26" i="3"/>
  <c r="I26" i="3"/>
  <c r="K26" i="3"/>
  <c r="L26" i="3"/>
  <c r="M26" i="3"/>
  <c r="B27" i="3"/>
  <c r="C27" i="3" s="1"/>
  <c r="D27" i="3" s="1"/>
  <c r="H27" i="3"/>
  <c r="I27" i="3"/>
  <c r="K27" i="3"/>
  <c r="L27" i="3"/>
  <c r="M27" i="3"/>
  <c r="B28" i="3"/>
  <c r="H28" i="3"/>
  <c r="I28" i="3"/>
  <c r="K28" i="3"/>
  <c r="L28" i="3"/>
  <c r="M28" i="3"/>
  <c r="B29" i="3"/>
  <c r="H29" i="3"/>
  <c r="I29" i="3"/>
  <c r="K29" i="3"/>
  <c r="L29" i="3"/>
  <c r="M29" i="3"/>
  <c r="B30" i="3"/>
  <c r="C30" i="3" s="1"/>
  <c r="D30" i="3" s="1"/>
  <c r="H30" i="3"/>
  <c r="I30" i="3"/>
  <c r="K30" i="3"/>
  <c r="L30" i="3"/>
  <c r="M30" i="3"/>
  <c r="B31" i="3"/>
  <c r="C31" i="3" s="1"/>
  <c r="D31" i="3" s="1"/>
  <c r="H31" i="3"/>
  <c r="I31" i="3"/>
  <c r="K31" i="3"/>
  <c r="L31" i="3"/>
  <c r="M31" i="3"/>
  <c r="H32" i="3"/>
  <c r="I32" i="3"/>
  <c r="K32" i="3"/>
  <c r="L32" i="3"/>
  <c r="M32" i="3"/>
  <c r="C33" i="3"/>
  <c r="D33" i="3" s="1"/>
  <c r="E33" i="3"/>
  <c r="H33" i="3"/>
  <c r="I33" i="3"/>
  <c r="K33" i="3"/>
  <c r="L33" i="3"/>
  <c r="M33" i="3"/>
  <c r="B34" i="3"/>
  <c r="C34" i="3" s="1"/>
  <c r="D34" i="3" s="1"/>
  <c r="H34" i="3"/>
  <c r="I34" i="3"/>
  <c r="K34" i="3"/>
  <c r="L34" i="3"/>
  <c r="M34" i="3"/>
  <c r="C35" i="3"/>
  <c r="D35" i="3" s="1"/>
  <c r="H35" i="3"/>
  <c r="I35" i="3"/>
  <c r="K35" i="3"/>
  <c r="L35" i="3"/>
  <c r="M35" i="3"/>
  <c r="H36" i="3"/>
  <c r="I36" i="3"/>
  <c r="K36" i="3"/>
  <c r="L36" i="3"/>
  <c r="M36" i="3"/>
  <c r="C37" i="3"/>
  <c r="D37" i="3" s="1"/>
  <c r="E37" i="3"/>
  <c r="H37" i="3"/>
  <c r="I37" i="3"/>
  <c r="K37" i="3"/>
  <c r="L37" i="3"/>
  <c r="M37" i="3"/>
  <c r="H38" i="3"/>
  <c r="I38" i="3"/>
  <c r="K38" i="3"/>
  <c r="L38" i="3"/>
  <c r="M38" i="3"/>
  <c r="C39" i="3"/>
  <c r="D39" i="3" s="1"/>
  <c r="E39" i="3"/>
  <c r="H39" i="3"/>
  <c r="I39" i="3"/>
  <c r="K39" i="3"/>
  <c r="L39" i="3"/>
  <c r="M39" i="3"/>
  <c r="B40" i="3"/>
  <c r="H40" i="3"/>
  <c r="I40" i="3"/>
  <c r="K40" i="3"/>
  <c r="L40" i="3"/>
  <c r="M40" i="3"/>
  <c r="C41" i="3"/>
  <c r="D41" i="3" s="1"/>
  <c r="H41" i="3"/>
  <c r="I41" i="3"/>
  <c r="K41" i="3"/>
  <c r="L41" i="3"/>
  <c r="M41" i="3"/>
  <c r="B42" i="3"/>
  <c r="H42" i="3"/>
  <c r="I42" i="3"/>
  <c r="K42" i="3"/>
  <c r="L42" i="3"/>
  <c r="B43" i="3"/>
  <c r="C43" i="3" s="1"/>
  <c r="D43" i="3" s="1"/>
  <c r="H43" i="3"/>
  <c r="I43" i="3"/>
  <c r="K43" i="3"/>
  <c r="L43" i="3"/>
  <c r="B44" i="3"/>
  <c r="H44" i="3"/>
  <c r="I44" i="3"/>
  <c r="K44" i="3"/>
  <c r="L44" i="3"/>
  <c r="M44" i="3"/>
  <c r="B45" i="3"/>
  <c r="H45" i="3"/>
  <c r="I45" i="3"/>
  <c r="K45" i="3"/>
  <c r="L45" i="3"/>
  <c r="M45" i="3"/>
  <c r="B46" i="3"/>
  <c r="H46" i="3"/>
  <c r="I46" i="3"/>
  <c r="K46" i="3"/>
  <c r="L46" i="3"/>
  <c r="M46" i="3"/>
  <c r="B47" i="3"/>
  <c r="C47" i="3" s="1"/>
  <c r="D47" i="3" s="1"/>
  <c r="H47" i="3"/>
  <c r="I47" i="3"/>
  <c r="K47" i="3"/>
  <c r="L47" i="3"/>
  <c r="M47" i="3"/>
  <c r="B48" i="3"/>
  <c r="H48" i="3"/>
  <c r="I48" i="3"/>
  <c r="K48" i="3"/>
  <c r="L48" i="3"/>
  <c r="M48" i="3"/>
  <c r="B49" i="3"/>
  <c r="H49" i="3"/>
  <c r="I49" i="3"/>
  <c r="K49" i="3"/>
  <c r="L49" i="3"/>
  <c r="M49" i="3"/>
  <c r="B50" i="3"/>
  <c r="C50" i="3" s="1"/>
  <c r="D50" i="3" s="1"/>
  <c r="E50" i="3"/>
  <c r="H50" i="3"/>
  <c r="I50" i="3"/>
  <c r="K50" i="3"/>
  <c r="L50" i="3"/>
  <c r="M50" i="3"/>
  <c r="E51" i="3"/>
  <c r="C51" i="3"/>
  <c r="D51" i="3" s="1"/>
  <c r="H51" i="3"/>
  <c r="I51" i="3"/>
  <c r="K51" i="3"/>
  <c r="L51" i="3"/>
  <c r="M51" i="3"/>
  <c r="B52" i="3"/>
  <c r="H52" i="3"/>
  <c r="I52" i="3"/>
  <c r="K52" i="3"/>
  <c r="L52" i="3"/>
  <c r="M52" i="3"/>
  <c r="B53" i="3"/>
  <c r="E53" i="3" s="1"/>
  <c r="H53" i="3"/>
  <c r="I53" i="3"/>
  <c r="K53" i="3"/>
  <c r="L53" i="3"/>
  <c r="M53" i="3"/>
  <c r="B54" i="3"/>
  <c r="E54" i="3" s="1"/>
  <c r="H54" i="3"/>
  <c r="I54" i="3"/>
  <c r="K54" i="3"/>
  <c r="L54" i="3"/>
  <c r="M54" i="3"/>
  <c r="H55" i="3"/>
  <c r="I55" i="3"/>
  <c r="K55" i="3"/>
  <c r="L55" i="3"/>
  <c r="M55" i="3"/>
  <c r="O56" i="3"/>
  <c r="K56" i="3"/>
  <c r="L56" i="3"/>
  <c r="M56" i="3"/>
  <c r="E57" i="3"/>
  <c r="C57" i="3"/>
  <c r="D57" i="3" s="1"/>
  <c r="K57" i="3"/>
  <c r="L57" i="3"/>
  <c r="M57" i="3"/>
  <c r="E58" i="3"/>
  <c r="O58" i="3"/>
  <c r="K58" i="3"/>
  <c r="L58" i="3"/>
  <c r="M58" i="3"/>
  <c r="B59" i="3"/>
  <c r="E59" i="3" s="1"/>
  <c r="I59" i="3"/>
  <c r="K59" i="3"/>
  <c r="L59" i="3"/>
  <c r="M59" i="3"/>
  <c r="B60" i="3"/>
  <c r="H60" i="3"/>
  <c r="I60" i="3"/>
  <c r="K60" i="3"/>
  <c r="L60" i="3"/>
  <c r="M60" i="3"/>
  <c r="B61" i="3"/>
  <c r="H61" i="3"/>
  <c r="I61" i="3"/>
  <c r="K61" i="3"/>
  <c r="L61" i="3"/>
  <c r="M61" i="3"/>
  <c r="B62" i="3"/>
  <c r="H62" i="3"/>
  <c r="I62" i="3"/>
  <c r="K62" i="3"/>
  <c r="L62" i="3"/>
  <c r="M62" i="3"/>
  <c r="B63" i="3"/>
  <c r="C63" i="3" s="1"/>
  <c r="D63" i="3" s="1"/>
  <c r="H63" i="3"/>
  <c r="I63" i="3"/>
  <c r="K63" i="3"/>
  <c r="L63" i="3"/>
  <c r="M63" i="3"/>
  <c r="B64" i="3"/>
  <c r="H64" i="3"/>
  <c r="I64" i="3"/>
  <c r="K64" i="3"/>
  <c r="L64" i="3"/>
  <c r="M64" i="3"/>
  <c r="B65" i="3"/>
  <c r="C65" i="3" s="1"/>
  <c r="D65" i="3" s="1"/>
  <c r="H65" i="3"/>
  <c r="I65" i="3"/>
  <c r="K65" i="3"/>
  <c r="L65" i="3"/>
  <c r="M65" i="3"/>
  <c r="B66" i="3"/>
  <c r="C66" i="3" s="1"/>
  <c r="D66" i="3" s="1"/>
  <c r="H66" i="3"/>
  <c r="I66" i="3"/>
  <c r="K66" i="3"/>
  <c r="L66" i="3"/>
  <c r="M66" i="3"/>
  <c r="B67" i="3"/>
  <c r="H67" i="3"/>
  <c r="I67" i="3"/>
  <c r="K67" i="3"/>
  <c r="L67" i="3"/>
  <c r="M67" i="3"/>
  <c r="B68" i="3"/>
  <c r="E68" i="3" s="1"/>
  <c r="H68" i="3"/>
  <c r="I68" i="3"/>
  <c r="K68" i="3"/>
  <c r="L68" i="3"/>
  <c r="M68" i="3"/>
  <c r="B69" i="3"/>
  <c r="E69" i="3" s="1"/>
  <c r="H69" i="3"/>
  <c r="I69" i="3"/>
  <c r="K69" i="3"/>
  <c r="L69" i="3"/>
  <c r="B70" i="3"/>
  <c r="C70" i="3" s="1"/>
  <c r="D70" i="3" s="1"/>
  <c r="H70" i="3"/>
  <c r="I70" i="3"/>
  <c r="K70" i="3"/>
  <c r="L70" i="3"/>
  <c r="B71" i="3"/>
  <c r="E71" i="3" s="1"/>
  <c r="H71" i="3"/>
  <c r="I71" i="3"/>
  <c r="K71" i="3"/>
  <c r="L71" i="3"/>
  <c r="B72" i="3"/>
  <c r="H72" i="3"/>
  <c r="I72" i="3"/>
  <c r="K72" i="3"/>
  <c r="L72" i="3"/>
  <c r="B73" i="3"/>
  <c r="H73" i="3"/>
  <c r="I73" i="3"/>
  <c r="K73" i="3"/>
  <c r="L73" i="3"/>
  <c r="B74" i="3"/>
  <c r="H74" i="3"/>
  <c r="I74" i="3"/>
  <c r="K74" i="3"/>
  <c r="L74" i="3"/>
  <c r="B75" i="3"/>
  <c r="E75" i="3" s="1"/>
  <c r="H75" i="3"/>
  <c r="I75" i="3"/>
  <c r="K75" i="3"/>
  <c r="L75" i="3"/>
  <c r="B76" i="3"/>
  <c r="H76" i="3"/>
  <c r="I76" i="3"/>
  <c r="K76" i="3"/>
  <c r="L76" i="3"/>
  <c r="B77" i="3"/>
  <c r="C77" i="3" s="1"/>
  <c r="D77" i="3" s="1"/>
  <c r="H77" i="3"/>
  <c r="I77" i="3"/>
  <c r="K77" i="3"/>
  <c r="L77" i="3"/>
  <c r="H78" i="3"/>
  <c r="I78" i="3"/>
  <c r="K78" i="3"/>
  <c r="L78" i="3"/>
  <c r="M78" i="3"/>
  <c r="E79" i="3"/>
  <c r="H79" i="3"/>
  <c r="I79" i="3"/>
  <c r="K79" i="3"/>
  <c r="L79" i="3"/>
  <c r="M79" i="3"/>
  <c r="B80" i="3"/>
  <c r="E80" i="3" s="1"/>
  <c r="H80" i="3"/>
  <c r="I80" i="3"/>
  <c r="K80" i="3"/>
  <c r="L80" i="3"/>
  <c r="M80" i="3"/>
  <c r="B81" i="3"/>
  <c r="H81" i="3"/>
  <c r="I81" i="3"/>
  <c r="K81" i="3"/>
  <c r="L81" i="3"/>
  <c r="M81" i="3"/>
  <c r="B82" i="3"/>
  <c r="H82" i="3"/>
  <c r="I82" i="3"/>
  <c r="K82" i="3"/>
  <c r="L82" i="3"/>
  <c r="M82" i="3"/>
  <c r="B83" i="3"/>
  <c r="E83" i="3" s="1"/>
  <c r="H83" i="3"/>
  <c r="I83" i="3"/>
  <c r="K83" i="3"/>
  <c r="L83" i="3"/>
  <c r="M83" i="3"/>
  <c r="B84" i="3"/>
  <c r="E84" i="3" s="1"/>
  <c r="H84" i="3"/>
  <c r="I84" i="3"/>
  <c r="K84" i="3"/>
  <c r="L84" i="3"/>
  <c r="M84" i="3"/>
  <c r="B85" i="3"/>
  <c r="C85" i="3" s="1"/>
  <c r="D85" i="3" s="1"/>
  <c r="H85" i="3"/>
  <c r="I85" i="3"/>
  <c r="K85" i="3"/>
  <c r="L85" i="3"/>
  <c r="M85" i="3"/>
  <c r="B86" i="3"/>
  <c r="H86" i="3"/>
  <c r="I86" i="3"/>
  <c r="K86" i="3"/>
  <c r="L86" i="3"/>
  <c r="M86" i="3"/>
  <c r="B87" i="3"/>
  <c r="H87" i="3"/>
  <c r="I87" i="3"/>
  <c r="K87" i="3"/>
  <c r="L87" i="3"/>
  <c r="M87" i="3"/>
  <c r="B88" i="3"/>
  <c r="C88" i="3" s="1"/>
  <c r="D88" i="3" s="1"/>
  <c r="H88" i="3"/>
  <c r="I88" i="3"/>
  <c r="K88" i="3"/>
  <c r="L88" i="3"/>
  <c r="M88" i="3"/>
  <c r="B89" i="3"/>
  <c r="C89" i="3" s="1"/>
  <c r="D89" i="3" s="1"/>
  <c r="E89" i="3"/>
  <c r="H89" i="3"/>
  <c r="I89" i="3"/>
  <c r="K89" i="3"/>
  <c r="L89" i="3"/>
  <c r="M89" i="3"/>
  <c r="B90" i="3"/>
  <c r="H90" i="3"/>
  <c r="I90" i="3"/>
  <c r="K90" i="3"/>
  <c r="L90" i="3"/>
  <c r="M90" i="3"/>
  <c r="B91" i="3"/>
  <c r="H91" i="3"/>
  <c r="I91" i="3"/>
  <c r="K91" i="3"/>
  <c r="L91" i="3"/>
  <c r="M91" i="3"/>
  <c r="B92" i="3"/>
  <c r="H92" i="3"/>
  <c r="I92" i="3"/>
  <c r="K92" i="3"/>
  <c r="L92" i="3"/>
  <c r="M92" i="3"/>
  <c r="B93" i="3"/>
  <c r="H93" i="3"/>
  <c r="I93" i="3"/>
  <c r="K93" i="3"/>
  <c r="L93" i="3"/>
  <c r="M93" i="3"/>
  <c r="B94" i="3"/>
  <c r="H94" i="3"/>
  <c r="I94" i="3"/>
  <c r="K94" i="3"/>
  <c r="L94" i="3"/>
  <c r="M94" i="3"/>
  <c r="B95" i="3"/>
  <c r="E95" i="3" s="1"/>
  <c r="H95" i="3"/>
  <c r="I95" i="3"/>
  <c r="K95" i="3"/>
  <c r="L95" i="3"/>
  <c r="M95" i="3"/>
  <c r="B96" i="3"/>
  <c r="H96" i="3"/>
  <c r="I96" i="3"/>
  <c r="K96" i="3"/>
  <c r="L96" i="3"/>
  <c r="B97" i="3"/>
  <c r="H97" i="3"/>
  <c r="I97" i="3"/>
  <c r="K97" i="3"/>
  <c r="L97" i="3"/>
  <c r="B98" i="3"/>
  <c r="H98" i="3"/>
  <c r="I98" i="3"/>
  <c r="K98" i="3"/>
  <c r="L98" i="3"/>
  <c r="B99" i="3"/>
  <c r="H99" i="3"/>
  <c r="I99" i="3"/>
  <c r="K99" i="3"/>
  <c r="L99" i="3"/>
  <c r="B100" i="3"/>
  <c r="C100" i="3" s="1"/>
  <c r="D100" i="3" s="1"/>
  <c r="H100" i="3"/>
  <c r="I100" i="3"/>
  <c r="K100" i="3"/>
  <c r="L100" i="3"/>
  <c r="B101" i="3"/>
  <c r="C101" i="3" s="1"/>
  <c r="D101" i="3" s="1"/>
  <c r="H101" i="3"/>
  <c r="I101" i="3"/>
  <c r="K101" i="3"/>
  <c r="L101" i="3"/>
  <c r="B102" i="3"/>
  <c r="C102" i="3" s="1"/>
  <c r="D102" i="3" s="1"/>
  <c r="H102" i="3"/>
  <c r="I102" i="3"/>
  <c r="K102" i="3"/>
  <c r="L102" i="3"/>
  <c r="B103" i="3"/>
  <c r="C103" i="3" s="1"/>
  <c r="D103" i="3" s="1"/>
  <c r="H103" i="3"/>
  <c r="I103" i="3"/>
  <c r="K103" i="3"/>
  <c r="L103" i="3"/>
  <c r="B104" i="3"/>
  <c r="H104" i="3"/>
  <c r="I104" i="3"/>
  <c r="K104" i="3"/>
  <c r="L104" i="3"/>
  <c r="B105" i="3"/>
  <c r="H105" i="3"/>
  <c r="I105" i="3"/>
  <c r="K105" i="3"/>
  <c r="L105" i="3"/>
  <c r="B106" i="3"/>
  <c r="C106" i="3" s="1"/>
  <c r="D106" i="3" s="1"/>
  <c r="H106" i="3"/>
  <c r="I106" i="3"/>
  <c r="K106" i="3"/>
  <c r="L106" i="3"/>
  <c r="B107" i="3"/>
  <c r="H107" i="3"/>
  <c r="I107" i="3"/>
  <c r="K107" i="3"/>
  <c r="L107" i="3"/>
  <c r="B108" i="3"/>
  <c r="C108" i="3" s="1"/>
  <c r="D108" i="3" s="1"/>
  <c r="H108" i="3"/>
  <c r="I108" i="3"/>
  <c r="K108" i="3"/>
  <c r="L108" i="3"/>
  <c r="B109" i="3"/>
  <c r="H109" i="3"/>
  <c r="I109" i="3"/>
  <c r="K109" i="3"/>
  <c r="L109" i="3"/>
  <c r="B110" i="3"/>
  <c r="C110" i="3" s="1"/>
  <c r="D110" i="3" s="1"/>
  <c r="H110" i="3"/>
  <c r="I110" i="3"/>
  <c r="K110" i="3"/>
  <c r="L110" i="3"/>
  <c r="B111" i="3"/>
  <c r="H111" i="3"/>
  <c r="I111" i="3"/>
  <c r="K111" i="3"/>
  <c r="L111" i="3"/>
  <c r="B112" i="3"/>
  <c r="H112" i="3"/>
  <c r="K112" i="3"/>
  <c r="L112" i="3"/>
  <c r="B113" i="3"/>
  <c r="H113" i="3"/>
  <c r="K113" i="3"/>
  <c r="L113" i="3"/>
  <c r="C114" i="3"/>
  <c r="D114" i="3" s="1"/>
  <c r="H114" i="3"/>
  <c r="I114" i="3"/>
  <c r="K114" i="3"/>
  <c r="L114" i="3"/>
  <c r="M114" i="3"/>
  <c r="H115" i="3"/>
  <c r="I115" i="3"/>
  <c r="K115" i="3"/>
  <c r="L115" i="3"/>
  <c r="M115" i="3"/>
  <c r="B116" i="3"/>
  <c r="C116" i="3" s="1"/>
  <c r="D116" i="3" s="1"/>
  <c r="H116" i="3"/>
  <c r="I116" i="3"/>
  <c r="K116" i="3"/>
  <c r="L116" i="3"/>
  <c r="M116" i="3"/>
  <c r="B117" i="3"/>
  <c r="H117" i="3"/>
  <c r="I117" i="3"/>
  <c r="K117" i="3"/>
  <c r="L117" i="3"/>
  <c r="M117" i="3"/>
  <c r="B118" i="3"/>
  <c r="C118" i="3" s="1"/>
  <c r="D118" i="3" s="1"/>
  <c r="H118" i="3"/>
  <c r="I118" i="3"/>
  <c r="K118" i="3"/>
  <c r="L118" i="3"/>
  <c r="M118" i="3"/>
  <c r="B119" i="3"/>
  <c r="H119" i="3"/>
  <c r="I119" i="3"/>
  <c r="K119" i="3"/>
  <c r="L119" i="3"/>
  <c r="M119" i="3"/>
  <c r="B120" i="3"/>
  <c r="C120" i="3" s="1"/>
  <c r="D120" i="3" s="1"/>
  <c r="H120" i="3"/>
  <c r="I120" i="3"/>
  <c r="K120" i="3"/>
  <c r="L120" i="3"/>
  <c r="M120" i="3"/>
  <c r="B121" i="3"/>
  <c r="H121" i="3"/>
  <c r="I121" i="3"/>
  <c r="K121" i="3"/>
  <c r="L121" i="3"/>
  <c r="B122" i="3"/>
  <c r="C122" i="3" s="1"/>
  <c r="D122" i="3" s="1"/>
  <c r="H122" i="3"/>
  <c r="I122" i="3"/>
  <c r="K122" i="3"/>
  <c r="L122" i="3"/>
  <c r="B123" i="3"/>
  <c r="H123" i="3"/>
  <c r="I123" i="3"/>
  <c r="J123" i="3"/>
  <c r="K123" i="3"/>
  <c r="L123" i="3"/>
  <c r="B124" i="3"/>
  <c r="C124" i="3" s="1"/>
  <c r="D124" i="3" s="1"/>
  <c r="H124" i="3"/>
  <c r="I124" i="3"/>
  <c r="J124" i="3"/>
  <c r="K124" i="3"/>
  <c r="L124" i="3"/>
  <c r="B125" i="3"/>
  <c r="H125" i="3"/>
  <c r="I125" i="3"/>
  <c r="J125" i="3"/>
  <c r="K125" i="3"/>
  <c r="L125" i="3"/>
  <c r="B126" i="3"/>
  <c r="C126" i="3" s="1"/>
  <c r="D126" i="3" s="1"/>
  <c r="H126" i="3"/>
  <c r="I126" i="3"/>
  <c r="J126" i="3"/>
  <c r="K126" i="3"/>
  <c r="L126" i="3"/>
  <c r="B127" i="3"/>
  <c r="C127" i="3" s="1"/>
  <c r="D127" i="3" s="1"/>
  <c r="H127" i="3"/>
  <c r="I127" i="3"/>
  <c r="J127" i="3"/>
  <c r="K127" i="3"/>
  <c r="L127" i="3"/>
  <c r="B128" i="3"/>
  <c r="H128" i="3"/>
  <c r="I128" i="3"/>
  <c r="J128" i="3"/>
  <c r="K128" i="3"/>
  <c r="L128" i="3"/>
  <c r="B129" i="3"/>
  <c r="H129" i="3"/>
  <c r="I129" i="3"/>
  <c r="J129" i="3"/>
  <c r="K129" i="3"/>
  <c r="L129" i="3"/>
  <c r="M129" i="3"/>
  <c r="E3" i="3"/>
  <c r="H3" i="3"/>
  <c r="K3" i="3"/>
  <c r="L3" i="3"/>
  <c r="M3" i="3"/>
  <c r="B19" i="9"/>
  <c r="C19" i="9"/>
  <c r="A19" i="3" s="1"/>
  <c r="F19" i="9"/>
  <c r="P19" i="3" s="1"/>
  <c r="B20" i="9"/>
  <c r="C20" i="9"/>
  <c r="A20" i="3" s="1"/>
  <c r="F20" i="9"/>
  <c r="P20" i="3" s="1"/>
  <c r="B21" i="9"/>
  <c r="C21" i="9"/>
  <c r="A21" i="3" s="1"/>
  <c r="F21" i="9"/>
  <c r="P21" i="3" s="1"/>
  <c r="B22" i="9"/>
  <c r="C22" i="9"/>
  <c r="F22" i="9"/>
  <c r="P22" i="3" s="1"/>
  <c r="B23" i="9"/>
  <c r="C23" i="9"/>
  <c r="F23" i="9"/>
  <c r="P23" i="3" s="1"/>
  <c r="B24" i="9"/>
  <c r="C24" i="9"/>
  <c r="A24" i="3" s="1"/>
  <c r="F24" i="9"/>
  <c r="P24" i="3" s="1"/>
  <c r="B25" i="9"/>
  <c r="C25" i="9"/>
  <c r="A25" i="3" s="1"/>
  <c r="F25" i="9"/>
  <c r="P25" i="3" s="1"/>
  <c r="B26" i="9"/>
  <c r="C26" i="9"/>
  <c r="F26" i="9"/>
  <c r="P26" i="3" s="1"/>
  <c r="B27" i="9"/>
  <c r="C27" i="9"/>
  <c r="D27" i="9" s="1"/>
  <c r="F27" i="9"/>
  <c r="P27" i="3" s="1"/>
  <c r="B28" i="9"/>
  <c r="C28" i="9"/>
  <c r="A28" i="3" s="1"/>
  <c r="F28" i="9"/>
  <c r="P28" i="3" s="1"/>
  <c r="B29" i="9"/>
  <c r="C29" i="9"/>
  <c r="A29" i="3" s="1"/>
  <c r="F29" i="9"/>
  <c r="P29" i="3" s="1"/>
  <c r="B30" i="9"/>
  <c r="C30" i="9"/>
  <c r="D30" i="9" s="1"/>
  <c r="F30" i="9"/>
  <c r="P30" i="3" s="1"/>
  <c r="B31" i="9"/>
  <c r="C31" i="9"/>
  <c r="D31" i="9" s="1"/>
  <c r="F31" i="9"/>
  <c r="P31" i="3" s="1"/>
  <c r="B32" i="9"/>
  <c r="C32" i="9"/>
  <c r="A32" i="3" s="1"/>
  <c r="F32" i="9"/>
  <c r="P32" i="3" s="1"/>
  <c r="B33" i="9"/>
  <c r="C33" i="9"/>
  <c r="A33" i="3" s="1"/>
  <c r="F33" i="9"/>
  <c r="P33" i="3" s="1"/>
  <c r="B34" i="9"/>
  <c r="C34" i="9"/>
  <c r="F34" i="9"/>
  <c r="P34" i="3" s="1"/>
  <c r="B35" i="9"/>
  <c r="C35" i="9"/>
  <c r="D35" i="9" s="1"/>
  <c r="F35" i="9"/>
  <c r="P35" i="3" s="1"/>
  <c r="B36" i="9"/>
  <c r="C36" i="9"/>
  <c r="A36" i="3" s="1"/>
  <c r="F36" i="9"/>
  <c r="P36" i="3" s="1"/>
  <c r="B37" i="9"/>
  <c r="C37" i="9"/>
  <c r="A37" i="3" s="1"/>
  <c r="F37" i="9"/>
  <c r="P37" i="3" s="1"/>
  <c r="B38" i="9"/>
  <c r="C38" i="9"/>
  <c r="F38" i="9"/>
  <c r="P38" i="3" s="1"/>
  <c r="B39" i="9"/>
  <c r="C39" i="9"/>
  <c r="F39" i="9"/>
  <c r="P39" i="3" s="1"/>
  <c r="B40" i="9"/>
  <c r="C40" i="9"/>
  <c r="A40" i="3" s="1"/>
  <c r="F40" i="9"/>
  <c r="P40" i="3" s="1"/>
  <c r="B41" i="9"/>
  <c r="C41" i="9"/>
  <c r="A41" i="3" s="1"/>
  <c r="F41" i="9"/>
  <c r="P41" i="3" s="1"/>
  <c r="B42" i="9"/>
  <c r="C42" i="9"/>
  <c r="F42" i="9"/>
  <c r="P42" i="3" s="1"/>
  <c r="B43" i="9"/>
  <c r="C43" i="9"/>
  <c r="D43" i="9" s="1"/>
  <c r="F43" i="9"/>
  <c r="P43" i="3" s="1"/>
  <c r="B44" i="9"/>
  <c r="C44" i="9"/>
  <c r="A44" i="3" s="1"/>
  <c r="F44" i="9"/>
  <c r="P44" i="3" s="1"/>
  <c r="B45" i="9"/>
  <c r="C45" i="9"/>
  <c r="A45" i="3" s="1"/>
  <c r="F45" i="9"/>
  <c r="P45" i="3" s="1"/>
  <c r="B46" i="9"/>
  <c r="C46" i="9"/>
  <c r="F46" i="9"/>
  <c r="P46" i="3" s="1"/>
  <c r="B47" i="9"/>
  <c r="C47" i="9"/>
  <c r="D47" i="9" s="1"/>
  <c r="F47" i="9"/>
  <c r="P47" i="3" s="1"/>
  <c r="B48" i="9"/>
  <c r="C48" i="9"/>
  <c r="A48" i="3" s="1"/>
  <c r="F48" i="9"/>
  <c r="P48" i="3" s="1"/>
  <c r="B49" i="9"/>
  <c r="C49" i="9"/>
  <c r="A49" i="3" s="1"/>
  <c r="F49" i="9"/>
  <c r="P49" i="3" s="1"/>
  <c r="B50" i="9"/>
  <c r="C50" i="9"/>
  <c r="D50" i="9" s="1"/>
  <c r="F50" i="9"/>
  <c r="P50" i="3" s="1"/>
  <c r="B51" i="9"/>
  <c r="C51" i="9"/>
  <c r="F51" i="9"/>
  <c r="P51" i="3" s="1"/>
  <c r="B52" i="9"/>
  <c r="C52" i="9"/>
  <c r="A52" i="3" s="1"/>
  <c r="B53" i="9"/>
  <c r="C53" i="9"/>
  <c r="A53" i="3" s="1"/>
  <c r="F53" i="9"/>
  <c r="P53" i="3" s="1"/>
  <c r="B54" i="9"/>
  <c r="C54" i="9"/>
  <c r="F54" i="9"/>
  <c r="P54" i="3" s="1"/>
  <c r="B55" i="9"/>
  <c r="C55" i="9"/>
  <c r="F55" i="9"/>
  <c r="P55" i="3" s="1"/>
  <c r="B56" i="9"/>
  <c r="C56" i="9"/>
  <c r="A56" i="3" s="1"/>
  <c r="F56" i="9"/>
  <c r="P56" i="3" s="1"/>
  <c r="B57" i="9"/>
  <c r="C57" i="9"/>
  <c r="A57" i="3" s="1"/>
  <c r="F57" i="9"/>
  <c r="P57" i="3" s="1"/>
  <c r="B58" i="9"/>
  <c r="C58" i="9"/>
  <c r="F58" i="9"/>
  <c r="P58" i="3" s="1"/>
  <c r="B59" i="9"/>
  <c r="C59" i="9"/>
  <c r="F59" i="9"/>
  <c r="P59" i="3" s="1"/>
  <c r="B60" i="9"/>
  <c r="C60" i="9"/>
  <c r="A60" i="3" s="1"/>
  <c r="F60" i="9"/>
  <c r="P60" i="3" s="1"/>
  <c r="B61" i="9"/>
  <c r="C61" i="9"/>
  <c r="A61" i="3" s="1"/>
  <c r="F61" i="9"/>
  <c r="P61" i="3" s="1"/>
  <c r="B62" i="9"/>
  <c r="C62" i="9"/>
  <c r="D62" i="9" s="1"/>
  <c r="F62" i="9"/>
  <c r="P62" i="3" s="1"/>
  <c r="B63" i="9"/>
  <c r="C63" i="9"/>
  <c r="D63" i="9" s="1"/>
  <c r="F63" i="9"/>
  <c r="P63" i="3" s="1"/>
  <c r="B64" i="9"/>
  <c r="C64" i="9"/>
  <c r="A64" i="3" s="1"/>
  <c r="F64" i="9"/>
  <c r="P64" i="3" s="1"/>
  <c r="B65" i="9"/>
  <c r="C65" i="9"/>
  <c r="A65" i="3" s="1"/>
  <c r="F65" i="9"/>
  <c r="P65" i="3" s="1"/>
  <c r="B66" i="9"/>
  <c r="C66" i="9"/>
  <c r="F66" i="9"/>
  <c r="P66" i="3" s="1"/>
  <c r="B67" i="9"/>
  <c r="C67" i="9"/>
  <c r="D67" i="9" s="1"/>
  <c r="F67" i="9"/>
  <c r="P67" i="3" s="1"/>
  <c r="B68" i="9"/>
  <c r="C68" i="9"/>
  <c r="A68" i="3" s="1"/>
  <c r="F68" i="9"/>
  <c r="P68" i="3" s="1"/>
  <c r="B69" i="9"/>
  <c r="C69" i="9"/>
  <c r="A69" i="3" s="1"/>
  <c r="F69" i="9"/>
  <c r="P69" i="3" s="1"/>
  <c r="B70" i="9"/>
  <c r="C70" i="9"/>
  <c r="D70" i="9" s="1"/>
  <c r="F70" i="9"/>
  <c r="P70" i="3" s="1"/>
  <c r="B71" i="9"/>
  <c r="C71" i="9"/>
  <c r="A71" i="3" s="1"/>
  <c r="F71" i="9"/>
  <c r="P71" i="3" s="1"/>
  <c r="B72" i="9"/>
  <c r="C72" i="9"/>
  <c r="A72" i="3" s="1"/>
  <c r="F72" i="9"/>
  <c r="P72" i="3" s="1"/>
  <c r="B73" i="9"/>
  <c r="C73" i="9"/>
  <c r="F73" i="9"/>
  <c r="P73" i="3" s="1"/>
  <c r="B74" i="9"/>
  <c r="C74" i="9"/>
  <c r="D74" i="9" s="1"/>
  <c r="F74" i="9"/>
  <c r="P74" i="3" s="1"/>
  <c r="B75" i="9"/>
  <c r="C75" i="9"/>
  <c r="A75" i="3" s="1"/>
  <c r="F75" i="9"/>
  <c r="P75" i="3" s="1"/>
  <c r="B76" i="9"/>
  <c r="C76" i="9"/>
  <c r="A76" i="3" s="1"/>
  <c r="F76" i="9"/>
  <c r="P76" i="3" s="1"/>
  <c r="B77" i="9"/>
  <c r="C77" i="9"/>
  <c r="D77" i="9" s="1"/>
  <c r="F77" i="9"/>
  <c r="P77" i="3" s="1"/>
  <c r="B78" i="9"/>
  <c r="C78" i="9"/>
  <c r="D78" i="9" s="1"/>
  <c r="F78" i="9"/>
  <c r="P78" i="3" s="1"/>
  <c r="B79" i="9"/>
  <c r="C79" i="9"/>
  <c r="A79" i="3" s="1"/>
  <c r="F79" i="9"/>
  <c r="P79" i="3" s="1"/>
  <c r="B80" i="9"/>
  <c r="C80" i="9"/>
  <c r="A80" i="3" s="1"/>
  <c r="F80" i="9"/>
  <c r="P80" i="3" s="1"/>
  <c r="B81" i="9"/>
  <c r="C81" i="9"/>
  <c r="D81" i="9" s="1"/>
  <c r="F81" i="9"/>
  <c r="P81" i="3" s="1"/>
  <c r="B82" i="9"/>
  <c r="C82" i="9"/>
  <c r="D82" i="9" s="1"/>
  <c r="F82" i="9"/>
  <c r="P82" i="3" s="1"/>
  <c r="B83" i="9"/>
  <c r="C83" i="9"/>
  <c r="A83" i="3" s="1"/>
  <c r="F83" i="9"/>
  <c r="P83" i="3" s="1"/>
  <c r="B84" i="9"/>
  <c r="C84" i="9"/>
  <c r="A84" i="3" s="1"/>
  <c r="F84" i="9"/>
  <c r="P84" i="3" s="1"/>
  <c r="B85" i="9"/>
  <c r="C85" i="9"/>
  <c r="D85" i="9" s="1"/>
  <c r="F85" i="9"/>
  <c r="P85" i="3" s="1"/>
  <c r="B86" i="9"/>
  <c r="C86" i="9"/>
  <c r="F86" i="9"/>
  <c r="P86" i="3" s="1"/>
  <c r="B87" i="9"/>
  <c r="C87" i="9"/>
  <c r="A87" i="3" s="1"/>
  <c r="F87" i="9"/>
  <c r="P87" i="3" s="1"/>
  <c r="B88" i="9"/>
  <c r="C88" i="9"/>
  <c r="A88" i="3" s="1"/>
  <c r="F88" i="9"/>
  <c r="P88" i="3" s="1"/>
  <c r="B89" i="9"/>
  <c r="C89" i="9"/>
  <c r="D89" i="9" s="1"/>
  <c r="F89" i="9"/>
  <c r="P89" i="3" s="1"/>
  <c r="B90" i="9"/>
  <c r="C90" i="9"/>
  <c r="D90" i="9" s="1"/>
  <c r="F90" i="9"/>
  <c r="P90" i="3" s="1"/>
  <c r="B91" i="9"/>
  <c r="C91" i="9"/>
  <c r="A91" i="3" s="1"/>
  <c r="F91" i="9"/>
  <c r="P91" i="3" s="1"/>
  <c r="B92" i="9"/>
  <c r="C92" i="9"/>
  <c r="A92" i="3" s="1"/>
  <c r="F92" i="9"/>
  <c r="P92" i="3" s="1"/>
  <c r="B93" i="9"/>
  <c r="C93" i="9"/>
  <c r="D93" i="9" s="1"/>
  <c r="F93" i="9"/>
  <c r="P93" i="3" s="1"/>
  <c r="B94" i="9"/>
  <c r="C94" i="9"/>
  <c r="D94" i="9"/>
  <c r="F94" i="9"/>
  <c r="P94" i="3" s="1"/>
  <c r="B95" i="9"/>
  <c r="C95" i="9"/>
  <c r="A95" i="3" s="1"/>
  <c r="F95" i="9"/>
  <c r="P95" i="3" s="1"/>
  <c r="B96" i="9"/>
  <c r="C96" i="9"/>
  <c r="F96" i="9"/>
  <c r="P96" i="3" s="1"/>
  <c r="B97" i="9"/>
  <c r="C97" i="9"/>
  <c r="D97" i="9" s="1"/>
  <c r="F97" i="9"/>
  <c r="P97" i="3" s="1"/>
  <c r="B98" i="9"/>
  <c r="C98" i="9"/>
  <c r="D98" i="9" s="1"/>
  <c r="F98" i="9"/>
  <c r="P98" i="3" s="1"/>
  <c r="B99" i="9"/>
  <c r="C99" i="9"/>
  <c r="A98" i="3" s="1"/>
  <c r="F99" i="9"/>
  <c r="P99" i="3" s="1"/>
  <c r="B100" i="9"/>
  <c r="C100" i="9"/>
  <c r="A99" i="3" s="1"/>
  <c r="F100" i="9"/>
  <c r="P100" i="3" s="1"/>
  <c r="B101" i="9"/>
  <c r="C101" i="9"/>
  <c r="F101" i="9"/>
  <c r="P101" i="3" s="1"/>
  <c r="B102" i="9"/>
  <c r="C102" i="9"/>
  <c r="F102" i="9"/>
  <c r="P102" i="3" s="1"/>
  <c r="B103" i="9"/>
  <c r="C103" i="9"/>
  <c r="A102" i="3" s="1"/>
  <c r="F103" i="9"/>
  <c r="P103" i="3" s="1"/>
  <c r="B104" i="9"/>
  <c r="C104" i="9"/>
  <c r="A103" i="3" s="1"/>
  <c r="F104" i="9"/>
  <c r="P104" i="3" s="1"/>
  <c r="B105" i="9"/>
  <c r="C105" i="9"/>
  <c r="D105" i="9" s="1"/>
  <c r="F105" i="9"/>
  <c r="P105" i="3" s="1"/>
  <c r="B106" i="9"/>
  <c r="C106" i="9"/>
  <c r="A105" i="3" s="1"/>
  <c r="F106" i="9"/>
  <c r="P106" i="3" s="1"/>
  <c r="B107" i="9"/>
  <c r="C107" i="9"/>
  <c r="A106" i="3" s="1"/>
  <c r="F107" i="9"/>
  <c r="P107" i="3" s="1"/>
  <c r="B108" i="9"/>
  <c r="C108" i="9"/>
  <c r="A107" i="3" s="1"/>
  <c r="F108" i="9"/>
  <c r="P108" i="3" s="1"/>
  <c r="B109" i="9"/>
  <c r="C109" i="9"/>
  <c r="D109" i="9" s="1"/>
  <c r="F109" i="9"/>
  <c r="P109" i="3" s="1"/>
  <c r="B110" i="9"/>
  <c r="C110" i="9"/>
  <c r="A109" i="3" s="1"/>
  <c r="F110" i="9"/>
  <c r="P110" i="3" s="1"/>
  <c r="B111" i="9"/>
  <c r="C111" i="9"/>
  <c r="D111" i="9" s="1"/>
  <c r="F111" i="9"/>
  <c r="P111" i="3" s="1"/>
  <c r="B112" i="9"/>
  <c r="C112" i="9"/>
  <c r="A111" i="3" s="1"/>
  <c r="F112" i="9"/>
  <c r="P112" i="3" s="1"/>
  <c r="B113" i="9"/>
  <c r="C113" i="9"/>
  <c r="A112" i="3" s="1"/>
  <c r="F113" i="9"/>
  <c r="P113" i="3" s="1"/>
  <c r="B114" i="9"/>
  <c r="C114" i="9"/>
  <c r="A113" i="3" s="1"/>
  <c r="F114" i="9"/>
  <c r="P114" i="3" s="1"/>
  <c r="B115" i="9"/>
  <c r="C115" i="9"/>
  <c r="A114" i="3" s="1"/>
  <c r="F115" i="9"/>
  <c r="P115" i="3" s="1"/>
  <c r="B116" i="9"/>
  <c r="C116" i="9"/>
  <c r="A115" i="3" s="1"/>
  <c r="F116" i="9"/>
  <c r="P116" i="3" s="1"/>
  <c r="B117" i="9"/>
  <c r="C117" i="9"/>
  <c r="D117" i="9" s="1"/>
  <c r="F117" i="9"/>
  <c r="P117" i="3" s="1"/>
  <c r="B118" i="9"/>
  <c r="C118" i="9"/>
  <c r="A117" i="3" s="1"/>
  <c r="F118" i="9"/>
  <c r="P118" i="3" s="1"/>
  <c r="B119" i="9"/>
  <c r="C119" i="9"/>
  <c r="D119" i="9" s="1"/>
  <c r="F119" i="9"/>
  <c r="P119" i="3" s="1"/>
  <c r="B120" i="9"/>
  <c r="C120" i="9"/>
  <c r="A119" i="3" s="1"/>
  <c r="F120" i="9"/>
  <c r="P120" i="3" s="1"/>
  <c r="B121" i="9"/>
  <c r="C121" i="9"/>
  <c r="A120" i="3" s="1"/>
  <c r="F121" i="9"/>
  <c r="P121" i="3" s="1"/>
  <c r="B122" i="9"/>
  <c r="C122" i="9"/>
  <c r="A121" i="3" s="1"/>
  <c r="F122" i="9"/>
  <c r="P122" i="3" s="1"/>
  <c r="B123" i="9"/>
  <c r="C123" i="9"/>
  <c r="A122" i="3" s="1"/>
  <c r="F123" i="9"/>
  <c r="P123" i="3" s="1"/>
  <c r="B124" i="9"/>
  <c r="C124" i="9"/>
  <c r="A123" i="3" s="1"/>
  <c r="F124" i="9"/>
  <c r="P124" i="3" s="1"/>
  <c r="B125" i="9"/>
  <c r="C125" i="9"/>
  <c r="D125" i="9" s="1"/>
  <c r="F125" i="9"/>
  <c r="P125" i="3" s="1"/>
  <c r="B126" i="9"/>
  <c r="C126" i="9"/>
  <c r="A125" i="3" s="1"/>
  <c r="F126" i="9"/>
  <c r="P126" i="3" s="1"/>
  <c r="B127" i="9"/>
  <c r="C127" i="9"/>
  <c r="D127" i="9" s="1"/>
  <c r="F127" i="9"/>
  <c r="P127" i="3" s="1"/>
  <c r="B128" i="9"/>
  <c r="C128" i="9"/>
  <c r="A127" i="3" s="1"/>
  <c r="F128" i="9"/>
  <c r="P128" i="3" s="1"/>
  <c r="B129" i="9"/>
  <c r="C129" i="9"/>
  <c r="A128" i="3" s="1"/>
  <c r="F129" i="9"/>
  <c r="P129" i="3" s="1"/>
  <c r="B130" i="9"/>
  <c r="C130" i="9"/>
  <c r="A129" i="3" s="1"/>
  <c r="F130" i="9"/>
  <c r="B131" i="9"/>
  <c r="C131" i="9"/>
  <c r="F131" i="9"/>
  <c r="B132" i="9"/>
  <c r="C132" i="9"/>
  <c r="B133" i="9"/>
  <c r="C133" i="9"/>
  <c r="F133" i="9"/>
  <c r="B134" i="9"/>
  <c r="C134" i="9"/>
  <c r="F134" i="9"/>
  <c r="B135" i="9"/>
  <c r="C135" i="9"/>
  <c r="F135" i="9"/>
  <c r="B136" i="9"/>
  <c r="C136" i="9"/>
  <c r="F136" i="9"/>
  <c r="B137" i="9"/>
  <c r="C137" i="9"/>
  <c r="B138" i="9"/>
  <c r="C138" i="9"/>
  <c r="F138" i="9"/>
  <c r="B139" i="9"/>
  <c r="C139" i="9"/>
  <c r="F139" i="9"/>
  <c r="B140" i="9"/>
  <c r="C140" i="9"/>
  <c r="F140" i="9"/>
  <c r="B141" i="9"/>
  <c r="C141" i="9"/>
  <c r="F141" i="9"/>
  <c r="B142" i="9"/>
  <c r="C142" i="9"/>
  <c r="F142" i="9"/>
  <c r="B143" i="9"/>
  <c r="C143" i="9"/>
  <c r="F143" i="9"/>
  <c r="B144" i="9"/>
  <c r="C144" i="9"/>
  <c r="D144" i="9"/>
  <c r="F144" i="9"/>
  <c r="B145" i="9"/>
  <c r="C145" i="9"/>
  <c r="F145" i="9"/>
  <c r="B146" i="9"/>
  <c r="C146" i="9"/>
  <c r="F146" i="9"/>
  <c r="B147" i="9"/>
  <c r="C147" i="9"/>
  <c r="F147" i="9"/>
  <c r="B148" i="9"/>
  <c r="C148" i="9"/>
  <c r="F148" i="9"/>
  <c r="B149" i="9"/>
  <c r="C149" i="9"/>
  <c r="F149" i="9"/>
  <c r="B150" i="9"/>
  <c r="C150" i="9"/>
  <c r="F150" i="9"/>
  <c r="B151" i="9"/>
  <c r="C151" i="9"/>
  <c r="F151" i="9"/>
  <c r="B152" i="9"/>
  <c r="C152" i="9"/>
  <c r="F152" i="9"/>
  <c r="B153" i="9"/>
  <c r="C153" i="9"/>
  <c r="F153" i="9"/>
  <c r="B154" i="9"/>
  <c r="C154" i="9"/>
  <c r="F154" i="9"/>
  <c r="B155" i="9"/>
  <c r="C155" i="9"/>
  <c r="F155" i="9"/>
  <c r="B156" i="9"/>
  <c r="C156" i="9"/>
  <c r="D156" i="9"/>
  <c r="F156" i="9"/>
  <c r="B157" i="9"/>
  <c r="C157" i="9"/>
  <c r="F157" i="9"/>
  <c r="B158" i="9"/>
  <c r="C158" i="9"/>
  <c r="F158" i="9"/>
  <c r="B159" i="9"/>
  <c r="C159" i="9"/>
  <c r="F159" i="9"/>
  <c r="B160" i="9"/>
  <c r="C160" i="9"/>
  <c r="F160" i="9"/>
  <c r="B161" i="9"/>
  <c r="C161" i="9"/>
  <c r="F161" i="9"/>
  <c r="B162" i="9"/>
  <c r="C162" i="9"/>
  <c r="D162" i="9"/>
  <c r="F162" i="9"/>
  <c r="B163" i="9"/>
  <c r="C163" i="9"/>
  <c r="F163" i="9"/>
  <c r="B164" i="9"/>
  <c r="C164" i="9"/>
  <c r="F164" i="9"/>
  <c r="B165" i="9"/>
  <c r="C165" i="9"/>
  <c r="F165" i="9"/>
  <c r="B166" i="9"/>
  <c r="C166" i="9"/>
  <c r="F166" i="9"/>
  <c r="B167" i="9"/>
  <c r="C167" i="9"/>
  <c r="F167" i="9"/>
  <c r="B168" i="9"/>
  <c r="C168" i="9"/>
  <c r="F168" i="9"/>
  <c r="B169" i="9"/>
  <c r="C169" i="9"/>
  <c r="F169" i="9"/>
  <c r="B170" i="9"/>
  <c r="C170" i="9"/>
  <c r="F170" i="9"/>
  <c r="B171" i="9"/>
  <c r="C171" i="9"/>
  <c r="F171" i="9"/>
  <c r="B172" i="9"/>
  <c r="C172" i="9"/>
  <c r="D172" i="9"/>
  <c r="F172" i="9"/>
  <c r="B173" i="9"/>
  <c r="C173" i="9"/>
  <c r="F173" i="9"/>
  <c r="B174" i="9"/>
  <c r="C174" i="9"/>
  <c r="F174" i="9"/>
  <c r="B175" i="9"/>
  <c r="C175" i="9"/>
  <c r="F175" i="9"/>
  <c r="B176" i="9"/>
  <c r="C176" i="9"/>
  <c r="F176" i="9"/>
  <c r="B177" i="9"/>
  <c r="C177" i="9"/>
  <c r="F177" i="9"/>
  <c r="B178" i="9"/>
  <c r="C178" i="9"/>
  <c r="D178" i="9"/>
  <c r="F178" i="9"/>
  <c r="B179" i="9"/>
  <c r="C179" i="9"/>
  <c r="F179" i="9"/>
  <c r="B180" i="9"/>
  <c r="C180" i="9"/>
  <c r="F180" i="9"/>
  <c r="B181" i="9"/>
  <c r="C181" i="9"/>
  <c r="F181" i="9"/>
  <c r="B182" i="9"/>
  <c r="C182" i="9"/>
  <c r="F182" i="9"/>
  <c r="B183" i="9"/>
  <c r="C183" i="9"/>
  <c r="F183" i="9"/>
  <c r="B184" i="9"/>
  <c r="C184" i="9"/>
  <c r="F184" i="9"/>
  <c r="B185" i="9"/>
  <c r="C185" i="9"/>
  <c r="F185" i="9"/>
  <c r="B186" i="9"/>
  <c r="C186" i="9"/>
  <c r="F186" i="9"/>
  <c r="B187" i="9"/>
  <c r="C187" i="9"/>
  <c r="F187" i="9"/>
  <c r="B188" i="9"/>
  <c r="C188" i="9"/>
  <c r="F188" i="9"/>
  <c r="B189" i="9"/>
  <c r="C189" i="9"/>
  <c r="F189" i="9"/>
  <c r="B190" i="9"/>
  <c r="C190" i="9"/>
  <c r="F190" i="9"/>
  <c r="B191" i="9"/>
  <c r="C191" i="9"/>
  <c r="F191" i="9"/>
  <c r="B192" i="9"/>
  <c r="C192" i="9"/>
  <c r="F192" i="9"/>
  <c r="B193" i="9"/>
  <c r="C193" i="9"/>
  <c r="D193" i="9" s="1"/>
  <c r="F193" i="9"/>
  <c r="B194" i="9"/>
  <c r="C194" i="9"/>
  <c r="F194" i="9"/>
  <c r="B195" i="9"/>
  <c r="C195" i="9"/>
  <c r="F195" i="9"/>
  <c r="B196" i="9"/>
  <c r="C196" i="9"/>
  <c r="F196" i="9"/>
  <c r="B197" i="9"/>
  <c r="C197" i="9"/>
  <c r="D197" i="9"/>
  <c r="F197" i="9"/>
  <c r="B198" i="9"/>
  <c r="C198" i="9"/>
  <c r="F198" i="9"/>
  <c r="B199" i="9"/>
  <c r="C199" i="9"/>
  <c r="F199" i="9"/>
  <c r="B200" i="9"/>
  <c r="C200" i="9"/>
  <c r="F200" i="9"/>
  <c r="B201" i="9"/>
  <c r="C201" i="9"/>
  <c r="F201" i="9"/>
  <c r="B202" i="9"/>
  <c r="C202" i="9"/>
  <c r="F202" i="9"/>
  <c r="B203" i="9"/>
  <c r="C203" i="9"/>
  <c r="F203" i="9"/>
  <c r="B204" i="9"/>
  <c r="C204" i="9"/>
  <c r="F204" i="9"/>
  <c r="B205" i="9"/>
  <c r="C205" i="9"/>
  <c r="D205" i="9" s="1"/>
  <c r="F205" i="9"/>
  <c r="B206" i="9"/>
  <c r="C206" i="9"/>
  <c r="F206" i="9"/>
  <c r="B207" i="9"/>
  <c r="C207" i="9"/>
  <c r="F207" i="9"/>
  <c r="B208" i="9"/>
  <c r="C208" i="9"/>
  <c r="F208" i="9"/>
  <c r="B209" i="9"/>
  <c r="C209" i="9"/>
  <c r="D209" i="9"/>
  <c r="F209" i="9"/>
  <c r="B210" i="9"/>
  <c r="C210" i="9"/>
  <c r="F210" i="9"/>
  <c r="B211" i="9"/>
  <c r="C211" i="9"/>
  <c r="F211" i="9"/>
  <c r="B212" i="9"/>
  <c r="C212" i="9"/>
  <c r="F212" i="9"/>
  <c r="B213" i="9"/>
  <c r="C213" i="9"/>
  <c r="F213" i="9"/>
  <c r="B214" i="9"/>
  <c r="C214" i="9"/>
  <c r="F214" i="9"/>
  <c r="B215" i="9"/>
  <c r="C215" i="9"/>
  <c r="F215" i="9"/>
  <c r="B216" i="9"/>
  <c r="C216" i="9"/>
  <c r="F216" i="9"/>
  <c r="B217" i="9"/>
  <c r="C217" i="9"/>
  <c r="F217" i="9"/>
  <c r="B218" i="9"/>
  <c r="C218" i="9"/>
  <c r="F218" i="9"/>
  <c r="B219" i="9"/>
  <c r="C219" i="9"/>
  <c r="F219" i="9"/>
  <c r="B220" i="9"/>
  <c r="C220" i="9"/>
  <c r="F220" i="9"/>
  <c r="B221" i="9"/>
  <c r="C221" i="9"/>
  <c r="F221" i="9"/>
  <c r="B222" i="9"/>
  <c r="C222" i="9"/>
  <c r="F222" i="9"/>
  <c r="B223" i="9"/>
  <c r="C223" i="9"/>
  <c r="F223" i="9"/>
  <c r="B224" i="9"/>
  <c r="C224" i="9"/>
  <c r="F224" i="9"/>
  <c r="B225" i="9"/>
  <c r="C225" i="9"/>
  <c r="D225" i="9" s="1"/>
  <c r="F225" i="9"/>
  <c r="B226" i="9"/>
  <c r="C226" i="9"/>
  <c r="F226" i="9"/>
  <c r="B227" i="9"/>
  <c r="C227" i="9"/>
  <c r="F227" i="9"/>
  <c r="B228" i="9"/>
  <c r="C228" i="9"/>
  <c r="F228" i="9"/>
  <c r="B229" i="9"/>
  <c r="C229" i="9"/>
  <c r="D229" i="9"/>
  <c r="F229" i="9"/>
  <c r="B230" i="9"/>
  <c r="C230" i="9"/>
  <c r="F230" i="9"/>
  <c r="B231" i="9"/>
  <c r="C231" i="9"/>
  <c r="F231" i="9"/>
  <c r="B232" i="9"/>
  <c r="C232" i="9"/>
  <c r="F232" i="9"/>
  <c r="B233" i="9"/>
  <c r="C233" i="9"/>
  <c r="F233" i="9"/>
  <c r="B234" i="9"/>
  <c r="C234" i="9"/>
  <c r="F234" i="9"/>
  <c r="B235" i="9"/>
  <c r="C235" i="9"/>
  <c r="F235" i="9"/>
  <c r="B236" i="9"/>
  <c r="C236" i="9"/>
  <c r="F236" i="9"/>
  <c r="B237" i="9"/>
  <c r="C237" i="9"/>
  <c r="D237" i="9" s="1"/>
  <c r="F237" i="9"/>
  <c r="B238" i="9"/>
  <c r="C238" i="9"/>
  <c r="F238" i="9"/>
  <c r="B239" i="9"/>
  <c r="C239" i="9"/>
  <c r="F239" i="9"/>
  <c r="B240" i="9"/>
  <c r="C240" i="9"/>
  <c r="F240" i="9"/>
  <c r="B241" i="9"/>
  <c r="C241" i="9"/>
  <c r="D241" i="9"/>
  <c r="F241" i="9"/>
  <c r="B242" i="9"/>
  <c r="C242" i="9"/>
  <c r="F242" i="9"/>
  <c r="B243" i="9"/>
  <c r="C243" i="9"/>
  <c r="F243" i="9"/>
  <c r="B244" i="9"/>
  <c r="C244" i="9"/>
  <c r="F244" i="9"/>
  <c r="B245" i="9"/>
  <c r="C245" i="9"/>
  <c r="F245" i="9"/>
  <c r="B246" i="9"/>
  <c r="C246" i="9"/>
  <c r="F246" i="9"/>
  <c r="B247" i="9"/>
  <c r="C247" i="9"/>
  <c r="F247" i="9"/>
  <c r="B248" i="9"/>
  <c r="C248" i="9"/>
  <c r="F248" i="9"/>
  <c r="B249" i="9"/>
  <c r="C249" i="9"/>
  <c r="F249" i="9"/>
  <c r="B250" i="9"/>
  <c r="C250" i="9"/>
  <c r="F250" i="9"/>
  <c r="B251" i="9"/>
  <c r="C251" i="9"/>
  <c r="F251" i="9"/>
  <c r="B252" i="9"/>
  <c r="C252" i="9"/>
  <c r="F252" i="9"/>
  <c r="B253" i="9"/>
  <c r="C253" i="9"/>
  <c r="F253" i="9"/>
  <c r="B254" i="9"/>
  <c r="C254" i="9"/>
  <c r="D254" i="9" s="1"/>
  <c r="F254" i="9"/>
  <c r="B255" i="9"/>
  <c r="C255" i="9"/>
  <c r="F255" i="9"/>
  <c r="B256" i="9"/>
  <c r="C256" i="9"/>
  <c r="F256" i="9"/>
  <c r="B257" i="9"/>
  <c r="C257" i="9"/>
  <c r="F257" i="9"/>
  <c r="B258" i="9"/>
  <c r="C258" i="9"/>
  <c r="D258" i="9" s="1"/>
  <c r="F258" i="9"/>
  <c r="B259" i="9"/>
  <c r="C259" i="9"/>
  <c r="F259" i="9"/>
  <c r="B260" i="9"/>
  <c r="C260" i="9"/>
  <c r="D260" i="9"/>
  <c r="F260" i="9"/>
  <c r="B261" i="9"/>
  <c r="C261" i="9"/>
  <c r="F261" i="9"/>
  <c r="B262" i="9"/>
  <c r="C262" i="9"/>
  <c r="D262" i="9" s="1"/>
  <c r="F262" i="9"/>
  <c r="B263" i="9"/>
  <c r="C263" i="9"/>
  <c r="F263" i="9"/>
  <c r="B264" i="9"/>
  <c r="C264" i="9"/>
  <c r="D264" i="9"/>
  <c r="F264" i="9"/>
  <c r="B265" i="9"/>
  <c r="C265" i="9"/>
  <c r="F265" i="9"/>
  <c r="B266" i="9"/>
  <c r="C266" i="9"/>
  <c r="F266" i="9"/>
  <c r="B267" i="9"/>
  <c r="C267" i="9"/>
  <c r="F267" i="9"/>
  <c r="B268" i="9"/>
  <c r="C268" i="9"/>
  <c r="F268" i="9"/>
  <c r="B269" i="9"/>
  <c r="C269" i="9"/>
  <c r="F269" i="9"/>
  <c r="B270" i="9"/>
  <c r="C270" i="9"/>
  <c r="D270" i="9" s="1"/>
  <c r="F270" i="9"/>
  <c r="B271" i="9"/>
  <c r="C271" i="9"/>
  <c r="F271" i="9"/>
  <c r="B272" i="9"/>
  <c r="C272" i="9"/>
  <c r="F272" i="9"/>
  <c r="B273" i="9"/>
  <c r="C273" i="9"/>
  <c r="F273" i="9"/>
  <c r="B274" i="9"/>
  <c r="C274" i="9"/>
  <c r="D274" i="9" s="1"/>
  <c r="F274" i="9"/>
  <c r="B275" i="9"/>
  <c r="C275" i="9"/>
  <c r="F275" i="9"/>
  <c r="B276" i="9"/>
  <c r="C276" i="9"/>
  <c r="D276" i="9"/>
  <c r="F276" i="9"/>
  <c r="B277" i="9"/>
  <c r="C277" i="9"/>
  <c r="F277" i="9"/>
  <c r="B278" i="9"/>
  <c r="C278" i="9"/>
  <c r="D278" i="9" s="1"/>
  <c r="F278" i="9"/>
  <c r="B279" i="9"/>
  <c r="C279" i="9"/>
  <c r="F279" i="9"/>
  <c r="B280" i="9"/>
  <c r="C280" i="9"/>
  <c r="D280" i="9"/>
  <c r="F280" i="9"/>
  <c r="B281" i="9"/>
  <c r="C281" i="9"/>
  <c r="F281" i="9"/>
  <c r="B282" i="9"/>
  <c r="C282" i="9"/>
  <c r="F282" i="9"/>
  <c r="B283" i="9"/>
  <c r="C283" i="9"/>
  <c r="F283" i="9"/>
  <c r="B284" i="9"/>
  <c r="C284" i="9"/>
  <c r="F284" i="9"/>
  <c r="B285" i="9"/>
  <c r="C285" i="9"/>
  <c r="F285" i="9"/>
  <c r="B286" i="9"/>
  <c r="C286" i="9"/>
  <c r="D286" i="9" s="1"/>
  <c r="F286" i="9"/>
  <c r="B287" i="9"/>
  <c r="C287" i="9"/>
  <c r="F287" i="9"/>
  <c r="B288" i="9"/>
  <c r="C288" i="9"/>
  <c r="F288" i="9"/>
  <c r="B289" i="9"/>
  <c r="C289" i="9"/>
  <c r="F289" i="9"/>
  <c r="B290" i="9"/>
  <c r="C290" i="9"/>
  <c r="D290" i="9" s="1"/>
  <c r="F290" i="9"/>
  <c r="B291" i="9"/>
  <c r="C291" i="9"/>
  <c r="F291" i="9"/>
  <c r="B292" i="9"/>
  <c r="C292" i="9"/>
  <c r="D292" i="9"/>
  <c r="F292" i="9"/>
  <c r="B293" i="9"/>
  <c r="C293" i="9"/>
  <c r="F293" i="9"/>
  <c r="B294" i="9"/>
  <c r="C294" i="9"/>
  <c r="D294" i="9" s="1"/>
  <c r="F294" i="9"/>
  <c r="B295" i="9"/>
  <c r="C295" i="9"/>
  <c r="F295" i="9"/>
  <c r="B296" i="9"/>
  <c r="C296" i="9"/>
  <c r="D296" i="9"/>
  <c r="F296" i="9"/>
  <c r="B297" i="9"/>
  <c r="C297" i="9"/>
  <c r="F297" i="9"/>
  <c r="B298" i="9"/>
  <c r="C298" i="9"/>
  <c r="F298" i="9"/>
  <c r="B299" i="9"/>
  <c r="C299" i="9"/>
  <c r="F299" i="9"/>
  <c r="B300" i="9"/>
  <c r="C300" i="9"/>
  <c r="F300" i="9"/>
  <c r="B301" i="9"/>
  <c r="C301" i="9"/>
  <c r="F301" i="9"/>
  <c r="B302" i="9"/>
  <c r="C302" i="9"/>
  <c r="D302" i="9" s="1"/>
  <c r="F302" i="9"/>
  <c r="B303" i="9"/>
  <c r="C303" i="9"/>
  <c r="F303" i="9"/>
  <c r="B304" i="9"/>
  <c r="C304" i="9"/>
  <c r="F304" i="9"/>
  <c r="B305" i="9"/>
  <c r="C305" i="9"/>
  <c r="F305" i="9"/>
  <c r="B306" i="9"/>
  <c r="C306" i="9"/>
  <c r="D306" i="9" s="1"/>
  <c r="F306" i="9"/>
  <c r="B307" i="9"/>
  <c r="C307" i="9"/>
  <c r="F307" i="9"/>
  <c r="B308" i="9"/>
  <c r="C308" i="9"/>
  <c r="D308" i="9"/>
  <c r="F308" i="9"/>
  <c r="B309" i="9"/>
  <c r="C309" i="9"/>
  <c r="F309" i="9"/>
  <c r="B310" i="9"/>
  <c r="C310" i="9"/>
  <c r="F310" i="9"/>
  <c r="B311" i="9"/>
  <c r="C311" i="9"/>
  <c r="F311" i="9"/>
  <c r="B312" i="9"/>
  <c r="C312" i="9"/>
  <c r="F312" i="9"/>
  <c r="B313" i="9"/>
  <c r="C313" i="9"/>
  <c r="F313" i="9"/>
  <c r="B314" i="9"/>
  <c r="C314" i="9"/>
  <c r="D314" i="9"/>
  <c r="F314" i="9"/>
  <c r="B315" i="9"/>
  <c r="C315" i="9"/>
  <c r="F315" i="9"/>
  <c r="B316" i="9"/>
  <c r="C316" i="9"/>
  <c r="F316" i="9"/>
  <c r="B317" i="9"/>
  <c r="C317" i="9"/>
  <c r="F317" i="9"/>
  <c r="B318" i="9"/>
  <c r="C318" i="9"/>
  <c r="F318" i="9"/>
  <c r="B319" i="9"/>
  <c r="C319" i="9"/>
  <c r="F319" i="9"/>
  <c r="B320" i="9"/>
  <c r="C320" i="9"/>
  <c r="D320" i="9"/>
  <c r="F320" i="9"/>
  <c r="B321" i="9"/>
  <c r="C321" i="9"/>
  <c r="F321" i="9"/>
  <c r="B322" i="9"/>
  <c r="C322" i="9"/>
  <c r="F322" i="9"/>
  <c r="B323" i="9"/>
  <c r="C323" i="9"/>
  <c r="F323" i="9"/>
  <c r="B324" i="9"/>
  <c r="C324" i="9"/>
  <c r="F324" i="9"/>
  <c r="B325" i="9"/>
  <c r="C325" i="9"/>
  <c r="F325" i="9"/>
  <c r="B326" i="9"/>
  <c r="C326" i="9"/>
  <c r="F326" i="9"/>
  <c r="B327" i="9"/>
  <c r="C327" i="9"/>
  <c r="F327" i="9"/>
  <c r="B328" i="9"/>
  <c r="C328" i="9"/>
  <c r="F328" i="9"/>
  <c r="B329" i="9"/>
  <c r="C329" i="9"/>
  <c r="F329" i="9"/>
  <c r="B330" i="9"/>
  <c r="C330" i="9"/>
  <c r="D330" i="9"/>
  <c r="F330" i="9"/>
  <c r="B331" i="9"/>
  <c r="C331" i="9"/>
  <c r="F331" i="9"/>
  <c r="B332" i="9"/>
  <c r="C332" i="9"/>
  <c r="F332" i="9"/>
  <c r="B333" i="9"/>
  <c r="C333" i="9"/>
  <c r="F333" i="9"/>
  <c r="B334" i="9"/>
  <c r="C334" i="9"/>
  <c r="F334" i="9"/>
  <c r="B335" i="9"/>
  <c r="C335" i="9"/>
  <c r="F335" i="9"/>
  <c r="B336" i="9"/>
  <c r="C336" i="9"/>
  <c r="D336" i="9"/>
  <c r="F336" i="9"/>
  <c r="B337" i="9"/>
  <c r="C337" i="9"/>
  <c r="F337" i="9"/>
  <c r="B338" i="9"/>
  <c r="C338" i="9"/>
  <c r="F338" i="9"/>
  <c r="B339" i="9"/>
  <c r="C339" i="9"/>
  <c r="F339" i="9"/>
  <c r="B340" i="9"/>
  <c r="C340" i="9"/>
  <c r="F340" i="9"/>
  <c r="B341" i="9"/>
  <c r="C341" i="9"/>
  <c r="F341" i="9"/>
  <c r="B342" i="9"/>
  <c r="C342" i="9"/>
  <c r="F342" i="9"/>
  <c r="B343" i="9"/>
  <c r="C343" i="9"/>
  <c r="F343" i="9"/>
  <c r="B344" i="9"/>
  <c r="C344" i="9"/>
  <c r="F344" i="9"/>
  <c r="B345" i="9"/>
  <c r="C345" i="9"/>
  <c r="F345" i="9"/>
  <c r="B346" i="9"/>
  <c r="C346" i="9"/>
  <c r="D346" i="9"/>
  <c r="F346" i="9"/>
  <c r="B347" i="9"/>
  <c r="C347" i="9"/>
  <c r="F347" i="9"/>
  <c r="B348" i="9"/>
  <c r="C348" i="9"/>
  <c r="F348" i="9"/>
  <c r="B349" i="9"/>
  <c r="C349" i="9"/>
  <c r="F349" i="9"/>
  <c r="B350" i="9"/>
  <c r="C350" i="9"/>
  <c r="F350" i="9"/>
  <c r="B351" i="9"/>
  <c r="C351" i="9"/>
  <c r="F351" i="9"/>
  <c r="B352" i="9"/>
  <c r="C352" i="9"/>
  <c r="D352" i="9"/>
  <c r="F352" i="9"/>
  <c r="B353" i="9"/>
  <c r="C353" i="9"/>
  <c r="F353" i="9"/>
  <c r="B354" i="9"/>
  <c r="C354" i="9"/>
  <c r="F354" i="9"/>
  <c r="B355" i="9"/>
  <c r="C355" i="9"/>
  <c r="F355" i="9"/>
  <c r="B356" i="9"/>
  <c r="C356" i="9"/>
  <c r="F356" i="9"/>
  <c r="B357" i="9"/>
  <c r="C357" i="9"/>
  <c r="F357" i="9"/>
  <c r="B358" i="9"/>
  <c r="C358" i="9"/>
  <c r="F358" i="9"/>
  <c r="B359" i="9"/>
  <c r="C359" i="9"/>
  <c r="F359" i="9"/>
  <c r="B360" i="9"/>
  <c r="C360" i="9"/>
  <c r="F360" i="9"/>
  <c r="B361" i="9"/>
  <c r="C361" i="9"/>
  <c r="F361" i="9"/>
  <c r="B362" i="9"/>
  <c r="C362" i="9"/>
  <c r="D362" i="9"/>
  <c r="F362" i="9"/>
  <c r="B363" i="9"/>
  <c r="C363" i="9"/>
  <c r="F363" i="9"/>
  <c r="B364" i="9"/>
  <c r="C364" i="9"/>
  <c r="F364" i="9"/>
  <c r="B365" i="9"/>
  <c r="C365" i="9"/>
  <c r="F365" i="9"/>
  <c r="B366" i="9"/>
  <c r="C366" i="9"/>
  <c r="F366" i="9"/>
  <c r="B367" i="9"/>
  <c r="C367" i="9"/>
  <c r="F367" i="9"/>
  <c r="B368" i="9"/>
  <c r="C368" i="9"/>
  <c r="F368" i="9"/>
  <c r="B369" i="9"/>
  <c r="C369" i="9"/>
  <c r="F369" i="9"/>
  <c r="B370" i="9"/>
  <c r="C370" i="9"/>
  <c r="F370" i="9"/>
  <c r="B371" i="9"/>
  <c r="C371" i="9"/>
  <c r="F371" i="9"/>
  <c r="B372" i="9"/>
  <c r="C372" i="9"/>
  <c r="F372" i="9"/>
  <c r="B373" i="9"/>
  <c r="C373" i="9"/>
  <c r="F373" i="9"/>
  <c r="B374" i="9"/>
  <c r="C374" i="9"/>
  <c r="F374" i="9"/>
  <c r="B375" i="9"/>
  <c r="C375" i="9"/>
  <c r="F375" i="9"/>
  <c r="B376" i="9"/>
  <c r="C376" i="9"/>
  <c r="F376" i="9"/>
  <c r="B377" i="9"/>
  <c r="C377" i="9"/>
  <c r="D377" i="9" s="1"/>
  <c r="F377" i="9"/>
  <c r="B378" i="9"/>
  <c r="C378" i="9"/>
  <c r="F378" i="9"/>
  <c r="B379" i="9"/>
  <c r="C379" i="9"/>
  <c r="F379" i="9"/>
  <c r="B380" i="9"/>
  <c r="C380" i="9"/>
  <c r="F380" i="9"/>
  <c r="B381" i="9"/>
  <c r="C381" i="9"/>
  <c r="F381" i="9"/>
  <c r="B382" i="9"/>
  <c r="C382" i="9"/>
  <c r="F382" i="9"/>
  <c r="B383" i="9"/>
  <c r="C383" i="9"/>
  <c r="F383" i="9"/>
  <c r="B384" i="9"/>
  <c r="C384" i="9"/>
  <c r="F384" i="9"/>
  <c r="B385" i="9"/>
  <c r="C385" i="9"/>
  <c r="D385" i="9"/>
  <c r="F385" i="9"/>
  <c r="B386" i="9"/>
  <c r="C386" i="9"/>
  <c r="F386" i="9"/>
  <c r="B387" i="9"/>
  <c r="C387" i="9"/>
  <c r="F387" i="9"/>
  <c r="B388" i="9"/>
  <c r="C388" i="9"/>
  <c r="F388" i="9"/>
  <c r="B389" i="9"/>
  <c r="C389" i="9"/>
  <c r="F389" i="9"/>
  <c r="B390" i="9"/>
  <c r="C390" i="9"/>
  <c r="F390" i="9"/>
  <c r="B391" i="9"/>
  <c r="C391" i="9"/>
  <c r="F391" i="9"/>
  <c r="B392" i="9"/>
  <c r="C392" i="9"/>
  <c r="F392" i="9"/>
  <c r="B393" i="9"/>
  <c r="C393" i="9"/>
  <c r="F393" i="9"/>
  <c r="B394" i="9"/>
  <c r="C394" i="9"/>
  <c r="F394" i="9"/>
  <c r="B395" i="9"/>
  <c r="C395" i="9"/>
  <c r="D395" i="9"/>
  <c r="F395" i="9"/>
  <c r="B396" i="9"/>
  <c r="C396" i="9"/>
  <c r="F396" i="9"/>
  <c r="B397" i="9"/>
  <c r="C397" i="9"/>
  <c r="F397" i="9"/>
  <c r="B398" i="9"/>
  <c r="C398" i="9"/>
  <c r="F398" i="9"/>
  <c r="B399" i="9"/>
  <c r="C399" i="9"/>
  <c r="F399" i="9"/>
  <c r="B400" i="9"/>
  <c r="C400" i="9"/>
  <c r="F400" i="9"/>
  <c r="B401" i="9"/>
  <c r="C401" i="9"/>
  <c r="F401" i="9"/>
  <c r="B402" i="9"/>
  <c r="C402" i="9"/>
  <c r="F402" i="9"/>
  <c r="B403" i="9"/>
  <c r="C403" i="9"/>
  <c r="F403" i="9"/>
  <c r="B404" i="9"/>
  <c r="C404" i="9"/>
  <c r="F404" i="9"/>
  <c r="B405" i="9"/>
  <c r="C405" i="9"/>
  <c r="F405" i="9"/>
  <c r="B406" i="9"/>
  <c r="C406" i="9"/>
  <c r="F406" i="9"/>
  <c r="B407" i="9"/>
  <c r="C407" i="9"/>
  <c r="F407" i="9"/>
  <c r="B408" i="9"/>
  <c r="C408" i="9"/>
  <c r="F408" i="9"/>
  <c r="B409" i="9"/>
  <c r="C409" i="9"/>
  <c r="D409" i="9" s="1"/>
  <c r="F409" i="9"/>
  <c r="B410" i="9"/>
  <c r="C410" i="9"/>
  <c r="F410" i="9"/>
  <c r="B411" i="9"/>
  <c r="C411" i="9"/>
  <c r="F411" i="9"/>
  <c r="B412" i="9"/>
  <c r="C412" i="9"/>
  <c r="F412" i="9"/>
  <c r="B413" i="9"/>
  <c r="C413" i="9"/>
  <c r="F413" i="9"/>
  <c r="B414" i="9"/>
  <c r="C414" i="9"/>
  <c r="F414" i="9"/>
  <c r="B415" i="9"/>
  <c r="C415" i="9"/>
  <c r="F415" i="9"/>
  <c r="B416" i="9"/>
  <c r="C416" i="9"/>
  <c r="F416" i="9"/>
  <c r="B417" i="9"/>
  <c r="C417" i="9"/>
  <c r="F417" i="9"/>
  <c r="B418" i="9"/>
  <c r="C418" i="9"/>
  <c r="F418" i="9"/>
  <c r="B419" i="9"/>
  <c r="C419" i="9"/>
  <c r="F419" i="9"/>
  <c r="B420" i="9"/>
  <c r="C420" i="9"/>
  <c r="F420" i="9"/>
  <c r="B421" i="9"/>
  <c r="C421" i="9"/>
  <c r="D421" i="9" s="1"/>
  <c r="F421" i="9"/>
  <c r="B422" i="9"/>
  <c r="C422" i="9"/>
  <c r="F422" i="9"/>
  <c r="B423" i="9"/>
  <c r="C423" i="9"/>
  <c r="F423" i="9"/>
  <c r="B424" i="9"/>
  <c r="C424" i="9"/>
  <c r="F424" i="9"/>
  <c r="B425" i="9"/>
  <c r="C425" i="9"/>
  <c r="F425" i="9"/>
  <c r="B426" i="9"/>
  <c r="C426" i="9"/>
  <c r="F426" i="9"/>
  <c r="B427" i="9"/>
  <c r="C427" i="9"/>
  <c r="F427" i="9"/>
  <c r="B428" i="9"/>
  <c r="C428" i="9"/>
  <c r="F428" i="9"/>
  <c r="B429" i="9"/>
  <c r="C429" i="9"/>
  <c r="F429" i="9"/>
  <c r="B430" i="9"/>
  <c r="C430" i="9"/>
  <c r="F430" i="9"/>
  <c r="B431" i="9"/>
  <c r="C431" i="9"/>
  <c r="F431" i="9"/>
  <c r="B432" i="9"/>
  <c r="C432" i="9"/>
  <c r="F432" i="9"/>
  <c r="B433" i="9"/>
  <c r="C433" i="9"/>
  <c r="F433" i="9"/>
  <c r="B434" i="9"/>
  <c r="C434" i="9"/>
  <c r="F434" i="9"/>
  <c r="B435" i="9"/>
  <c r="C435" i="9"/>
  <c r="F435" i="9"/>
  <c r="B436" i="9"/>
  <c r="C436" i="9"/>
  <c r="F436" i="9"/>
  <c r="B437" i="9"/>
  <c r="C437" i="9"/>
  <c r="F437" i="9"/>
  <c r="B438" i="9"/>
  <c r="C438" i="9"/>
  <c r="F438" i="9"/>
  <c r="B439" i="9"/>
  <c r="C439" i="9"/>
  <c r="F439" i="9"/>
  <c r="B440" i="9"/>
  <c r="C440" i="9"/>
  <c r="F440" i="9"/>
  <c r="B441" i="9"/>
  <c r="C441" i="9"/>
  <c r="F441" i="9"/>
  <c r="B442" i="9"/>
  <c r="C442" i="9"/>
  <c r="F442" i="9"/>
  <c r="B443" i="9"/>
  <c r="C443" i="9"/>
  <c r="F443" i="9"/>
  <c r="B444" i="9"/>
  <c r="C444" i="9"/>
  <c r="F444" i="9"/>
  <c r="B445" i="9"/>
  <c r="C445" i="9"/>
  <c r="F445" i="9"/>
  <c r="B446" i="9"/>
  <c r="C446" i="9"/>
  <c r="F446" i="9"/>
  <c r="B447" i="9"/>
  <c r="C447" i="9"/>
  <c r="F447" i="9"/>
  <c r="B448" i="9"/>
  <c r="C448" i="9"/>
  <c r="F448" i="9"/>
  <c r="B449" i="9"/>
  <c r="C449" i="9"/>
  <c r="F449" i="9"/>
  <c r="B450" i="9"/>
  <c r="C450" i="9"/>
  <c r="F450" i="9"/>
  <c r="B451" i="9"/>
  <c r="C451" i="9"/>
  <c r="F451" i="9"/>
  <c r="B452" i="9"/>
  <c r="C452" i="9"/>
  <c r="F452" i="9"/>
  <c r="B453" i="9"/>
  <c r="C453" i="9"/>
  <c r="D453" i="9" s="1"/>
  <c r="F453" i="9"/>
  <c r="B454" i="9"/>
  <c r="C454" i="9"/>
  <c r="F454" i="9"/>
  <c r="B455" i="9"/>
  <c r="C455" i="9"/>
  <c r="F455" i="9"/>
  <c r="B456" i="9"/>
  <c r="C456" i="9"/>
  <c r="F456" i="9"/>
  <c r="B457" i="9"/>
  <c r="C457" i="9"/>
  <c r="F457" i="9"/>
  <c r="B458" i="9"/>
  <c r="C458" i="9"/>
  <c r="F458" i="9"/>
  <c r="B459" i="9"/>
  <c r="C459" i="9"/>
  <c r="F459" i="9"/>
  <c r="B460" i="9"/>
  <c r="C460" i="9"/>
  <c r="F460" i="9"/>
  <c r="B461" i="9"/>
  <c r="C461" i="9"/>
  <c r="F461" i="9"/>
  <c r="B462" i="9"/>
  <c r="C462" i="9"/>
  <c r="F462" i="9"/>
  <c r="B463" i="9"/>
  <c r="C463" i="9"/>
  <c r="F463" i="9"/>
  <c r="B464" i="9"/>
  <c r="C464" i="9"/>
  <c r="F464" i="9"/>
  <c r="B465" i="9"/>
  <c r="C465" i="9"/>
  <c r="F465" i="9"/>
  <c r="B466" i="9"/>
  <c r="C466" i="9"/>
  <c r="F466" i="9"/>
  <c r="B467" i="9"/>
  <c r="C467" i="9"/>
  <c r="F467" i="9"/>
  <c r="B468" i="9"/>
  <c r="C468" i="9"/>
  <c r="F468" i="9"/>
  <c r="B469" i="9"/>
  <c r="C469" i="9"/>
  <c r="F469" i="9"/>
  <c r="B470" i="9"/>
  <c r="C470" i="9"/>
  <c r="F470" i="9"/>
  <c r="B471" i="9"/>
  <c r="C471" i="9"/>
  <c r="F471" i="9"/>
  <c r="B472" i="9"/>
  <c r="C472" i="9"/>
  <c r="F472" i="9"/>
  <c r="B473" i="9"/>
  <c r="C473" i="9"/>
  <c r="F473" i="9"/>
  <c r="B474" i="9"/>
  <c r="C474" i="9"/>
  <c r="F474" i="9"/>
  <c r="B475" i="9"/>
  <c r="C475" i="9"/>
  <c r="F475" i="9"/>
  <c r="B476" i="9"/>
  <c r="C476" i="9"/>
  <c r="F476" i="9"/>
  <c r="B477" i="9"/>
  <c r="C477" i="9"/>
  <c r="F477" i="9"/>
  <c r="B478" i="9"/>
  <c r="C478" i="9"/>
  <c r="F478" i="9"/>
  <c r="B479" i="9"/>
  <c r="C479" i="9"/>
  <c r="F479" i="9"/>
  <c r="B480" i="9"/>
  <c r="C480" i="9"/>
  <c r="F480" i="9"/>
  <c r="B481" i="9"/>
  <c r="C481" i="9"/>
  <c r="F481" i="9"/>
  <c r="B482" i="9"/>
  <c r="C482" i="9"/>
  <c r="F482" i="9"/>
  <c r="B483" i="9"/>
  <c r="C483" i="9"/>
  <c r="F483" i="9"/>
  <c r="B484" i="9"/>
  <c r="C484" i="9"/>
  <c r="F484" i="9"/>
  <c r="B485" i="9"/>
  <c r="C485" i="9"/>
  <c r="D485" i="9" s="1"/>
  <c r="F485" i="9"/>
  <c r="B486" i="9"/>
  <c r="C486" i="9"/>
  <c r="F486" i="9"/>
  <c r="B487" i="9"/>
  <c r="C487" i="9"/>
  <c r="F487" i="9"/>
  <c r="B488" i="9"/>
  <c r="C488" i="9"/>
  <c r="F488" i="9"/>
  <c r="B489" i="9"/>
  <c r="C489" i="9"/>
  <c r="F489" i="9"/>
  <c r="B490" i="9"/>
  <c r="C490" i="9"/>
  <c r="F490" i="9"/>
  <c r="B491" i="9"/>
  <c r="C491" i="9"/>
  <c r="F491" i="9"/>
  <c r="B492" i="9"/>
  <c r="C492" i="9"/>
  <c r="F492" i="9"/>
  <c r="B493" i="9"/>
  <c r="C493" i="9"/>
  <c r="F493" i="9"/>
  <c r="B494" i="9"/>
  <c r="C494" i="9"/>
  <c r="F494" i="9"/>
  <c r="B495" i="9"/>
  <c r="C495" i="9"/>
  <c r="F495" i="9"/>
  <c r="B496" i="9"/>
  <c r="C496" i="9"/>
  <c r="F496" i="9"/>
  <c r="B497" i="9"/>
  <c r="C497" i="9"/>
  <c r="F497" i="9"/>
  <c r="B498" i="9"/>
  <c r="C498" i="9"/>
  <c r="F498" i="9"/>
  <c r="B499" i="9"/>
  <c r="C499" i="9"/>
  <c r="F499" i="9"/>
  <c r="B500" i="9"/>
  <c r="C500" i="9"/>
  <c r="F500" i="9"/>
  <c r="B501" i="9"/>
  <c r="C501" i="9"/>
  <c r="F501" i="9"/>
  <c r="B502" i="9"/>
  <c r="C502" i="9"/>
  <c r="F502" i="9"/>
  <c r="B503" i="9"/>
  <c r="C503" i="9"/>
  <c r="F503" i="9"/>
  <c r="B504" i="9"/>
  <c r="C504" i="9"/>
  <c r="F504" i="9"/>
  <c r="B505" i="9"/>
  <c r="C505" i="9"/>
  <c r="F505" i="9"/>
  <c r="B506" i="9"/>
  <c r="C506" i="9"/>
  <c r="F506" i="9"/>
  <c r="B507" i="9"/>
  <c r="C507" i="9"/>
  <c r="F507" i="9"/>
  <c r="B508" i="9"/>
  <c r="C508" i="9"/>
  <c r="F508" i="9"/>
  <c r="B509" i="9"/>
  <c r="C509" i="9"/>
  <c r="F509" i="9"/>
  <c r="B510" i="9"/>
  <c r="C510" i="9"/>
  <c r="F510" i="9"/>
  <c r="B511" i="9"/>
  <c r="C511" i="9"/>
  <c r="F511" i="9"/>
  <c r="B512" i="9"/>
  <c r="C512" i="9"/>
  <c r="F512" i="9"/>
  <c r="B513" i="9"/>
  <c r="C513" i="9"/>
  <c r="F513" i="9"/>
  <c r="B514" i="9"/>
  <c r="C514" i="9"/>
  <c r="F514" i="9"/>
  <c r="B515" i="9"/>
  <c r="C515" i="9"/>
  <c r="F515" i="9"/>
  <c r="B516" i="9"/>
  <c r="C516" i="9"/>
  <c r="F516" i="9"/>
  <c r="B517" i="9"/>
  <c r="C517" i="9"/>
  <c r="D517" i="9" s="1"/>
  <c r="F517" i="9"/>
  <c r="B518" i="9"/>
  <c r="C518" i="9"/>
  <c r="F518" i="9"/>
  <c r="B519" i="9"/>
  <c r="C519" i="9"/>
  <c r="F519" i="9"/>
  <c r="B520" i="9"/>
  <c r="C520" i="9"/>
  <c r="F520" i="9"/>
  <c r="B521" i="9"/>
  <c r="C521" i="9"/>
  <c r="F521" i="9"/>
  <c r="B522" i="9"/>
  <c r="C522" i="9"/>
  <c r="F522" i="9"/>
  <c r="B523" i="9"/>
  <c r="C523" i="9"/>
  <c r="F523" i="9"/>
  <c r="B524" i="9"/>
  <c r="C524" i="9"/>
  <c r="F524" i="9"/>
  <c r="B525" i="9"/>
  <c r="C525" i="9"/>
  <c r="F525" i="9"/>
  <c r="B526" i="9"/>
  <c r="C526" i="9"/>
  <c r="F526" i="9"/>
  <c r="B527" i="9"/>
  <c r="C527" i="9"/>
  <c r="F527" i="9"/>
  <c r="B528" i="9"/>
  <c r="C528" i="9"/>
  <c r="F528" i="9"/>
  <c r="B529" i="9"/>
  <c r="C529" i="9"/>
  <c r="F529" i="9"/>
  <c r="B530" i="9"/>
  <c r="C530" i="9"/>
  <c r="F530" i="9"/>
  <c r="B531" i="9"/>
  <c r="C531" i="9"/>
  <c r="F531" i="9"/>
  <c r="B532" i="9"/>
  <c r="C532" i="9"/>
  <c r="F532" i="9"/>
  <c r="B533" i="9"/>
  <c r="C533" i="9"/>
  <c r="F533" i="9"/>
  <c r="B534" i="9"/>
  <c r="C534" i="9"/>
  <c r="F534" i="9"/>
  <c r="B535" i="9"/>
  <c r="C535" i="9"/>
  <c r="F535" i="9"/>
  <c r="B536" i="9"/>
  <c r="C536" i="9"/>
  <c r="F536" i="9"/>
  <c r="B537" i="9"/>
  <c r="C537" i="9"/>
  <c r="F537" i="9"/>
  <c r="B538" i="9"/>
  <c r="C538" i="9"/>
  <c r="F538" i="9"/>
  <c r="B539" i="9"/>
  <c r="C539" i="9"/>
  <c r="F539" i="9"/>
  <c r="B540" i="9"/>
  <c r="C540" i="9"/>
  <c r="F540" i="9"/>
  <c r="B541" i="9"/>
  <c r="C541" i="9"/>
  <c r="F541" i="9"/>
  <c r="B542" i="9"/>
  <c r="C542" i="9"/>
  <c r="F542" i="9"/>
  <c r="B543" i="9"/>
  <c r="C543" i="9"/>
  <c r="F543" i="9"/>
  <c r="B544" i="9"/>
  <c r="C544" i="9"/>
  <c r="F544" i="9"/>
  <c r="B545" i="9"/>
  <c r="C545" i="9"/>
  <c r="F545" i="9"/>
  <c r="B546" i="9"/>
  <c r="C546" i="9"/>
  <c r="F546" i="9"/>
  <c r="B547" i="9"/>
  <c r="C547" i="9"/>
  <c r="F547" i="9"/>
  <c r="B548" i="9"/>
  <c r="C548" i="9"/>
  <c r="F548" i="9"/>
  <c r="B549" i="9"/>
  <c r="C549" i="9"/>
  <c r="D549" i="9" s="1"/>
  <c r="F549" i="9"/>
  <c r="B550" i="9"/>
  <c r="C550" i="9"/>
  <c r="F550" i="9"/>
  <c r="B551" i="9"/>
  <c r="C551" i="9"/>
  <c r="F551" i="9"/>
  <c r="B552" i="9"/>
  <c r="C552" i="9"/>
  <c r="F552" i="9"/>
  <c r="B553" i="9"/>
  <c r="C553" i="9"/>
  <c r="F553" i="9"/>
  <c r="B554" i="9"/>
  <c r="C554" i="9"/>
  <c r="F554" i="9"/>
  <c r="B555" i="9"/>
  <c r="C555" i="9"/>
  <c r="F555" i="9"/>
  <c r="B556" i="9"/>
  <c r="C556" i="9"/>
  <c r="F556" i="9"/>
  <c r="B557" i="9"/>
  <c r="C557" i="9"/>
  <c r="F557" i="9"/>
  <c r="B558" i="9"/>
  <c r="C558" i="9"/>
  <c r="F558" i="9"/>
  <c r="B559" i="9"/>
  <c r="C559" i="9"/>
  <c r="F559" i="9"/>
  <c r="B560" i="9"/>
  <c r="C560" i="9"/>
  <c r="F560" i="9"/>
  <c r="B561" i="9"/>
  <c r="C561" i="9"/>
  <c r="F561" i="9"/>
  <c r="B562" i="9"/>
  <c r="C562" i="9"/>
  <c r="F562" i="9"/>
  <c r="B563" i="9"/>
  <c r="C563" i="9"/>
  <c r="F563" i="9"/>
  <c r="B564" i="9"/>
  <c r="C564" i="9"/>
  <c r="F564" i="9"/>
  <c r="B565" i="9"/>
  <c r="C565" i="9"/>
  <c r="F565" i="9"/>
  <c r="B566" i="9"/>
  <c r="C566" i="9"/>
  <c r="F566" i="9"/>
  <c r="B567" i="9"/>
  <c r="C567" i="9"/>
  <c r="F567" i="9"/>
  <c r="B568" i="9"/>
  <c r="C568" i="9"/>
  <c r="F568" i="9"/>
  <c r="B569" i="9"/>
  <c r="C569" i="9"/>
  <c r="F569" i="9"/>
  <c r="B570" i="9"/>
  <c r="C570" i="9"/>
  <c r="F570" i="9"/>
  <c r="B571" i="9"/>
  <c r="C571" i="9"/>
  <c r="F571" i="9"/>
  <c r="B572" i="9"/>
  <c r="C572" i="9"/>
  <c r="F572" i="9"/>
  <c r="B573" i="9"/>
  <c r="C573" i="9"/>
  <c r="F573" i="9"/>
  <c r="B574" i="9"/>
  <c r="C574" i="9"/>
  <c r="F574" i="9"/>
  <c r="B575" i="9"/>
  <c r="C575" i="9"/>
  <c r="F575" i="9"/>
  <c r="B576" i="9"/>
  <c r="C576" i="9"/>
  <c r="F576" i="9"/>
  <c r="B577" i="9"/>
  <c r="C577" i="9"/>
  <c r="F577" i="9"/>
  <c r="B578" i="9"/>
  <c r="C578" i="9"/>
  <c r="F578" i="9"/>
  <c r="B579" i="9"/>
  <c r="C579" i="9"/>
  <c r="F579" i="9"/>
  <c r="B580" i="9"/>
  <c r="C580" i="9"/>
  <c r="F580" i="9"/>
  <c r="B581" i="9"/>
  <c r="C581" i="9"/>
  <c r="D581" i="9" s="1"/>
  <c r="F581" i="9"/>
  <c r="B582" i="9"/>
  <c r="C582" i="9"/>
  <c r="F582" i="9"/>
  <c r="B583" i="9"/>
  <c r="C583" i="9"/>
  <c r="F583" i="9"/>
  <c r="B584" i="9"/>
  <c r="C584" i="9"/>
  <c r="F584" i="9"/>
  <c r="B585" i="9"/>
  <c r="C585" i="9"/>
  <c r="F585" i="9"/>
  <c r="B586" i="9"/>
  <c r="C586" i="9"/>
  <c r="F586" i="9"/>
  <c r="B587" i="9"/>
  <c r="C587" i="9"/>
  <c r="F587" i="9"/>
  <c r="B588" i="9"/>
  <c r="C588" i="9"/>
  <c r="F588" i="9"/>
  <c r="B589" i="9"/>
  <c r="C589" i="9"/>
  <c r="F589" i="9"/>
  <c r="B590" i="9"/>
  <c r="C590" i="9"/>
  <c r="F590" i="9"/>
  <c r="B591" i="9"/>
  <c r="C591" i="9"/>
  <c r="F591" i="9"/>
  <c r="B592" i="9"/>
  <c r="C592" i="9"/>
  <c r="F592" i="9"/>
  <c r="B593" i="9"/>
  <c r="C593" i="9"/>
  <c r="F593" i="9"/>
  <c r="B594" i="9"/>
  <c r="C594" i="9"/>
  <c r="F594" i="9"/>
  <c r="B595" i="9"/>
  <c r="C595" i="9"/>
  <c r="F595" i="9"/>
  <c r="B596" i="9"/>
  <c r="C596" i="9"/>
  <c r="F596" i="9"/>
  <c r="B597" i="9"/>
  <c r="C597" i="9"/>
  <c r="F597" i="9"/>
  <c r="B598" i="9"/>
  <c r="C598" i="9"/>
  <c r="F598" i="9"/>
  <c r="B599" i="9"/>
  <c r="C599" i="9"/>
  <c r="F599" i="9"/>
  <c r="B600" i="9"/>
  <c r="C600" i="9"/>
  <c r="F600" i="9"/>
  <c r="B601" i="9"/>
  <c r="C601" i="9"/>
  <c r="F601" i="9"/>
  <c r="B602" i="9"/>
  <c r="C602" i="9"/>
  <c r="F602" i="9"/>
  <c r="B603" i="9"/>
  <c r="C603" i="9"/>
  <c r="F603" i="9"/>
  <c r="B604" i="9"/>
  <c r="C604" i="9"/>
  <c r="F604" i="9"/>
  <c r="B605" i="9"/>
  <c r="C605" i="9"/>
  <c r="F605" i="9"/>
  <c r="B606" i="9"/>
  <c r="C606" i="9"/>
  <c r="F606" i="9"/>
  <c r="B607" i="9"/>
  <c r="C607" i="9"/>
  <c r="F607" i="9"/>
  <c r="B608" i="9"/>
  <c r="C608" i="9"/>
  <c r="F608" i="9"/>
  <c r="B609" i="9"/>
  <c r="C609" i="9"/>
  <c r="F609" i="9"/>
  <c r="B610" i="9"/>
  <c r="C610" i="9"/>
  <c r="F610" i="9"/>
  <c r="B611" i="9"/>
  <c r="C611" i="9"/>
  <c r="F611" i="9"/>
  <c r="B612" i="9"/>
  <c r="C612" i="9"/>
  <c r="F612" i="9"/>
  <c r="B613" i="9"/>
  <c r="C613" i="9"/>
  <c r="D613" i="9" s="1"/>
  <c r="F613" i="9"/>
  <c r="B614" i="9"/>
  <c r="C614" i="9"/>
  <c r="F614" i="9"/>
  <c r="B615" i="9"/>
  <c r="C615" i="9"/>
  <c r="F615" i="9"/>
  <c r="B616" i="9"/>
  <c r="C616" i="9"/>
  <c r="F616" i="9"/>
  <c r="B617" i="9"/>
  <c r="C617" i="9"/>
  <c r="F617" i="9"/>
  <c r="B618" i="9"/>
  <c r="C618" i="9"/>
  <c r="F618" i="9"/>
  <c r="B619" i="9"/>
  <c r="C619" i="9"/>
  <c r="F619" i="9"/>
  <c r="B620" i="9"/>
  <c r="C620" i="9"/>
  <c r="F620" i="9"/>
  <c r="B621" i="9"/>
  <c r="C621" i="9"/>
  <c r="F621" i="9"/>
  <c r="B622" i="9"/>
  <c r="C622" i="9"/>
  <c r="F622" i="9"/>
  <c r="B623" i="9"/>
  <c r="C623" i="9"/>
  <c r="F623" i="9"/>
  <c r="B624" i="9"/>
  <c r="C624" i="9"/>
  <c r="F624" i="9"/>
  <c r="B625" i="9"/>
  <c r="C625" i="9"/>
  <c r="F625" i="9"/>
  <c r="B626" i="9"/>
  <c r="C626" i="9"/>
  <c r="F626" i="9"/>
  <c r="B627" i="9"/>
  <c r="C627" i="9"/>
  <c r="F627" i="9"/>
  <c r="B628" i="9"/>
  <c r="C628" i="9"/>
  <c r="F628" i="9"/>
  <c r="B629" i="9"/>
  <c r="C629" i="9"/>
  <c r="F629" i="9"/>
  <c r="B630" i="9"/>
  <c r="C630" i="9"/>
  <c r="F630" i="9"/>
  <c r="B631" i="9"/>
  <c r="C631" i="9"/>
  <c r="F631" i="9"/>
  <c r="B632" i="9"/>
  <c r="C632" i="9"/>
  <c r="F632" i="9"/>
  <c r="B633" i="9"/>
  <c r="C633" i="9"/>
  <c r="F633" i="9"/>
  <c r="B634" i="9"/>
  <c r="C634" i="9"/>
  <c r="F634" i="9"/>
  <c r="B635" i="9"/>
  <c r="C635" i="9"/>
  <c r="F635" i="9"/>
  <c r="B636" i="9"/>
  <c r="C636" i="9"/>
  <c r="F636" i="9"/>
  <c r="B637" i="9"/>
  <c r="C637" i="9"/>
  <c r="F637" i="9"/>
  <c r="B638" i="9"/>
  <c r="C638" i="9"/>
  <c r="F638" i="9"/>
  <c r="B639" i="9"/>
  <c r="C639" i="9"/>
  <c r="F639" i="9"/>
  <c r="B640" i="9"/>
  <c r="C640" i="9"/>
  <c r="F640" i="9"/>
  <c r="B641" i="9"/>
  <c r="C641" i="9"/>
  <c r="F641" i="9"/>
  <c r="B642" i="9"/>
  <c r="C642" i="9"/>
  <c r="F642" i="9"/>
  <c r="B643" i="9"/>
  <c r="C643" i="9"/>
  <c r="F643" i="9"/>
  <c r="B644" i="9"/>
  <c r="C644" i="9"/>
  <c r="F644" i="9"/>
  <c r="B645" i="9"/>
  <c r="C645" i="9"/>
  <c r="D645" i="9" s="1"/>
  <c r="F645" i="9"/>
  <c r="B646" i="9"/>
  <c r="C646" i="9"/>
  <c r="F646" i="9"/>
  <c r="B647" i="9"/>
  <c r="C647" i="9"/>
  <c r="F647" i="9"/>
  <c r="B648" i="9"/>
  <c r="C648" i="9"/>
  <c r="F648" i="9"/>
  <c r="B649" i="9"/>
  <c r="C649" i="9"/>
  <c r="F649" i="9"/>
  <c r="B650" i="9"/>
  <c r="C650" i="9"/>
  <c r="F650" i="9"/>
  <c r="B651" i="9"/>
  <c r="C651" i="9"/>
  <c r="F651" i="9"/>
  <c r="B652" i="9"/>
  <c r="C652" i="9"/>
  <c r="F652" i="9"/>
  <c r="B653" i="9"/>
  <c r="C653" i="9"/>
  <c r="F653" i="9"/>
  <c r="B654" i="9"/>
  <c r="C654" i="9"/>
  <c r="F654" i="9"/>
  <c r="B655" i="9"/>
  <c r="C655" i="9"/>
  <c r="F655" i="9"/>
  <c r="B656" i="9"/>
  <c r="C656" i="9"/>
  <c r="F656" i="9"/>
  <c r="B657" i="9"/>
  <c r="C657" i="9"/>
  <c r="F657" i="9"/>
  <c r="B658" i="9"/>
  <c r="C658" i="9"/>
  <c r="F658" i="9"/>
  <c r="B659" i="9"/>
  <c r="C659" i="9"/>
  <c r="F659" i="9"/>
  <c r="B660" i="9"/>
  <c r="C660" i="9"/>
  <c r="F660" i="9"/>
  <c r="B661" i="9"/>
  <c r="C661" i="9"/>
  <c r="F661" i="9"/>
  <c r="B662" i="9"/>
  <c r="C662" i="9"/>
  <c r="F662" i="9"/>
  <c r="B663" i="9"/>
  <c r="C663" i="9"/>
  <c r="F663" i="9"/>
  <c r="B664" i="9"/>
  <c r="C664" i="9"/>
  <c r="F664" i="9"/>
  <c r="B665" i="9"/>
  <c r="C665" i="9"/>
  <c r="F665" i="9"/>
  <c r="B666" i="9"/>
  <c r="C666" i="9"/>
  <c r="F666" i="9"/>
  <c r="B667" i="9"/>
  <c r="C667" i="9"/>
  <c r="F667" i="9"/>
  <c r="B668" i="9"/>
  <c r="C668" i="9"/>
  <c r="F668" i="9"/>
  <c r="B669" i="9"/>
  <c r="C669" i="9"/>
  <c r="F669" i="9"/>
  <c r="B670" i="9"/>
  <c r="C670" i="9"/>
  <c r="F670" i="9"/>
  <c r="B671" i="9"/>
  <c r="C671" i="9"/>
  <c r="F671" i="9"/>
  <c r="B672" i="9"/>
  <c r="C672" i="9"/>
  <c r="F672" i="9"/>
  <c r="B673" i="9"/>
  <c r="C673" i="9"/>
  <c r="F673" i="9"/>
  <c r="B674" i="9"/>
  <c r="C674" i="9"/>
  <c r="F674" i="9"/>
  <c r="B675" i="9"/>
  <c r="C675" i="9"/>
  <c r="F675" i="9"/>
  <c r="B676" i="9"/>
  <c r="C676" i="9"/>
  <c r="F676" i="9"/>
  <c r="B677" i="9"/>
  <c r="C677" i="9"/>
  <c r="D677" i="9" s="1"/>
  <c r="F677" i="9"/>
  <c r="B678" i="9"/>
  <c r="C678" i="9"/>
  <c r="F678" i="9"/>
  <c r="B679" i="9"/>
  <c r="C679" i="9"/>
  <c r="F679" i="9"/>
  <c r="B680" i="9"/>
  <c r="C680" i="9"/>
  <c r="F680" i="9"/>
  <c r="B681" i="9"/>
  <c r="C681" i="9"/>
  <c r="F681" i="9"/>
  <c r="B682" i="9"/>
  <c r="C682" i="9"/>
  <c r="F682" i="9"/>
  <c r="B683" i="9"/>
  <c r="C683" i="9"/>
  <c r="F683" i="9"/>
  <c r="B684" i="9"/>
  <c r="C684" i="9"/>
  <c r="F684" i="9"/>
  <c r="B685" i="9"/>
  <c r="C685" i="9"/>
  <c r="F685" i="9"/>
  <c r="B686" i="9"/>
  <c r="C686" i="9"/>
  <c r="F686" i="9"/>
  <c r="B687" i="9"/>
  <c r="C687" i="9"/>
  <c r="F687" i="9"/>
  <c r="B688" i="9"/>
  <c r="C688" i="9"/>
  <c r="F688" i="9"/>
  <c r="B689" i="9"/>
  <c r="C689" i="9"/>
  <c r="F689" i="9"/>
  <c r="B690" i="9"/>
  <c r="C690" i="9"/>
  <c r="F690" i="9"/>
  <c r="B691" i="9"/>
  <c r="C691" i="9"/>
  <c r="F691" i="9"/>
  <c r="B692" i="9"/>
  <c r="C692" i="9"/>
  <c r="D692" i="9" s="1"/>
  <c r="F692" i="9"/>
  <c r="B693" i="9"/>
  <c r="C693" i="9"/>
  <c r="F693" i="9"/>
  <c r="B694" i="9"/>
  <c r="C694" i="9"/>
  <c r="F694" i="9"/>
  <c r="B695" i="9"/>
  <c r="C695" i="9"/>
  <c r="F695" i="9"/>
  <c r="B696" i="9"/>
  <c r="C696" i="9"/>
  <c r="F696" i="9"/>
  <c r="B697" i="9"/>
  <c r="C697" i="9"/>
  <c r="F697" i="9"/>
  <c r="B698" i="9"/>
  <c r="C698" i="9"/>
  <c r="F698" i="9"/>
  <c r="B699" i="9"/>
  <c r="C699" i="9"/>
  <c r="F699" i="9"/>
  <c r="B700" i="9"/>
  <c r="C700" i="9"/>
  <c r="F700" i="9"/>
  <c r="B701" i="9"/>
  <c r="C701" i="9"/>
  <c r="F701" i="9"/>
  <c r="B702" i="9"/>
  <c r="C702" i="9"/>
  <c r="F702" i="9"/>
  <c r="B703" i="9"/>
  <c r="C703" i="9"/>
  <c r="F703" i="9"/>
  <c r="B704" i="9"/>
  <c r="C704" i="9"/>
  <c r="F704" i="9"/>
  <c r="B705" i="9"/>
  <c r="C705" i="9"/>
  <c r="F705" i="9"/>
  <c r="B706" i="9"/>
  <c r="C706" i="9"/>
  <c r="F706" i="9"/>
  <c r="B707" i="9"/>
  <c r="C707" i="9"/>
  <c r="F707" i="9"/>
  <c r="B708" i="9"/>
  <c r="C708" i="9"/>
  <c r="D708" i="9" s="1"/>
  <c r="F708" i="9"/>
  <c r="B709" i="9"/>
  <c r="C709" i="9"/>
  <c r="F709" i="9"/>
  <c r="B710" i="9"/>
  <c r="C710" i="9"/>
  <c r="F710" i="9"/>
  <c r="B711" i="9"/>
  <c r="C711" i="9"/>
  <c r="F711" i="9"/>
  <c r="B712" i="9"/>
  <c r="C712" i="9"/>
  <c r="F712" i="9"/>
  <c r="B713" i="9"/>
  <c r="C713" i="9"/>
  <c r="F713" i="9"/>
  <c r="B714" i="9"/>
  <c r="C714" i="9"/>
  <c r="F714" i="9"/>
  <c r="B715" i="9"/>
  <c r="C715" i="9"/>
  <c r="F715" i="9"/>
  <c r="B716" i="9"/>
  <c r="C716" i="9"/>
  <c r="F716" i="9"/>
  <c r="B717" i="9"/>
  <c r="C717" i="9"/>
  <c r="F717" i="9"/>
  <c r="B718" i="9"/>
  <c r="C718" i="9"/>
  <c r="F718" i="9"/>
  <c r="B719" i="9"/>
  <c r="C719" i="9"/>
  <c r="F719" i="9"/>
  <c r="B720" i="9"/>
  <c r="C720" i="9"/>
  <c r="F720" i="9"/>
  <c r="B721" i="9"/>
  <c r="C721" i="9"/>
  <c r="F721" i="9"/>
  <c r="B722" i="9"/>
  <c r="C722" i="9"/>
  <c r="F722" i="9"/>
  <c r="B723" i="9"/>
  <c r="C723" i="9"/>
  <c r="F723" i="9"/>
  <c r="B724" i="9"/>
  <c r="C724" i="9"/>
  <c r="D724" i="9" s="1"/>
  <c r="F724" i="9"/>
  <c r="B725" i="9"/>
  <c r="C725" i="9"/>
  <c r="F725" i="9"/>
  <c r="B726" i="9"/>
  <c r="C726" i="9"/>
  <c r="F726" i="9"/>
  <c r="B727" i="9"/>
  <c r="C727" i="9"/>
  <c r="F727" i="9"/>
  <c r="B728" i="9"/>
  <c r="C728" i="9"/>
  <c r="F728" i="9"/>
  <c r="B729" i="9"/>
  <c r="C729" i="9"/>
  <c r="F729" i="9"/>
  <c r="B730" i="9"/>
  <c r="C730" i="9"/>
  <c r="F730" i="9"/>
  <c r="B731" i="9"/>
  <c r="C731" i="9"/>
  <c r="F731" i="9"/>
  <c r="B732" i="9"/>
  <c r="C732" i="9"/>
  <c r="F732" i="9"/>
  <c r="B733" i="9"/>
  <c r="C733" i="9"/>
  <c r="F733" i="9"/>
  <c r="B734" i="9"/>
  <c r="C734" i="9"/>
  <c r="F734" i="9"/>
  <c r="B735" i="9"/>
  <c r="C735" i="9"/>
  <c r="F735" i="9"/>
  <c r="B736" i="9"/>
  <c r="C736" i="9"/>
  <c r="F736" i="9"/>
  <c r="B737" i="9"/>
  <c r="C737" i="9"/>
  <c r="F737" i="9"/>
  <c r="B738" i="9"/>
  <c r="C738" i="9"/>
  <c r="F738" i="9"/>
  <c r="B739" i="9"/>
  <c r="C739" i="9"/>
  <c r="F739" i="9"/>
  <c r="B740" i="9"/>
  <c r="C740" i="9"/>
  <c r="D740" i="9" s="1"/>
  <c r="F740" i="9"/>
  <c r="B741" i="9"/>
  <c r="C741" i="9"/>
  <c r="F741" i="9"/>
  <c r="B742" i="9"/>
  <c r="C742" i="9"/>
  <c r="F742" i="9"/>
  <c r="B743" i="9"/>
  <c r="C743" i="9"/>
  <c r="F743" i="9"/>
  <c r="B744" i="9"/>
  <c r="C744" i="9"/>
  <c r="F744" i="9"/>
  <c r="B745" i="9"/>
  <c r="C745" i="9"/>
  <c r="F745" i="9"/>
  <c r="B746" i="9"/>
  <c r="C746" i="9"/>
  <c r="F746" i="9"/>
  <c r="B747" i="9"/>
  <c r="C747" i="9"/>
  <c r="F747" i="9"/>
  <c r="B748" i="9"/>
  <c r="C748" i="9"/>
  <c r="F748" i="9"/>
  <c r="B749" i="9"/>
  <c r="C749" i="9"/>
  <c r="F749" i="9"/>
  <c r="B750" i="9"/>
  <c r="C750" i="9"/>
  <c r="F750" i="9"/>
  <c r="B751" i="9"/>
  <c r="C751" i="9"/>
  <c r="F751" i="9"/>
  <c r="B752" i="9"/>
  <c r="C752" i="9"/>
  <c r="F752" i="9"/>
  <c r="B753" i="9"/>
  <c r="C753" i="9"/>
  <c r="F753" i="9"/>
  <c r="B754" i="9"/>
  <c r="C754" i="9"/>
  <c r="F754" i="9"/>
  <c r="B755" i="9"/>
  <c r="C755" i="9"/>
  <c r="F755" i="9"/>
  <c r="B756" i="9"/>
  <c r="C756" i="9"/>
  <c r="D756" i="9" s="1"/>
  <c r="F756" i="9"/>
  <c r="B757" i="9"/>
  <c r="C757" i="9"/>
  <c r="F757" i="9"/>
  <c r="B758" i="9"/>
  <c r="C758" i="9"/>
  <c r="F758" i="9"/>
  <c r="B759" i="9"/>
  <c r="C759" i="9"/>
  <c r="F759" i="9"/>
  <c r="B760" i="9"/>
  <c r="C760" i="9"/>
  <c r="F760" i="9"/>
  <c r="B761" i="9"/>
  <c r="C761" i="9"/>
  <c r="F761" i="9"/>
  <c r="B762" i="9"/>
  <c r="C762" i="9"/>
  <c r="F762" i="9"/>
  <c r="B763" i="9"/>
  <c r="C763" i="9"/>
  <c r="F763" i="9"/>
  <c r="B764" i="9"/>
  <c r="C764" i="9"/>
  <c r="F764" i="9"/>
  <c r="B765" i="9"/>
  <c r="C765" i="9"/>
  <c r="F765" i="9"/>
  <c r="B766" i="9"/>
  <c r="C766" i="9"/>
  <c r="F766" i="9"/>
  <c r="B767" i="9"/>
  <c r="C767" i="9"/>
  <c r="F767" i="9"/>
  <c r="B768" i="9"/>
  <c r="C768" i="9"/>
  <c r="F768" i="9"/>
  <c r="B769" i="9"/>
  <c r="C769" i="9"/>
  <c r="F769" i="9"/>
  <c r="B770" i="9"/>
  <c r="C770" i="9"/>
  <c r="F770" i="9"/>
  <c r="B771" i="9"/>
  <c r="C771" i="9"/>
  <c r="F771" i="9"/>
  <c r="B772" i="9"/>
  <c r="C772" i="9"/>
  <c r="D772" i="9" s="1"/>
  <c r="F772" i="9"/>
  <c r="B773" i="9"/>
  <c r="C773" i="9"/>
  <c r="F773" i="9"/>
  <c r="B774" i="9"/>
  <c r="C774" i="9"/>
  <c r="F774" i="9"/>
  <c r="B775" i="9"/>
  <c r="C775" i="9"/>
  <c r="F775" i="9"/>
  <c r="B776" i="9"/>
  <c r="C776" i="9"/>
  <c r="F776" i="9"/>
  <c r="B777" i="9"/>
  <c r="C777" i="9"/>
  <c r="F777" i="9"/>
  <c r="B778" i="9"/>
  <c r="C778" i="9"/>
  <c r="F778" i="9"/>
  <c r="B779" i="9"/>
  <c r="C779" i="9"/>
  <c r="F779" i="9"/>
  <c r="B780" i="9"/>
  <c r="C780" i="9"/>
  <c r="F780" i="9"/>
  <c r="B781" i="9"/>
  <c r="C781" i="9"/>
  <c r="F781" i="9"/>
  <c r="B782" i="9"/>
  <c r="C782" i="9"/>
  <c r="F782" i="9"/>
  <c r="B783" i="9"/>
  <c r="C783" i="9"/>
  <c r="F783" i="9"/>
  <c r="B784" i="9"/>
  <c r="C784" i="9"/>
  <c r="F784" i="9"/>
  <c r="B785" i="9"/>
  <c r="C785" i="9"/>
  <c r="F785" i="9"/>
  <c r="B786" i="9"/>
  <c r="C786" i="9"/>
  <c r="F786" i="9"/>
  <c r="B787" i="9"/>
  <c r="C787" i="9"/>
  <c r="F787" i="9"/>
  <c r="B788" i="9"/>
  <c r="C788" i="9"/>
  <c r="D788" i="9" s="1"/>
  <c r="F788" i="9"/>
  <c r="B789" i="9"/>
  <c r="C789" i="9"/>
  <c r="F789" i="9"/>
  <c r="B790" i="9"/>
  <c r="C790" i="9"/>
  <c r="F790" i="9"/>
  <c r="B791" i="9"/>
  <c r="C791" i="9"/>
  <c r="F791" i="9"/>
  <c r="B792" i="9"/>
  <c r="C792" i="9"/>
  <c r="F792" i="9"/>
  <c r="B793" i="9"/>
  <c r="C793" i="9"/>
  <c r="F793" i="9"/>
  <c r="B794" i="9"/>
  <c r="C794" i="9"/>
  <c r="F794" i="9"/>
  <c r="B795" i="9"/>
  <c r="C795" i="9"/>
  <c r="F795" i="9"/>
  <c r="B796" i="9"/>
  <c r="C796" i="9"/>
  <c r="F796" i="9"/>
  <c r="B797" i="9"/>
  <c r="C797" i="9"/>
  <c r="F797" i="9"/>
  <c r="B798" i="9"/>
  <c r="C798" i="9"/>
  <c r="F798" i="9"/>
  <c r="B799" i="9"/>
  <c r="C799" i="9"/>
  <c r="F799" i="9"/>
  <c r="B800" i="9"/>
  <c r="C800" i="9"/>
  <c r="F800" i="9"/>
  <c r="B801" i="9"/>
  <c r="C801" i="9"/>
  <c r="F801" i="9"/>
  <c r="B802" i="9"/>
  <c r="C802" i="9"/>
  <c r="F802" i="9"/>
  <c r="B803" i="9"/>
  <c r="C803" i="9"/>
  <c r="F803" i="9"/>
  <c r="B804" i="9"/>
  <c r="C804" i="9"/>
  <c r="D804" i="9" s="1"/>
  <c r="F804" i="9"/>
  <c r="B805" i="9"/>
  <c r="C805" i="9"/>
  <c r="F805" i="9"/>
  <c r="B806" i="9"/>
  <c r="C806" i="9"/>
  <c r="F806" i="9"/>
  <c r="B807" i="9"/>
  <c r="C807" i="9"/>
  <c r="F807" i="9"/>
  <c r="B808" i="9"/>
  <c r="C808" i="9"/>
  <c r="F808" i="9"/>
  <c r="B809" i="9"/>
  <c r="C809" i="9"/>
  <c r="F809" i="9"/>
  <c r="B810" i="9"/>
  <c r="C810" i="9"/>
  <c r="F810" i="9"/>
  <c r="B811" i="9"/>
  <c r="C811" i="9"/>
  <c r="F811" i="9"/>
  <c r="B812" i="9"/>
  <c r="C812" i="9"/>
  <c r="F812" i="9"/>
  <c r="B813" i="9"/>
  <c r="C813" i="9"/>
  <c r="F813" i="9"/>
  <c r="B814" i="9"/>
  <c r="C814" i="9"/>
  <c r="F814" i="9"/>
  <c r="B815" i="9"/>
  <c r="C815" i="9"/>
  <c r="F815" i="9"/>
  <c r="B816" i="9"/>
  <c r="C816" i="9"/>
  <c r="F816" i="9"/>
  <c r="B817" i="9"/>
  <c r="C817" i="9"/>
  <c r="F817" i="9"/>
  <c r="B818" i="9"/>
  <c r="C818" i="9"/>
  <c r="F818" i="9"/>
  <c r="B819" i="9"/>
  <c r="C819" i="9"/>
  <c r="F819" i="9"/>
  <c r="B820" i="9"/>
  <c r="C820" i="9"/>
  <c r="D820" i="9" s="1"/>
  <c r="F820" i="9"/>
  <c r="B821" i="9"/>
  <c r="C821" i="9"/>
  <c r="F821" i="9"/>
  <c r="B822" i="9"/>
  <c r="C822" i="9"/>
  <c r="F822" i="9"/>
  <c r="B823" i="9"/>
  <c r="C823" i="9"/>
  <c r="F823" i="9"/>
  <c r="B824" i="9"/>
  <c r="C824" i="9"/>
  <c r="F824" i="9"/>
  <c r="B825" i="9"/>
  <c r="C825" i="9"/>
  <c r="F825" i="9"/>
  <c r="B826" i="9"/>
  <c r="C826" i="9"/>
  <c r="F826" i="9"/>
  <c r="B827" i="9"/>
  <c r="C827" i="9"/>
  <c r="F827" i="9"/>
  <c r="B828" i="9"/>
  <c r="C828" i="9"/>
  <c r="F828" i="9"/>
  <c r="B829" i="9"/>
  <c r="C829" i="9"/>
  <c r="F829" i="9"/>
  <c r="B830" i="9"/>
  <c r="C830" i="9"/>
  <c r="F830" i="9"/>
  <c r="B831" i="9"/>
  <c r="C831" i="9"/>
  <c r="F831" i="9"/>
  <c r="B832" i="9"/>
  <c r="C832" i="9"/>
  <c r="F832" i="9"/>
  <c r="B833" i="9"/>
  <c r="C833" i="9"/>
  <c r="F833" i="9"/>
  <c r="B834" i="9"/>
  <c r="C834" i="9"/>
  <c r="F834" i="9"/>
  <c r="B835" i="9"/>
  <c r="C835" i="9"/>
  <c r="F835" i="9"/>
  <c r="B836" i="9"/>
  <c r="C836" i="9"/>
  <c r="D836" i="9" s="1"/>
  <c r="F836" i="9"/>
  <c r="B837" i="9"/>
  <c r="C837" i="9"/>
  <c r="F837" i="9"/>
  <c r="B838" i="9"/>
  <c r="C838" i="9"/>
  <c r="F838" i="9"/>
  <c r="B839" i="9"/>
  <c r="C839" i="9"/>
  <c r="F839" i="9"/>
  <c r="B840" i="9"/>
  <c r="C840" i="9"/>
  <c r="F840" i="9"/>
  <c r="B841" i="9"/>
  <c r="C841" i="9"/>
  <c r="F841" i="9"/>
  <c r="B842" i="9"/>
  <c r="C842" i="9"/>
  <c r="F842" i="9"/>
  <c r="B843" i="9"/>
  <c r="C843" i="9"/>
  <c r="F843" i="9"/>
  <c r="B844" i="9"/>
  <c r="C844" i="9"/>
  <c r="F844" i="9"/>
  <c r="B845" i="9"/>
  <c r="C845" i="9"/>
  <c r="F845" i="9"/>
  <c r="B846" i="9"/>
  <c r="C846" i="9"/>
  <c r="F846" i="9"/>
  <c r="B847" i="9"/>
  <c r="C847" i="9"/>
  <c r="F847" i="9"/>
  <c r="B848" i="9"/>
  <c r="C848" i="9"/>
  <c r="D848" i="9" s="1"/>
  <c r="F848" i="9"/>
  <c r="B849" i="9"/>
  <c r="C849" i="9"/>
  <c r="F849" i="9"/>
  <c r="B850" i="9"/>
  <c r="C850" i="9"/>
  <c r="F850" i="9"/>
  <c r="B851" i="9"/>
  <c r="C851" i="9"/>
  <c r="F851" i="9"/>
  <c r="B852" i="9"/>
  <c r="C852" i="9"/>
  <c r="D852" i="9"/>
  <c r="F852" i="9"/>
  <c r="B853" i="9"/>
  <c r="C853" i="9"/>
  <c r="F853" i="9"/>
  <c r="B854" i="9"/>
  <c r="C854" i="9"/>
  <c r="F854" i="9"/>
  <c r="B855" i="9"/>
  <c r="C855" i="9"/>
  <c r="F855" i="9"/>
  <c r="B856" i="9"/>
  <c r="C856" i="9"/>
  <c r="F856" i="9"/>
  <c r="B857" i="9"/>
  <c r="C857" i="9"/>
  <c r="F857" i="9"/>
  <c r="B858" i="9"/>
  <c r="C858" i="9"/>
  <c r="F858" i="9"/>
  <c r="B859" i="9"/>
  <c r="C859" i="9"/>
  <c r="F859" i="9"/>
  <c r="B860" i="9"/>
  <c r="C860" i="9"/>
  <c r="F860" i="9"/>
  <c r="B861" i="9"/>
  <c r="C861" i="9"/>
  <c r="F861" i="9"/>
  <c r="B862" i="9"/>
  <c r="C862" i="9"/>
  <c r="F862" i="9"/>
  <c r="B863" i="9"/>
  <c r="C863" i="9"/>
  <c r="F863" i="9"/>
  <c r="B864" i="9"/>
  <c r="C864" i="9"/>
  <c r="D864" i="9"/>
  <c r="F864" i="9"/>
  <c r="B865" i="9"/>
  <c r="C865" i="9"/>
  <c r="F865" i="9"/>
  <c r="B866" i="9"/>
  <c r="C866" i="9"/>
  <c r="F866" i="9"/>
  <c r="B867" i="9"/>
  <c r="C867" i="9"/>
  <c r="F867" i="9"/>
  <c r="B868" i="9"/>
  <c r="C868" i="9"/>
  <c r="D868" i="9" s="1"/>
  <c r="F868" i="9"/>
  <c r="B869" i="9"/>
  <c r="C869" i="9"/>
  <c r="F869" i="9"/>
  <c r="B870" i="9"/>
  <c r="C870" i="9"/>
  <c r="F870" i="9"/>
  <c r="B871" i="9"/>
  <c r="C871" i="9"/>
  <c r="F871" i="9"/>
  <c r="B872" i="9"/>
  <c r="C872" i="9"/>
  <c r="F872" i="9"/>
  <c r="B873" i="9"/>
  <c r="C873" i="9"/>
  <c r="F873" i="9"/>
  <c r="B874" i="9"/>
  <c r="C874" i="9"/>
  <c r="F874" i="9"/>
  <c r="B875" i="9"/>
  <c r="C875" i="9"/>
  <c r="F875" i="9"/>
  <c r="B876" i="9"/>
  <c r="C876" i="9"/>
  <c r="F876" i="9"/>
  <c r="B877" i="9"/>
  <c r="C877" i="9"/>
  <c r="F877" i="9"/>
  <c r="B878" i="9"/>
  <c r="C878" i="9"/>
  <c r="F878" i="9"/>
  <c r="B879" i="9"/>
  <c r="C879" i="9"/>
  <c r="F879" i="9"/>
  <c r="B880" i="9"/>
  <c r="C880" i="9"/>
  <c r="D880" i="9" s="1"/>
  <c r="F880" i="9"/>
  <c r="B881" i="9"/>
  <c r="C881" i="9"/>
  <c r="F881" i="9"/>
  <c r="B882" i="9"/>
  <c r="C882" i="9"/>
  <c r="F882" i="9"/>
  <c r="B883" i="9"/>
  <c r="C883" i="9"/>
  <c r="F883" i="9"/>
  <c r="B884" i="9"/>
  <c r="C884" i="9"/>
  <c r="D884" i="9"/>
  <c r="F884" i="9"/>
  <c r="B885" i="9"/>
  <c r="C885" i="9"/>
  <c r="F885" i="9"/>
  <c r="B886" i="9"/>
  <c r="C886" i="9"/>
  <c r="F886" i="9"/>
  <c r="B887" i="9"/>
  <c r="C887" i="9"/>
  <c r="F887" i="9"/>
  <c r="B888" i="9"/>
  <c r="C888" i="9"/>
  <c r="F888" i="9"/>
  <c r="B889" i="9"/>
  <c r="C889" i="9"/>
  <c r="F889" i="9"/>
  <c r="B890" i="9"/>
  <c r="C890" i="9"/>
  <c r="F890" i="9"/>
  <c r="B891" i="9"/>
  <c r="C891" i="9"/>
  <c r="F891" i="9"/>
  <c r="B892" i="9"/>
  <c r="C892" i="9"/>
  <c r="F892" i="9"/>
  <c r="B893" i="9"/>
  <c r="C893" i="9"/>
  <c r="F893" i="9"/>
  <c r="B894" i="9"/>
  <c r="C894" i="9"/>
  <c r="F894" i="9"/>
  <c r="B895" i="9"/>
  <c r="C895" i="9"/>
  <c r="F895" i="9"/>
  <c r="B896" i="9"/>
  <c r="C896" i="9"/>
  <c r="D896" i="9"/>
  <c r="F896" i="9"/>
  <c r="B897" i="9"/>
  <c r="C897" i="9"/>
  <c r="F897" i="9"/>
  <c r="B898" i="9"/>
  <c r="C898" i="9"/>
  <c r="F898" i="9"/>
  <c r="B899" i="9"/>
  <c r="C899" i="9"/>
  <c r="F899" i="9"/>
  <c r="B900" i="9"/>
  <c r="C900" i="9"/>
  <c r="D900" i="9" s="1"/>
  <c r="F900" i="9"/>
  <c r="B901" i="9"/>
  <c r="C901" i="9"/>
  <c r="F901" i="9"/>
  <c r="B902" i="9"/>
  <c r="C902" i="9"/>
  <c r="F902" i="9"/>
  <c r="B903" i="9"/>
  <c r="C903" i="9"/>
  <c r="F903" i="9"/>
  <c r="B904" i="9"/>
  <c r="C904" i="9"/>
  <c r="F904" i="9"/>
  <c r="B905" i="9"/>
  <c r="C905" i="9"/>
  <c r="F905" i="9"/>
  <c r="B906" i="9"/>
  <c r="C906" i="9"/>
  <c r="F906" i="9"/>
  <c r="B907" i="9"/>
  <c r="C907" i="9"/>
  <c r="F907" i="9"/>
  <c r="B908" i="9"/>
  <c r="C908" i="9"/>
  <c r="F908" i="9"/>
  <c r="B909" i="9"/>
  <c r="C909" i="9"/>
  <c r="F909" i="9"/>
  <c r="B910" i="9"/>
  <c r="C910" i="9"/>
  <c r="F910" i="9"/>
  <c r="B911" i="9"/>
  <c r="C911" i="9"/>
  <c r="F911" i="9"/>
  <c r="B912" i="9"/>
  <c r="C912" i="9"/>
  <c r="D912" i="9" s="1"/>
  <c r="F912" i="9"/>
  <c r="B913" i="9"/>
  <c r="C913" i="9"/>
  <c r="F913" i="9"/>
  <c r="B914" i="9"/>
  <c r="C914" i="9"/>
  <c r="F914" i="9"/>
  <c r="B915" i="9"/>
  <c r="C915" i="9"/>
  <c r="F915" i="9"/>
  <c r="B916" i="9"/>
  <c r="C916" i="9"/>
  <c r="D916" i="9"/>
  <c r="F916" i="9"/>
  <c r="B917" i="9"/>
  <c r="C917" i="9"/>
  <c r="F917" i="9"/>
  <c r="B918" i="9"/>
  <c r="C918" i="9"/>
  <c r="F918" i="9"/>
  <c r="B919" i="9"/>
  <c r="C919" i="9"/>
  <c r="F919" i="9"/>
  <c r="B920" i="9"/>
  <c r="C920" i="9"/>
  <c r="F920" i="9"/>
  <c r="B921" i="9"/>
  <c r="C921" i="9"/>
  <c r="F921" i="9"/>
  <c r="B922" i="9"/>
  <c r="C922" i="9"/>
  <c r="F922" i="9"/>
  <c r="B923" i="9"/>
  <c r="C923" i="9"/>
  <c r="F923" i="9"/>
  <c r="B924" i="9"/>
  <c r="C924" i="9"/>
  <c r="F924" i="9"/>
  <c r="B925" i="9"/>
  <c r="C925" i="9"/>
  <c r="F925" i="9"/>
  <c r="B926" i="9"/>
  <c r="C926" i="9"/>
  <c r="F926" i="9"/>
  <c r="B927" i="9"/>
  <c r="C927" i="9"/>
  <c r="F927" i="9"/>
  <c r="B928" i="9"/>
  <c r="C928" i="9"/>
  <c r="D928" i="9"/>
  <c r="F928" i="9"/>
  <c r="B929" i="9"/>
  <c r="C929" i="9"/>
  <c r="F929" i="9"/>
  <c r="B930" i="9"/>
  <c r="C930" i="9"/>
  <c r="F930" i="9"/>
  <c r="B931" i="9"/>
  <c r="C931" i="9"/>
  <c r="F931" i="9"/>
  <c r="B932" i="9"/>
  <c r="C932" i="9"/>
  <c r="D932" i="9" s="1"/>
  <c r="F932" i="9"/>
  <c r="B933" i="9"/>
  <c r="C933" i="9"/>
  <c r="F933" i="9"/>
  <c r="B934" i="9"/>
  <c r="C934" i="9"/>
  <c r="F934" i="9"/>
  <c r="B935" i="9"/>
  <c r="C935" i="9"/>
  <c r="F935" i="9"/>
  <c r="B936" i="9"/>
  <c r="C936" i="9"/>
  <c r="F936" i="9"/>
  <c r="B937" i="9"/>
  <c r="C937" i="9"/>
  <c r="F937" i="9"/>
  <c r="B938" i="9"/>
  <c r="C938" i="9"/>
  <c r="F938" i="9"/>
  <c r="B939" i="9"/>
  <c r="C939" i="9"/>
  <c r="F939" i="9"/>
  <c r="B940" i="9"/>
  <c r="C940" i="9"/>
  <c r="F940" i="9"/>
  <c r="B941" i="9"/>
  <c r="C941" i="9"/>
  <c r="F941" i="9"/>
  <c r="B942" i="9"/>
  <c r="C942" i="9"/>
  <c r="F942" i="9"/>
  <c r="B943" i="9"/>
  <c r="C943" i="9"/>
  <c r="F943" i="9"/>
  <c r="B944" i="9"/>
  <c r="C944" i="9"/>
  <c r="D944" i="9" s="1"/>
  <c r="F944" i="9"/>
  <c r="B945" i="9"/>
  <c r="C945" i="9"/>
  <c r="F945" i="9"/>
  <c r="B946" i="9"/>
  <c r="C946" i="9"/>
  <c r="F946" i="9"/>
  <c r="B947" i="9"/>
  <c r="C947" i="9"/>
  <c r="F947" i="9"/>
  <c r="B948" i="9"/>
  <c r="C948" i="9"/>
  <c r="D948" i="9"/>
  <c r="F948" i="9"/>
  <c r="B949" i="9"/>
  <c r="C949" i="9"/>
  <c r="F949" i="9"/>
  <c r="B950" i="9"/>
  <c r="C950" i="9"/>
  <c r="F950" i="9"/>
  <c r="B951" i="9"/>
  <c r="C951" i="9"/>
  <c r="F951" i="9"/>
  <c r="B952" i="9"/>
  <c r="C952" i="9"/>
  <c r="F952" i="9"/>
  <c r="B953" i="9"/>
  <c r="C953" i="9"/>
  <c r="F953" i="9"/>
  <c r="B954" i="9"/>
  <c r="C954" i="9"/>
  <c r="F954" i="9"/>
  <c r="B955" i="9"/>
  <c r="C955" i="9"/>
  <c r="F955" i="9"/>
  <c r="B956" i="9"/>
  <c r="C956" i="9"/>
  <c r="F956" i="9"/>
  <c r="B957" i="9"/>
  <c r="C957" i="9"/>
  <c r="F957" i="9"/>
  <c r="B958" i="9"/>
  <c r="C958" i="9"/>
  <c r="F958" i="9"/>
  <c r="B959" i="9"/>
  <c r="C959" i="9"/>
  <c r="F959" i="9"/>
  <c r="B960" i="9"/>
  <c r="C960" i="9"/>
  <c r="D960" i="9"/>
  <c r="F960" i="9"/>
  <c r="B961" i="9"/>
  <c r="C961" i="9"/>
  <c r="F961" i="9"/>
  <c r="B962" i="9"/>
  <c r="C962" i="9"/>
  <c r="F962" i="9"/>
  <c r="B963" i="9"/>
  <c r="C963" i="9"/>
  <c r="F963" i="9"/>
  <c r="B964" i="9"/>
  <c r="C964" i="9"/>
  <c r="D964" i="9" s="1"/>
  <c r="F964" i="9"/>
  <c r="B965" i="9"/>
  <c r="C965" i="9"/>
  <c r="F965" i="9"/>
  <c r="B966" i="9"/>
  <c r="C966" i="9"/>
  <c r="F966" i="9"/>
  <c r="B967" i="9"/>
  <c r="C967" i="9"/>
  <c r="F967" i="9"/>
  <c r="B968" i="9"/>
  <c r="C968" i="9"/>
  <c r="F968" i="9"/>
  <c r="B969" i="9"/>
  <c r="C969" i="9"/>
  <c r="F969" i="9"/>
  <c r="B970" i="9"/>
  <c r="C970" i="9"/>
  <c r="F970" i="9"/>
  <c r="B971" i="9"/>
  <c r="C971" i="9"/>
  <c r="F971" i="9"/>
  <c r="B972" i="9"/>
  <c r="C972" i="9"/>
  <c r="F972" i="9"/>
  <c r="B973" i="9"/>
  <c r="C973" i="9"/>
  <c r="F973" i="9"/>
  <c r="B974" i="9"/>
  <c r="C974" i="9"/>
  <c r="F974" i="9"/>
  <c r="B975" i="9"/>
  <c r="C975" i="9"/>
  <c r="F975" i="9"/>
  <c r="B976" i="9"/>
  <c r="C976" i="9"/>
  <c r="D976" i="9" s="1"/>
  <c r="F976" i="9"/>
  <c r="B977" i="9"/>
  <c r="C977" i="9"/>
  <c r="F977" i="9"/>
  <c r="B978" i="9"/>
  <c r="C978" i="9"/>
  <c r="F978" i="9"/>
  <c r="B979" i="9"/>
  <c r="C979" i="9"/>
  <c r="F979" i="9"/>
  <c r="B980" i="9"/>
  <c r="C980" i="9"/>
  <c r="D980" i="9"/>
  <c r="F980" i="9"/>
  <c r="B981" i="9"/>
  <c r="C981" i="9"/>
  <c r="F981" i="9"/>
  <c r="B982" i="9"/>
  <c r="C982" i="9"/>
  <c r="F982" i="9"/>
  <c r="B983" i="9"/>
  <c r="C983" i="9"/>
  <c r="F983" i="9"/>
  <c r="B984" i="9"/>
  <c r="C984" i="9"/>
  <c r="F984" i="9"/>
  <c r="B985" i="9"/>
  <c r="C985" i="9"/>
  <c r="F985" i="9"/>
  <c r="B986" i="9"/>
  <c r="C986" i="9"/>
  <c r="F986" i="9"/>
  <c r="B987" i="9"/>
  <c r="C987" i="9"/>
  <c r="F987" i="9"/>
  <c r="B988" i="9"/>
  <c r="C988" i="9"/>
  <c r="F988" i="9"/>
  <c r="B989" i="9"/>
  <c r="C989" i="9"/>
  <c r="F989" i="9"/>
  <c r="B990" i="9"/>
  <c r="C990" i="9"/>
  <c r="F990" i="9"/>
  <c r="B991" i="9"/>
  <c r="C991" i="9"/>
  <c r="F991" i="9"/>
  <c r="B992" i="9"/>
  <c r="C992" i="9"/>
  <c r="D992" i="9"/>
  <c r="F992" i="9"/>
  <c r="B993" i="9"/>
  <c r="C993" i="9"/>
  <c r="F993" i="9"/>
  <c r="B994" i="9"/>
  <c r="C994" i="9"/>
  <c r="F994" i="9"/>
  <c r="B995" i="9"/>
  <c r="C995" i="9"/>
  <c r="F995" i="9"/>
  <c r="B996" i="9"/>
  <c r="C996" i="9"/>
  <c r="D996" i="9" s="1"/>
  <c r="F996" i="9"/>
  <c r="B997" i="9"/>
  <c r="C997" i="9"/>
  <c r="F997" i="9"/>
  <c r="B998" i="9"/>
  <c r="C998" i="9"/>
  <c r="F998" i="9"/>
  <c r="B999" i="9"/>
  <c r="C999" i="9"/>
  <c r="F999" i="9"/>
  <c r="B1000" i="9"/>
  <c r="C1000" i="9"/>
  <c r="F1000" i="9"/>
  <c r="B1001" i="9"/>
  <c r="C1001" i="9"/>
  <c r="F1001" i="9"/>
  <c r="B1002" i="9"/>
  <c r="C1002" i="9"/>
  <c r="F1002" i="9"/>
  <c r="B1003" i="9"/>
  <c r="C1003" i="9"/>
  <c r="F1003" i="9"/>
  <c r="B1004" i="9"/>
  <c r="C1004" i="9"/>
  <c r="F1004" i="9"/>
  <c r="B1005" i="9"/>
  <c r="C1005" i="9"/>
  <c r="F1005" i="9"/>
  <c r="B1006" i="9"/>
  <c r="C1006" i="9"/>
  <c r="F1006" i="9"/>
  <c r="B1007" i="9"/>
  <c r="C1007" i="9"/>
  <c r="F1007" i="9"/>
  <c r="B1008" i="9"/>
  <c r="C1008" i="9"/>
  <c r="D1008" i="9" s="1"/>
  <c r="F1008" i="9"/>
  <c r="B1009" i="9"/>
  <c r="C1009" i="9"/>
  <c r="F1009" i="9"/>
  <c r="B1010" i="9"/>
  <c r="C1010" i="9"/>
  <c r="F1010" i="9"/>
  <c r="B1011" i="9"/>
  <c r="C1011" i="9"/>
  <c r="F1011" i="9"/>
  <c r="B1012" i="9"/>
  <c r="C1012" i="9"/>
  <c r="D1012" i="9"/>
  <c r="F1012" i="9"/>
  <c r="B1013" i="9"/>
  <c r="C1013" i="9"/>
  <c r="F1013" i="9"/>
  <c r="B1014" i="9"/>
  <c r="C1014" i="9"/>
  <c r="F1014" i="9"/>
  <c r="B1015" i="9"/>
  <c r="C1015" i="9"/>
  <c r="F1015" i="9"/>
  <c r="B1016" i="9"/>
  <c r="C1016" i="9"/>
  <c r="F1016" i="9"/>
  <c r="B1017" i="9"/>
  <c r="C1017" i="9"/>
  <c r="F1017" i="9"/>
  <c r="B1018" i="9"/>
  <c r="C1018" i="9"/>
  <c r="F1018" i="9"/>
  <c r="B1019" i="9"/>
  <c r="C1019" i="9"/>
  <c r="F1019" i="9"/>
  <c r="B1020" i="9"/>
  <c r="C1020" i="9"/>
  <c r="F1020" i="9"/>
  <c r="B1021" i="9"/>
  <c r="C1021" i="9"/>
  <c r="F1021" i="9"/>
  <c r="B1022" i="9"/>
  <c r="C1022" i="9"/>
  <c r="F1022" i="9"/>
  <c r="B1023" i="9"/>
  <c r="C1023" i="9"/>
  <c r="F1023" i="9"/>
  <c r="B1024" i="9"/>
  <c r="C1024" i="9"/>
  <c r="D1024" i="9"/>
  <c r="F1024" i="9"/>
  <c r="B1025" i="9"/>
  <c r="C1025" i="9"/>
  <c r="F1025" i="9"/>
  <c r="B1026" i="9"/>
  <c r="C1026" i="9"/>
  <c r="F1026" i="9"/>
  <c r="B1027" i="9"/>
  <c r="C1027" i="9"/>
  <c r="F1027" i="9"/>
  <c r="B1028" i="9"/>
  <c r="C1028" i="9"/>
  <c r="D1028" i="9" s="1"/>
  <c r="F1028" i="9"/>
  <c r="B1029" i="9"/>
  <c r="C1029" i="9"/>
  <c r="F1029" i="9"/>
  <c r="B1030" i="9"/>
  <c r="C1030" i="9"/>
  <c r="F1030" i="9"/>
  <c r="B1031" i="9"/>
  <c r="C1031" i="9"/>
  <c r="F1031" i="9"/>
  <c r="B1032" i="9"/>
  <c r="C1032" i="9"/>
  <c r="F1032" i="9"/>
  <c r="B1033" i="9"/>
  <c r="C1033" i="9"/>
  <c r="F1033" i="9"/>
  <c r="B1034" i="9"/>
  <c r="C1034" i="9"/>
  <c r="F1034" i="9"/>
  <c r="B1035" i="9"/>
  <c r="C1035" i="9"/>
  <c r="F1035" i="9"/>
  <c r="B1036" i="9"/>
  <c r="C1036" i="9"/>
  <c r="F1036" i="9"/>
  <c r="B1037" i="9"/>
  <c r="C1037" i="9"/>
  <c r="F1037" i="9"/>
  <c r="B1038" i="9"/>
  <c r="C1038" i="9"/>
  <c r="F1038" i="9"/>
  <c r="B1039" i="9"/>
  <c r="C1039" i="9"/>
  <c r="F1039" i="9"/>
  <c r="B1040" i="9"/>
  <c r="C1040" i="9"/>
  <c r="D1040" i="9" s="1"/>
  <c r="F1040" i="9"/>
  <c r="B1041" i="9"/>
  <c r="C1041" i="9"/>
  <c r="F1041" i="9"/>
  <c r="B1042" i="9"/>
  <c r="C1042" i="9"/>
  <c r="F1042" i="9"/>
  <c r="B1043" i="9"/>
  <c r="C1043" i="9"/>
  <c r="F1043" i="9"/>
  <c r="B1044" i="9"/>
  <c r="C1044" i="9"/>
  <c r="D1044" i="9"/>
  <c r="F1044" i="9"/>
  <c r="B1045" i="9"/>
  <c r="C1045" i="9"/>
  <c r="F1045" i="9"/>
  <c r="B1046" i="9"/>
  <c r="C1046" i="9"/>
  <c r="F1046" i="9"/>
  <c r="B1047" i="9"/>
  <c r="C1047" i="9"/>
  <c r="F1047" i="9"/>
  <c r="B1048" i="9"/>
  <c r="C1048" i="9"/>
  <c r="F1048" i="9"/>
  <c r="B1049" i="9"/>
  <c r="C1049" i="9"/>
  <c r="F1049" i="9"/>
  <c r="B1050" i="9"/>
  <c r="C1050" i="9"/>
  <c r="F1050" i="9"/>
  <c r="B1051" i="9"/>
  <c r="C1051" i="9"/>
  <c r="F1051" i="9"/>
  <c r="B1052" i="9"/>
  <c r="C1052" i="9"/>
  <c r="F1052" i="9"/>
  <c r="B1053" i="9"/>
  <c r="C1053" i="9"/>
  <c r="F1053" i="9"/>
  <c r="B1054" i="9"/>
  <c r="C1054" i="9"/>
  <c r="F1054" i="9"/>
  <c r="B1055" i="9"/>
  <c r="C1055" i="9"/>
  <c r="F1055" i="9"/>
  <c r="B1056" i="9"/>
  <c r="C1056" i="9"/>
  <c r="D1056" i="9"/>
  <c r="F1056" i="9"/>
  <c r="B1057" i="9"/>
  <c r="C1057" i="9"/>
  <c r="F1057" i="9"/>
  <c r="B1058" i="9"/>
  <c r="C1058" i="9"/>
  <c r="F1058" i="9"/>
  <c r="B1059" i="9"/>
  <c r="C1059" i="9"/>
  <c r="F1059" i="9"/>
  <c r="B1060" i="9"/>
  <c r="C1060" i="9"/>
  <c r="D1060" i="9" s="1"/>
  <c r="F1060" i="9"/>
  <c r="B1061" i="9"/>
  <c r="C1061" i="9"/>
  <c r="F1061" i="9"/>
  <c r="B1062" i="9"/>
  <c r="C1062" i="9"/>
  <c r="F1062" i="9"/>
  <c r="B1063" i="9"/>
  <c r="C1063" i="9"/>
  <c r="F1063" i="9"/>
  <c r="B1064" i="9"/>
  <c r="C1064" i="9"/>
  <c r="F1064" i="9"/>
  <c r="B1065" i="9"/>
  <c r="C1065" i="9"/>
  <c r="F1065" i="9"/>
  <c r="B1066" i="9"/>
  <c r="C1066" i="9"/>
  <c r="F1066" i="9"/>
  <c r="B1067" i="9"/>
  <c r="C1067" i="9"/>
  <c r="F1067" i="9"/>
  <c r="B1068" i="9"/>
  <c r="C1068" i="9"/>
  <c r="F1068" i="9"/>
  <c r="B1069" i="9"/>
  <c r="C1069" i="9"/>
  <c r="F1069" i="9"/>
  <c r="B1070" i="9"/>
  <c r="C1070" i="9"/>
  <c r="F1070" i="9"/>
  <c r="B1071" i="9"/>
  <c r="C1071" i="9"/>
  <c r="F1071" i="9"/>
  <c r="B1072" i="9"/>
  <c r="C1072" i="9"/>
  <c r="D1072" i="9" s="1"/>
  <c r="F1072" i="9"/>
  <c r="B1073" i="9"/>
  <c r="C1073" i="9"/>
  <c r="F1073" i="9"/>
  <c r="B1074" i="9"/>
  <c r="C1074" i="9"/>
  <c r="F1074" i="9"/>
  <c r="B1075" i="9"/>
  <c r="C1075" i="9"/>
  <c r="F1075" i="9"/>
  <c r="B1076" i="9"/>
  <c r="C1076" i="9"/>
  <c r="D1076" i="9"/>
  <c r="F1076" i="9"/>
  <c r="B1077" i="9"/>
  <c r="C1077" i="9"/>
  <c r="F1077" i="9"/>
  <c r="B1078" i="9"/>
  <c r="C1078" i="9"/>
  <c r="F1078" i="9"/>
  <c r="B1079" i="9"/>
  <c r="C1079" i="9"/>
  <c r="F1079" i="9"/>
  <c r="B1080" i="9"/>
  <c r="C1080" i="9"/>
  <c r="F1080" i="9"/>
  <c r="B1081" i="9"/>
  <c r="C1081" i="9"/>
  <c r="F1081" i="9"/>
  <c r="B1082" i="9"/>
  <c r="C1082" i="9"/>
  <c r="F1082" i="9"/>
  <c r="B1083" i="9"/>
  <c r="C1083" i="9"/>
  <c r="F1083" i="9"/>
  <c r="B1084" i="9"/>
  <c r="C1084" i="9"/>
  <c r="F1084" i="9"/>
  <c r="B1085" i="9"/>
  <c r="C1085" i="9"/>
  <c r="F1085" i="9"/>
  <c r="B1086" i="9"/>
  <c r="C1086" i="9"/>
  <c r="F1086" i="9"/>
  <c r="B1087" i="9"/>
  <c r="C1087" i="9"/>
  <c r="F1087" i="9"/>
  <c r="B1088" i="9"/>
  <c r="C1088" i="9"/>
  <c r="D1088" i="9"/>
  <c r="F1088" i="9"/>
  <c r="B1089" i="9"/>
  <c r="C1089" i="9"/>
  <c r="F1089" i="9"/>
  <c r="B1090" i="9"/>
  <c r="C1090" i="9"/>
  <c r="F1090" i="9"/>
  <c r="B1091" i="9"/>
  <c r="C1091" i="9"/>
  <c r="F1091" i="9"/>
  <c r="B1092" i="9"/>
  <c r="C1092" i="9"/>
  <c r="D1092" i="9" s="1"/>
  <c r="F1092" i="9"/>
  <c r="B1093" i="9"/>
  <c r="C1093" i="9"/>
  <c r="F1093" i="9"/>
  <c r="B1094" i="9"/>
  <c r="C1094" i="9"/>
  <c r="F1094" i="9"/>
  <c r="B1095" i="9"/>
  <c r="C1095" i="9"/>
  <c r="F1095" i="9"/>
  <c r="B1096" i="9"/>
  <c r="C1096" i="9"/>
  <c r="F1096" i="9"/>
  <c r="B1097" i="9"/>
  <c r="C1097" i="9"/>
  <c r="F1097" i="9"/>
  <c r="B1098" i="9"/>
  <c r="C1098" i="9"/>
  <c r="F1098" i="9"/>
  <c r="B1099" i="9"/>
  <c r="C1099" i="9"/>
  <c r="F1099" i="9"/>
  <c r="B1100" i="9"/>
  <c r="C1100" i="9"/>
  <c r="F1100" i="9"/>
  <c r="B1101" i="9"/>
  <c r="C1101" i="9"/>
  <c r="F1101" i="9"/>
  <c r="B1102" i="9"/>
  <c r="C1102" i="9"/>
  <c r="F1102" i="9"/>
  <c r="B1103" i="9"/>
  <c r="C1103" i="9"/>
  <c r="F1103" i="9"/>
  <c r="B1104" i="9"/>
  <c r="C1104" i="9"/>
  <c r="D1104" i="9" s="1"/>
  <c r="F1104" i="9"/>
  <c r="B1105" i="9"/>
  <c r="C1105" i="9"/>
  <c r="F1105" i="9"/>
  <c r="B1106" i="9"/>
  <c r="C1106" i="9"/>
  <c r="F1106" i="9"/>
  <c r="B1107" i="9"/>
  <c r="C1107" i="9"/>
  <c r="F1107" i="9"/>
  <c r="B1108" i="9"/>
  <c r="C1108" i="9"/>
  <c r="D1108" i="9"/>
  <c r="F1108" i="9"/>
  <c r="B1109" i="9"/>
  <c r="C1109" i="9"/>
  <c r="F1109" i="9"/>
  <c r="B1110" i="9"/>
  <c r="C1110" i="9"/>
  <c r="F1110" i="9"/>
  <c r="B1111" i="9"/>
  <c r="C1111" i="9"/>
  <c r="F1111" i="9"/>
  <c r="B1112" i="9"/>
  <c r="C1112" i="9"/>
  <c r="F1112" i="9"/>
  <c r="B1113" i="9"/>
  <c r="C1113" i="9"/>
  <c r="F1113" i="9"/>
  <c r="B1114" i="9"/>
  <c r="C1114" i="9"/>
  <c r="F1114" i="9"/>
  <c r="B1115" i="9"/>
  <c r="C1115" i="9"/>
  <c r="F1115" i="9"/>
  <c r="B1116" i="9"/>
  <c r="C1116" i="9"/>
  <c r="F1116" i="9"/>
  <c r="B1117" i="9"/>
  <c r="C1117" i="9"/>
  <c r="F1117" i="9"/>
  <c r="B1118" i="9"/>
  <c r="C1118" i="9"/>
  <c r="F1118" i="9"/>
  <c r="B1119" i="9"/>
  <c r="C1119" i="9"/>
  <c r="F1119" i="9"/>
  <c r="B1120" i="9"/>
  <c r="C1120" i="9"/>
  <c r="D1120" i="9"/>
  <c r="F1120" i="9"/>
  <c r="B1121" i="9"/>
  <c r="C1121" i="9"/>
  <c r="F1121" i="9"/>
  <c r="B1122" i="9"/>
  <c r="C1122" i="9"/>
  <c r="F1122" i="9"/>
  <c r="B1123" i="9"/>
  <c r="C1123" i="9"/>
  <c r="F1123" i="9"/>
  <c r="B1124" i="9"/>
  <c r="C1124" i="9"/>
  <c r="D1124" i="9" s="1"/>
  <c r="F1124" i="9"/>
  <c r="B1125" i="9"/>
  <c r="C1125" i="9"/>
  <c r="F1125" i="9"/>
  <c r="B1126" i="9"/>
  <c r="C1126" i="9"/>
  <c r="F1126" i="9"/>
  <c r="B1127" i="9"/>
  <c r="C1127" i="9"/>
  <c r="F1127" i="9"/>
  <c r="B1128" i="9"/>
  <c r="C1128" i="9"/>
  <c r="F1128" i="9"/>
  <c r="B1129" i="9"/>
  <c r="C1129" i="9"/>
  <c r="F1129" i="9"/>
  <c r="B1130" i="9"/>
  <c r="C1130" i="9"/>
  <c r="F1130" i="9"/>
  <c r="B1131" i="9"/>
  <c r="C1131" i="9"/>
  <c r="F1131" i="9"/>
  <c r="B1132" i="9"/>
  <c r="C1132" i="9"/>
  <c r="F1132" i="9"/>
  <c r="B1133" i="9"/>
  <c r="C1133" i="9"/>
  <c r="D1133" i="9" s="1"/>
  <c r="F1133" i="9"/>
  <c r="B1134" i="9"/>
  <c r="C1134" i="9"/>
  <c r="F1134" i="9"/>
  <c r="B1135" i="9"/>
  <c r="C1135" i="9"/>
  <c r="F1135" i="9"/>
  <c r="B1136" i="9"/>
  <c r="C1136" i="9"/>
  <c r="F1136" i="9"/>
  <c r="B1137" i="9"/>
  <c r="C1137" i="9"/>
  <c r="D1137" i="9" s="1"/>
  <c r="F1137" i="9"/>
  <c r="B1138" i="9"/>
  <c r="C1138" i="9"/>
  <c r="F1138" i="9"/>
  <c r="B1139" i="9"/>
  <c r="C1139" i="9"/>
  <c r="F1139" i="9"/>
  <c r="B1140" i="9"/>
  <c r="C1140" i="9"/>
  <c r="F1140" i="9"/>
  <c r="B1141" i="9"/>
  <c r="C1141" i="9"/>
  <c r="D1141" i="9" s="1"/>
  <c r="F1141" i="9"/>
  <c r="B1142" i="9"/>
  <c r="C1142" i="9"/>
  <c r="F1142" i="9"/>
  <c r="B1143" i="9"/>
  <c r="C1143" i="9"/>
  <c r="F1143" i="9"/>
  <c r="B1144" i="9"/>
  <c r="C1144" i="9"/>
  <c r="F1144" i="9"/>
  <c r="B1145" i="9"/>
  <c r="C1145" i="9"/>
  <c r="D1145" i="9" s="1"/>
  <c r="F1145" i="9"/>
  <c r="B1146" i="9"/>
  <c r="C1146" i="9"/>
  <c r="F1146" i="9"/>
  <c r="B1147" i="9"/>
  <c r="C1147" i="9"/>
  <c r="F1147" i="9"/>
  <c r="B1148" i="9"/>
  <c r="C1148" i="9"/>
  <c r="F1148" i="9"/>
  <c r="B1149" i="9"/>
  <c r="C1149" i="9"/>
  <c r="F1149" i="9"/>
  <c r="B1150" i="9"/>
  <c r="C1150" i="9"/>
  <c r="F1150" i="9"/>
  <c r="B1151" i="9"/>
  <c r="C1151" i="9"/>
  <c r="F1151" i="9"/>
  <c r="B1152" i="9"/>
  <c r="C1152" i="9"/>
  <c r="F1152" i="9"/>
  <c r="B1153" i="9"/>
  <c r="C1153" i="9"/>
  <c r="D1153" i="9"/>
  <c r="F1153" i="9"/>
  <c r="B1154" i="9"/>
  <c r="C1154" i="9"/>
  <c r="F1154" i="9"/>
  <c r="B1155" i="9"/>
  <c r="C1155" i="9"/>
  <c r="F1155" i="9"/>
  <c r="B1156" i="9"/>
  <c r="C1156" i="9"/>
  <c r="F1156" i="9"/>
  <c r="B1157" i="9"/>
  <c r="C1157" i="9"/>
  <c r="D1157" i="9" s="1"/>
  <c r="F1157" i="9"/>
  <c r="B1158" i="9"/>
  <c r="C1158" i="9"/>
  <c r="F1158" i="9"/>
  <c r="B1159" i="9"/>
  <c r="C1159" i="9"/>
  <c r="F1159" i="9"/>
  <c r="B1160" i="9"/>
  <c r="C1160" i="9"/>
  <c r="F1160" i="9"/>
  <c r="B1161" i="9"/>
  <c r="C1161" i="9"/>
  <c r="D1161" i="9" s="1"/>
  <c r="F1161" i="9"/>
  <c r="B1162" i="9"/>
  <c r="C1162" i="9"/>
  <c r="F1162" i="9"/>
  <c r="B1163" i="9"/>
  <c r="C1163" i="9"/>
  <c r="F1163" i="9"/>
  <c r="B1164" i="9"/>
  <c r="C1164" i="9"/>
  <c r="F1164" i="9"/>
  <c r="B1165" i="9"/>
  <c r="C1165" i="9"/>
  <c r="F1165" i="9"/>
  <c r="B1166" i="9"/>
  <c r="C1166" i="9"/>
  <c r="F1166" i="9"/>
  <c r="B1167" i="9"/>
  <c r="C1167" i="9"/>
  <c r="F1167" i="9"/>
  <c r="B1168" i="9"/>
  <c r="C1168" i="9"/>
  <c r="F1168" i="9"/>
  <c r="B1169" i="9"/>
  <c r="C1169" i="9"/>
  <c r="D1169" i="9"/>
  <c r="F1169" i="9"/>
  <c r="B1170" i="9"/>
  <c r="C1170" i="9"/>
  <c r="F1170" i="9"/>
  <c r="B1171" i="9"/>
  <c r="C1171" i="9"/>
  <c r="F1171" i="9"/>
  <c r="B1172" i="9"/>
  <c r="C1172" i="9"/>
  <c r="F1172" i="9"/>
  <c r="B1173" i="9"/>
  <c r="C1173" i="9"/>
  <c r="D1173" i="9" s="1"/>
  <c r="F1173" i="9"/>
  <c r="B1174" i="9"/>
  <c r="C1174" i="9"/>
  <c r="F1174" i="9"/>
  <c r="B1175" i="9"/>
  <c r="C1175" i="9"/>
  <c r="F1175" i="9"/>
  <c r="B1176" i="9"/>
  <c r="C1176" i="9"/>
  <c r="F1176" i="9"/>
  <c r="B1177" i="9"/>
  <c r="C1177" i="9"/>
  <c r="D1177" i="9" s="1"/>
  <c r="F1177" i="9"/>
  <c r="B1178" i="9"/>
  <c r="C1178" i="9"/>
  <c r="F1178" i="9"/>
  <c r="B1179" i="9"/>
  <c r="C1179" i="9"/>
  <c r="F1179" i="9"/>
  <c r="B1180" i="9"/>
  <c r="C1180" i="9"/>
  <c r="F1180" i="9"/>
  <c r="B1181" i="9"/>
  <c r="C1181" i="9"/>
  <c r="F1181" i="9"/>
  <c r="B1182" i="9"/>
  <c r="C1182" i="9"/>
  <c r="F1182" i="9"/>
  <c r="B1183" i="9"/>
  <c r="C1183" i="9"/>
  <c r="F1183" i="9"/>
  <c r="B1184" i="9"/>
  <c r="C1184" i="9"/>
  <c r="F1184" i="9"/>
  <c r="B1185" i="9"/>
  <c r="C1185" i="9"/>
  <c r="D1185" i="9"/>
  <c r="F1185" i="9"/>
  <c r="B1186" i="9"/>
  <c r="C1186" i="9"/>
  <c r="F1186" i="9"/>
  <c r="B1187" i="9"/>
  <c r="C1187" i="9"/>
  <c r="F1187" i="9"/>
  <c r="B1188" i="9"/>
  <c r="C1188" i="9"/>
  <c r="F1188" i="9"/>
  <c r="B1189" i="9"/>
  <c r="C1189" i="9"/>
  <c r="D1189" i="9" s="1"/>
  <c r="F1189" i="9"/>
  <c r="B1190" i="9"/>
  <c r="C1190" i="9"/>
  <c r="F1190" i="9"/>
  <c r="B1191" i="9"/>
  <c r="C1191" i="9"/>
  <c r="F1191" i="9"/>
  <c r="B1192" i="9"/>
  <c r="C1192" i="9"/>
  <c r="F1192" i="9"/>
  <c r="B1193" i="9"/>
  <c r="C1193" i="9"/>
  <c r="D1193" i="9" s="1"/>
  <c r="F1193" i="9"/>
  <c r="B1194" i="9"/>
  <c r="C1194" i="9"/>
  <c r="F1194" i="9"/>
  <c r="B1195" i="9"/>
  <c r="C1195" i="9"/>
  <c r="F1195" i="9"/>
  <c r="B1196" i="9"/>
  <c r="C1196" i="9"/>
  <c r="F1196" i="9"/>
  <c r="B1197" i="9"/>
  <c r="C1197" i="9"/>
  <c r="F1197" i="9"/>
  <c r="B1198" i="9"/>
  <c r="C1198" i="9"/>
  <c r="F1198" i="9"/>
  <c r="B1199" i="9"/>
  <c r="C1199" i="9"/>
  <c r="F1199" i="9"/>
  <c r="B1200" i="9"/>
  <c r="C1200" i="9"/>
  <c r="F1200" i="9"/>
  <c r="B1201" i="9"/>
  <c r="C1201" i="9"/>
  <c r="D1201" i="9"/>
  <c r="F1201" i="9"/>
  <c r="B1202" i="9"/>
  <c r="C1202" i="9"/>
  <c r="F1202" i="9"/>
  <c r="B1203" i="9"/>
  <c r="C1203" i="9"/>
  <c r="F1203" i="9"/>
  <c r="B1204" i="9"/>
  <c r="C1204" i="9"/>
  <c r="F1204" i="9"/>
  <c r="B1205" i="9"/>
  <c r="C1205" i="9"/>
  <c r="D1205" i="9" s="1"/>
  <c r="F1205" i="9"/>
  <c r="B1206" i="9"/>
  <c r="C1206" i="9"/>
  <c r="F1206" i="9"/>
  <c r="B1207" i="9"/>
  <c r="C1207" i="9"/>
  <c r="F1207" i="9"/>
  <c r="B1208" i="9"/>
  <c r="C1208" i="9"/>
  <c r="F1208" i="9"/>
  <c r="B1209" i="9"/>
  <c r="C1209" i="9"/>
  <c r="D1209" i="9" s="1"/>
  <c r="F1209" i="9"/>
  <c r="B1210" i="9"/>
  <c r="C1210" i="9"/>
  <c r="F1210" i="9"/>
  <c r="B1211" i="9"/>
  <c r="C1211" i="9"/>
  <c r="F1211" i="9"/>
  <c r="B1212" i="9"/>
  <c r="C1212" i="9"/>
  <c r="F1212" i="9"/>
  <c r="B1213" i="9"/>
  <c r="C1213" i="9"/>
  <c r="F1213" i="9"/>
  <c r="B1214" i="9"/>
  <c r="C1214" i="9"/>
  <c r="F1214" i="9"/>
  <c r="B1215" i="9"/>
  <c r="C1215" i="9"/>
  <c r="F1215" i="9"/>
  <c r="B1216" i="9"/>
  <c r="C1216" i="9"/>
  <c r="F1216" i="9"/>
  <c r="B1217" i="9"/>
  <c r="C1217" i="9"/>
  <c r="D1217" i="9"/>
  <c r="F1217" i="9"/>
  <c r="B1218" i="9"/>
  <c r="C1218" i="9"/>
  <c r="F1218" i="9"/>
  <c r="B1219" i="9"/>
  <c r="C1219" i="9"/>
  <c r="F1219" i="9"/>
  <c r="B1220" i="9"/>
  <c r="C1220" i="9"/>
  <c r="F1220" i="9"/>
  <c r="B1221" i="9"/>
  <c r="C1221" i="9"/>
  <c r="D1221" i="9" s="1"/>
  <c r="F1221" i="9"/>
  <c r="B1222" i="9"/>
  <c r="C1222" i="9"/>
  <c r="F1222" i="9"/>
  <c r="B1223" i="9"/>
  <c r="C1223" i="9"/>
  <c r="F1223" i="9"/>
  <c r="B1224" i="9"/>
  <c r="C1224" i="9"/>
  <c r="F1224" i="9"/>
  <c r="B1225" i="9"/>
  <c r="C1225" i="9"/>
  <c r="D1225" i="9" s="1"/>
  <c r="F1225" i="9"/>
  <c r="B1226" i="9"/>
  <c r="C1226" i="9"/>
  <c r="F1226" i="9"/>
  <c r="B1227" i="9"/>
  <c r="C1227" i="9"/>
  <c r="F1227" i="9"/>
  <c r="B1228" i="9"/>
  <c r="C1228" i="9"/>
  <c r="F1228" i="9"/>
  <c r="B1229" i="9"/>
  <c r="C1229" i="9"/>
  <c r="F1229" i="9"/>
  <c r="B1230" i="9"/>
  <c r="C1230" i="9"/>
  <c r="F1230" i="9"/>
  <c r="B1231" i="9"/>
  <c r="C1231" i="9"/>
  <c r="F1231" i="9"/>
  <c r="B1232" i="9"/>
  <c r="C1232" i="9"/>
  <c r="F1232" i="9"/>
  <c r="B1233" i="9"/>
  <c r="C1233" i="9"/>
  <c r="D1233" i="9"/>
  <c r="F1233" i="9"/>
  <c r="B1234" i="9"/>
  <c r="C1234" i="9"/>
  <c r="F1234" i="9"/>
  <c r="B1235" i="9"/>
  <c r="C1235" i="9"/>
  <c r="F1235" i="9"/>
  <c r="B1236" i="9"/>
  <c r="C1236" i="9"/>
  <c r="F1236" i="9"/>
  <c r="B1237" i="9"/>
  <c r="C1237" i="9"/>
  <c r="D1237" i="9" s="1"/>
  <c r="F1237" i="9"/>
  <c r="B1238" i="9"/>
  <c r="C1238" i="9"/>
  <c r="F1238" i="9"/>
  <c r="B1239" i="9"/>
  <c r="C1239" i="9"/>
  <c r="F1239" i="9"/>
  <c r="B1240" i="9"/>
  <c r="C1240" i="9"/>
  <c r="F1240" i="9"/>
  <c r="B1241" i="9"/>
  <c r="C1241" i="9"/>
  <c r="D1241" i="9" s="1"/>
  <c r="F1241" i="9"/>
  <c r="B1242" i="9"/>
  <c r="C1242" i="9"/>
  <c r="F1242" i="9"/>
  <c r="B1243" i="9"/>
  <c r="C1243" i="9"/>
  <c r="F1243" i="9"/>
  <c r="B1244" i="9"/>
  <c r="C1244" i="9"/>
  <c r="F1244" i="9"/>
  <c r="B1245" i="9"/>
  <c r="C1245" i="9"/>
  <c r="F1245" i="9"/>
  <c r="B1246" i="9"/>
  <c r="C1246" i="9"/>
  <c r="F1246" i="9"/>
  <c r="B1247" i="9"/>
  <c r="C1247" i="9"/>
  <c r="F1247" i="9"/>
  <c r="B1248" i="9"/>
  <c r="C1248" i="9"/>
  <c r="F1248" i="9"/>
  <c r="B1249" i="9"/>
  <c r="C1249" i="9"/>
  <c r="D1249" i="9" s="1"/>
  <c r="F1249" i="9"/>
  <c r="B1250" i="9"/>
  <c r="C1250" i="9"/>
  <c r="F1250" i="9"/>
  <c r="B1251" i="9"/>
  <c r="C1251" i="9"/>
  <c r="F1251" i="9"/>
  <c r="B1252" i="9"/>
  <c r="C1252" i="9"/>
  <c r="F1252" i="9"/>
  <c r="B1253" i="9"/>
  <c r="C1253" i="9"/>
  <c r="D1253" i="9"/>
  <c r="F1253" i="9"/>
  <c r="B1254" i="9"/>
  <c r="C1254" i="9"/>
  <c r="F1254" i="9"/>
  <c r="B1255" i="9"/>
  <c r="C1255" i="9"/>
  <c r="F1255" i="9"/>
  <c r="B1256" i="9"/>
  <c r="C1256" i="9"/>
  <c r="F1256" i="9"/>
  <c r="B1257" i="9"/>
  <c r="C1257" i="9"/>
  <c r="F1257" i="9"/>
  <c r="B1258" i="9"/>
  <c r="C1258" i="9"/>
  <c r="F1258" i="9"/>
  <c r="B1259" i="9"/>
  <c r="C1259" i="9"/>
  <c r="F1259" i="9"/>
  <c r="B1260" i="9"/>
  <c r="C1260" i="9"/>
  <c r="F1260" i="9"/>
  <c r="B1261" i="9"/>
  <c r="C1261" i="9"/>
  <c r="F1261" i="9"/>
  <c r="B1262" i="9"/>
  <c r="C1262" i="9"/>
  <c r="F1262" i="9"/>
  <c r="B1263" i="9"/>
  <c r="C1263" i="9"/>
  <c r="F1263" i="9"/>
  <c r="B1264" i="9"/>
  <c r="C1264" i="9"/>
  <c r="F1264" i="9"/>
  <c r="B1265" i="9"/>
  <c r="C1265" i="9"/>
  <c r="D1265" i="9"/>
  <c r="F1265" i="9"/>
  <c r="B1266" i="9"/>
  <c r="C1266" i="9"/>
  <c r="F1266" i="9"/>
  <c r="B1267" i="9"/>
  <c r="C1267" i="9"/>
  <c r="F1267" i="9"/>
  <c r="B1268" i="9"/>
  <c r="C1268" i="9"/>
  <c r="F1268" i="9"/>
  <c r="B1269" i="9"/>
  <c r="C1269" i="9"/>
  <c r="D1269" i="9" s="1"/>
  <c r="F1269" i="9"/>
  <c r="B1270" i="9"/>
  <c r="C1270" i="9"/>
  <c r="F1270" i="9"/>
  <c r="B1271" i="9"/>
  <c r="C1271" i="9"/>
  <c r="F1271" i="9"/>
  <c r="B1272" i="9"/>
  <c r="C1272" i="9"/>
  <c r="F1272" i="9"/>
  <c r="B1273" i="9"/>
  <c r="C1273" i="9"/>
  <c r="F1273" i="9"/>
  <c r="B1274" i="9"/>
  <c r="C1274" i="9"/>
  <c r="F1274" i="9"/>
  <c r="B1275" i="9"/>
  <c r="C1275" i="9"/>
  <c r="F1275" i="9"/>
  <c r="B1276" i="9"/>
  <c r="C1276" i="9"/>
  <c r="F1276" i="9"/>
  <c r="B1277" i="9"/>
  <c r="C1277" i="9"/>
  <c r="F1277" i="9"/>
  <c r="B1278" i="9"/>
  <c r="C1278" i="9"/>
  <c r="F1278" i="9"/>
  <c r="B1279" i="9"/>
  <c r="C1279" i="9"/>
  <c r="F1279" i="9"/>
  <c r="B1280" i="9"/>
  <c r="C1280" i="9"/>
  <c r="F1280" i="9"/>
  <c r="B1281" i="9"/>
  <c r="C1281" i="9"/>
  <c r="F1281" i="9"/>
  <c r="B1282" i="9"/>
  <c r="C1282" i="9"/>
  <c r="F1282" i="9"/>
  <c r="B1283" i="9"/>
  <c r="C1283" i="9"/>
  <c r="F1283" i="9"/>
  <c r="B1284" i="9"/>
  <c r="C1284" i="9"/>
  <c r="F1284" i="9"/>
  <c r="B1285" i="9"/>
  <c r="C1285" i="9"/>
  <c r="D1285" i="9" s="1"/>
  <c r="F1285" i="9"/>
  <c r="B1286" i="9"/>
  <c r="C1286" i="9"/>
  <c r="F1286" i="9"/>
  <c r="B1287" i="9"/>
  <c r="C1287" i="9"/>
  <c r="F1287" i="9"/>
  <c r="B1288" i="9"/>
  <c r="C1288" i="9"/>
  <c r="F1288" i="9"/>
  <c r="B1289" i="9"/>
  <c r="C1289" i="9"/>
  <c r="F1289" i="9"/>
  <c r="B1290" i="9"/>
  <c r="C1290" i="9"/>
  <c r="F1290" i="9"/>
  <c r="B1291" i="9"/>
  <c r="C1291" i="9"/>
  <c r="F1291" i="9"/>
  <c r="B1292" i="9"/>
  <c r="C1292" i="9"/>
  <c r="F1292" i="9"/>
  <c r="B1293" i="9"/>
  <c r="C1293" i="9"/>
  <c r="F1293" i="9"/>
  <c r="B1294" i="9"/>
  <c r="C1294" i="9"/>
  <c r="F1294" i="9"/>
  <c r="B1295" i="9"/>
  <c r="C1295" i="9"/>
  <c r="F1295" i="9"/>
  <c r="B1296" i="9"/>
  <c r="C1296" i="9"/>
  <c r="F1296" i="9"/>
  <c r="B1297" i="9"/>
  <c r="C1297" i="9"/>
  <c r="F1297" i="9"/>
  <c r="B1298" i="9"/>
  <c r="C1298" i="9"/>
  <c r="F1298" i="9"/>
  <c r="B1299" i="9"/>
  <c r="C1299" i="9"/>
  <c r="F1299" i="9"/>
  <c r="B1300" i="9"/>
  <c r="C1300" i="9"/>
  <c r="F1300" i="9"/>
  <c r="B1301" i="9"/>
  <c r="C1301" i="9"/>
  <c r="D1301" i="9"/>
  <c r="F1301" i="9"/>
  <c r="B1302" i="9"/>
  <c r="C1302" i="9"/>
  <c r="F1302" i="9"/>
  <c r="B1303" i="9"/>
  <c r="C1303" i="9"/>
  <c r="F1303" i="9"/>
  <c r="B1304" i="9"/>
  <c r="C1304" i="9"/>
  <c r="F1304" i="9"/>
  <c r="B1305" i="9"/>
  <c r="C1305" i="9"/>
  <c r="F1305" i="9"/>
  <c r="B1306" i="9"/>
  <c r="C1306" i="9"/>
  <c r="F1306" i="9"/>
  <c r="B1307" i="9"/>
  <c r="C1307" i="9"/>
  <c r="F1307" i="9"/>
  <c r="B1308" i="9"/>
  <c r="C1308" i="9"/>
  <c r="F1308" i="9"/>
  <c r="B1309" i="9"/>
  <c r="C1309" i="9"/>
  <c r="F1309" i="9"/>
  <c r="B1310" i="9"/>
  <c r="C1310" i="9"/>
  <c r="F1310" i="9"/>
  <c r="B1311" i="9"/>
  <c r="C1311" i="9"/>
  <c r="F1311" i="9"/>
  <c r="B1312" i="9"/>
  <c r="C1312" i="9"/>
  <c r="F1312" i="9"/>
  <c r="B1313" i="9"/>
  <c r="C1313" i="9"/>
  <c r="F1313" i="9"/>
  <c r="B1314" i="9"/>
  <c r="C1314" i="9"/>
  <c r="F1314" i="9"/>
  <c r="B1315" i="9"/>
  <c r="C1315" i="9"/>
  <c r="F1315" i="9"/>
  <c r="B1316" i="9"/>
  <c r="C1316" i="9"/>
  <c r="F1316" i="9"/>
  <c r="B1317" i="9"/>
  <c r="C1317" i="9"/>
  <c r="D1317" i="9"/>
  <c r="F1317" i="9"/>
  <c r="B1318" i="9"/>
  <c r="C1318" i="9"/>
  <c r="F1318" i="9"/>
  <c r="B1319" i="9"/>
  <c r="C1319" i="9"/>
  <c r="F1319" i="9"/>
  <c r="B1320" i="9"/>
  <c r="C1320" i="9"/>
  <c r="F1320" i="9"/>
  <c r="B1321" i="9"/>
  <c r="C1321" i="9"/>
  <c r="F1321" i="9"/>
  <c r="B1322" i="9"/>
  <c r="C1322" i="9"/>
  <c r="F1322" i="9"/>
  <c r="B1323" i="9"/>
  <c r="C1323" i="9"/>
  <c r="F1323" i="9"/>
  <c r="B1324" i="9"/>
  <c r="C1324" i="9"/>
  <c r="F1324" i="9"/>
  <c r="B1325" i="9"/>
  <c r="C1325" i="9"/>
  <c r="F1325" i="9"/>
  <c r="B1326" i="9"/>
  <c r="C1326" i="9"/>
  <c r="F1326" i="9"/>
  <c r="B1327" i="9"/>
  <c r="C1327" i="9"/>
  <c r="F1327" i="9"/>
  <c r="B1328" i="9"/>
  <c r="C1328" i="9"/>
  <c r="F1328" i="9"/>
  <c r="B1329" i="9"/>
  <c r="C1329" i="9"/>
  <c r="F1329" i="9"/>
  <c r="B1330" i="9"/>
  <c r="C1330" i="9"/>
  <c r="F1330" i="9"/>
  <c r="B1331" i="9"/>
  <c r="C1331" i="9"/>
  <c r="F1331" i="9"/>
  <c r="B1332" i="9"/>
  <c r="C1332" i="9"/>
  <c r="F1332" i="9"/>
  <c r="B1333" i="9"/>
  <c r="C1333" i="9"/>
  <c r="D1333" i="9"/>
  <c r="F1333" i="9"/>
  <c r="B1334" i="9"/>
  <c r="C1334" i="9"/>
  <c r="F1334" i="9"/>
  <c r="B1335" i="9"/>
  <c r="C1335" i="9"/>
  <c r="F1335" i="9"/>
  <c r="B1336" i="9"/>
  <c r="C1336" i="9"/>
  <c r="F1336" i="9"/>
  <c r="B1337" i="9"/>
  <c r="C1337" i="9"/>
  <c r="F1337" i="9"/>
  <c r="B1338" i="9"/>
  <c r="C1338" i="9"/>
  <c r="F1338" i="9"/>
  <c r="B1339" i="9"/>
  <c r="C1339" i="9"/>
  <c r="F1339" i="9"/>
  <c r="B1340" i="9"/>
  <c r="C1340" i="9"/>
  <c r="F1340" i="9"/>
  <c r="B1341" i="9"/>
  <c r="C1341" i="9"/>
  <c r="F1341" i="9"/>
  <c r="B1342" i="9"/>
  <c r="C1342" i="9"/>
  <c r="F1342" i="9"/>
  <c r="B1343" i="9"/>
  <c r="C1343" i="9"/>
  <c r="F1343" i="9"/>
  <c r="B1344" i="9"/>
  <c r="C1344" i="9"/>
  <c r="F1344" i="9"/>
  <c r="B1345" i="9"/>
  <c r="C1345" i="9"/>
  <c r="F1345" i="9"/>
  <c r="B1346" i="9"/>
  <c r="C1346" i="9"/>
  <c r="F1346" i="9"/>
  <c r="B1347" i="9"/>
  <c r="C1347" i="9"/>
  <c r="F1347" i="9"/>
  <c r="B1348" i="9"/>
  <c r="C1348" i="9"/>
  <c r="F1348" i="9"/>
  <c r="B1349" i="9"/>
  <c r="C1349" i="9"/>
  <c r="D1349" i="9"/>
  <c r="F1349" i="9"/>
  <c r="B1350" i="9"/>
  <c r="C1350" i="9"/>
  <c r="F1350" i="9"/>
  <c r="B1351" i="9"/>
  <c r="C1351" i="9"/>
  <c r="F1351" i="9"/>
  <c r="B1352" i="9"/>
  <c r="C1352" i="9"/>
  <c r="F1352" i="9"/>
  <c r="B1353" i="9"/>
  <c r="C1353" i="9"/>
  <c r="F1353" i="9"/>
  <c r="B1354" i="9"/>
  <c r="C1354" i="9"/>
  <c r="F1354" i="9"/>
  <c r="B1355" i="9"/>
  <c r="C1355" i="9"/>
  <c r="F1355" i="9"/>
  <c r="B1356" i="9"/>
  <c r="C1356" i="9"/>
  <c r="F1356" i="9"/>
  <c r="B1357" i="9"/>
  <c r="C1357" i="9"/>
  <c r="F1357" i="9"/>
  <c r="B1358" i="9"/>
  <c r="C1358" i="9"/>
  <c r="F1358" i="9"/>
  <c r="B1359" i="9"/>
  <c r="C1359" i="9"/>
  <c r="F1359" i="9"/>
  <c r="B1360" i="9"/>
  <c r="C1360" i="9"/>
  <c r="F1360" i="9"/>
  <c r="B1361" i="9"/>
  <c r="C1361" i="9"/>
  <c r="F1361" i="9"/>
  <c r="B1362" i="9"/>
  <c r="C1362" i="9"/>
  <c r="F1362" i="9"/>
  <c r="B1363" i="9"/>
  <c r="C1363" i="9"/>
  <c r="F1363" i="9"/>
  <c r="B1364" i="9"/>
  <c r="C1364" i="9"/>
  <c r="F1364" i="9"/>
  <c r="B1365" i="9"/>
  <c r="C1365" i="9"/>
  <c r="D1365" i="9" s="1"/>
  <c r="F1365" i="9"/>
  <c r="B1366" i="9"/>
  <c r="C1366" i="9"/>
  <c r="F1366" i="9"/>
  <c r="B1367" i="9"/>
  <c r="C1367" i="9"/>
  <c r="F1367" i="9"/>
  <c r="B1368" i="9"/>
  <c r="C1368" i="9"/>
  <c r="F1368" i="9"/>
  <c r="B1369" i="9"/>
  <c r="C1369" i="9"/>
  <c r="F1369" i="9"/>
  <c r="B1370" i="9"/>
  <c r="C1370" i="9"/>
  <c r="F1370" i="9"/>
  <c r="B1371" i="9"/>
  <c r="C1371" i="9"/>
  <c r="F1371" i="9"/>
  <c r="B1372" i="9"/>
  <c r="C1372" i="9"/>
  <c r="F1372" i="9"/>
  <c r="B1373" i="9"/>
  <c r="C1373" i="9"/>
  <c r="F1373" i="9"/>
  <c r="B1374" i="9"/>
  <c r="C1374" i="9"/>
  <c r="F1374" i="9"/>
  <c r="B1375" i="9"/>
  <c r="C1375" i="9"/>
  <c r="F1375" i="9"/>
  <c r="B1376" i="9"/>
  <c r="C1376" i="9"/>
  <c r="F1376" i="9"/>
  <c r="B1377" i="9"/>
  <c r="C1377" i="9"/>
  <c r="F1377" i="9"/>
  <c r="B1378" i="9"/>
  <c r="C1378" i="9"/>
  <c r="F1378" i="9"/>
  <c r="B1379" i="9"/>
  <c r="C1379" i="9"/>
  <c r="F1379" i="9"/>
  <c r="B1380" i="9"/>
  <c r="C1380" i="9"/>
  <c r="F1380" i="9"/>
  <c r="B1381" i="9"/>
  <c r="C1381" i="9"/>
  <c r="D1381" i="9"/>
  <c r="F1381" i="9"/>
  <c r="B1382" i="9"/>
  <c r="C1382" i="9"/>
  <c r="F1382" i="9"/>
  <c r="B1383" i="9"/>
  <c r="C1383" i="9"/>
  <c r="F1383" i="9"/>
  <c r="B1384" i="9"/>
  <c r="C1384" i="9"/>
  <c r="F1384" i="9"/>
  <c r="B1385" i="9"/>
  <c r="C1385" i="9"/>
  <c r="F1385" i="9"/>
  <c r="B1386" i="9"/>
  <c r="C1386" i="9"/>
  <c r="F1386" i="9"/>
  <c r="B1387" i="9"/>
  <c r="C1387" i="9"/>
  <c r="F1387" i="9"/>
  <c r="B1388" i="9"/>
  <c r="C1388" i="9"/>
  <c r="F1388" i="9"/>
  <c r="B1389" i="9"/>
  <c r="C1389" i="9"/>
  <c r="F1389" i="9"/>
  <c r="B1390" i="9"/>
  <c r="C1390" i="9"/>
  <c r="F1390" i="9"/>
  <c r="B1391" i="9"/>
  <c r="C1391" i="9"/>
  <c r="F1391" i="9"/>
  <c r="B1392" i="9"/>
  <c r="C1392" i="9"/>
  <c r="F1392" i="9"/>
  <c r="B1393" i="9"/>
  <c r="C1393" i="9"/>
  <c r="F1393" i="9"/>
  <c r="B1394" i="9"/>
  <c r="C1394" i="9"/>
  <c r="F1394" i="9"/>
  <c r="B1395" i="9"/>
  <c r="C1395" i="9"/>
  <c r="F1395" i="9"/>
  <c r="B1396" i="9"/>
  <c r="C1396" i="9"/>
  <c r="F1396" i="9"/>
  <c r="B1397" i="9"/>
  <c r="C1397" i="9"/>
  <c r="D1397" i="9"/>
  <c r="F1397" i="9"/>
  <c r="B1398" i="9"/>
  <c r="C1398" i="9"/>
  <c r="F1398" i="9"/>
  <c r="B1399" i="9"/>
  <c r="C1399" i="9"/>
  <c r="F1399" i="9"/>
  <c r="B1400" i="9"/>
  <c r="C1400" i="9"/>
  <c r="F1400" i="9"/>
  <c r="B1401" i="9"/>
  <c r="C1401" i="9"/>
  <c r="F1401" i="9"/>
  <c r="B1402" i="9"/>
  <c r="C1402" i="9"/>
  <c r="F1402" i="9"/>
  <c r="B1403" i="9"/>
  <c r="C1403" i="9"/>
  <c r="F1403" i="9"/>
  <c r="B1404" i="9"/>
  <c r="C1404" i="9"/>
  <c r="F1404" i="9"/>
  <c r="B1405" i="9"/>
  <c r="C1405" i="9"/>
  <c r="F1405" i="9"/>
  <c r="B1406" i="9"/>
  <c r="C1406" i="9"/>
  <c r="F1406" i="9"/>
  <c r="B1407" i="9"/>
  <c r="C1407" i="9"/>
  <c r="F1407" i="9"/>
  <c r="B1408" i="9"/>
  <c r="C1408" i="9"/>
  <c r="F1408" i="9"/>
  <c r="B1409" i="9"/>
  <c r="C1409" i="9"/>
  <c r="F1409" i="9"/>
  <c r="B1410" i="9"/>
  <c r="C1410" i="9"/>
  <c r="F1410" i="9"/>
  <c r="B1411" i="9"/>
  <c r="C1411" i="9"/>
  <c r="F1411" i="9"/>
  <c r="B1412" i="9"/>
  <c r="C1412" i="9"/>
  <c r="F1412" i="9"/>
  <c r="B1413" i="9"/>
  <c r="C1413" i="9"/>
  <c r="D1413" i="9"/>
  <c r="F1413" i="9"/>
  <c r="B1414" i="9"/>
  <c r="C1414" i="9"/>
  <c r="F1414" i="9"/>
  <c r="B1415" i="9"/>
  <c r="C1415" i="9"/>
  <c r="F1415" i="9"/>
  <c r="B1416" i="9"/>
  <c r="C1416" i="9"/>
  <c r="F1416" i="9"/>
  <c r="B1417" i="9"/>
  <c r="C1417" i="9"/>
  <c r="F1417" i="9"/>
  <c r="B1418" i="9"/>
  <c r="C1418" i="9"/>
  <c r="F1418" i="9"/>
  <c r="B1419" i="9"/>
  <c r="C1419" i="9"/>
  <c r="F1419" i="9"/>
  <c r="B1420" i="9"/>
  <c r="C1420" i="9"/>
  <c r="F1420" i="9"/>
  <c r="B1421" i="9"/>
  <c r="C1421" i="9"/>
  <c r="F1421" i="9"/>
  <c r="B1422" i="9"/>
  <c r="C1422" i="9"/>
  <c r="F1422" i="9"/>
  <c r="B1423" i="9"/>
  <c r="C1423" i="9"/>
  <c r="F1423" i="9"/>
  <c r="B1424" i="9"/>
  <c r="C1424" i="9"/>
  <c r="F1424" i="9"/>
  <c r="B1425" i="9"/>
  <c r="C1425" i="9"/>
  <c r="F1425" i="9"/>
  <c r="B1426" i="9"/>
  <c r="C1426" i="9"/>
  <c r="F1426" i="9"/>
  <c r="B1427" i="9"/>
  <c r="C1427" i="9"/>
  <c r="F1427" i="9"/>
  <c r="B1428" i="9"/>
  <c r="C1428" i="9"/>
  <c r="F1428" i="9"/>
  <c r="B1429" i="9"/>
  <c r="C1429" i="9"/>
  <c r="D1429" i="9" s="1"/>
  <c r="F1429" i="9"/>
  <c r="B1430" i="9"/>
  <c r="C1430" i="9"/>
  <c r="F1430" i="9"/>
  <c r="B1431" i="9"/>
  <c r="C1431" i="9"/>
  <c r="F1431" i="9"/>
  <c r="B1432" i="9"/>
  <c r="C1432" i="9"/>
  <c r="F1432" i="9"/>
  <c r="B1433" i="9"/>
  <c r="C1433" i="9"/>
  <c r="F1433" i="9"/>
  <c r="B1434" i="9"/>
  <c r="C1434" i="9"/>
  <c r="F1434" i="9"/>
  <c r="B1435" i="9"/>
  <c r="C1435" i="9"/>
  <c r="F1435" i="9"/>
  <c r="B1436" i="9"/>
  <c r="C1436" i="9"/>
  <c r="F1436" i="9"/>
  <c r="B1437" i="9"/>
  <c r="C1437" i="9"/>
  <c r="F1437" i="9"/>
  <c r="B1438" i="9"/>
  <c r="C1438" i="9"/>
  <c r="F1438" i="9"/>
  <c r="B1439" i="9"/>
  <c r="C1439" i="9"/>
  <c r="F1439" i="9"/>
  <c r="B1440" i="9"/>
  <c r="C1440" i="9"/>
  <c r="F1440" i="9"/>
  <c r="B1441" i="9"/>
  <c r="C1441" i="9"/>
  <c r="F1441" i="9"/>
  <c r="B1442" i="9"/>
  <c r="C1442" i="9"/>
  <c r="F1442" i="9"/>
  <c r="B1443" i="9"/>
  <c r="C1443" i="9"/>
  <c r="F1443" i="9"/>
  <c r="B1444" i="9"/>
  <c r="C1444" i="9"/>
  <c r="F1444" i="9"/>
  <c r="B1445" i="9"/>
  <c r="C1445" i="9"/>
  <c r="D1445" i="9"/>
  <c r="F1445" i="9"/>
  <c r="B1446" i="9"/>
  <c r="C1446" i="9"/>
  <c r="F1446" i="9"/>
  <c r="B1447" i="9"/>
  <c r="C1447" i="9"/>
  <c r="F1447" i="9"/>
  <c r="B1448" i="9"/>
  <c r="C1448" i="9"/>
  <c r="F1448" i="9"/>
  <c r="B1449" i="9"/>
  <c r="C1449" i="9"/>
  <c r="F1449" i="9"/>
  <c r="B1450" i="9"/>
  <c r="C1450" i="9"/>
  <c r="F1450" i="9"/>
  <c r="B1451" i="9"/>
  <c r="C1451" i="9"/>
  <c r="F1451" i="9"/>
  <c r="B1452" i="9"/>
  <c r="C1452" i="9"/>
  <c r="F1452" i="9"/>
  <c r="B1453" i="9"/>
  <c r="C1453" i="9"/>
  <c r="F1453" i="9"/>
  <c r="B1454" i="9"/>
  <c r="C1454" i="9"/>
  <c r="F1454" i="9"/>
  <c r="B1455" i="9"/>
  <c r="C1455" i="9"/>
  <c r="F1455" i="9"/>
  <c r="B1456" i="9"/>
  <c r="C1456" i="9"/>
  <c r="F1456" i="9"/>
  <c r="B1457" i="9"/>
  <c r="C1457" i="9"/>
  <c r="F1457" i="9"/>
  <c r="B1458" i="9"/>
  <c r="C1458" i="9"/>
  <c r="F1458" i="9"/>
  <c r="B1459" i="9"/>
  <c r="C1459" i="9"/>
  <c r="F1459" i="9"/>
  <c r="B1460" i="9"/>
  <c r="C1460" i="9"/>
  <c r="F1460" i="9"/>
  <c r="B1461" i="9"/>
  <c r="C1461" i="9"/>
  <c r="D1461" i="9"/>
  <c r="F1461" i="9"/>
  <c r="B1462" i="9"/>
  <c r="C1462" i="9"/>
  <c r="F1462" i="9"/>
  <c r="B1463" i="9"/>
  <c r="C1463" i="9"/>
  <c r="F1463" i="9"/>
  <c r="B1464" i="9"/>
  <c r="C1464" i="9"/>
  <c r="F1464" i="9"/>
  <c r="B1465" i="9"/>
  <c r="C1465" i="9"/>
  <c r="F1465" i="9"/>
  <c r="B1466" i="9"/>
  <c r="C1466" i="9"/>
  <c r="F1466" i="9"/>
  <c r="B1467" i="9"/>
  <c r="C1467" i="9"/>
  <c r="F1467" i="9"/>
  <c r="B1468" i="9"/>
  <c r="C1468" i="9"/>
  <c r="F1468" i="9"/>
  <c r="B1469" i="9"/>
  <c r="C1469" i="9"/>
  <c r="F1469" i="9"/>
  <c r="B1470" i="9"/>
  <c r="C1470" i="9"/>
  <c r="F1470" i="9"/>
  <c r="B1471" i="9"/>
  <c r="C1471" i="9"/>
  <c r="F1471" i="9"/>
  <c r="B1472" i="9"/>
  <c r="C1472" i="9"/>
  <c r="F1472" i="9"/>
  <c r="B1473" i="9"/>
  <c r="C1473" i="9"/>
  <c r="F1473" i="9"/>
  <c r="B1474" i="9"/>
  <c r="C1474" i="9"/>
  <c r="F1474" i="9"/>
  <c r="B1475" i="9"/>
  <c r="C1475" i="9"/>
  <c r="F1475" i="9"/>
  <c r="B1476" i="9"/>
  <c r="C1476" i="9"/>
  <c r="F1476" i="9"/>
  <c r="B1477" i="9"/>
  <c r="C1477" i="9"/>
  <c r="D1477" i="9"/>
  <c r="F1477" i="9"/>
  <c r="B1478" i="9"/>
  <c r="C1478" i="9"/>
  <c r="F1478" i="9"/>
  <c r="B1479" i="9"/>
  <c r="C1479" i="9"/>
  <c r="F1479" i="9"/>
  <c r="B1480" i="9"/>
  <c r="C1480" i="9"/>
  <c r="F1480" i="9"/>
  <c r="B1481" i="9"/>
  <c r="C1481" i="9"/>
  <c r="F1481" i="9"/>
  <c r="B1482" i="9"/>
  <c r="C1482" i="9"/>
  <c r="F1482" i="9"/>
  <c r="B1483" i="9"/>
  <c r="C1483" i="9"/>
  <c r="F1483" i="9"/>
  <c r="B1484" i="9"/>
  <c r="C1484" i="9"/>
  <c r="F1484" i="9"/>
  <c r="B1485" i="9"/>
  <c r="C1485" i="9"/>
  <c r="F1485" i="9"/>
  <c r="B1486" i="9"/>
  <c r="C1486" i="9"/>
  <c r="F1486" i="9"/>
  <c r="B1487" i="9"/>
  <c r="C1487" i="9"/>
  <c r="F1487" i="9"/>
  <c r="B1488" i="9"/>
  <c r="C1488" i="9"/>
  <c r="F1488" i="9"/>
  <c r="B1489" i="9"/>
  <c r="C1489" i="9"/>
  <c r="F1489" i="9"/>
  <c r="B1490" i="9"/>
  <c r="C1490" i="9"/>
  <c r="F1490" i="9"/>
  <c r="B1491" i="9"/>
  <c r="C1491" i="9"/>
  <c r="F1491" i="9"/>
  <c r="B1492" i="9"/>
  <c r="C1492" i="9"/>
  <c r="F1492" i="9"/>
  <c r="B1493" i="9"/>
  <c r="C1493" i="9"/>
  <c r="D1493" i="9" s="1"/>
  <c r="F1493" i="9"/>
  <c r="B1494" i="9"/>
  <c r="C1494" i="9"/>
  <c r="F1494" i="9"/>
  <c r="B1495" i="9"/>
  <c r="C1495" i="9"/>
  <c r="F1495" i="9"/>
  <c r="B1496" i="9"/>
  <c r="C1496" i="9"/>
  <c r="F1496" i="9"/>
  <c r="B1497" i="9"/>
  <c r="C1497" i="9"/>
  <c r="F1497" i="9"/>
  <c r="B1498" i="9"/>
  <c r="C1498" i="9"/>
  <c r="F1498" i="9"/>
  <c r="B1499" i="9"/>
  <c r="C1499" i="9"/>
  <c r="F1499" i="9"/>
  <c r="B1500" i="9"/>
  <c r="C1500" i="9"/>
  <c r="F1500" i="9"/>
  <c r="B1501" i="9"/>
  <c r="C1501" i="9"/>
  <c r="F1501" i="9"/>
  <c r="B1502" i="9"/>
  <c r="C1502" i="9"/>
  <c r="F1502" i="9"/>
  <c r="B1503" i="9"/>
  <c r="C1503" i="9"/>
  <c r="F1503" i="9"/>
  <c r="B1504" i="9"/>
  <c r="C1504" i="9"/>
  <c r="F1504" i="9"/>
  <c r="B1505" i="9"/>
  <c r="C1505" i="9"/>
  <c r="F1505" i="9"/>
  <c r="B1506" i="9"/>
  <c r="C1506" i="9"/>
  <c r="F1506" i="9"/>
  <c r="B1507" i="9"/>
  <c r="C1507" i="9"/>
  <c r="F1507" i="9"/>
  <c r="B1508" i="9"/>
  <c r="C1508" i="9"/>
  <c r="F1508" i="9"/>
  <c r="B1509" i="9"/>
  <c r="C1509" i="9"/>
  <c r="D1509" i="9"/>
  <c r="F1509" i="9"/>
  <c r="B1510" i="9"/>
  <c r="C1510" i="9"/>
  <c r="F1510" i="9"/>
  <c r="B1511" i="9"/>
  <c r="C1511" i="9"/>
  <c r="F1511" i="9"/>
  <c r="B1512" i="9"/>
  <c r="C1512" i="9"/>
  <c r="F1512" i="9"/>
  <c r="B1513" i="9"/>
  <c r="C1513" i="9"/>
  <c r="F1513" i="9"/>
  <c r="B1514" i="9"/>
  <c r="C1514" i="9"/>
  <c r="F1514" i="9"/>
  <c r="B1515" i="9"/>
  <c r="C1515" i="9"/>
  <c r="F1515" i="9"/>
  <c r="B1516" i="9"/>
  <c r="C1516" i="9"/>
  <c r="F1516" i="9"/>
  <c r="B1517" i="9"/>
  <c r="C1517" i="9"/>
  <c r="F1517" i="9"/>
  <c r="B1518" i="9"/>
  <c r="C1518" i="9"/>
  <c r="F1518" i="9"/>
  <c r="B1519" i="9"/>
  <c r="C1519" i="9"/>
  <c r="F1519" i="9"/>
  <c r="B1520" i="9"/>
  <c r="C1520" i="9"/>
  <c r="F1520" i="9"/>
  <c r="B1521" i="9"/>
  <c r="C1521" i="9"/>
  <c r="F1521" i="9"/>
  <c r="B1522" i="9"/>
  <c r="C1522" i="9"/>
  <c r="F1522" i="9"/>
  <c r="B1523" i="9"/>
  <c r="C1523" i="9"/>
  <c r="F1523" i="9"/>
  <c r="B1524" i="9"/>
  <c r="C1524" i="9"/>
  <c r="F1524" i="9"/>
  <c r="B1525" i="9"/>
  <c r="C1525" i="9"/>
  <c r="D1525" i="9"/>
  <c r="F1525" i="9"/>
  <c r="B1526" i="9"/>
  <c r="C1526" i="9"/>
  <c r="F1526" i="9"/>
  <c r="B1527" i="9"/>
  <c r="C1527" i="9"/>
  <c r="F1527" i="9"/>
  <c r="B1528" i="9"/>
  <c r="C1528" i="9"/>
  <c r="F1528" i="9"/>
  <c r="B1529" i="9"/>
  <c r="C1529" i="9"/>
  <c r="F1529" i="9"/>
  <c r="B1530" i="9"/>
  <c r="C1530" i="9"/>
  <c r="F1530" i="9"/>
  <c r="B1531" i="9"/>
  <c r="C1531" i="9"/>
  <c r="F1531" i="9"/>
  <c r="B1532" i="9"/>
  <c r="C1532" i="9"/>
  <c r="F1532" i="9"/>
  <c r="B1533" i="9"/>
  <c r="C1533" i="9"/>
  <c r="F1533" i="9"/>
  <c r="B1534" i="9"/>
  <c r="C1534" i="9"/>
  <c r="F1534" i="9"/>
  <c r="B1535" i="9"/>
  <c r="C1535" i="9"/>
  <c r="F1535" i="9"/>
  <c r="B1536" i="9"/>
  <c r="C1536" i="9"/>
  <c r="F1536" i="9"/>
  <c r="B1537" i="9"/>
  <c r="C1537" i="9"/>
  <c r="F1537" i="9"/>
  <c r="B1538" i="9"/>
  <c r="C1538" i="9"/>
  <c r="F1538" i="9"/>
  <c r="B1539" i="9"/>
  <c r="C1539" i="9"/>
  <c r="F1539" i="9"/>
  <c r="B1540" i="9"/>
  <c r="C1540" i="9"/>
  <c r="F1540" i="9"/>
  <c r="B1541" i="9"/>
  <c r="C1541" i="9"/>
  <c r="D1541" i="9"/>
  <c r="F1541" i="9"/>
  <c r="B1542" i="9"/>
  <c r="C1542" i="9"/>
  <c r="F1542" i="9"/>
  <c r="B1543" i="9"/>
  <c r="C1543" i="9"/>
  <c r="F1543" i="9"/>
  <c r="B1544" i="9"/>
  <c r="C1544" i="9"/>
  <c r="F1544" i="9"/>
  <c r="B1545" i="9"/>
  <c r="C1545" i="9"/>
  <c r="F1545" i="9"/>
  <c r="B1546" i="9"/>
  <c r="C1546" i="9"/>
  <c r="F1546" i="9"/>
  <c r="B1547" i="9"/>
  <c r="C1547" i="9"/>
  <c r="F1547" i="9"/>
  <c r="B1548" i="9"/>
  <c r="C1548" i="9"/>
  <c r="F1548" i="9"/>
  <c r="B1549" i="9"/>
  <c r="C1549" i="9"/>
  <c r="F1549" i="9"/>
  <c r="B1550" i="9"/>
  <c r="C1550" i="9"/>
  <c r="F1550" i="9"/>
  <c r="B1551" i="9"/>
  <c r="C1551" i="9"/>
  <c r="F1551" i="9"/>
  <c r="B1552" i="9"/>
  <c r="C1552" i="9"/>
  <c r="F1552" i="9"/>
  <c r="B1553" i="9"/>
  <c r="C1553" i="9"/>
  <c r="F1553" i="9"/>
  <c r="B1554" i="9"/>
  <c r="C1554" i="9"/>
  <c r="F1554" i="9"/>
  <c r="B1555" i="9"/>
  <c r="C1555" i="9"/>
  <c r="F1555" i="9"/>
  <c r="B1556" i="9"/>
  <c r="C1556" i="9"/>
  <c r="F1556" i="9"/>
  <c r="B1557" i="9"/>
  <c r="C1557" i="9"/>
  <c r="D1557" i="9" s="1"/>
  <c r="F1557" i="9"/>
  <c r="B1558" i="9"/>
  <c r="C1558" i="9"/>
  <c r="F1558" i="9"/>
  <c r="B1559" i="9"/>
  <c r="C1559" i="9"/>
  <c r="F1559" i="9"/>
  <c r="B1560" i="9"/>
  <c r="C1560" i="9"/>
  <c r="F1560" i="9"/>
  <c r="B1561" i="9"/>
  <c r="C1561" i="9"/>
  <c r="F1561" i="9"/>
  <c r="B1562" i="9"/>
  <c r="C1562" i="9"/>
  <c r="F1562" i="9"/>
  <c r="B1563" i="9"/>
  <c r="C1563" i="9"/>
  <c r="F1563" i="9"/>
  <c r="B1564" i="9"/>
  <c r="C1564" i="9"/>
  <c r="F1564" i="9"/>
  <c r="B1565" i="9"/>
  <c r="C1565" i="9"/>
  <c r="F1565" i="9"/>
  <c r="B1566" i="9"/>
  <c r="C1566" i="9"/>
  <c r="F1566" i="9"/>
  <c r="B1567" i="9"/>
  <c r="C1567" i="9"/>
  <c r="F1567" i="9"/>
  <c r="B1568" i="9"/>
  <c r="C1568" i="9"/>
  <c r="F1568" i="9"/>
  <c r="B1569" i="9"/>
  <c r="C1569" i="9"/>
  <c r="F1569" i="9"/>
  <c r="B1570" i="9"/>
  <c r="C1570" i="9"/>
  <c r="F1570" i="9"/>
  <c r="B1571" i="9"/>
  <c r="C1571" i="9"/>
  <c r="F1571" i="9"/>
  <c r="B1572" i="9"/>
  <c r="C1572" i="9"/>
  <c r="F1572" i="9"/>
  <c r="B1573" i="9"/>
  <c r="C1573" i="9"/>
  <c r="D1573" i="9"/>
  <c r="F1573" i="9"/>
  <c r="B1574" i="9"/>
  <c r="C1574" i="9"/>
  <c r="F1574" i="9"/>
  <c r="B1575" i="9"/>
  <c r="C1575" i="9"/>
  <c r="F1575" i="9"/>
  <c r="B1576" i="9"/>
  <c r="C1576" i="9"/>
  <c r="F1576" i="9"/>
  <c r="B1577" i="9"/>
  <c r="C1577" i="9"/>
  <c r="F1577" i="9"/>
  <c r="B1578" i="9"/>
  <c r="C1578" i="9"/>
  <c r="F1578" i="9"/>
  <c r="B1579" i="9"/>
  <c r="C1579" i="9"/>
  <c r="F1579" i="9"/>
  <c r="B1580" i="9"/>
  <c r="C1580" i="9"/>
  <c r="F1580" i="9"/>
  <c r="B1581" i="9"/>
  <c r="C1581" i="9"/>
  <c r="F1581" i="9"/>
  <c r="B1582" i="9"/>
  <c r="C1582" i="9"/>
  <c r="F1582" i="9"/>
  <c r="B1583" i="9"/>
  <c r="C1583" i="9"/>
  <c r="F1583" i="9"/>
  <c r="B1584" i="9"/>
  <c r="C1584" i="9"/>
  <c r="F1584" i="9"/>
  <c r="B1585" i="9"/>
  <c r="C1585" i="9"/>
  <c r="F1585" i="9"/>
  <c r="B1586" i="9"/>
  <c r="C1586" i="9"/>
  <c r="F1586" i="9"/>
  <c r="B1587" i="9"/>
  <c r="C1587" i="9"/>
  <c r="F1587" i="9"/>
  <c r="B1588" i="9"/>
  <c r="C1588" i="9"/>
  <c r="F1588" i="9"/>
  <c r="B1589" i="9"/>
  <c r="C1589" i="9"/>
  <c r="D1589" i="9"/>
  <c r="F1589" i="9"/>
  <c r="B1590" i="9"/>
  <c r="C1590" i="9"/>
  <c r="F1590" i="9"/>
  <c r="B1591" i="9"/>
  <c r="C1591" i="9"/>
  <c r="F1591" i="9"/>
  <c r="B1592" i="9"/>
  <c r="C1592" i="9"/>
  <c r="F1592" i="9"/>
  <c r="B1593" i="9"/>
  <c r="C1593" i="9"/>
  <c r="F1593" i="9"/>
  <c r="B1594" i="9"/>
  <c r="C1594" i="9"/>
  <c r="F1594" i="9"/>
  <c r="B1595" i="9"/>
  <c r="C1595" i="9"/>
  <c r="F1595" i="9"/>
  <c r="B1596" i="9"/>
  <c r="C1596" i="9"/>
  <c r="F1596" i="9"/>
  <c r="B1597" i="9"/>
  <c r="C1597" i="9"/>
  <c r="F1597" i="9"/>
  <c r="B1598" i="9"/>
  <c r="C1598" i="9"/>
  <c r="F1598" i="9"/>
  <c r="B1599" i="9"/>
  <c r="C1599" i="9"/>
  <c r="F1599" i="9"/>
  <c r="B1600" i="9"/>
  <c r="C1600" i="9"/>
  <c r="F1600" i="9"/>
  <c r="B1601" i="9"/>
  <c r="C1601" i="9"/>
  <c r="F1601" i="9"/>
  <c r="B1602" i="9"/>
  <c r="C1602" i="9"/>
  <c r="F1602" i="9"/>
  <c r="B1603" i="9"/>
  <c r="C1603" i="9"/>
  <c r="F1603" i="9"/>
  <c r="B1604" i="9"/>
  <c r="C1604" i="9"/>
  <c r="F1604" i="9"/>
  <c r="B1605" i="9"/>
  <c r="C1605" i="9"/>
  <c r="D1605" i="9"/>
  <c r="F1605" i="9"/>
  <c r="B1606" i="9"/>
  <c r="C1606" i="9"/>
  <c r="F1606" i="9"/>
  <c r="B1607" i="9"/>
  <c r="C1607" i="9"/>
  <c r="F1607" i="9"/>
  <c r="B1608" i="9"/>
  <c r="C1608" i="9"/>
  <c r="F1608" i="9"/>
  <c r="B1609" i="9"/>
  <c r="C1609" i="9"/>
  <c r="F1609" i="9"/>
  <c r="B1610" i="9"/>
  <c r="C1610" i="9"/>
  <c r="F1610" i="9"/>
  <c r="B1611" i="9"/>
  <c r="C1611" i="9"/>
  <c r="F1611" i="9"/>
  <c r="B1612" i="9"/>
  <c r="C1612" i="9"/>
  <c r="F1612" i="9"/>
  <c r="B1613" i="9"/>
  <c r="C1613" i="9"/>
  <c r="F1613" i="9"/>
  <c r="B1614" i="9"/>
  <c r="C1614" i="9"/>
  <c r="F1614" i="9"/>
  <c r="B1615" i="9"/>
  <c r="C1615" i="9"/>
  <c r="F1615" i="9"/>
  <c r="B1616" i="9"/>
  <c r="C1616" i="9"/>
  <c r="F1616" i="9"/>
  <c r="B1617" i="9"/>
  <c r="C1617" i="9"/>
  <c r="F1617" i="9"/>
  <c r="B1618" i="9"/>
  <c r="C1618" i="9"/>
  <c r="F1618" i="9"/>
  <c r="B1619" i="9"/>
  <c r="C1619" i="9"/>
  <c r="F1619" i="9"/>
  <c r="B1620" i="9"/>
  <c r="C1620" i="9"/>
  <c r="F1620" i="9"/>
  <c r="B1621" i="9"/>
  <c r="C1621" i="9"/>
  <c r="D1621" i="9" s="1"/>
  <c r="F1621" i="9"/>
  <c r="B1622" i="9"/>
  <c r="C1622" i="9"/>
  <c r="F1622" i="9"/>
  <c r="B1623" i="9"/>
  <c r="C1623" i="9"/>
  <c r="F1623" i="9"/>
  <c r="B1624" i="9"/>
  <c r="C1624" i="9"/>
  <c r="F1624" i="9"/>
  <c r="B1625" i="9"/>
  <c r="C1625" i="9"/>
  <c r="F1625" i="9"/>
  <c r="B1626" i="9"/>
  <c r="C1626" i="9"/>
  <c r="F1626" i="9"/>
  <c r="B1627" i="9"/>
  <c r="C1627" i="9"/>
  <c r="F1627" i="9"/>
  <c r="B1628" i="9"/>
  <c r="C1628" i="9"/>
  <c r="F1628" i="9"/>
  <c r="B1629" i="9"/>
  <c r="C1629" i="9"/>
  <c r="F1629" i="9"/>
  <c r="B1630" i="9"/>
  <c r="C1630" i="9"/>
  <c r="F1630" i="9"/>
  <c r="B1631" i="9"/>
  <c r="C1631" i="9"/>
  <c r="F1631" i="9"/>
  <c r="B1632" i="9"/>
  <c r="C1632" i="9"/>
  <c r="F1632" i="9"/>
  <c r="B1633" i="9"/>
  <c r="C1633" i="9"/>
  <c r="F1633" i="9"/>
  <c r="B1634" i="9"/>
  <c r="C1634" i="9"/>
  <c r="F1634" i="9"/>
  <c r="B1635" i="9"/>
  <c r="C1635" i="9"/>
  <c r="F1635" i="9"/>
  <c r="B1636" i="9"/>
  <c r="C1636" i="9"/>
  <c r="F1636" i="9"/>
  <c r="B1637" i="9"/>
  <c r="C1637" i="9"/>
  <c r="D1637" i="9" s="1"/>
  <c r="F1637" i="9"/>
  <c r="B1638" i="9"/>
  <c r="C1638" i="9"/>
  <c r="F1638" i="9"/>
  <c r="B1639" i="9"/>
  <c r="C1639" i="9"/>
  <c r="F1639" i="9"/>
  <c r="B1640" i="9"/>
  <c r="C1640" i="9"/>
  <c r="F1640" i="9"/>
  <c r="B1641" i="9"/>
  <c r="C1641" i="9"/>
  <c r="F1641" i="9"/>
  <c r="B1642" i="9"/>
  <c r="C1642" i="9"/>
  <c r="F1642" i="9"/>
  <c r="B1643" i="9"/>
  <c r="C1643" i="9"/>
  <c r="F1643" i="9"/>
  <c r="B1644" i="9"/>
  <c r="C1644" i="9"/>
  <c r="F1644" i="9"/>
  <c r="B1645" i="9"/>
  <c r="C1645" i="9"/>
  <c r="F1645" i="9"/>
  <c r="B1646" i="9"/>
  <c r="C1646" i="9"/>
  <c r="F1646" i="9"/>
  <c r="B1647" i="9"/>
  <c r="C1647" i="9"/>
  <c r="F1647" i="9"/>
  <c r="B1648" i="9"/>
  <c r="C1648" i="9"/>
  <c r="F1648" i="9"/>
  <c r="B1649" i="9"/>
  <c r="C1649" i="9"/>
  <c r="F1649" i="9"/>
  <c r="B1650" i="9"/>
  <c r="C1650" i="9"/>
  <c r="F1650" i="9"/>
  <c r="B1651" i="9"/>
  <c r="C1651" i="9"/>
  <c r="F1651" i="9"/>
  <c r="B1652" i="9"/>
  <c r="C1652" i="9"/>
  <c r="F1652" i="9"/>
  <c r="B1653" i="9"/>
  <c r="C1653" i="9"/>
  <c r="D1653" i="9" s="1"/>
  <c r="F1653" i="9"/>
  <c r="B1654" i="9"/>
  <c r="C1654" i="9"/>
  <c r="F1654" i="9"/>
  <c r="B1655" i="9"/>
  <c r="C1655" i="9"/>
  <c r="F1655" i="9"/>
  <c r="B1656" i="9"/>
  <c r="C1656" i="9"/>
  <c r="F1656" i="9"/>
  <c r="B1657" i="9"/>
  <c r="C1657" i="9"/>
  <c r="F1657" i="9"/>
  <c r="B1658" i="9"/>
  <c r="C1658" i="9"/>
  <c r="F1658" i="9"/>
  <c r="B1659" i="9"/>
  <c r="C1659" i="9"/>
  <c r="F1659" i="9"/>
  <c r="B1660" i="9"/>
  <c r="C1660" i="9"/>
  <c r="F1660" i="9"/>
  <c r="B1661" i="9"/>
  <c r="C1661" i="9"/>
  <c r="F1661" i="9"/>
  <c r="B1662" i="9"/>
  <c r="C1662" i="9"/>
  <c r="F1662" i="9"/>
  <c r="B1663" i="9"/>
  <c r="C1663" i="9"/>
  <c r="F1663" i="9"/>
  <c r="B1664" i="9"/>
  <c r="C1664" i="9"/>
  <c r="F1664" i="9"/>
  <c r="B1665" i="9"/>
  <c r="C1665" i="9"/>
  <c r="F1665" i="9"/>
  <c r="B1666" i="9"/>
  <c r="C1666" i="9"/>
  <c r="F1666" i="9"/>
  <c r="B1667" i="9"/>
  <c r="C1667" i="9"/>
  <c r="F1667" i="9"/>
  <c r="B1668" i="9"/>
  <c r="C1668" i="9"/>
  <c r="F1668" i="9"/>
  <c r="B1669" i="9"/>
  <c r="C1669" i="9"/>
  <c r="D1669" i="9"/>
  <c r="F1669" i="9"/>
  <c r="B1670" i="9"/>
  <c r="C1670" i="9"/>
  <c r="F1670" i="9"/>
  <c r="B1671" i="9"/>
  <c r="C1671" i="9"/>
  <c r="F1671" i="9"/>
  <c r="B1672" i="9"/>
  <c r="C1672" i="9"/>
  <c r="F1672" i="9"/>
  <c r="B1673" i="9"/>
  <c r="C1673" i="9"/>
  <c r="F1673" i="9"/>
  <c r="B1674" i="9"/>
  <c r="C1674" i="9"/>
  <c r="F1674" i="9"/>
  <c r="B1675" i="9"/>
  <c r="C1675" i="9"/>
  <c r="F1675" i="9"/>
  <c r="B1676" i="9"/>
  <c r="C1676" i="9"/>
  <c r="F1676" i="9"/>
  <c r="B1677" i="9"/>
  <c r="C1677" i="9"/>
  <c r="F1677" i="9"/>
  <c r="B1678" i="9"/>
  <c r="C1678" i="9"/>
  <c r="F1678" i="9"/>
  <c r="B1679" i="9"/>
  <c r="C1679" i="9"/>
  <c r="F1679" i="9"/>
  <c r="B1680" i="9"/>
  <c r="C1680" i="9"/>
  <c r="F1680" i="9"/>
  <c r="B1681" i="9"/>
  <c r="C1681" i="9"/>
  <c r="F1681" i="9"/>
  <c r="B1682" i="9"/>
  <c r="C1682" i="9"/>
  <c r="F1682" i="9"/>
  <c r="B1683" i="9"/>
  <c r="C1683" i="9"/>
  <c r="F1683" i="9"/>
  <c r="B1684" i="9"/>
  <c r="C1684" i="9"/>
  <c r="F1684" i="9"/>
  <c r="B1685" i="9"/>
  <c r="C1685" i="9"/>
  <c r="D1685" i="9"/>
  <c r="F1685" i="9"/>
  <c r="B1686" i="9"/>
  <c r="C1686" i="9"/>
  <c r="F1686" i="9"/>
  <c r="B1687" i="9"/>
  <c r="C1687" i="9"/>
  <c r="F1687" i="9"/>
  <c r="B1688" i="9"/>
  <c r="C1688" i="9"/>
  <c r="F1688" i="9"/>
  <c r="B1689" i="9"/>
  <c r="C1689" i="9"/>
  <c r="F1689" i="9"/>
  <c r="B1690" i="9"/>
  <c r="C1690" i="9"/>
  <c r="F1690" i="9"/>
  <c r="B1691" i="9"/>
  <c r="C1691" i="9"/>
  <c r="F1691" i="9"/>
  <c r="B1692" i="9"/>
  <c r="C1692" i="9"/>
  <c r="F1692" i="9"/>
  <c r="B1693" i="9"/>
  <c r="C1693" i="9"/>
  <c r="F1693" i="9"/>
  <c r="B1694" i="9"/>
  <c r="C1694" i="9"/>
  <c r="F1694" i="9"/>
  <c r="B1695" i="9"/>
  <c r="C1695" i="9"/>
  <c r="F1695" i="9"/>
  <c r="B1696" i="9"/>
  <c r="C1696" i="9"/>
  <c r="F1696" i="9"/>
  <c r="B1697" i="9"/>
  <c r="C1697" i="9"/>
  <c r="F1697" i="9"/>
  <c r="B1698" i="9"/>
  <c r="C1698" i="9"/>
  <c r="F1698" i="9"/>
  <c r="B1699" i="9"/>
  <c r="C1699" i="9"/>
  <c r="F1699" i="9"/>
  <c r="B1700" i="9"/>
  <c r="C1700" i="9"/>
  <c r="F1700" i="9"/>
  <c r="B1701" i="9"/>
  <c r="C1701" i="9"/>
  <c r="D1701" i="9"/>
  <c r="F1701" i="9"/>
  <c r="B1702" i="9"/>
  <c r="C1702" i="9"/>
  <c r="F1702" i="9"/>
  <c r="B1703" i="9"/>
  <c r="C1703" i="9"/>
  <c r="F1703" i="9"/>
  <c r="B1704" i="9"/>
  <c r="C1704" i="9"/>
  <c r="F1704" i="9"/>
  <c r="B1705" i="9"/>
  <c r="C1705" i="9"/>
  <c r="F1705" i="9"/>
  <c r="B1706" i="9"/>
  <c r="C1706" i="9"/>
  <c r="F1706" i="9"/>
  <c r="B1707" i="9"/>
  <c r="C1707" i="9"/>
  <c r="F1707" i="9"/>
  <c r="B1708" i="9"/>
  <c r="C1708" i="9"/>
  <c r="F1708" i="9"/>
  <c r="B1709" i="9"/>
  <c r="C1709" i="9"/>
  <c r="F1709" i="9"/>
  <c r="B1710" i="9"/>
  <c r="C1710" i="9"/>
  <c r="F1710" i="9"/>
  <c r="B1711" i="9"/>
  <c r="C1711" i="9"/>
  <c r="F1711" i="9"/>
  <c r="B1712" i="9"/>
  <c r="C1712" i="9"/>
  <c r="F1712" i="9"/>
  <c r="B1713" i="9"/>
  <c r="C1713" i="9"/>
  <c r="F1713" i="9"/>
  <c r="B1714" i="9"/>
  <c r="C1714" i="9"/>
  <c r="F1714" i="9"/>
  <c r="B1715" i="9"/>
  <c r="C1715" i="9"/>
  <c r="F1715" i="9"/>
  <c r="B1716" i="9"/>
  <c r="C1716" i="9"/>
  <c r="F1716" i="9"/>
  <c r="B1717" i="9"/>
  <c r="C1717" i="9"/>
  <c r="D1717" i="9" s="1"/>
  <c r="F1717" i="9"/>
  <c r="B1718" i="9"/>
  <c r="C1718" i="9"/>
  <c r="F1718" i="9"/>
  <c r="B1719" i="9"/>
  <c r="C1719" i="9"/>
  <c r="F1719" i="9"/>
  <c r="B1720" i="9"/>
  <c r="C1720" i="9"/>
  <c r="F1720" i="9"/>
  <c r="B1721" i="9"/>
  <c r="C1721" i="9"/>
  <c r="F1721" i="9"/>
  <c r="B1722" i="9"/>
  <c r="C1722" i="9"/>
  <c r="F1722" i="9"/>
  <c r="B1723" i="9"/>
  <c r="C1723" i="9"/>
  <c r="F1723" i="9"/>
  <c r="B1724" i="9"/>
  <c r="C1724" i="9"/>
  <c r="F1724" i="9"/>
  <c r="B1725" i="9"/>
  <c r="C1725" i="9"/>
  <c r="F1725" i="9"/>
  <c r="B1726" i="9"/>
  <c r="C1726" i="9"/>
  <c r="F1726" i="9"/>
  <c r="B1727" i="9"/>
  <c r="C1727" i="9"/>
  <c r="F1727" i="9"/>
  <c r="B1728" i="9"/>
  <c r="C1728" i="9"/>
  <c r="F1728" i="9"/>
  <c r="B1729" i="9"/>
  <c r="C1729" i="9"/>
  <c r="F1729" i="9"/>
  <c r="B1730" i="9"/>
  <c r="C1730" i="9"/>
  <c r="F1730" i="9"/>
  <c r="B1731" i="9"/>
  <c r="C1731" i="9"/>
  <c r="F1731" i="9"/>
  <c r="B1732" i="9"/>
  <c r="C1732" i="9"/>
  <c r="F1732" i="9"/>
  <c r="B1733" i="9"/>
  <c r="C1733" i="9"/>
  <c r="D1733" i="9" s="1"/>
  <c r="F1733" i="9"/>
  <c r="B1734" i="9"/>
  <c r="C1734" i="9"/>
  <c r="F1734" i="9"/>
  <c r="B1735" i="9"/>
  <c r="C1735" i="9"/>
  <c r="F1735" i="9"/>
  <c r="B1736" i="9"/>
  <c r="C1736" i="9"/>
  <c r="F1736" i="9"/>
  <c r="B1737" i="9"/>
  <c r="C1737" i="9"/>
  <c r="F1737" i="9"/>
  <c r="B1738" i="9"/>
  <c r="C1738" i="9"/>
  <c r="F1738" i="9"/>
  <c r="B1739" i="9"/>
  <c r="C1739" i="9"/>
  <c r="F1739" i="9"/>
  <c r="B1740" i="9"/>
  <c r="C1740" i="9"/>
  <c r="F1740" i="9"/>
  <c r="B1741" i="9"/>
  <c r="C1741" i="9"/>
  <c r="F1741" i="9"/>
  <c r="B1742" i="9"/>
  <c r="C1742" i="9"/>
  <c r="F1742" i="9"/>
  <c r="B1743" i="9"/>
  <c r="C1743" i="9"/>
  <c r="F1743" i="9"/>
  <c r="B1744" i="9"/>
  <c r="C1744" i="9"/>
  <c r="F1744" i="9"/>
  <c r="B1745" i="9"/>
  <c r="C1745" i="9"/>
  <c r="F1745" i="9"/>
  <c r="B1746" i="9"/>
  <c r="C1746" i="9"/>
  <c r="F1746" i="9"/>
  <c r="B1747" i="9"/>
  <c r="C1747" i="9"/>
  <c r="F1747" i="9"/>
  <c r="B1748" i="9"/>
  <c r="C1748" i="9"/>
  <c r="F1748" i="9"/>
  <c r="B1749" i="9"/>
  <c r="C1749" i="9"/>
  <c r="D1749" i="9" s="1"/>
  <c r="F1749" i="9"/>
  <c r="B1750" i="9"/>
  <c r="C1750" i="9"/>
  <c r="F1750" i="9"/>
  <c r="B1751" i="9"/>
  <c r="C1751" i="9"/>
  <c r="F1751" i="9"/>
  <c r="B1752" i="9"/>
  <c r="C1752" i="9"/>
  <c r="F1752" i="9"/>
  <c r="B1753" i="9"/>
  <c r="C1753" i="9"/>
  <c r="F1753" i="9"/>
  <c r="B1754" i="9"/>
  <c r="C1754" i="9"/>
  <c r="F1754" i="9"/>
  <c r="B1755" i="9"/>
  <c r="C1755" i="9"/>
  <c r="F1755" i="9"/>
  <c r="B1756" i="9"/>
  <c r="C1756" i="9"/>
  <c r="F1756" i="9"/>
  <c r="B1757" i="9"/>
  <c r="C1757" i="9"/>
  <c r="F1757" i="9"/>
  <c r="B1758" i="9"/>
  <c r="C1758" i="9"/>
  <c r="F1758" i="9"/>
  <c r="B1759" i="9"/>
  <c r="C1759" i="9"/>
  <c r="F1759" i="9"/>
  <c r="B1760" i="9"/>
  <c r="C1760" i="9"/>
  <c r="F1760" i="9"/>
  <c r="B1761" i="9"/>
  <c r="C1761" i="9"/>
  <c r="F1761" i="9"/>
  <c r="B1762" i="9"/>
  <c r="C1762" i="9"/>
  <c r="F1762" i="9"/>
  <c r="B1763" i="9"/>
  <c r="C1763" i="9"/>
  <c r="F1763" i="9"/>
  <c r="B1764" i="9"/>
  <c r="C1764" i="9"/>
  <c r="F1764" i="9"/>
  <c r="B1765" i="9"/>
  <c r="C1765" i="9"/>
  <c r="D1765" i="9" s="1"/>
  <c r="F1765" i="9"/>
  <c r="B1766" i="9"/>
  <c r="C1766" i="9"/>
  <c r="F1766" i="9"/>
  <c r="B1767" i="9"/>
  <c r="C1767" i="9"/>
  <c r="F1767" i="9"/>
  <c r="B1768" i="9"/>
  <c r="C1768" i="9"/>
  <c r="F1768" i="9"/>
  <c r="B1769" i="9"/>
  <c r="C1769" i="9"/>
  <c r="F1769" i="9"/>
  <c r="B1770" i="9"/>
  <c r="C1770" i="9"/>
  <c r="F1770" i="9"/>
  <c r="B1771" i="9"/>
  <c r="C1771" i="9"/>
  <c r="F1771" i="9"/>
  <c r="B1772" i="9"/>
  <c r="C1772" i="9"/>
  <c r="F1772" i="9"/>
  <c r="B1773" i="9"/>
  <c r="C1773" i="9"/>
  <c r="F1773" i="9"/>
  <c r="B1774" i="9"/>
  <c r="C1774" i="9"/>
  <c r="F1774" i="9"/>
  <c r="B1775" i="9"/>
  <c r="C1775" i="9"/>
  <c r="F1775" i="9"/>
  <c r="B1776" i="9"/>
  <c r="C1776" i="9"/>
  <c r="F1776" i="9"/>
  <c r="B1777" i="9"/>
  <c r="C1777" i="9"/>
  <c r="D1777" i="9" s="1"/>
  <c r="F1777" i="9"/>
  <c r="B1778" i="9"/>
  <c r="C1778" i="9"/>
  <c r="F1778" i="9"/>
  <c r="B1779" i="9"/>
  <c r="C1779" i="9"/>
  <c r="F1779" i="9"/>
  <c r="B1780" i="9"/>
  <c r="C1780" i="9"/>
  <c r="F1780" i="9"/>
  <c r="B1781" i="9"/>
  <c r="C1781" i="9"/>
  <c r="F1781" i="9"/>
  <c r="B1782" i="9"/>
  <c r="C1782" i="9"/>
  <c r="F1782" i="9"/>
  <c r="B1783" i="9"/>
  <c r="C1783" i="9"/>
  <c r="F1783" i="9"/>
  <c r="B1784" i="9"/>
  <c r="C1784" i="9"/>
  <c r="F1784" i="9"/>
  <c r="B1785" i="9"/>
  <c r="C1785" i="9"/>
  <c r="D1785" i="9" s="1"/>
  <c r="F1785" i="9"/>
  <c r="B1786" i="9"/>
  <c r="C1786" i="9"/>
  <c r="F1786" i="9"/>
  <c r="B1787" i="9"/>
  <c r="C1787" i="9"/>
  <c r="F1787" i="9"/>
  <c r="B1788" i="9"/>
  <c r="C1788" i="9"/>
  <c r="F1788" i="9"/>
  <c r="B1789" i="9"/>
  <c r="C1789" i="9"/>
  <c r="F1789" i="9"/>
  <c r="B1790" i="9"/>
  <c r="C1790" i="9"/>
  <c r="F1790" i="9"/>
  <c r="B1791" i="9"/>
  <c r="C1791" i="9"/>
  <c r="F1791" i="9"/>
  <c r="B1792" i="9"/>
  <c r="C1792" i="9"/>
  <c r="F1792" i="9"/>
  <c r="B1793" i="9"/>
  <c r="C1793" i="9"/>
  <c r="D1793" i="9" s="1"/>
  <c r="F1793" i="9"/>
  <c r="B1794" i="9"/>
  <c r="C1794" i="9"/>
  <c r="F1794" i="9"/>
  <c r="B1795" i="9"/>
  <c r="C1795" i="9"/>
  <c r="F1795" i="9"/>
  <c r="B1796" i="9"/>
  <c r="C1796" i="9"/>
  <c r="F1796" i="9"/>
  <c r="B1797" i="9"/>
  <c r="C1797" i="9"/>
  <c r="F1797" i="9"/>
  <c r="B1798" i="9"/>
  <c r="C1798" i="9"/>
  <c r="F1798" i="9"/>
  <c r="B1799" i="9"/>
  <c r="C1799" i="9"/>
  <c r="F1799" i="9"/>
  <c r="B1800" i="9"/>
  <c r="C1800" i="9"/>
  <c r="F1800" i="9"/>
  <c r="B1801" i="9"/>
  <c r="C1801" i="9"/>
  <c r="D1801" i="9" s="1"/>
  <c r="F1801" i="9"/>
  <c r="B1802" i="9"/>
  <c r="C1802" i="9"/>
  <c r="F1802" i="9"/>
  <c r="B1803" i="9"/>
  <c r="C1803" i="9"/>
  <c r="F1803" i="9"/>
  <c r="B1804" i="9"/>
  <c r="C1804" i="9"/>
  <c r="F1804" i="9"/>
  <c r="B1805" i="9"/>
  <c r="C1805" i="9"/>
  <c r="F1805" i="9"/>
  <c r="B1806" i="9"/>
  <c r="C1806" i="9"/>
  <c r="F1806" i="9"/>
  <c r="B1807" i="9"/>
  <c r="C1807" i="9"/>
  <c r="F1807" i="9"/>
  <c r="B1808" i="9"/>
  <c r="C1808" i="9"/>
  <c r="F1808" i="9"/>
  <c r="B1809" i="9"/>
  <c r="C1809" i="9"/>
  <c r="D1809" i="9" s="1"/>
  <c r="F1809" i="9"/>
  <c r="B1810" i="9"/>
  <c r="C1810" i="9"/>
  <c r="F1810" i="9"/>
  <c r="B1811" i="9"/>
  <c r="C1811" i="9"/>
  <c r="F1811" i="9"/>
  <c r="B1812" i="9"/>
  <c r="C1812" i="9"/>
  <c r="F1812" i="9"/>
  <c r="B1813" i="9"/>
  <c r="C1813" i="9"/>
  <c r="F1813" i="9"/>
  <c r="B1814" i="9"/>
  <c r="C1814" i="9"/>
  <c r="F1814" i="9"/>
  <c r="B1815" i="9"/>
  <c r="C1815" i="9"/>
  <c r="F1815" i="9"/>
  <c r="B1816" i="9"/>
  <c r="C1816" i="9"/>
  <c r="F1816" i="9"/>
  <c r="B1817" i="9"/>
  <c r="C1817" i="9"/>
  <c r="D1817" i="9" s="1"/>
  <c r="F1817" i="9"/>
  <c r="B1818" i="9"/>
  <c r="C1818" i="9"/>
  <c r="F1818" i="9"/>
  <c r="B1819" i="9"/>
  <c r="C1819" i="9"/>
  <c r="F1819" i="9"/>
  <c r="B1820" i="9"/>
  <c r="C1820" i="9"/>
  <c r="F1820" i="9"/>
  <c r="B1821" i="9"/>
  <c r="C1821" i="9"/>
  <c r="F1821" i="9"/>
  <c r="B1822" i="9"/>
  <c r="C1822" i="9"/>
  <c r="F1822" i="9"/>
  <c r="B1823" i="9"/>
  <c r="C1823" i="9"/>
  <c r="F1823" i="9"/>
  <c r="B1824" i="9"/>
  <c r="C1824" i="9"/>
  <c r="F1824" i="9"/>
  <c r="B1825" i="9"/>
  <c r="C1825" i="9"/>
  <c r="D1825" i="9" s="1"/>
  <c r="F1825" i="9"/>
  <c r="B1826" i="9"/>
  <c r="C1826" i="9"/>
  <c r="F1826" i="9"/>
  <c r="B1827" i="9"/>
  <c r="C1827" i="9"/>
  <c r="F1827" i="9"/>
  <c r="B1828" i="9"/>
  <c r="C1828" i="9"/>
  <c r="F1828" i="9"/>
  <c r="B1829" i="9"/>
  <c r="C1829" i="9"/>
  <c r="F1829" i="9"/>
  <c r="B1830" i="9"/>
  <c r="C1830" i="9"/>
  <c r="F1830" i="9"/>
  <c r="B1831" i="9"/>
  <c r="C1831" i="9"/>
  <c r="F1831" i="9"/>
  <c r="B1832" i="9"/>
  <c r="C1832" i="9"/>
  <c r="F1832" i="9"/>
  <c r="B1833" i="9"/>
  <c r="C1833" i="9"/>
  <c r="D1833" i="9" s="1"/>
  <c r="F1833" i="9"/>
  <c r="B1834" i="9"/>
  <c r="C1834" i="9"/>
  <c r="F1834" i="9"/>
  <c r="B1835" i="9"/>
  <c r="C1835" i="9"/>
  <c r="F1835" i="9"/>
  <c r="B1836" i="9"/>
  <c r="C1836" i="9"/>
  <c r="F1836" i="9"/>
  <c r="B1837" i="9"/>
  <c r="C1837" i="9"/>
  <c r="F1837" i="9"/>
  <c r="B1838" i="9"/>
  <c r="C1838" i="9"/>
  <c r="F1838" i="9"/>
  <c r="B1839" i="9"/>
  <c r="C1839" i="9"/>
  <c r="F1839" i="9"/>
  <c r="B1840" i="9"/>
  <c r="C1840" i="9"/>
  <c r="F1840" i="9"/>
  <c r="B1841" i="9"/>
  <c r="C1841" i="9"/>
  <c r="D1841" i="9"/>
  <c r="F1841" i="9"/>
  <c r="B1842" i="9"/>
  <c r="C1842" i="9"/>
  <c r="F1842" i="9"/>
  <c r="B1843" i="9"/>
  <c r="C1843" i="9"/>
  <c r="F1843" i="9"/>
  <c r="B1844" i="9"/>
  <c r="C1844" i="9"/>
  <c r="F1844" i="9"/>
  <c r="B1845" i="9"/>
  <c r="C1845" i="9"/>
  <c r="F1845" i="9"/>
  <c r="B1846" i="9"/>
  <c r="C1846" i="9"/>
  <c r="F1846" i="9"/>
  <c r="B1847" i="9"/>
  <c r="C1847" i="9"/>
  <c r="F1847" i="9"/>
  <c r="B1848" i="9"/>
  <c r="C1848" i="9"/>
  <c r="F1848" i="9"/>
  <c r="B1849" i="9"/>
  <c r="C1849" i="9"/>
  <c r="D1849" i="9" s="1"/>
  <c r="F1849" i="9"/>
  <c r="B1850" i="9"/>
  <c r="C1850" i="9"/>
  <c r="F1850" i="9"/>
  <c r="B1851" i="9"/>
  <c r="C1851" i="9"/>
  <c r="F1851" i="9"/>
  <c r="B1852" i="9"/>
  <c r="C1852" i="9"/>
  <c r="F1852" i="9"/>
  <c r="B1853" i="9"/>
  <c r="C1853" i="9"/>
  <c r="F1853" i="9"/>
  <c r="B1854" i="9"/>
  <c r="C1854" i="9"/>
  <c r="F1854" i="9"/>
  <c r="B1855" i="9"/>
  <c r="C1855" i="9"/>
  <c r="F1855" i="9"/>
  <c r="B1856" i="9"/>
  <c r="C1856" i="9"/>
  <c r="F1856" i="9"/>
  <c r="B1857" i="9"/>
  <c r="C1857" i="9"/>
  <c r="D1857" i="9" s="1"/>
  <c r="F1857" i="9"/>
  <c r="B1858" i="9"/>
  <c r="C1858" i="9"/>
  <c r="F1858" i="9"/>
  <c r="B1859" i="9"/>
  <c r="C1859" i="9"/>
  <c r="F1859" i="9"/>
  <c r="B1860" i="9"/>
  <c r="C1860" i="9"/>
  <c r="F1860" i="9"/>
  <c r="B1861" i="9"/>
  <c r="C1861" i="9"/>
  <c r="F1861" i="9"/>
  <c r="B1862" i="9"/>
  <c r="C1862" i="9"/>
  <c r="F1862" i="9"/>
  <c r="B1863" i="9"/>
  <c r="C1863" i="9"/>
  <c r="F1863" i="9"/>
  <c r="B1864" i="9"/>
  <c r="C1864" i="9"/>
  <c r="F1864" i="9"/>
  <c r="B1865" i="9"/>
  <c r="C1865" i="9"/>
  <c r="D1865" i="9" s="1"/>
  <c r="F1865" i="9"/>
  <c r="B1866" i="9"/>
  <c r="C1866" i="9"/>
  <c r="F1866" i="9"/>
  <c r="B1867" i="9"/>
  <c r="C1867" i="9"/>
  <c r="F1867" i="9"/>
  <c r="B1868" i="9"/>
  <c r="C1868" i="9"/>
  <c r="F1868" i="9"/>
  <c r="B1869" i="9"/>
  <c r="C1869" i="9"/>
  <c r="F1869" i="9"/>
  <c r="B1870" i="9"/>
  <c r="C1870" i="9"/>
  <c r="F1870" i="9"/>
  <c r="B1871" i="9"/>
  <c r="C1871" i="9"/>
  <c r="F1871" i="9"/>
  <c r="B1872" i="9"/>
  <c r="C1872" i="9"/>
  <c r="F1872" i="9"/>
  <c r="B1873" i="9"/>
  <c r="C1873" i="9"/>
  <c r="D1873" i="9"/>
  <c r="F1873" i="9"/>
  <c r="B1874" i="9"/>
  <c r="C1874" i="9"/>
  <c r="F1874" i="9"/>
  <c r="B1875" i="9"/>
  <c r="C1875" i="9"/>
  <c r="F1875" i="9"/>
  <c r="B1876" i="9"/>
  <c r="C1876" i="9"/>
  <c r="F1876" i="9"/>
  <c r="B1877" i="9"/>
  <c r="C1877" i="9"/>
  <c r="F1877" i="9"/>
  <c r="B1878" i="9"/>
  <c r="C1878" i="9"/>
  <c r="F1878" i="9"/>
  <c r="B1879" i="9"/>
  <c r="C1879" i="9"/>
  <c r="F1879" i="9"/>
  <c r="B1880" i="9"/>
  <c r="C1880" i="9"/>
  <c r="F1880" i="9"/>
  <c r="B1881" i="9"/>
  <c r="C1881" i="9"/>
  <c r="D1881" i="9" s="1"/>
  <c r="F1881" i="9"/>
  <c r="B1882" i="9"/>
  <c r="C1882" i="9"/>
  <c r="F1882" i="9"/>
  <c r="B1883" i="9"/>
  <c r="C1883" i="9"/>
  <c r="F1883" i="9"/>
  <c r="B1884" i="9"/>
  <c r="C1884" i="9"/>
  <c r="F1884" i="9"/>
  <c r="B1885" i="9"/>
  <c r="C1885" i="9"/>
  <c r="F1885" i="9"/>
  <c r="B1886" i="9"/>
  <c r="C1886" i="9"/>
  <c r="F1886" i="9"/>
  <c r="B1887" i="9"/>
  <c r="C1887" i="9"/>
  <c r="F1887" i="9"/>
  <c r="B1888" i="9"/>
  <c r="C1888" i="9"/>
  <c r="F1888" i="9"/>
  <c r="B1889" i="9"/>
  <c r="C1889" i="9"/>
  <c r="D1889" i="9" s="1"/>
  <c r="F1889" i="9"/>
  <c r="B1890" i="9"/>
  <c r="C1890" i="9"/>
  <c r="F1890" i="9"/>
  <c r="B1891" i="9"/>
  <c r="C1891" i="9"/>
  <c r="F1891" i="9"/>
  <c r="B1892" i="9"/>
  <c r="C1892" i="9"/>
  <c r="F1892" i="9"/>
  <c r="B1893" i="9"/>
  <c r="C1893" i="9"/>
  <c r="F1893" i="9"/>
  <c r="B1894" i="9"/>
  <c r="C1894" i="9"/>
  <c r="F1894" i="9"/>
  <c r="B1895" i="9"/>
  <c r="C1895" i="9"/>
  <c r="F1895" i="9"/>
  <c r="B1896" i="9"/>
  <c r="C1896" i="9"/>
  <c r="F1896" i="9"/>
  <c r="B1897" i="9"/>
  <c r="C1897" i="9"/>
  <c r="D1897" i="9" s="1"/>
  <c r="F1897" i="9"/>
  <c r="B1898" i="9"/>
  <c r="C1898" i="9"/>
  <c r="F1898" i="9"/>
  <c r="B1899" i="9"/>
  <c r="C1899" i="9"/>
  <c r="F1899" i="9"/>
  <c r="B1900" i="9"/>
  <c r="C1900" i="9"/>
  <c r="F1900" i="9"/>
  <c r="B1901" i="9"/>
  <c r="C1901" i="9"/>
  <c r="F1901" i="9"/>
  <c r="B1902" i="9"/>
  <c r="C1902" i="9"/>
  <c r="F1902" i="9"/>
  <c r="B1903" i="9"/>
  <c r="C1903" i="9"/>
  <c r="F1903" i="9"/>
  <c r="B1904" i="9"/>
  <c r="C1904" i="9"/>
  <c r="F1904" i="9"/>
  <c r="B1905" i="9"/>
  <c r="C1905" i="9"/>
  <c r="D1905" i="9"/>
  <c r="F1905" i="9"/>
  <c r="B1906" i="9"/>
  <c r="C1906" i="9"/>
  <c r="F1906" i="9"/>
  <c r="B1907" i="9"/>
  <c r="C1907" i="9"/>
  <c r="F1907" i="9"/>
  <c r="B1908" i="9"/>
  <c r="C1908" i="9"/>
  <c r="F1908" i="9"/>
  <c r="B1909" i="9"/>
  <c r="C1909" i="9"/>
  <c r="F1909" i="9"/>
  <c r="B1910" i="9"/>
  <c r="C1910" i="9"/>
  <c r="F1910" i="9"/>
  <c r="B1911" i="9"/>
  <c r="C1911" i="9"/>
  <c r="F1911" i="9"/>
  <c r="B1912" i="9"/>
  <c r="C1912" i="9"/>
  <c r="F1912" i="9"/>
  <c r="B1913" i="9"/>
  <c r="C1913" i="9"/>
  <c r="D1913" i="9" s="1"/>
  <c r="F1913" i="9"/>
  <c r="B1914" i="9"/>
  <c r="C1914" i="9"/>
  <c r="F1914" i="9"/>
  <c r="B1915" i="9"/>
  <c r="C1915" i="9"/>
  <c r="F1915" i="9"/>
  <c r="B1916" i="9"/>
  <c r="C1916" i="9"/>
  <c r="F1916" i="9"/>
  <c r="B1917" i="9"/>
  <c r="C1917" i="9"/>
  <c r="F1917" i="9"/>
  <c r="B1918" i="9"/>
  <c r="C1918" i="9"/>
  <c r="F1918" i="9"/>
  <c r="B1919" i="9"/>
  <c r="C1919" i="9"/>
  <c r="F1919" i="9"/>
  <c r="B1920" i="9"/>
  <c r="C1920" i="9"/>
  <c r="F1920" i="9"/>
  <c r="B1921" i="9"/>
  <c r="C1921" i="9"/>
  <c r="D1921" i="9" s="1"/>
  <c r="F1921" i="9"/>
  <c r="B1922" i="9"/>
  <c r="C1922" i="9"/>
  <c r="F1922" i="9"/>
  <c r="B1923" i="9"/>
  <c r="C1923" i="9"/>
  <c r="F1923" i="9"/>
  <c r="B1924" i="9"/>
  <c r="C1924" i="9"/>
  <c r="F1924" i="9"/>
  <c r="B1925" i="9"/>
  <c r="C1925" i="9"/>
  <c r="F1925" i="9"/>
  <c r="B1926" i="9"/>
  <c r="C1926" i="9"/>
  <c r="F1926" i="9"/>
  <c r="B1927" i="9"/>
  <c r="C1927" i="9"/>
  <c r="F1927" i="9"/>
  <c r="B1928" i="9"/>
  <c r="C1928" i="9"/>
  <c r="F1928" i="9"/>
  <c r="B1929" i="9"/>
  <c r="C1929" i="9"/>
  <c r="D1929" i="9" s="1"/>
  <c r="F1929" i="9"/>
  <c r="B1930" i="9"/>
  <c r="C1930" i="9"/>
  <c r="F1930" i="9"/>
  <c r="B1931" i="9"/>
  <c r="C1931" i="9"/>
  <c r="F1931" i="9"/>
  <c r="B1932" i="9"/>
  <c r="C1932" i="9"/>
  <c r="F1932" i="9"/>
  <c r="B1933" i="9"/>
  <c r="C1933" i="9"/>
  <c r="F1933" i="9"/>
  <c r="B1934" i="9"/>
  <c r="C1934" i="9"/>
  <c r="F1934" i="9"/>
  <c r="B1935" i="9"/>
  <c r="C1935" i="9"/>
  <c r="F1935" i="9"/>
  <c r="B1936" i="9"/>
  <c r="C1936" i="9"/>
  <c r="F1936" i="9"/>
  <c r="B1937" i="9"/>
  <c r="C1937" i="9"/>
  <c r="D1937" i="9"/>
  <c r="F1937" i="9"/>
  <c r="B1938" i="9"/>
  <c r="C1938" i="9"/>
  <c r="F1938" i="9"/>
  <c r="B1939" i="9"/>
  <c r="C1939" i="9"/>
  <c r="F1939" i="9"/>
  <c r="B1940" i="9"/>
  <c r="C1940" i="9"/>
  <c r="F1940" i="9"/>
  <c r="B1941" i="9"/>
  <c r="C1941" i="9"/>
  <c r="F1941" i="9"/>
  <c r="B1942" i="9"/>
  <c r="C1942" i="9"/>
  <c r="F1942" i="9"/>
  <c r="B1943" i="9"/>
  <c r="C1943" i="9"/>
  <c r="F1943" i="9"/>
  <c r="B1944" i="9"/>
  <c r="C1944" i="9"/>
  <c r="F1944" i="9"/>
  <c r="B1945" i="9"/>
  <c r="C1945" i="9"/>
  <c r="D1945" i="9" s="1"/>
  <c r="F1945" i="9"/>
  <c r="B1946" i="9"/>
  <c r="C1946" i="9"/>
  <c r="F1946" i="9"/>
  <c r="B1947" i="9"/>
  <c r="C1947" i="9"/>
  <c r="F1947" i="9"/>
  <c r="B1948" i="9"/>
  <c r="C1948" i="9"/>
  <c r="F1948" i="9"/>
  <c r="B1949" i="9"/>
  <c r="C1949" i="9"/>
  <c r="F1949" i="9"/>
  <c r="B1950" i="9"/>
  <c r="C1950" i="9"/>
  <c r="F1950" i="9"/>
  <c r="B1951" i="9"/>
  <c r="C1951" i="9"/>
  <c r="F1951" i="9"/>
  <c r="B1952" i="9"/>
  <c r="C1952" i="9"/>
  <c r="F1952" i="9"/>
  <c r="B1953" i="9"/>
  <c r="C1953" i="9"/>
  <c r="D1953" i="9" s="1"/>
  <c r="F1953" i="9"/>
  <c r="B1954" i="9"/>
  <c r="C1954" i="9"/>
  <c r="F1954" i="9"/>
  <c r="B1955" i="9"/>
  <c r="C1955" i="9"/>
  <c r="F1955" i="9"/>
  <c r="B1956" i="9"/>
  <c r="C1956" i="9"/>
  <c r="F1956" i="9"/>
  <c r="B1957" i="9"/>
  <c r="C1957" i="9"/>
  <c r="F1957" i="9"/>
  <c r="B1958" i="9"/>
  <c r="C1958" i="9"/>
  <c r="F1958" i="9"/>
  <c r="B1959" i="9"/>
  <c r="C1959" i="9"/>
  <c r="F1959" i="9"/>
  <c r="B1960" i="9"/>
  <c r="C1960" i="9"/>
  <c r="F1960" i="9"/>
  <c r="B1961" i="9"/>
  <c r="C1961" i="9"/>
  <c r="D1961" i="9" s="1"/>
  <c r="F1961" i="9"/>
  <c r="B1962" i="9"/>
  <c r="C1962" i="9"/>
  <c r="F1962" i="9"/>
  <c r="B1963" i="9"/>
  <c r="C1963" i="9"/>
  <c r="F1963" i="9"/>
  <c r="B1964" i="9"/>
  <c r="C1964" i="9"/>
  <c r="F1964" i="9"/>
  <c r="B1965" i="9"/>
  <c r="C1965" i="9"/>
  <c r="F1965" i="9"/>
  <c r="B1966" i="9"/>
  <c r="C1966" i="9"/>
  <c r="F1966" i="9"/>
  <c r="B1967" i="9"/>
  <c r="C1967" i="9"/>
  <c r="F1967" i="9"/>
  <c r="B1968" i="9"/>
  <c r="C1968" i="9"/>
  <c r="F1968" i="9"/>
  <c r="B1969" i="9"/>
  <c r="C1969" i="9"/>
  <c r="D1969" i="9"/>
  <c r="F1969" i="9"/>
  <c r="B1970" i="9"/>
  <c r="C1970" i="9"/>
  <c r="F1970" i="9"/>
  <c r="B1971" i="9"/>
  <c r="C1971" i="9"/>
  <c r="F1971" i="9"/>
  <c r="B1972" i="9"/>
  <c r="C1972" i="9"/>
  <c r="F1972" i="9"/>
  <c r="B1973" i="9"/>
  <c r="C1973" i="9"/>
  <c r="F1973" i="9"/>
  <c r="B1974" i="9"/>
  <c r="C1974" i="9"/>
  <c r="F1974" i="9"/>
  <c r="B1975" i="9"/>
  <c r="C1975" i="9"/>
  <c r="F1975" i="9"/>
  <c r="B1976" i="9"/>
  <c r="C1976" i="9"/>
  <c r="F1976" i="9"/>
  <c r="B1977" i="9"/>
  <c r="C1977" i="9"/>
  <c r="D1977" i="9" s="1"/>
  <c r="F1977" i="9"/>
  <c r="B1978" i="9"/>
  <c r="C1978" i="9"/>
  <c r="F1978" i="9"/>
  <c r="B1979" i="9"/>
  <c r="C1979" i="9"/>
  <c r="F1979" i="9"/>
  <c r="B1980" i="9"/>
  <c r="C1980" i="9"/>
  <c r="F1980" i="9"/>
  <c r="B1981" i="9"/>
  <c r="C1981" i="9"/>
  <c r="F1981" i="9"/>
  <c r="B1982" i="9"/>
  <c r="C1982" i="9"/>
  <c r="F1982" i="9"/>
  <c r="B1983" i="9"/>
  <c r="C1983" i="9"/>
  <c r="F1983" i="9"/>
  <c r="B1984" i="9"/>
  <c r="C1984" i="9"/>
  <c r="F1984" i="9"/>
  <c r="B1985" i="9"/>
  <c r="C1985" i="9"/>
  <c r="D1985" i="9" s="1"/>
  <c r="F1985" i="9"/>
  <c r="B1986" i="9"/>
  <c r="C1986" i="9"/>
  <c r="F1986" i="9"/>
  <c r="B1987" i="9"/>
  <c r="C1987" i="9"/>
  <c r="F1987" i="9"/>
  <c r="B1988" i="9"/>
  <c r="C1988" i="9"/>
  <c r="F1988" i="9"/>
  <c r="B1989" i="9"/>
  <c r="C1989" i="9"/>
  <c r="F1989" i="9"/>
  <c r="B1990" i="9"/>
  <c r="C1990" i="9"/>
  <c r="F1990" i="9"/>
  <c r="B1991" i="9"/>
  <c r="C1991" i="9"/>
  <c r="F1991" i="9"/>
  <c r="B1992" i="9"/>
  <c r="C1992" i="9"/>
  <c r="F1992" i="9"/>
  <c r="B1993" i="9"/>
  <c r="C1993" i="9"/>
  <c r="D1993" i="9" s="1"/>
  <c r="F1993" i="9"/>
  <c r="B1994" i="9"/>
  <c r="C1994" i="9"/>
  <c r="F1994" i="9"/>
  <c r="B1995" i="9"/>
  <c r="C1995" i="9"/>
  <c r="F1995" i="9"/>
  <c r="B1996" i="9"/>
  <c r="C1996" i="9"/>
  <c r="F1996" i="9"/>
  <c r="B1997" i="9"/>
  <c r="C1997" i="9"/>
  <c r="F1997" i="9"/>
  <c r="B1998" i="9"/>
  <c r="C1998" i="9"/>
  <c r="F1998" i="9"/>
  <c r="B1999" i="9"/>
  <c r="C1999" i="9"/>
  <c r="F1999" i="9"/>
  <c r="B2000" i="9"/>
  <c r="C2000" i="9"/>
  <c r="F2000" i="9"/>
  <c r="B2001" i="9"/>
  <c r="C2001" i="9"/>
  <c r="D2001" i="9"/>
  <c r="F2001" i="9"/>
  <c r="B2002" i="9"/>
  <c r="C2002" i="9"/>
  <c r="F2002" i="9"/>
  <c r="B2003" i="9"/>
  <c r="C2003" i="9"/>
  <c r="F2003" i="9"/>
  <c r="B2004" i="9"/>
  <c r="C2004" i="9"/>
  <c r="F2004" i="9"/>
  <c r="B2005" i="9"/>
  <c r="C2005" i="9"/>
  <c r="F2005" i="9"/>
  <c r="B2006" i="9"/>
  <c r="C2006" i="9"/>
  <c r="F2006" i="9"/>
  <c r="B2007" i="9"/>
  <c r="C2007" i="9"/>
  <c r="F2007" i="9"/>
  <c r="B2008" i="9"/>
  <c r="C2008" i="9"/>
  <c r="F2008" i="9"/>
  <c r="B2009" i="9"/>
  <c r="C2009" i="9"/>
  <c r="D2009" i="9" s="1"/>
  <c r="F2009" i="9"/>
  <c r="B2010" i="9"/>
  <c r="C2010" i="9"/>
  <c r="F2010" i="9"/>
  <c r="B2011" i="9"/>
  <c r="C2011" i="9"/>
  <c r="F2011" i="9"/>
  <c r="B2012" i="9"/>
  <c r="C2012" i="9"/>
  <c r="F2012" i="9"/>
  <c r="B2013" i="9"/>
  <c r="C2013" i="9"/>
  <c r="F2013" i="9"/>
  <c r="B2014" i="9"/>
  <c r="C2014" i="9"/>
  <c r="F2014" i="9"/>
  <c r="B2015" i="9"/>
  <c r="C2015" i="9"/>
  <c r="F2015" i="9"/>
  <c r="B2016" i="9"/>
  <c r="C2016" i="9"/>
  <c r="F2016" i="9"/>
  <c r="B2017" i="9"/>
  <c r="C2017" i="9"/>
  <c r="D2017" i="9" s="1"/>
  <c r="F2017" i="9"/>
  <c r="B2018" i="9"/>
  <c r="C2018" i="9"/>
  <c r="F2018" i="9"/>
  <c r="B2019" i="9"/>
  <c r="C2019" i="9"/>
  <c r="F2019" i="9"/>
  <c r="B2020" i="9"/>
  <c r="C2020" i="9"/>
  <c r="F2020" i="9"/>
  <c r="B2021" i="9"/>
  <c r="C2021" i="9"/>
  <c r="F2021" i="9"/>
  <c r="B2022" i="9"/>
  <c r="C2022" i="9"/>
  <c r="F2022" i="9"/>
  <c r="B2023" i="9"/>
  <c r="C2023" i="9"/>
  <c r="F2023" i="9"/>
  <c r="B2024" i="9"/>
  <c r="C2024" i="9"/>
  <c r="F2024" i="9"/>
  <c r="B2025" i="9"/>
  <c r="C2025" i="9"/>
  <c r="D2025" i="9" s="1"/>
  <c r="F2025" i="9"/>
  <c r="B2026" i="9"/>
  <c r="C2026" i="9"/>
  <c r="F2026" i="9"/>
  <c r="B2027" i="9"/>
  <c r="C2027" i="9"/>
  <c r="F2027" i="9"/>
  <c r="B2028" i="9"/>
  <c r="C2028" i="9"/>
  <c r="F2028" i="9"/>
  <c r="B2029" i="9"/>
  <c r="C2029" i="9"/>
  <c r="F2029" i="9"/>
  <c r="B2030" i="9"/>
  <c r="C2030" i="9"/>
  <c r="F2030" i="9"/>
  <c r="B2031" i="9"/>
  <c r="C2031" i="9"/>
  <c r="F2031" i="9"/>
  <c r="B2032" i="9"/>
  <c r="C2032" i="9"/>
  <c r="F2032" i="9"/>
  <c r="B2033" i="9"/>
  <c r="C2033" i="9"/>
  <c r="D2033" i="9"/>
  <c r="F2033" i="9"/>
  <c r="B2034" i="9"/>
  <c r="C2034" i="9"/>
  <c r="F2034" i="9"/>
  <c r="B2035" i="9"/>
  <c r="C2035" i="9"/>
  <c r="F2035" i="9"/>
  <c r="B2036" i="9"/>
  <c r="C2036" i="9"/>
  <c r="F2036" i="9"/>
  <c r="B2037" i="9"/>
  <c r="C2037" i="9"/>
  <c r="F2037" i="9"/>
  <c r="B2038" i="9"/>
  <c r="C2038" i="9"/>
  <c r="F2038" i="9"/>
  <c r="B2039" i="9"/>
  <c r="C2039" i="9"/>
  <c r="F2039" i="9"/>
  <c r="B2040" i="9"/>
  <c r="C2040" i="9"/>
  <c r="F2040" i="9"/>
  <c r="B2041" i="9"/>
  <c r="C2041" i="9"/>
  <c r="D2041" i="9" s="1"/>
  <c r="F2041" i="9"/>
  <c r="B2042" i="9"/>
  <c r="C2042" i="9"/>
  <c r="F2042" i="9"/>
  <c r="B2043" i="9"/>
  <c r="C2043" i="9"/>
  <c r="F2043" i="9"/>
  <c r="B2044" i="9"/>
  <c r="C2044" i="9"/>
  <c r="F2044" i="9"/>
  <c r="B2045" i="9"/>
  <c r="C2045" i="9"/>
  <c r="F2045" i="9"/>
  <c r="B2046" i="9"/>
  <c r="C2046" i="9"/>
  <c r="F2046" i="9"/>
  <c r="B2047" i="9"/>
  <c r="C2047" i="9"/>
  <c r="F2047" i="9"/>
  <c r="B2048" i="9"/>
  <c r="C2048" i="9"/>
  <c r="F2048" i="9"/>
  <c r="B2049" i="9"/>
  <c r="C2049" i="9"/>
  <c r="D2049" i="9" s="1"/>
  <c r="F2049" i="9"/>
  <c r="B2050" i="9"/>
  <c r="C2050" i="9"/>
  <c r="F2050" i="9"/>
  <c r="B2051" i="9"/>
  <c r="C2051" i="9"/>
  <c r="F2051" i="9"/>
  <c r="B2052" i="9"/>
  <c r="C2052" i="9"/>
  <c r="F2052" i="9"/>
  <c r="B2053" i="9"/>
  <c r="C2053" i="9"/>
  <c r="F2053" i="9"/>
  <c r="B2054" i="9"/>
  <c r="C2054" i="9"/>
  <c r="F2054" i="9"/>
  <c r="B2055" i="9"/>
  <c r="C2055" i="9"/>
  <c r="F2055" i="9"/>
  <c r="B2056" i="9"/>
  <c r="C2056" i="9"/>
  <c r="F2056" i="9"/>
  <c r="B2057" i="9"/>
  <c r="C2057" i="9"/>
  <c r="D2057" i="9" s="1"/>
  <c r="F2057" i="9"/>
  <c r="B2058" i="9"/>
  <c r="C2058" i="9"/>
  <c r="F2058" i="9"/>
  <c r="B2059" i="9"/>
  <c r="C2059" i="9"/>
  <c r="F2059" i="9"/>
  <c r="B2060" i="9"/>
  <c r="C2060" i="9"/>
  <c r="F2060" i="9"/>
  <c r="B2061" i="9"/>
  <c r="C2061" i="9"/>
  <c r="F2061" i="9"/>
  <c r="B2062" i="9"/>
  <c r="C2062" i="9"/>
  <c r="F2062" i="9"/>
  <c r="B2063" i="9"/>
  <c r="C2063" i="9"/>
  <c r="F2063" i="9"/>
  <c r="B2064" i="9"/>
  <c r="C2064" i="9"/>
  <c r="F2064" i="9"/>
  <c r="B2065" i="9"/>
  <c r="C2065" i="9"/>
  <c r="D2065" i="9"/>
  <c r="F2065" i="9"/>
  <c r="B2066" i="9"/>
  <c r="C2066" i="9"/>
  <c r="F2066" i="9"/>
  <c r="B2067" i="9"/>
  <c r="C2067" i="9"/>
  <c r="F2067" i="9"/>
  <c r="B2068" i="9"/>
  <c r="C2068" i="9"/>
  <c r="F2068" i="9"/>
  <c r="B2069" i="9"/>
  <c r="C2069" i="9"/>
  <c r="F2069" i="9"/>
  <c r="B2070" i="9"/>
  <c r="C2070" i="9"/>
  <c r="F2070" i="9"/>
  <c r="B2071" i="9"/>
  <c r="C2071" i="9"/>
  <c r="F2071" i="9"/>
  <c r="B2072" i="9"/>
  <c r="C2072" i="9"/>
  <c r="F2072" i="9"/>
  <c r="B2073" i="9"/>
  <c r="C2073" i="9"/>
  <c r="D2073" i="9" s="1"/>
  <c r="F2073" i="9"/>
  <c r="B2074" i="9"/>
  <c r="C2074" i="9"/>
  <c r="F2074" i="9"/>
  <c r="B2075" i="9"/>
  <c r="C2075" i="9"/>
  <c r="F2075" i="9"/>
  <c r="B2076" i="9"/>
  <c r="C2076" i="9"/>
  <c r="F2076" i="9"/>
  <c r="B2077" i="9"/>
  <c r="C2077" i="9"/>
  <c r="F2077" i="9"/>
  <c r="B2078" i="9"/>
  <c r="C2078" i="9"/>
  <c r="F2078" i="9"/>
  <c r="B2079" i="9"/>
  <c r="C2079" i="9"/>
  <c r="D2079" i="9"/>
  <c r="F2079" i="9"/>
  <c r="B2080" i="9"/>
  <c r="C2080" i="9"/>
  <c r="F2080" i="9"/>
  <c r="B2081" i="9"/>
  <c r="C2081" i="9"/>
  <c r="F2081" i="9"/>
  <c r="B2082" i="9"/>
  <c r="C2082" i="9"/>
  <c r="F2082" i="9"/>
  <c r="B2083" i="9"/>
  <c r="C2083" i="9"/>
  <c r="D2083" i="9"/>
  <c r="F2083" i="9"/>
  <c r="B2084" i="9"/>
  <c r="C2084" i="9"/>
  <c r="F2084" i="9"/>
  <c r="B2085" i="9"/>
  <c r="C2085" i="9"/>
  <c r="F2085" i="9"/>
  <c r="B2086" i="9"/>
  <c r="C2086" i="9"/>
  <c r="F2086" i="9"/>
  <c r="B2087" i="9"/>
  <c r="C2087" i="9"/>
  <c r="F2087" i="9"/>
  <c r="B2088" i="9"/>
  <c r="C2088" i="9"/>
  <c r="F2088" i="9"/>
  <c r="B2089" i="9"/>
  <c r="C2089" i="9"/>
  <c r="D2089" i="9"/>
  <c r="F2089" i="9"/>
  <c r="B2090" i="9"/>
  <c r="C2090" i="9"/>
  <c r="F2090" i="9"/>
  <c r="B2091" i="9"/>
  <c r="C2091" i="9"/>
  <c r="F2091" i="9"/>
  <c r="B2092" i="9"/>
  <c r="C2092" i="9"/>
  <c r="F2092" i="9"/>
  <c r="B2093" i="9"/>
  <c r="C2093" i="9"/>
  <c r="F2093" i="9"/>
  <c r="B2094" i="9"/>
  <c r="C2094" i="9"/>
  <c r="F2094" i="9"/>
  <c r="B2095" i="9"/>
  <c r="C2095" i="9"/>
  <c r="D2095" i="9"/>
  <c r="F2095" i="9"/>
  <c r="B2096" i="9"/>
  <c r="C2096" i="9"/>
  <c r="F2096" i="9"/>
  <c r="B2097" i="9"/>
  <c r="C2097" i="9"/>
  <c r="F2097" i="9"/>
  <c r="B2098" i="9"/>
  <c r="C2098" i="9"/>
  <c r="F2098" i="9"/>
  <c r="B2099" i="9"/>
  <c r="C2099" i="9"/>
  <c r="D2099" i="9"/>
  <c r="F2099" i="9"/>
  <c r="B2100" i="9"/>
  <c r="C2100" i="9"/>
  <c r="F2100" i="9"/>
  <c r="B2101" i="9"/>
  <c r="C2101" i="9"/>
  <c r="F2101" i="9"/>
  <c r="B2102" i="9"/>
  <c r="C2102" i="9"/>
  <c r="F2102" i="9"/>
  <c r="B2103" i="9"/>
  <c r="C2103" i="9"/>
  <c r="F2103" i="9"/>
  <c r="B2104" i="9"/>
  <c r="C2104" i="9"/>
  <c r="F2104" i="9"/>
  <c r="B2105" i="9"/>
  <c r="C2105" i="9"/>
  <c r="D2105" i="9"/>
  <c r="F2105" i="9"/>
  <c r="B2106" i="9"/>
  <c r="C2106" i="9"/>
  <c r="F2106" i="9"/>
  <c r="B2107" i="9"/>
  <c r="C2107" i="9"/>
  <c r="F2107" i="9"/>
  <c r="B2108" i="9"/>
  <c r="C2108" i="9"/>
  <c r="F2108" i="9"/>
  <c r="B2109" i="9"/>
  <c r="C2109" i="9"/>
  <c r="F2109" i="9"/>
  <c r="B2110" i="9"/>
  <c r="C2110" i="9"/>
  <c r="F2110" i="9"/>
  <c r="B2111" i="9"/>
  <c r="C2111" i="9"/>
  <c r="D2111" i="9"/>
  <c r="F2111" i="9"/>
  <c r="B2112" i="9"/>
  <c r="C2112" i="9"/>
  <c r="F2112" i="9"/>
  <c r="B2113" i="9"/>
  <c r="C2113" i="9"/>
  <c r="F2113" i="9"/>
  <c r="B2114" i="9"/>
  <c r="C2114" i="9"/>
  <c r="F2114" i="9"/>
  <c r="B2115" i="9"/>
  <c r="C2115" i="9"/>
  <c r="D2115" i="9"/>
  <c r="F2115" i="9"/>
  <c r="B2116" i="9"/>
  <c r="C2116" i="9"/>
  <c r="F2116" i="9"/>
  <c r="B2117" i="9"/>
  <c r="C2117" i="9"/>
  <c r="F2117" i="9"/>
  <c r="B2118" i="9"/>
  <c r="C2118" i="9"/>
  <c r="F2118" i="9"/>
  <c r="B2119" i="9"/>
  <c r="C2119" i="9"/>
  <c r="F2119" i="9"/>
  <c r="B2120" i="9"/>
  <c r="C2120" i="9"/>
  <c r="F2120" i="9"/>
  <c r="B2121" i="9"/>
  <c r="C2121" i="9"/>
  <c r="D2121" i="9"/>
  <c r="F2121" i="9"/>
  <c r="B2122" i="9"/>
  <c r="C2122" i="9"/>
  <c r="F2122" i="9"/>
  <c r="B2123" i="9"/>
  <c r="C2123" i="9"/>
  <c r="F2123" i="9"/>
  <c r="B2124" i="9"/>
  <c r="C2124" i="9"/>
  <c r="F2124" i="9"/>
  <c r="B2125" i="9"/>
  <c r="C2125" i="9"/>
  <c r="D2125" i="9"/>
  <c r="F2125" i="9"/>
  <c r="B2126" i="9"/>
  <c r="C2126" i="9"/>
  <c r="F2126" i="9"/>
  <c r="B2127" i="9"/>
  <c r="C2127" i="9"/>
  <c r="F2127" i="9"/>
  <c r="B2128" i="9"/>
  <c r="C2128" i="9"/>
  <c r="F2128" i="9"/>
  <c r="B2129" i="9"/>
  <c r="C2129" i="9"/>
  <c r="F2129" i="9"/>
  <c r="B2130" i="9"/>
  <c r="C2130" i="9"/>
  <c r="F2130" i="9"/>
  <c r="B2131" i="9"/>
  <c r="C2131" i="9"/>
  <c r="F2131" i="9"/>
  <c r="B2132" i="9"/>
  <c r="C2132" i="9"/>
  <c r="F2132" i="9"/>
  <c r="B2133" i="9"/>
  <c r="C2133" i="9"/>
  <c r="F2133" i="9"/>
  <c r="B2134" i="9"/>
  <c r="C2134" i="9"/>
  <c r="F2134" i="9"/>
  <c r="B2135" i="9"/>
  <c r="C2135" i="9"/>
  <c r="D2135" i="9"/>
  <c r="F2135" i="9"/>
  <c r="B2136" i="9"/>
  <c r="C2136" i="9"/>
  <c r="F2136" i="9"/>
  <c r="B2137" i="9"/>
  <c r="C2137" i="9"/>
  <c r="F2137" i="9"/>
  <c r="B2138" i="9"/>
  <c r="C2138" i="9"/>
  <c r="F2138" i="9"/>
  <c r="B2139" i="9"/>
  <c r="C2139" i="9"/>
  <c r="F2139" i="9"/>
  <c r="B2140" i="9"/>
  <c r="C2140" i="9"/>
  <c r="F2140" i="9"/>
  <c r="B2141" i="9"/>
  <c r="C2141" i="9"/>
  <c r="F2141" i="9"/>
  <c r="B2142" i="9"/>
  <c r="C2142" i="9"/>
  <c r="F2142" i="9"/>
  <c r="B2143" i="9"/>
  <c r="C2143" i="9"/>
  <c r="D2143" i="9"/>
  <c r="F2143" i="9"/>
  <c r="B2144" i="9"/>
  <c r="C2144" i="9"/>
  <c r="F2144" i="9"/>
  <c r="B2145" i="9"/>
  <c r="C2145" i="9"/>
  <c r="F2145" i="9"/>
  <c r="B2146" i="9"/>
  <c r="C2146" i="9"/>
  <c r="F2146" i="9"/>
  <c r="B2147" i="9"/>
  <c r="C2147" i="9"/>
  <c r="F2147" i="9"/>
  <c r="B2148" i="9"/>
  <c r="C2148" i="9"/>
  <c r="F2148" i="9"/>
  <c r="B2149" i="9"/>
  <c r="C2149" i="9"/>
  <c r="F2149" i="9"/>
  <c r="B2150" i="9"/>
  <c r="C2150" i="9"/>
  <c r="F2150" i="9"/>
  <c r="B2151" i="9"/>
  <c r="C2151" i="9"/>
  <c r="D2151" i="9"/>
  <c r="F2151" i="9"/>
  <c r="B2152" i="9"/>
  <c r="C2152" i="9"/>
  <c r="F2152" i="9"/>
  <c r="B2153" i="9"/>
  <c r="C2153" i="9"/>
  <c r="F2153" i="9"/>
  <c r="B2154" i="9"/>
  <c r="C2154" i="9"/>
  <c r="F2154" i="9"/>
  <c r="B2155" i="9"/>
  <c r="C2155" i="9"/>
  <c r="F2155" i="9"/>
  <c r="B2156" i="9"/>
  <c r="C2156" i="9"/>
  <c r="F2156" i="9"/>
  <c r="B2157" i="9"/>
  <c r="C2157" i="9"/>
  <c r="F2157" i="9"/>
  <c r="B2158" i="9"/>
  <c r="C2158" i="9"/>
  <c r="F2158" i="9"/>
  <c r="B2159" i="9"/>
  <c r="C2159" i="9"/>
  <c r="D2159" i="9"/>
  <c r="F2159" i="9"/>
  <c r="B2160" i="9"/>
  <c r="C2160" i="9"/>
  <c r="F2160" i="9"/>
  <c r="B2161" i="9"/>
  <c r="C2161" i="9"/>
  <c r="F2161" i="9"/>
  <c r="B2162" i="9"/>
  <c r="C2162" i="9"/>
  <c r="F2162" i="9"/>
  <c r="B2163" i="9"/>
  <c r="C2163" i="9"/>
  <c r="F2163" i="9"/>
  <c r="B2164" i="9"/>
  <c r="C2164" i="9"/>
  <c r="F2164" i="9"/>
  <c r="B2165" i="9"/>
  <c r="C2165" i="9"/>
  <c r="F2165" i="9"/>
  <c r="B2166" i="9"/>
  <c r="C2166" i="9"/>
  <c r="F2166" i="9"/>
  <c r="B2167" i="9"/>
  <c r="C2167" i="9"/>
  <c r="D2167" i="9"/>
  <c r="F2167" i="9"/>
  <c r="B2168" i="9"/>
  <c r="C2168" i="9"/>
  <c r="F2168" i="9"/>
  <c r="B2169" i="9"/>
  <c r="C2169" i="9"/>
  <c r="F2169" i="9"/>
  <c r="B2170" i="9"/>
  <c r="C2170" i="9"/>
  <c r="F2170" i="9"/>
  <c r="B2171" i="9"/>
  <c r="C2171" i="9"/>
  <c r="F2171" i="9"/>
  <c r="B2172" i="9"/>
  <c r="C2172" i="9"/>
  <c r="F2172" i="9"/>
  <c r="B2173" i="9"/>
  <c r="C2173" i="9"/>
  <c r="F2173" i="9"/>
  <c r="B2174" i="9"/>
  <c r="C2174" i="9"/>
  <c r="F2174" i="9"/>
  <c r="B2175" i="9"/>
  <c r="C2175" i="9"/>
  <c r="D2175" i="9"/>
  <c r="F2175" i="9"/>
  <c r="B2176" i="9"/>
  <c r="C2176" i="9"/>
  <c r="F2176" i="9"/>
  <c r="B2177" i="9"/>
  <c r="C2177" i="9"/>
  <c r="F2177" i="9"/>
  <c r="B2178" i="9"/>
  <c r="C2178" i="9"/>
  <c r="F2178" i="9"/>
  <c r="B2179" i="9"/>
  <c r="C2179" i="9"/>
  <c r="F2179" i="9"/>
  <c r="B2180" i="9"/>
  <c r="C2180" i="9"/>
  <c r="F2180" i="9"/>
  <c r="B2181" i="9"/>
  <c r="C2181" i="9"/>
  <c r="F2181" i="9"/>
  <c r="B2182" i="9"/>
  <c r="C2182" i="9"/>
  <c r="D2182" i="9"/>
  <c r="F2182" i="9"/>
  <c r="B2183" i="9"/>
  <c r="C2183" i="9"/>
  <c r="F2183" i="9"/>
  <c r="B2184" i="9"/>
  <c r="C2184" i="9"/>
  <c r="F2184" i="9"/>
  <c r="B2185" i="9"/>
  <c r="C2185" i="9"/>
  <c r="F2185" i="9"/>
  <c r="B2186" i="9"/>
  <c r="C2186" i="9"/>
  <c r="F2186" i="9"/>
  <c r="B2187" i="9"/>
  <c r="C2187" i="9"/>
  <c r="F2187" i="9"/>
  <c r="B2188" i="9"/>
  <c r="C2188" i="9"/>
  <c r="F2188" i="9"/>
  <c r="B2189" i="9"/>
  <c r="C2189" i="9"/>
  <c r="F2189" i="9"/>
  <c r="B2190" i="9"/>
  <c r="C2190" i="9"/>
  <c r="D2190" i="9"/>
  <c r="F2190" i="9"/>
  <c r="B2191" i="9"/>
  <c r="C2191" i="9"/>
  <c r="F2191" i="9"/>
  <c r="B2192" i="9"/>
  <c r="C2192" i="9"/>
  <c r="F2192" i="9"/>
  <c r="B2193" i="9"/>
  <c r="C2193" i="9"/>
  <c r="F2193" i="9"/>
  <c r="B2194" i="9"/>
  <c r="C2194" i="9"/>
  <c r="F2194" i="9"/>
  <c r="B2195" i="9"/>
  <c r="C2195" i="9"/>
  <c r="F2195" i="9"/>
  <c r="B2196" i="9"/>
  <c r="C2196" i="9"/>
  <c r="F2196" i="9"/>
  <c r="B2197" i="9"/>
  <c r="C2197" i="9"/>
  <c r="F2197" i="9"/>
  <c r="B2198" i="9"/>
  <c r="C2198" i="9"/>
  <c r="D2198" i="9"/>
  <c r="F2198" i="9"/>
  <c r="B2199" i="9"/>
  <c r="C2199" i="9"/>
  <c r="F2199" i="9"/>
  <c r="B2200" i="9"/>
  <c r="C2200" i="9"/>
  <c r="F2200" i="9"/>
  <c r="B2201" i="9"/>
  <c r="C2201" i="9"/>
  <c r="F2201" i="9"/>
  <c r="B2202" i="9"/>
  <c r="C2202" i="9"/>
  <c r="F2202" i="9"/>
  <c r="B2203" i="9"/>
  <c r="C2203" i="9"/>
  <c r="F2203" i="9"/>
  <c r="B2204" i="9"/>
  <c r="C2204" i="9"/>
  <c r="F2204" i="9"/>
  <c r="B2205" i="9"/>
  <c r="C2205" i="9"/>
  <c r="F2205" i="9"/>
  <c r="B2206" i="9"/>
  <c r="C2206" i="9"/>
  <c r="D2206" i="9"/>
  <c r="F2206" i="9"/>
  <c r="B2207" i="9"/>
  <c r="C2207" i="9"/>
  <c r="F2207" i="9"/>
  <c r="B2208" i="9"/>
  <c r="C2208" i="9"/>
  <c r="F2208" i="9"/>
  <c r="B2209" i="9"/>
  <c r="C2209" i="9"/>
  <c r="F2209" i="9"/>
  <c r="B2210" i="9"/>
  <c r="C2210" i="9"/>
  <c r="F2210" i="9"/>
  <c r="B2211" i="9"/>
  <c r="C2211" i="9"/>
  <c r="F2211" i="9"/>
  <c r="B2212" i="9"/>
  <c r="C2212" i="9"/>
  <c r="F2212" i="9"/>
  <c r="B2213" i="9"/>
  <c r="C2213" i="9"/>
  <c r="F2213" i="9"/>
  <c r="B2214" i="9"/>
  <c r="C2214" i="9"/>
  <c r="D2214" i="9"/>
  <c r="F2214" i="9"/>
  <c r="B2215" i="9"/>
  <c r="C2215" i="9"/>
  <c r="F2215" i="9"/>
  <c r="B2216" i="9"/>
  <c r="C2216" i="9"/>
  <c r="F2216" i="9"/>
  <c r="B2217" i="9"/>
  <c r="C2217" i="9"/>
  <c r="F2217" i="9"/>
  <c r="B2218" i="9"/>
  <c r="C2218" i="9"/>
  <c r="F2218" i="9"/>
  <c r="B2219" i="9"/>
  <c r="C2219" i="9"/>
  <c r="F2219" i="9"/>
  <c r="B2220" i="9"/>
  <c r="C2220" i="9"/>
  <c r="F2220" i="9"/>
  <c r="B2221" i="9"/>
  <c r="C2221" i="9"/>
  <c r="F2221" i="9"/>
  <c r="B2222" i="9"/>
  <c r="C2222" i="9"/>
  <c r="D2222" i="9"/>
  <c r="F2222" i="9"/>
  <c r="B2223" i="9"/>
  <c r="C2223" i="9"/>
  <c r="F2223" i="9"/>
  <c r="B2224" i="9"/>
  <c r="C2224" i="9"/>
  <c r="F2224" i="9"/>
  <c r="B2225" i="9"/>
  <c r="C2225" i="9"/>
  <c r="F2225" i="9"/>
  <c r="B2226" i="9"/>
  <c r="C2226" i="9"/>
  <c r="F2226" i="9"/>
  <c r="B2227" i="9"/>
  <c r="C2227" i="9"/>
  <c r="F2227" i="9"/>
  <c r="B2228" i="9"/>
  <c r="C2228" i="9"/>
  <c r="F2228" i="9"/>
  <c r="B2229" i="9"/>
  <c r="C2229" i="9"/>
  <c r="F2229" i="9"/>
  <c r="B2230" i="9"/>
  <c r="C2230" i="9"/>
  <c r="D2230" i="9"/>
  <c r="F2230" i="9"/>
  <c r="B2231" i="9"/>
  <c r="C2231" i="9"/>
  <c r="F2231" i="9"/>
  <c r="B2232" i="9"/>
  <c r="C2232" i="9"/>
  <c r="F2232" i="9"/>
  <c r="B2233" i="9"/>
  <c r="C2233" i="9"/>
  <c r="F2233" i="9"/>
  <c r="B2234" i="9"/>
  <c r="C2234" i="9"/>
  <c r="F2234" i="9"/>
  <c r="B2235" i="9"/>
  <c r="C2235" i="9"/>
  <c r="F2235" i="9"/>
  <c r="B2236" i="9"/>
  <c r="C2236" i="9"/>
  <c r="F2236" i="9"/>
  <c r="B2237" i="9"/>
  <c r="C2237" i="9"/>
  <c r="F2237" i="9"/>
  <c r="B2238" i="9"/>
  <c r="C2238" i="9"/>
  <c r="D2238" i="9"/>
  <c r="F2238" i="9"/>
  <c r="B2239" i="9"/>
  <c r="C2239" i="9"/>
  <c r="F2239" i="9"/>
  <c r="B2240" i="9"/>
  <c r="C2240" i="9"/>
  <c r="F2240" i="9"/>
  <c r="B2241" i="9"/>
  <c r="C2241" i="9"/>
  <c r="F2241" i="9"/>
  <c r="B2242" i="9"/>
  <c r="C2242" i="9"/>
  <c r="F2242" i="9"/>
  <c r="B2243" i="9"/>
  <c r="C2243" i="9"/>
  <c r="F2243" i="9"/>
  <c r="B2244" i="9"/>
  <c r="C2244" i="9"/>
  <c r="F2244" i="9"/>
  <c r="B2245" i="9"/>
  <c r="C2245" i="9"/>
  <c r="F2245" i="9"/>
  <c r="B2246" i="9"/>
  <c r="C2246" i="9"/>
  <c r="D2246" i="9"/>
  <c r="F2246" i="9"/>
  <c r="B2247" i="9"/>
  <c r="C2247" i="9"/>
  <c r="F2247" i="9"/>
  <c r="B2248" i="9"/>
  <c r="C2248" i="9"/>
  <c r="F2248" i="9"/>
  <c r="B2249" i="9"/>
  <c r="C2249" i="9"/>
  <c r="F2249" i="9"/>
  <c r="B2250" i="9"/>
  <c r="C2250" i="9"/>
  <c r="F2250" i="9"/>
  <c r="B2251" i="9"/>
  <c r="C2251" i="9"/>
  <c r="F2251" i="9"/>
  <c r="B2252" i="9"/>
  <c r="C2252" i="9"/>
  <c r="F2252" i="9"/>
  <c r="B2253" i="9"/>
  <c r="C2253" i="9"/>
  <c r="F2253" i="9"/>
  <c r="B2254" i="9"/>
  <c r="C2254" i="9"/>
  <c r="D2254" i="9"/>
  <c r="F2254" i="9"/>
  <c r="B2255" i="9"/>
  <c r="C2255" i="9"/>
  <c r="F2255" i="9"/>
  <c r="B2256" i="9"/>
  <c r="C2256" i="9"/>
  <c r="F2256" i="9"/>
  <c r="B2257" i="9"/>
  <c r="C2257" i="9"/>
  <c r="F2257" i="9"/>
  <c r="B2258" i="9"/>
  <c r="C2258" i="9"/>
  <c r="F2258" i="9"/>
  <c r="B2259" i="9"/>
  <c r="C2259" i="9"/>
  <c r="F2259" i="9"/>
  <c r="B2260" i="9"/>
  <c r="C2260" i="9"/>
  <c r="F2260" i="9"/>
  <c r="B2261" i="9"/>
  <c r="C2261" i="9"/>
  <c r="F2261" i="9"/>
  <c r="B2262" i="9"/>
  <c r="C2262" i="9"/>
  <c r="D2262" i="9"/>
  <c r="F2262" i="9"/>
  <c r="B2263" i="9"/>
  <c r="C2263" i="9"/>
  <c r="F2263" i="9"/>
  <c r="B2264" i="9"/>
  <c r="C2264" i="9"/>
  <c r="F2264" i="9"/>
  <c r="B2265" i="9"/>
  <c r="C2265" i="9"/>
  <c r="F2265" i="9"/>
  <c r="B2266" i="9"/>
  <c r="C2266" i="9"/>
  <c r="F2266" i="9"/>
  <c r="B2267" i="9"/>
  <c r="C2267" i="9"/>
  <c r="F2267" i="9"/>
  <c r="B2268" i="9"/>
  <c r="C2268" i="9"/>
  <c r="F2268" i="9"/>
  <c r="B2269" i="9"/>
  <c r="C2269" i="9"/>
  <c r="F2269" i="9"/>
  <c r="B2270" i="9"/>
  <c r="C2270" i="9"/>
  <c r="D2270" i="9"/>
  <c r="F2270" i="9"/>
  <c r="B2271" i="9"/>
  <c r="C2271" i="9"/>
  <c r="F2271" i="9"/>
  <c r="B2272" i="9"/>
  <c r="C2272" i="9"/>
  <c r="F2272" i="9"/>
  <c r="B2273" i="9"/>
  <c r="C2273" i="9"/>
  <c r="F2273" i="9"/>
  <c r="B2274" i="9"/>
  <c r="C2274" i="9"/>
  <c r="D2274" i="9"/>
  <c r="F2274" i="9"/>
  <c r="B2275" i="9"/>
  <c r="C2275" i="9"/>
  <c r="F2275" i="9"/>
  <c r="B2276" i="9"/>
  <c r="C2276" i="9"/>
  <c r="F2276" i="9"/>
  <c r="B2277" i="9"/>
  <c r="C2277" i="9"/>
  <c r="F2277" i="9"/>
  <c r="B2278" i="9"/>
  <c r="C2278" i="9"/>
  <c r="D2278" i="9"/>
  <c r="F2278" i="9"/>
  <c r="B2279" i="9"/>
  <c r="C2279" i="9"/>
  <c r="F2279" i="9"/>
  <c r="B2280" i="9"/>
  <c r="C2280" i="9"/>
  <c r="F2280" i="9"/>
  <c r="B2281" i="9"/>
  <c r="C2281" i="9"/>
  <c r="F2281" i="9"/>
  <c r="B2282" i="9"/>
  <c r="C2282" i="9"/>
  <c r="F2282" i="9"/>
  <c r="B2283" i="9"/>
  <c r="C2283" i="9"/>
  <c r="F2283" i="9"/>
  <c r="B2284" i="9"/>
  <c r="C2284" i="9"/>
  <c r="F2284" i="9"/>
  <c r="B2285" i="9"/>
  <c r="C2285" i="9"/>
  <c r="F2285" i="9"/>
  <c r="B2286" i="9"/>
  <c r="C2286" i="9"/>
  <c r="D2286" i="9"/>
  <c r="F2286" i="9"/>
  <c r="B2287" i="9"/>
  <c r="C2287" i="9"/>
  <c r="F2287" i="9"/>
  <c r="B2288" i="9"/>
  <c r="C2288" i="9"/>
  <c r="F2288" i="9"/>
  <c r="B2289" i="9"/>
  <c r="C2289" i="9"/>
  <c r="F2289" i="9"/>
  <c r="B2290" i="9"/>
  <c r="C2290" i="9"/>
  <c r="D2290" i="9"/>
  <c r="F2290" i="9"/>
  <c r="B2291" i="9"/>
  <c r="C2291" i="9"/>
  <c r="F2291" i="9"/>
  <c r="B2292" i="9"/>
  <c r="C2292" i="9"/>
  <c r="F2292" i="9"/>
  <c r="B2293" i="9"/>
  <c r="C2293" i="9"/>
  <c r="F2293" i="9"/>
  <c r="B2294" i="9"/>
  <c r="C2294" i="9"/>
  <c r="D2294" i="9"/>
  <c r="F2294" i="9"/>
  <c r="B2295" i="9"/>
  <c r="C2295" i="9"/>
  <c r="F2295" i="9"/>
  <c r="B2296" i="9"/>
  <c r="C2296" i="9"/>
  <c r="F2296" i="9"/>
  <c r="B2297" i="9"/>
  <c r="C2297" i="9"/>
  <c r="F2297" i="9"/>
  <c r="B2298" i="9"/>
  <c r="C2298" i="9"/>
  <c r="F2298" i="9"/>
  <c r="B2299" i="9"/>
  <c r="C2299" i="9"/>
  <c r="F2299" i="9"/>
  <c r="B2300" i="9"/>
  <c r="C2300" i="9"/>
  <c r="F2300" i="9"/>
  <c r="B2301" i="9"/>
  <c r="C2301" i="9"/>
  <c r="F2301" i="9"/>
  <c r="B2302" i="9"/>
  <c r="C2302" i="9"/>
  <c r="F2302" i="9"/>
  <c r="B2303" i="9"/>
  <c r="C2303" i="9"/>
  <c r="F2303" i="9"/>
  <c r="B2304" i="9"/>
  <c r="C2304" i="9"/>
  <c r="F2304" i="9"/>
  <c r="B2305" i="9"/>
  <c r="C2305" i="9"/>
  <c r="F2305" i="9"/>
  <c r="B2306" i="9"/>
  <c r="C2306" i="9"/>
  <c r="F2306" i="9"/>
  <c r="B2307" i="9"/>
  <c r="C2307" i="9"/>
  <c r="F2307" i="9"/>
  <c r="B2308" i="9"/>
  <c r="C2308" i="9"/>
  <c r="F2308" i="9"/>
  <c r="B2309" i="9"/>
  <c r="C2309" i="9"/>
  <c r="F2309" i="9"/>
  <c r="B2310" i="9"/>
  <c r="C2310" i="9"/>
  <c r="D2310" i="9" s="1"/>
  <c r="F2310" i="9"/>
  <c r="B2311" i="9"/>
  <c r="C2311" i="9"/>
  <c r="F2311" i="9"/>
  <c r="B2312" i="9"/>
  <c r="C2312" i="9"/>
  <c r="D2312" i="9"/>
  <c r="F2312" i="9"/>
  <c r="B2313" i="9"/>
  <c r="C2313" i="9"/>
  <c r="F2313" i="9"/>
  <c r="B2314" i="9"/>
  <c r="C2314" i="9"/>
  <c r="D2314" i="9"/>
  <c r="F2314" i="9"/>
  <c r="B2315" i="9"/>
  <c r="C2315" i="9"/>
  <c r="F2315" i="9"/>
  <c r="B2316" i="9"/>
  <c r="C2316" i="9"/>
  <c r="D2316" i="9"/>
  <c r="F2316" i="9"/>
  <c r="B2317" i="9"/>
  <c r="C2317" i="9"/>
  <c r="F2317" i="9"/>
  <c r="B2318" i="9"/>
  <c r="C2318" i="9"/>
  <c r="F2318" i="9"/>
  <c r="B2319" i="9"/>
  <c r="C2319" i="9"/>
  <c r="F2319" i="9"/>
  <c r="B2320" i="9"/>
  <c r="C2320" i="9"/>
  <c r="D2320" i="9"/>
  <c r="F2320" i="9"/>
  <c r="B2321" i="9"/>
  <c r="C2321" i="9"/>
  <c r="F2321" i="9"/>
  <c r="B2322" i="9"/>
  <c r="C2322" i="9"/>
  <c r="D2322" i="9"/>
  <c r="F2322" i="9"/>
  <c r="B2323" i="9"/>
  <c r="C2323" i="9"/>
  <c r="F2323" i="9"/>
  <c r="B2324" i="9"/>
  <c r="C2324" i="9"/>
  <c r="D2324" i="9"/>
  <c r="F2324" i="9"/>
  <c r="B2325" i="9"/>
  <c r="C2325" i="9"/>
  <c r="F2325" i="9"/>
  <c r="B2326" i="9"/>
  <c r="C2326" i="9"/>
  <c r="D2326" i="9"/>
  <c r="F2326" i="9"/>
  <c r="B2327" i="9"/>
  <c r="C2327" i="9"/>
  <c r="F2327" i="9"/>
  <c r="B2328" i="9"/>
  <c r="C2328" i="9"/>
  <c r="D2328" i="9"/>
  <c r="F2328" i="9"/>
  <c r="B2329" i="9"/>
  <c r="C2329" i="9"/>
  <c r="F2329" i="9"/>
  <c r="B2330" i="9"/>
  <c r="C2330" i="9"/>
  <c r="D2330" i="9"/>
  <c r="F2330" i="9"/>
  <c r="B2331" i="9"/>
  <c r="C2331" i="9"/>
  <c r="F2331" i="9"/>
  <c r="B2332" i="9"/>
  <c r="C2332" i="9"/>
  <c r="F2332" i="9"/>
  <c r="B2333" i="9"/>
  <c r="C2333" i="9"/>
  <c r="F2333" i="9"/>
  <c r="B2334" i="9"/>
  <c r="C2334" i="9"/>
  <c r="F2334" i="9"/>
  <c r="B2335" i="9"/>
  <c r="C2335" i="9"/>
  <c r="F2335" i="9"/>
  <c r="B2336" i="9"/>
  <c r="C2336" i="9"/>
  <c r="D2336" i="9"/>
  <c r="F2336" i="9"/>
  <c r="B2337" i="9"/>
  <c r="C2337" i="9"/>
  <c r="F2337" i="9"/>
  <c r="B2338" i="9"/>
  <c r="C2338" i="9"/>
  <c r="D2338" i="9"/>
  <c r="F2338" i="9"/>
  <c r="B2339" i="9"/>
  <c r="C2339" i="9"/>
  <c r="F2339" i="9"/>
  <c r="B2340" i="9"/>
  <c r="C2340" i="9"/>
  <c r="D2340" i="9"/>
  <c r="F2340" i="9"/>
  <c r="B2341" i="9"/>
  <c r="C2341" i="9"/>
  <c r="F2341" i="9"/>
  <c r="B2342" i="9"/>
  <c r="C2342" i="9"/>
  <c r="D2342" i="9"/>
  <c r="F2342" i="9"/>
  <c r="B2343" i="9"/>
  <c r="C2343" i="9"/>
  <c r="F2343" i="9"/>
  <c r="B2344" i="9"/>
  <c r="C2344" i="9"/>
  <c r="D2344" i="9"/>
  <c r="F2344" i="9"/>
  <c r="B2345" i="9"/>
  <c r="C2345" i="9"/>
  <c r="F2345" i="9"/>
  <c r="B2346" i="9"/>
  <c r="C2346" i="9"/>
  <c r="D2346" i="9"/>
  <c r="F2346" i="9"/>
  <c r="B2347" i="9"/>
  <c r="C2347" i="9"/>
  <c r="F2347" i="9"/>
  <c r="B2348" i="9"/>
  <c r="C2348" i="9"/>
  <c r="F2348" i="9"/>
  <c r="B2349" i="9"/>
  <c r="C2349" i="9"/>
  <c r="F2349" i="9"/>
  <c r="B2350" i="9"/>
  <c r="C2350" i="9"/>
  <c r="F2350" i="9"/>
  <c r="B2351" i="9"/>
  <c r="C2351" i="9"/>
  <c r="F2351" i="9"/>
  <c r="B2352" i="9"/>
  <c r="C2352" i="9"/>
  <c r="D2352" i="9"/>
  <c r="F2352" i="9"/>
  <c r="B2353" i="9"/>
  <c r="C2353" i="9"/>
  <c r="F2353" i="9"/>
  <c r="B2354" i="9"/>
  <c r="C2354" i="9"/>
  <c r="D2354" i="9"/>
  <c r="F2354" i="9"/>
  <c r="B2355" i="9"/>
  <c r="C2355" i="9"/>
  <c r="F2355" i="9"/>
  <c r="B2356" i="9"/>
  <c r="C2356" i="9"/>
  <c r="D2356" i="9"/>
  <c r="F2356" i="9"/>
  <c r="B2357" i="9"/>
  <c r="C2357" i="9"/>
  <c r="F2357" i="9"/>
  <c r="B2358" i="9"/>
  <c r="C2358" i="9"/>
  <c r="D2358" i="9"/>
  <c r="F2358" i="9"/>
  <c r="B2359" i="9"/>
  <c r="C2359" i="9"/>
  <c r="F2359" i="9"/>
  <c r="B2360" i="9"/>
  <c r="C2360" i="9"/>
  <c r="D2360" i="9"/>
  <c r="F2360" i="9"/>
  <c r="B2361" i="9"/>
  <c r="C2361" i="9"/>
  <c r="F2361" i="9"/>
  <c r="B2362" i="9"/>
  <c r="C2362" i="9"/>
  <c r="D2362" i="9"/>
  <c r="F2362" i="9"/>
  <c r="B2363" i="9"/>
  <c r="C2363" i="9"/>
  <c r="F2363" i="9"/>
  <c r="B2364" i="9"/>
  <c r="C2364" i="9"/>
  <c r="F2364" i="9"/>
  <c r="B2365" i="9"/>
  <c r="C2365" i="9"/>
  <c r="F2365" i="9"/>
  <c r="B2366" i="9"/>
  <c r="C2366" i="9"/>
  <c r="F2366" i="9"/>
  <c r="B2367" i="9"/>
  <c r="C2367" i="9"/>
  <c r="F2367" i="9"/>
  <c r="B2368" i="9"/>
  <c r="C2368" i="9"/>
  <c r="D2368" i="9"/>
  <c r="F2368" i="9"/>
  <c r="B2369" i="9"/>
  <c r="C2369" i="9"/>
  <c r="F2369" i="9"/>
  <c r="B2370" i="9"/>
  <c r="C2370" i="9"/>
  <c r="D2370" i="9"/>
  <c r="F2370" i="9"/>
  <c r="B2371" i="9"/>
  <c r="C2371" i="9"/>
  <c r="F2371" i="9"/>
  <c r="B2372" i="9"/>
  <c r="C2372" i="9"/>
  <c r="D2372" i="9"/>
  <c r="F2372" i="9"/>
  <c r="B2373" i="9"/>
  <c r="C2373" i="9"/>
  <c r="F2373" i="9"/>
  <c r="B2374" i="9"/>
  <c r="C2374" i="9"/>
  <c r="D2374" i="9"/>
  <c r="F2374" i="9"/>
  <c r="B2375" i="9"/>
  <c r="C2375" i="9"/>
  <c r="F2375" i="9"/>
  <c r="B2376" i="9"/>
  <c r="C2376" i="9"/>
  <c r="D2376" i="9"/>
  <c r="F2376" i="9"/>
  <c r="B2377" i="9"/>
  <c r="C2377" i="9"/>
  <c r="F2377" i="9"/>
  <c r="B2378" i="9"/>
  <c r="C2378" i="9"/>
  <c r="D2378" i="9"/>
  <c r="F2378" i="9"/>
  <c r="B2379" i="9"/>
  <c r="C2379" i="9"/>
  <c r="F2379" i="9"/>
  <c r="B2380" i="9"/>
  <c r="C2380" i="9"/>
  <c r="F2380" i="9"/>
  <c r="B2381" i="9"/>
  <c r="C2381" i="9"/>
  <c r="F2381" i="9"/>
  <c r="B2382" i="9"/>
  <c r="C2382" i="9"/>
  <c r="F2382" i="9"/>
  <c r="B2383" i="9"/>
  <c r="C2383" i="9"/>
  <c r="F2383" i="9"/>
  <c r="B2384" i="9"/>
  <c r="C2384" i="9"/>
  <c r="D2384" i="9"/>
  <c r="F2384" i="9"/>
  <c r="B2385" i="9"/>
  <c r="C2385" i="9"/>
  <c r="F2385" i="9"/>
  <c r="B2386" i="9"/>
  <c r="C2386" i="9"/>
  <c r="D2386" i="9"/>
  <c r="F2386" i="9"/>
  <c r="B2387" i="9"/>
  <c r="C2387" i="9"/>
  <c r="F2387" i="9"/>
  <c r="B2388" i="9"/>
  <c r="C2388" i="9"/>
  <c r="D2388" i="9"/>
  <c r="F2388" i="9"/>
  <c r="B2389" i="9"/>
  <c r="C2389" i="9"/>
  <c r="F2389" i="9"/>
  <c r="B2390" i="9"/>
  <c r="C2390" i="9"/>
  <c r="D2390" i="9"/>
  <c r="F2390" i="9"/>
  <c r="B2391" i="9"/>
  <c r="C2391" i="9"/>
  <c r="F2391" i="9"/>
  <c r="B2392" i="9"/>
  <c r="C2392" i="9"/>
  <c r="D2392" i="9"/>
  <c r="F2392" i="9"/>
  <c r="B2393" i="9"/>
  <c r="C2393" i="9"/>
  <c r="F2393" i="9"/>
  <c r="B2394" i="9"/>
  <c r="C2394" i="9"/>
  <c r="D2394" i="9"/>
  <c r="F2394" i="9"/>
  <c r="B2395" i="9"/>
  <c r="C2395" i="9"/>
  <c r="F2395" i="9"/>
  <c r="B2396" i="9"/>
  <c r="C2396" i="9"/>
  <c r="F2396" i="9"/>
  <c r="B2397" i="9"/>
  <c r="C2397" i="9"/>
  <c r="F2397" i="9"/>
  <c r="B2398" i="9"/>
  <c r="C2398" i="9"/>
  <c r="F2398" i="9"/>
  <c r="B2399" i="9"/>
  <c r="C2399" i="9"/>
  <c r="F2399" i="9"/>
  <c r="B2400" i="9"/>
  <c r="C2400" i="9"/>
  <c r="D2400" i="9"/>
  <c r="F2400" i="9"/>
  <c r="B2401" i="9"/>
  <c r="C2401" i="9"/>
  <c r="F2401" i="9"/>
  <c r="B2402" i="9"/>
  <c r="C2402" i="9"/>
  <c r="D2402" i="9"/>
  <c r="F2402" i="9"/>
  <c r="B2403" i="9"/>
  <c r="C2403" i="9"/>
  <c r="F2403" i="9"/>
  <c r="B2404" i="9"/>
  <c r="C2404" i="9"/>
  <c r="D2404" i="9"/>
  <c r="F2404" i="9"/>
  <c r="B2405" i="9"/>
  <c r="C2405" i="9"/>
  <c r="F2405" i="9"/>
  <c r="B2406" i="9"/>
  <c r="C2406" i="9"/>
  <c r="D2406" i="9"/>
  <c r="F2406" i="9"/>
  <c r="B2407" i="9"/>
  <c r="C2407" i="9"/>
  <c r="F2407" i="9"/>
  <c r="B2408" i="9"/>
  <c r="C2408" i="9"/>
  <c r="D2408" i="9"/>
  <c r="F2408" i="9"/>
  <c r="B2409" i="9"/>
  <c r="C2409" i="9"/>
  <c r="F2409" i="9"/>
  <c r="B2410" i="9"/>
  <c r="C2410" i="9"/>
  <c r="D2410" i="9"/>
  <c r="F2410" i="9"/>
  <c r="B2411" i="9"/>
  <c r="C2411" i="9"/>
  <c r="F2411" i="9"/>
  <c r="B2412" i="9"/>
  <c r="C2412" i="9"/>
  <c r="F2412" i="9"/>
  <c r="B2413" i="9"/>
  <c r="C2413" i="9"/>
  <c r="F2413" i="9"/>
  <c r="B2414" i="9"/>
  <c r="C2414" i="9"/>
  <c r="F2414" i="9"/>
  <c r="B2415" i="9"/>
  <c r="C2415" i="9"/>
  <c r="F2415" i="9"/>
  <c r="B2416" i="9"/>
  <c r="C2416" i="9"/>
  <c r="D2416" i="9"/>
  <c r="F2416" i="9"/>
  <c r="B2417" i="9"/>
  <c r="C2417" i="9"/>
  <c r="F2417" i="9"/>
  <c r="B2418" i="9"/>
  <c r="C2418" i="9"/>
  <c r="D2418" i="9"/>
  <c r="F2418" i="9"/>
  <c r="B2419" i="9"/>
  <c r="C2419" i="9"/>
  <c r="F2419" i="9"/>
  <c r="B2420" i="9"/>
  <c r="C2420" i="9"/>
  <c r="D2420" i="9"/>
  <c r="F2420" i="9"/>
  <c r="B2421" i="9"/>
  <c r="C2421" i="9"/>
  <c r="F2421" i="9"/>
  <c r="B2422" i="9"/>
  <c r="C2422" i="9"/>
  <c r="D2422" i="9"/>
  <c r="F2422" i="9"/>
  <c r="B2423" i="9"/>
  <c r="C2423" i="9"/>
  <c r="F2423" i="9"/>
  <c r="B2424" i="9"/>
  <c r="C2424" i="9"/>
  <c r="D2424" i="9"/>
  <c r="F2424" i="9"/>
  <c r="B2425" i="9"/>
  <c r="C2425" i="9"/>
  <c r="F2425" i="9"/>
  <c r="B2426" i="9"/>
  <c r="C2426" i="9"/>
  <c r="D2426" i="9"/>
  <c r="F2426" i="9"/>
  <c r="B2427" i="9"/>
  <c r="C2427" i="9"/>
  <c r="F2427" i="9"/>
  <c r="B2428" i="9"/>
  <c r="C2428" i="9"/>
  <c r="F2428" i="9"/>
  <c r="B2429" i="9"/>
  <c r="C2429" i="9"/>
  <c r="F2429" i="9"/>
  <c r="B2430" i="9"/>
  <c r="C2430" i="9"/>
  <c r="F2430" i="9"/>
  <c r="B2431" i="9"/>
  <c r="C2431" i="9"/>
  <c r="F2431" i="9"/>
  <c r="B2432" i="9"/>
  <c r="C2432" i="9"/>
  <c r="D2432" i="9"/>
  <c r="F2432" i="9"/>
  <c r="B2433" i="9"/>
  <c r="C2433" i="9"/>
  <c r="F2433" i="9"/>
  <c r="B2434" i="9"/>
  <c r="C2434" i="9"/>
  <c r="D2434" i="9"/>
  <c r="F2434" i="9"/>
  <c r="B2435" i="9"/>
  <c r="C2435" i="9"/>
  <c r="F2435" i="9"/>
  <c r="B2436" i="9"/>
  <c r="C2436" i="9"/>
  <c r="D2436" i="9"/>
  <c r="F2436" i="9"/>
  <c r="B2437" i="9"/>
  <c r="C2437" i="9"/>
  <c r="F2437" i="9"/>
  <c r="B2438" i="9"/>
  <c r="C2438" i="9"/>
  <c r="D2438" i="9"/>
  <c r="F2438" i="9"/>
  <c r="B2439" i="9"/>
  <c r="C2439" i="9"/>
  <c r="F2439" i="9"/>
  <c r="B2440" i="9"/>
  <c r="C2440" i="9"/>
  <c r="D2440" i="9"/>
  <c r="F2440" i="9"/>
  <c r="B2441" i="9"/>
  <c r="C2441" i="9"/>
  <c r="F2441" i="9"/>
  <c r="B2442" i="9"/>
  <c r="C2442" i="9"/>
  <c r="D2442" i="9"/>
  <c r="F2442" i="9"/>
  <c r="B2443" i="9"/>
  <c r="C2443" i="9"/>
  <c r="F2443" i="9"/>
  <c r="B2444" i="9"/>
  <c r="C2444" i="9"/>
  <c r="F2444" i="9"/>
  <c r="B2445" i="9"/>
  <c r="C2445" i="9"/>
  <c r="F2445" i="9"/>
  <c r="B2446" i="9"/>
  <c r="C2446" i="9"/>
  <c r="F2446" i="9"/>
  <c r="B2447" i="9"/>
  <c r="C2447" i="9"/>
  <c r="F2447" i="9"/>
  <c r="B2448" i="9"/>
  <c r="C2448" i="9"/>
  <c r="D2448" i="9"/>
  <c r="F2448" i="9"/>
  <c r="B2449" i="9"/>
  <c r="C2449" i="9"/>
  <c r="F2449" i="9"/>
  <c r="B2450" i="9"/>
  <c r="C2450" i="9"/>
  <c r="D2450" i="9"/>
  <c r="F2450" i="9"/>
  <c r="B2451" i="9"/>
  <c r="C2451" i="9"/>
  <c r="F2451" i="9"/>
  <c r="B2452" i="9"/>
  <c r="C2452" i="9"/>
  <c r="D2452" i="9"/>
  <c r="F2452" i="9"/>
  <c r="B2453" i="9"/>
  <c r="C2453" i="9"/>
  <c r="F2453" i="9"/>
  <c r="B2454" i="9"/>
  <c r="C2454" i="9"/>
  <c r="D2454" i="9"/>
  <c r="F2454" i="9"/>
  <c r="B2455" i="9"/>
  <c r="C2455" i="9"/>
  <c r="F2455" i="9"/>
  <c r="B2456" i="9"/>
  <c r="C2456" i="9"/>
  <c r="D2456" i="9"/>
  <c r="F2456" i="9"/>
  <c r="B2457" i="9"/>
  <c r="C2457" i="9"/>
  <c r="F2457" i="9"/>
  <c r="B2458" i="9"/>
  <c r="C2458" i="9"/>
  <c r="D2458" i="9"/>
  <c r="F2458" i="9"/>
  <c r="B2459" i="9"/>
  <c r="C2459" i="9"/>
  <c r="F2459" i="9"/>
  <c r="B2460" i="9"/>
  <c r="C2460" i="9"/>
  <c r="F2460" i="9"/>
  <c r="B2461" i="9"/>
  <c r="C2461" i="9"/>
  <c r="F2461" i="9"/>
  <c r="B2462" i="9"/>
  <c r="C2462" i="9"/>
  <c r="F2462" i="9"/>
  <c r="B2463" i="9"/>
  <c r="C2463" i="9"/>
  <c r="F2463" i="9"/>
  <c r="B2464" i="9"/>
  <c r="C2464" i="9"/>
  <c r="D2464" i="9"/>
  <c r="F2464" i="9"/>
  <c r="B2465" i="9"/>
  <c r="C2465" i="9"/>
  <c r="F2465" i="9"/>
  <c r="B2466" i="9"/>
  <c r="C2466" i="9"/>
  <c r="D2466" i="9"/>
  <c r="F2466" i="9"/>
  <c r="B2467" i="9"/>
  <c r="C2467" i="9"/>
  <c r="F2467" i="9"/>
  <c r="B2468" i="9"/>
  <c r="C2468" i="9"/>
  <c r="D2468" i="9"/>
  <c r="F2468" i="9"/>
  <c r="B2469" i="9"/>
  <c r="C2469" i="9"/>
  <c r="F2469" i="9"/>
  <c r="B2470" i="9"/>
  <c r="C2470" i="9"/>
  <c r="D2470" i="9"/>
  <c r="F2470" i="9"/>
  <c r="B2471" i="9"/>
  <c r="C2471" i="9"/>
  <c r="F2471" i="9"/>
  <c r="B2472" i="9"/>
  <c r="C2472" i="9"/>
  <c r="D2472" i="9"/>
  <c r="F2472" i="9"/>
  <c r="B2473" i="9"/>
  <c r="C2473" i="9"/>
  <c r="F2473" i="9"/>
  <c r="B2474" i="9"/>
  <c r="C2474" i="9"/>
  <c r="D2474" i="9"/>
  <c r="F2474" i="9"/>
  <c r="B2475" i="9"/>
  <c r="C2475" i="9"/>
  <c r="F2475" i="9"/>
  <c r="B2476" i="9"/>
  <c r="C2476" i="9"/>
  <c r="F2476" i="9"/>
  <c r="B2477" i="9"/>
  <c r="C2477" i="9"/>
  <c r="F2477" i="9"/>
  <c r="B2478" i="9"/>
  <c r="C2478" i="9"/>
  <c r="F2478" i="9"/>
  <c r="B2479" i="9"/>
  <c r="C2479" i="9"/>
  <c r="F2479" i="9"/>
  <c r="B2480" i="9"/>
  <c r="C2480" i="9"/>
  <c r="D2480" i="9"/>
  <c r="F2480" i="9"/>
  <c r="B2481" i="9"/>
  <c r="C2481" i="9"/>
  <c r="F2481" i="9"/>
  <c r="B2482" i="9"/>
  <c r="C2482" i="9"/>
  <c r="D2482" i="9"/>
  <c r="F2482" i="9"/>
  <c r="B2483" i="9"/>
  <c r="C2483" i="9"/>
  <c r="F2483" i="9"/>
  <c r="B2484" i="9"/>
  <c r="C2484" i="9"/>
  <c r="D2484" i="9"/>
  <c r="F2484" i="9"/>
  <c r="B2485" i="9"/>
  <c r="C2485" i="9"/>
  <c r="F2485" i="9"/>
  <c r="B2486" i="9"/>
  <c r="C2486" i="9"/>
  <c r="D2486" i="9"/>
  <c r="F2486" i="9"/>
  <c r="B2487" i="9"/>
  <c r="C2487" i="9"/>
  <c r="F2487" i="9"/>
  <c r="B2488" i="9"/>
  <c r="C2488" i="9"/>
  <c r="D2488" i="9"/>
  <c r="F2488" i="9"/>
  <c r="B2489" i="9"/>
  <c r="C2489" i="9"/>
  <c r="F2489" i="9"/>
  <c r="B2490" i="9"/>
  <c r="C2490" i="9"/>
  <c r="D2490" i="9"/>
  <c r="F2490" i="9"/>
  <c r="B2491" i="9"/>
  <c r="C2491" i="9"/>
  <c r="F2491" i="9"/>
  <c r="B2492" i="9"/>
  <c r="C2492" i="9"/>
  <c r="F2492" i="9"/>
  <c r="B2493" i="9"/>
  <c r="C2493" i="9"/>
  <c r="F2493" i="9"/>
  <c r="B2494" i="9"/>
  <c r="C2494" i="9"/>
  <c r="F2494" i="9"/>
  <c r="B2495" i="9"/>
  <c r="C2495" i="9"/>
  <c r="F2495" i="9"/>
  <c r="B2496" i="9"/>
  <c r="C2496" i="9"/>
  <c r="D2496" i="9"/>
  <c r="F2496" i="9"/>
  <c r="B2497" i="9"/>
  <c r="C2497" i="9"/>
  <c r="F2497" i="9"/>
  <c r="B2498" i="9"/>
  <c r="C2498" i="9"/>
  <c r="D2498" i="9"/>
  <c r="F2498" i="9"/>
  <c r="B2499" i="9"/>
  <c r="C2499" i="9"/>
  <c r="F2499" i="9"/>
  <c r="B2500" i="9"/>
  <c r="C2500" i="9"/>
  <c r="D2500" i="9"/>
  <c r="F2500" i="9"/>
  <c r="B2501" i="9"/>
  <c r="C2501" i="9"/>
  <c r="F2501" i="9"/>
  <c r="B2502" i="9"/>
  <c r="C2502" i="9"/>
  <c r="D2502" i="9"/>
  <c r="F2502" i="9"/>
  <c r="B2503" i="9"/>
  <c r="C2503" i="9"/>
  <c r="F2503" i="9"/>
  <c r="B2504" i="9"/>
  <c r="C2504" i="9"/>
  <c r="D2504" i="9"/>
  <c r="F2504" i="9"/>
  <c r="B2505" i="9"/>
  <c r="C2505" i="9"/>
  <c r="F2505" i="9"/>
  <c r="B2506" i="9"/>
  <c r="C2506" i="9"/>
  <c r="D2506" i="9"/>
  <c r="F2506" i="9"/>
  <c r="B2507" i="9"/>
  <c r="C2507" i="9"/>
  <c r="F2507" i="9"/>
  <c r="B2508" i="9"/>
  <c r="C2508" i="9"/>
  <c r="F2508" i="9"/>
  <c r="B2509" i="9"/>
  <c r="C2509" i="9"/>
  <c r="F2509" i="9"/>
  <c r="B2510" i="9"/>
  <c r="C2510" i="9"/>
  <c r="F2510" i="9"/>
  <c r="B2511" i="9"/>
  <c r="C2511" i="9"/>
  <c r="F2511" i="9"/>
  <c r="B2512" i="9"/>
  <c r="C2512" i="9"/>
  <c r="D2512" i="9"/>
  <c r="F2512" i="9"/>
  <c r="B2513" i="9"/>
  <c r="C2513" i="9"/>
  <c r="F2513" i="9"/>
  <c r="B2514" i="9"/>
  <c r="C2514" i="9"/>
  <c r="D2514" i="9"/>
  <c r="F2514" i="9"/>
  <c r="B2515" i="9"/>
  <c r="C2515" i="9"/>
  <c r="F2515" i="9"/>
  <c r="B2516" i="9"/>
  <c r="C2516" i="9"/>
  <c r="D2516" i="9"/>
  <c r="F2516" i="9"/>
  <c r="B2517" i="9"/>
  <c r="C2517" i="9"/>
  <c r="F2517" i="9"/>
  <c r="B2518" i="9"/>
  <c r="C2518" i="9"/>
  <c r="F2518" i="9"/>
  <c r="B2519" i="9"/>
  <c r="C2519" i="9"/>
  <c r="F2519" i="9"/>
  <c r="B2520" i="9"/>
  <c r="C2520" i="9"/>
  <c r="D2520" i="9"/>
  <c r="F2520" i="9"/>
  <c r="B2521" i="9"/>
  <c r="C2521" i="9"/>
  <c r="F2521" i="9"/>
  <c r="B2522" i="9"/>
  <c r="C2522" i="9"/>
  <c r="F2522" i="9"/>
  <c r="B2523" i="9"/>
  <c r="C2523" i="9"/>
  <c r="F2523" i="9"/>
  <c r="B2524" i="9"/>
  <c r="C2524" i="9"/>
  <c r="D2524" i="9"/>
  <c r="F2524" i="9"/>
  <c r="B2525" i="9"/>
  <c r="C2525" i="9"/>
  <c r="F2525" i="9"/>
  <c r="B2526" i="9"/>
  <c r="C2526" i="9"/>
  <c r="F2526" i="9"/>
  <c r="B2527" i="9"/>
  <c r="C2527" i="9"/>
  <c r="F2527" i="9"/>
  <c r="B2528" i="9"/>
  <c r="C2528" i="9"/>
  <c r="D2528" i="9"/>
  <c r="F2528" i="9"/>
  <c r="B2529" i="9"/>
  <c r="C2529" i="9"/>
  <c r="F2529" i="9"/>
  <c r="B2530" i="9"/>
  <c r="C2530" i="9"/>
  <c r="F2530" i="9"/>
  <c r="B2531" i="9"/>
  <c r="C2531" i="9"/>
  <c r="F2531" i="9"/>
  <c r="B2532" i="9"/>
  <c r="C2532" i="9"/>
  <c r="D2532" i="9"/>
  <c r="F2532" i="9"/>
  <c r="B2533" i="9"/>
  <c r="C2533" i="9"/>
  <c r="F2533" i="9"/>
  <c r="B2534" i="9"/>
  <c r="C2534" i="9"/>
  <c r="F2534" i="9"/>
  <c r="B2535" i="9"/>
  <c r="C2535" i="9"/>
  <c r="F2535" i="9"/>
  <c r="B2536" i="9"/>
  <c r="C2536" i="9"/>
  <c r="D2536" i="9"/>
  <c r="F2536" i="9"/>
  <c r="B2537" i="9"/>
  <c r="C2537" i="9"/>
  <c r="F2537" i="9"/>
  <c r="B2538" i="9"/>
  <c r="C2538" i="9"/>
  <c r="F2538" i="9"/>
  <c r="B2539" i="9"/>
  <c r="C2539" i="9"/>
  <c r="F2539" i="9"/>
  <c r="B2540" i="9"/>
  <c r="C2540" i="9"/>
  <c r="F2540" i="9"/>
  <c r="B2541" i="9"/>
  <c r="C2541" i="9"/>
  <c r="F2541" i="9"/>
  <c r="B2542" i="9"/>
  <c r="C2542" i="9"/>
  <c r="F2542" i="9"/>
  <c r="B2543" i="9"/>
  <c r="C2543" i="9"/>
  <c r="F2543" i="9"/>
  <c r="B2544" i="9"/>
  <c r="C2544" i="9"/>
  <c r="D2544" i="9"/>
  <c r="F2544" i="9"/>
  <c r="B2545" i="9"/>
  <c r="C2545" i="9"/>
  <c r="F2545" i="9"/>
  <c r="B2546" i="9"/>
  <c r="C2546" i="9"/>
  <c r="F2546" i="9"/>
  <c r="B2547" i="9"/>
  <c r="C2547" i="9"/>
  <c r="F2547" i="9"/>
  <c r="B2548" i="9"/>
  <c r="C2548" i="9"/>
  <c r="D2548" i="9"/>
  <c r="F2548" i="9"/>
  <c r="B2549" i="9"/>
  <c r="C2549" i="9"/>
  <c r="F2549" i="9"/>
  <c r="B2550" i="9"/>
  <c r="C2550" i="9"/>
  <c r="F2550" i="9"/>
  <c r="B2551" i="9"/>
  <c r="C2551" i="9"/>
  <c r="F2551" i="9"/>
  <c r="B2552" i="9"/>
  <c r="C2552" i="9"/>
  <c r="D2552" i="9"/>
  <c r="F2552" i="9"/>
  <c r="B2553" i="9"/>
  <c r="C2553" i="9"/>
  <c r="F2553" i="9"/>
  <c r="B2554" i="9"/>
  <c r="C2554" i="9"/>
  <c r="F2554" i="9"/>
  <c r="B2555" i="9"/>
  <c r="C2555" i="9"/>
  <c r="F2555" i="9"/>
  <c r="B2556" i="9"/>
  <c r="C2556" i="9"/>
  <c r="F2556" i="9"/>
  <c r="B2557" i="9"/>
  <c r="C2557" i="9"/>
  <c r="F2557" i="9"/>
  <c r="B2558" i="9"/>
  <c r="C2558" i="9"/>
  <c r="F2558" i="9"/>
  <c r="B2559" i="9"/>
  <c r="C2559" i="9"/>
  <c r="F2559" i="9"/>
  <c r="B2560" i="9"/>
  <c r="C2560" i="9"/>
  <c r="D2560" i="9"/>
  <c r="F2560" i="9"/>
  <c r="B2561" i="9"/>
  <c r="C2561" i="9"/>
  <c r="F2561" i="9"/>
  <c r="B2562" i="9"/>
  <c r="C2562" i="9"/>
  <c r="F2562" i="9"/>
  <c r="B2563" i="9"/>
  <c r="C2563" i="9"/>
  <c r="F2563" i="9"/>
  <c r="B2564" i="9"/>
  <c r="C2564" i="9"/>
  <c r="D2564" i="9"/>
  <c r="F2564" i="9"/>
  <c r="B2565" i="9"/>
  <c r="C2565" i="9"/>
  <c r="F2565" i="9"/>
  <c r="B2566" i="9"/>
  <c r="C2566" i="9"/>
  <c r="F2566" i="9"/>
  <c r="B2567" i="9"/>
  <c r="C2567" i="9"/>
  <c r="F2567" i="9"/>
  <c r="B2568" i="9"/>
  <c r="C2568" i="9"/>
  <c r="D2568" i="9"/>
  <c r="F2568" i="9"/>
  <c r="B2569" i="9"/>
  <c r="C2569" i="9"/>
  <c r="F2569" i="9"/>
  <c r="B2570" i="9"/>
  <c r="C2570" i="9"/>
  <c r="F2570" i="9"/>
  <c r="B2571" i="9"/>
  <c r="C2571" i="9"/>
  <c r="F2571" i="9"/>
  <c r="B2572" i="9"/>
  <c r="C2572" i="9"/>
  <c r="F2572" i="9"/>
  <c r="B2573" i="9"/>
  <c r="C2573" i="9"/>
  <c r="F2573" i="9"/>
  <c r="B2574" i="9"/>
  <c r="C2574" i="9"/>
  <c r="F2574" i="9"/>
  <c r="B2575" i="9"/>
  <c r="C2575" i="9"/>
  <c r="F2575" i="9"/>
  <c r="B2576" i="9"/>
  <c r="C2576" i="9"/>
  <c r="D2576" i="9"/>
  <c r="F2576" i="9"/>
  <c r="B2577" i="9"/>
  <c r="C2577" i="9"/>
  <c r="F2577" i="9"/>
  <c r="B2578" i="9"/>
  <c r="C2578" i="9"/>
  <c r="D2578" i="9"/>
  <c r="F2578" i="9"/>
  <c r="B2579" i="9"/>
  <c r="C2579" i="9"/>
  <c r="F2579" i="9"/>
  <c r="B2580" i="9"/>
  <c r="C2580" i="9"/>
  <c r="D2580" i="9"/>
  <c r="F2580" i="9"/>
  <c r="B2581" i="9"/>
  <c r="C2581" i="9"/>
  <c r="F2581" i="9"/>
  <c r="B2582" i="9"/>
  <c r="C2582" i="9"/>
  <c r="F2582" i="9"/>
  <c r="B2583" i="9"/>
  <c r="C2583" i="9"/>
  <c r="F2583" i="9"/>
  <c r="B2584" i="9"/>
  <c r="C2584" i="9"/>
  <c r="F2584" i="9"/>
  <c r="B2585" i="9"/>
  <c r="C2585" i="9"/>
  <c r="F2585" i="9"/>
  <c r="B2586" i="9"/>
  <c r="C2586" i="9"/>
  <c r="D2586" i="9"/>
  <c r="F2586" i="9"/>
  <c r="B2587" i="9"/>
  <c r="C2587" i="9"/>
  <c r="F2587" i="9"/>
  <c r="B2588" i="9"/>
  <c r="C2588" i="9"/>
  <c r="D2588" i="9"/>
  <c r="F2588" i="9"/>
  <c r="B2589" i="9"/>
  <c r="C2589" i="9"/>
  <c r="F2589" i="9"/>
  <c r="B2590" i="9"/>
  <c r="C2590" i="9"/>
  <c r="D2590" i="9"/>
  <c r="F2590" i="9"/>
  <c r="B2591" i="9"/>
  <c r="C2591" i="9"/>
  <c r="F2591" i="9"/>
  <c r="B2592" i="9"/>
  <c r="C2592" i="9"/>
  <c r="D2592" i="9"/>
  <c r="F2592" i="9"/>
  <c r="B2593" i="9"/>
  <c r="C2593" i="9"/>
  <c r="F2593" i="9"/>
  <c r="B2594" i="9"/>
  <c r="C2594" i="9"/>
  <c r="D2594" i="9"/>
  <c r="F2594" i="9"/>
  <c r="B2595" i="9"/>
  <c r="C2595" i="9"/>
  <c r="F2595" i="9"/>
  <c r="B2596" i="9"/>
  <c r="C2596" i="9"/>
  <c r="D2596" i="9"/>
  <c r="F2596" i="9"/>
  <c r="B2597" i="9"/>
  <c r="C2597" i="9"/>
  <c r="F2597" i="9"/>
  <c r="B2598" i="9"/>
  <c r="C2598" i="9"/>
  <c r="F2598" i="9"/>
  <c r="B2599" i="9"/>
  <c r="C2599" i="9"/>
  <c r="F2599" i="9"/>
  <c r="B2600" i="9"/>
  <c r="C2600" i="9"/>
  <c r="F2600" i="9"/>
  <c r="B2601" i="9"/>
  <c r="C2601" i="9"/>
  <c r="F2601" i="9"/>
  <c r="B2602" i="9"/>
  <c r="C2602" i="9"/>
  <c r="D2602" i="9"/>
  <c r="F2602" i="9"/>
  <c r="B2603" i="9"/>
  <c r="C2603" i="9"/>
  <c r="F2603" i="9"/>
  <c r="B2604" i="9"/>
  <c r="C2604" i="9"/>
  <c r="D2604" i="9"/>
  <c r="F2604" i="9"/>
  <c r="B2605" i="9"/>
  <c r="C2605" i="9"/>
  <c r="F2605" i="9"/>
  <c r="B2606" i="9"/>
  <c r="C2606" i="9"/>
  <c r="D2606" i="9"/>
  <c r="F2606" i="9"/>
  <c r="B2607" i="9"/>
  <c r="C2607" i="9"/>
  <c r="F2607" i="9"/>
  <c r="B2608" i="9"/>
  <c r="C2608" i="9"/>
  <c r="D2608" i="9"/>
  <c r="F2608" i="9"/>
  <c r="B2609" i="9"/>
  <c r="C2609" i="9"/>
  <c r="F2609" i="9"/>
  <c r="B2610" i="9"/>
  <c r="C2610" i="9"/>
  <c r="D2610" i="9"/>
  <c r="F2610" i="9"/>
  <c r="B2611" i="9"/>
  <c r="C2611" i="9"/>
  <c r="F2611" i="9"/>
  <c r="B2612" i="9"/>
  <c r="C2612" i="9"/>
  <c r="D2612" i="9"/>
  <c r="F2612" i="9"/>
  <c r="B2613" i="9"/>
  <c r="C2613" i="9"/>
  <c r="F2613" i="9"/>
  <c r="B2614" i="9"/>
  <c r="C2614" i="9"/>
  <c r="F2614" i="9"/>
  <c r="B2615" i="9"/>
  <c r="C2615" i="9"/>
  <c r="F2615" i="9"/>
  <c r="B2616" i="9"/>
  <c r="C2616" i="9"/>
  <c r="F2616" i="9"/>
  <c r="B2617" i="9"/>
  <c r="C2617" i="9"/>
  <c r="F2617" i="9"/>
  <c r="B2618" i="9"/>
  <c r="C2618" i="9"/>
  <c r="D2618" i="9"/>
  <c r="F2618" i="9"/>
  <c r="B2619" i="9"/>
  <c r="C2619" i="9"/>
  <c r="F2619" i="9"/>
  <c r="B2620" i="9"/>
  <c r="C2620" i="9"/>
  <c r="F2620" i="9"/>
  <c r="B2621" i="9"/>
  <c r="C2621" i="9"/>
  <c r="F2621" i="9"/>
  <c r="B2622" i="9"/>
  <c r="C2622" i="9"/>
  <c r="D2622" i="9"/>
  <c r="F2622" i="9"/>
  <c r="B2623" i="9"/>
  <c r="C2623" i="9"/>
  <c r="F2623" i="9"/>
  <c r="B2624" i="9"/>
  <c r="C2624" i="9"/>
  <c r="F2624" i="9"/>
  <c r="B2625" i="9"/>
  <c r="C2625" i="9"/>
  <c r="F2625" i="9"/>
  <c r="B2626" i="9"/>
  <c r="C2626" i="9"/>
  <c r="D2626" i="9"/>
  <c r="F2626" i="9"/>
  <c r="B2627" i="9"/>
  <c r="C2627" i="9"/>
  <c r="F2627" i="9"/>
  <c r="B2628" i="9"/>
  <c r="C2628" i="9"/>
  <c r="F2628" i="9"/>
  <c r="B2629" i="9"/>
  <c r="C2629" i="9"/>
  <c r="F2629" i="9"/>
  <c r="B2630" i="9"/>
  <c r="C2630" i="9"/>
  <c r="D2630" i="9"/>
  <c r="F2630" i="9"/>
  <c r="B2631" i="9"/>
  <c r="C2631" i="9"/>
  <c r="F2631" i="9"/>
  <c r="B2632" i="9"/>
  <c r="C2632" i="9"/>
  <c r="F2632" i="9"/>
  <c r="B2633" i="9"/>
  <c r="C2633" i="9"/>
  <c r="F2633" i="9"/>
  <c r="B2634" i="9"/>
  <c r="C2634" i="9"/>
  <c r="D2634" i="9"/>
  <c r="F2634" i="9"/>
  <c r="B2635" i="9"/>
  <c r="C2635" i="9"/>
  <c r="F2635" i="9"/>
  <c r="B2636" i="9"/>
  <c r="C2636" i="9"/>
  <c r="F2636" i="9"/>
  <c r="B2637" i="9"/>
  <c r="C2637" i="9"/>
  <c r="F2637" i="9"/>
  <c r="B2638" i="9"/>
  <c r="C2638" i="9"/>
  <c r="D2638" i="9"/>
  <c r="F2638" i="9"/>
  <c r="B2639" i="9"/>
  <c r="C2639" i="9"/>
  <c r="F2639" i="9"/>
  <c r="B2640" i="9"/>
  <c r="C2640" i="9"/>
  <c r="F2640" i="9"/>
  <c r="B2641" i="9"/>
  <c r="C2641" i="9"/>
  <c r="F2641" i="9"/>
  <c r="B2642" i="9"/>
  <c r="C2642" i="9"/>
  <c r="F2642" i="9"/>
  <c r="B2643" i="9"/>
  <c r="C2643" i="9"/>
  <c r="F2643" i="9"/>
  <c r="B2644" i="9"/>
  <c r="C2644" i="9"/>
  <c r="F2644" i="9"/>
  <c r="B2645" i="9"/>
  <c r="C2645" i="9"/>
  <c r="F2645" i="9"/>
  <c r="B2646" i="9"/>
  <c r="C2646" i="9"/>
  <c r="F2646" i="9"/>
  <c r="B2647" i="9"/>
  <c r="C2647" i="9"/>
  <c r="F2647" i="9"/>
  <c r="B2648" i="9"/>
  <c r="C2648" i="9"/>
  <c r="F2648" i="9"/>
  <c r="B2649" i="9"/>
  <c r="C2649" i="9"/>
  <c r="F2649" i="9"/>
  <c r="B2650" i="9"/>
  <c r="C2650" i="9"/>
  <c r="F2650" i="9"/>
  <c r="B2651" i="9"/>
  <c r="C2651" i="9"/>
  <c r="F2651" i="9"/>
  <c r="B2652" i="9"/>
  <c r="C2652" i="9"/>
  <c r="F2652" i="9"/>
  <c r="B2653" i="9"/>
  <c r="C2653" i="9"/>
  <c r="F2653" i="9"/>
  <c r="B2654" i="9"/>
  <c r="C2654" i="9"/>
  <c r="F2654" i="9"/>
  <c r="B2655" i="9"/>
  <c r="C2655" i="9"/>
  <c r="F2655" i="9"/>
  <c r="B2656" i="9"/>
  <c r="C2656" i="9"/>
  <c r="F2656" i="9"/>
  <c r="B2657" i="9"/>
  <c r="C2657" i="9"/>
  <c r="F2657" i="9"/>
  <c r="B2658" i="9"/>
  <c r="C2658" i="9"/>
  <c r="F2658" i="9"/>
  <c r="B2659" i="9"/>
  <c r="C2659" i="9"/>
  <c r="F2659" i="9"/>
  <c r="B2660" i="9"/>
  <c r="C2660" i="9"/>
  <c r="F2660" i="9"/>
  <c r="B2661" i="9"/>
  <c r="C2661" i="9"/>
  <c r="F2661" i="9"/>
  <c r="B2662" i="9"/>
  <c r="C2662" i="9"/>
  <c r="F2662" i="9"/>
  <c r="B2663" i="9"/>
  <c r="C2663" i="9"/>
  <c r="F2663" i="9"/>
  <c r="B2664" i="9"/>
  <c r="C2664" i="9"/>
  <c r="F2664" i="9"/>
  <c r="B2665" i="9"/>
  <c r="C2665" i="9"/>
  <c r="F2665" i="9"/>
  <c r="B2666" i="9"/>
  <c r="C2666" i="9"/>
  <c r="F2666" i="9"/>
  <c r="B2667" i="9"/>
  <c r="C2667" i="9"/>
  <c r="F2667" i="9"/>
  <c r="B2668" i="9"/>
  <c r="C2668" i="9"/>
  <c r="F2668" i="9"/>
  <c r="B2669" i="9"/>
  <c r="C2669" i="9"/>
  <c r="F2669" i="9"/>
  <c r="B2670" i="9"/>
  <c r="C2670" i="9"/>
  <c r="F2670" i="9"/>
  <c r="B2671" i="9"/>
  <c r="C2671" i="9"/>
  <c r="F2671" i="9"/>
  <c r="B2672" i="9"/>
  <c r="C2672" i="9"/>
  <c r="F2672" i="9"/>
  <c r="B2673" i="9"/>
  <c r="C2673" i="9"/>
  <c r="F2673" i="9"/>
  <c r="B2674" i="9"/>
  <c r="C2674" i="9"/>
  <c r="F2674" i="9"/>
  <c r="B2675" i="9"/>
  <c r="C2675" i="9"/>
  <c r="F2675" i="9"/>
  <c r="B2676" i="9"/>
  <c r="C2676" i="9"/>
  <c r="F2676" i="9"/>
  <c r="B2677" i="9"/>
  <c r="C2677" i="9"/>
  <c r="F2677" i="9"/>
  <c r="B2678" i="9"/>
  <c r="C2678" i="9"/>
  <c r="F2678" i="9"/>
  <c r="B2679" i="9"/>
  <c r="C2679" i="9"/>
  <c r="F2679" i="9"/>
  <c r="B2680" i="9"/>
  <c r="C2680" i="9"/>
  <c r="F2680" i="9"/>
  <c r="B2681" i="9"/>
  <c r="C2681" i="9"/>
  <c r="F2681" i="9"/>
  <c r="B2682" i="9"/>
  <c r="C2682" i="9"/>
  <c r="F2682" i="9"/>
  <c r="B2683" i="9"/>
  <c r="C2683" i="9"/>
  <c r="F2683" i="9"/>
  <c r="B2684" i="9"/>
  <c r="C2684" i="9"/>
  <c r="F2684" i="9"/>
  <c r="B2685" i="9"/>
  <c r="C2685" i="9"/>
  <c r="F2685" i="9"/>
  <c r="B2686" i="9"/>
  <c r="C2686" i="9"/>
  <c r="F2686" i="9"/>
  <c r="B2687" i="9"/>
  <c r="C2687" i="9"/>
  <c r="F2687" i="9"/>
  <c r="B2688" i="9"/>
  <c r="C2688" i="9"/>
  <c r="F2688" i="9"/>
  <c r="B2689" i="9"/>
  <c r="C2689" i="9"/>
  <c r="F2689" i="9"/>
  <c r="B2690" i="9"/>
  <c r="C2690" i="9"/>
  <c r="F2690" i="9"/>
  <c r="B2691" i="9"/>
  <c r="C2691" i="9"/>
  <c r="F2691" i="9"/>
  <c r="B2692" i="9"/>
  <c r="C2692" i="9"/>
  <c r="F2692" i="9"/>
  <c r="B2693" i="9"/>
  <c r="C2693" i="9"/>
  <c r="F2693" i="9"/>
  <c r="B2694" i="9"/>
  <c r="C2694" i="9"/>
  <c r="F2694" i="9"/>
  <c r="B2695" i="9"/>
  <c r="C2695" i="9"/>
  <c r="F2695" i="9"/>
  <c r="B2696" i="9"/>
  <c r="C2696" i="9"/>
  <c r="F2696" i="9"/>
  <c r="B2697" i="9"/>
  <c r="C2697" i="9"/>
  <c r="F2697" i="9"/>
  <c r="B2698" i="9"/>
  <c r="C2698" i="9"/>
  <c r="F2698" i="9"/>
  <c r="B2699" i="9"/>
  <c r="C2699" i="9"/>
  <c r="F2699" i="9"/>
  <c r="B2700" i="9"/>
  <c r="C2700" i="9"/>
  <c r="F2700" i="9"/>
  <c r="B2701" i="9"/>
  <c r="C2701" i="9"/>
  <c r="F2701" i="9"/>
  <c r="B2702" i="9"/>
  <c r="C2702" i="9"/>
  <c r="F2702" i="9"/>
  <c r="B2703" i="9"/>
  <c r="C2703" i="9"/>
  <c r="F2703" i="9"/>
  <c r="B2704" i="9"/>
  <c r="C2704" i="9"/>
  <c r="F2704" i="9"/>
  <c r="B2705" i="9"/>
  <c r="C2705" i="9"/>
  <c r="F2705" i="9"/>
  <c r="B2706" i="9"/>
  <c r="C2706" i="9"/>
  <c r="F2706" i="9"/>
  <c r="B2707" i="9"/>
  <c r="C2707" i="9"/>
  <c r="F2707" i="9"/>
  <c r="B2708" i="9"/>
  <c r="C2708" i="9"/>
  <c r="F2708" i="9"/>
  <c r="B2709" i="9"/>
  <c r="C2709" i="9"/>
  <c r="F2709" i="9"/>
  <c r="B2710" i="9"/>
  <c r="C2710" i="9"/>
  <c r="F2710" i="9"/>
  <c r="B2711" i="9"/>
  <c r="C2711" i="9"/>
  <c r="F2711" i="9"/>
  <c r="B2712" i="9"/>
  <c r="C2712" i="9"/>
  <c r="F2712" i="9"/>
  <c r="B2713" i="9"/>
  <c r="C2713" i="9"/>
  <c r="F2713" i="9"/>
  <c r="B2714" i="9"/>
  <c r="C2714" i="9"/>
  <c r="F2714" i="9"/>
  <c r="B2715" i="9"/>
  <c r="C2715" i="9"/>
  <c r="F2715" i="9"/>
  <c r="B2716" i="9"/>
  <c r="C2716" i="9"/>
  <c r="F2716" i="9"/>
  <c r="B2717" i="9"/>
  <c r="C2717" i="9"/>
  <c r="F2717" i="9"/>
  <c r="B2718" i="9"/>
  <c r="C2718" i="9"/>
  <c r="F2718" i="9"/>
  <c r="B2719" i="9"/>
  <c r="C2719" i="9"/>
  <c r="F2719" i="9"/>
  <c r="B2720" i="9"/>
  <c r="C2720" i="9"/>
  <c r="F2720" i="9"/>
  <c r="B2721" i="9"/>
  <c r="C2721" i="9"/>
  <c r="F2721" i="9"/>
  <c r="B2722" i="9"/>
  <c r="C2722" i="9"/>
  <c r="F2722" i="9"/>
  <c r="B2723" i="9"/>
  <c r="C2723" i="9"/>
  <c r="F2723" i="9"/>
  <c r="B2724" i="9"/>
  <c r="C2724" i="9"/>
  <c r="F2724" i="9"/>
  <c r="B2725" i="9"/>
  <c r="C2725" i="9"/>
  <c r="F2725" i="9"/>
  <c r="B2726" i="9"/>
  <c r="C2726" i="9"/>
  <c r="F2726" i="9"/>
  <c r="B2727" i="9"/>
  <c r="C2727" i="9"/>
  <c r="F2727" i="9"/>
  <c r="B2728" i="9"/>
  <c r="C2728" i="9"/>
  <c r="F2728" i="9"/>
  <c r="B2729" i="9"/>
  <c r="C2729" i="9"/>
  <c r="F2729" i="9"/>
  <c r="B2730" i="9"/>
  <c r="C2730" i="9"/>
  <c r="F2730" i="9"/>
  <c r="B2731" i="9"/>
  <c r="C2731" i="9"/>
  <c r="F2731" i="9"/>
  <c r="B2732" i="9"/>
  <c r="C2732" i="9"/>
  <c r="F2732" i="9"/>
  <c r="B2733" i="9"/>
  <c r="C2733" i="9"/>
  <c r="F2733" i="9"/>
  <c r="B2734" i="9"/>
  <c r="C2734" i="9"/>
  <c r="F2734" i="9"/>
  <c r="B2735" i="9"/>
  <c r="C2735" i="9"/>
  <c r="F2735" i="9"/>
  <c r="B2736" i="9"/>
  <c r="C2736" i="9"/>
  <c r="F2736" i="9"/>
  <c r="B2737" i="9"/>
  <c r="C2737" i="9"/>
  <c r="F2737" i="9"/>
  <c r="B2738" i="9"/>
  <c r="C2738" i="9"/>
  <c r="F2738" i="9"/>
  <c r="B2739" i="9"/>
  <c r="C2739" i="9"/>
  <c r="F2739" i="9"/>
  <c r="B2740" i="9"/>
  <c r="C2740" i="9"/>
  <c r="F2740" i="9"/>
  <c r="B2741" i="9"/>
  <c r="C2741" i="9"/>
  <c r="F2741" i="9"/>
  <c r="B2742" i="9"/>
  <c r="C2742" i="9"/>
  <c r="F2742" i="9"/>
  <c r="B2743" i="9"/>
  <c r="C2743" i="9"/>
  <c r="F2743" i="9"/>
  <c r="B2744" i="9"/>
  <c r="C2744" i="9"/>
  <c r="F2744" i="9"/>
  <c r="B2745" i="9"/>
  <c r="C2745" i="9"/>
  <c r="F2745" i="9"/>
  <c r="B2746" i="9"/>
  <c r="C2746" i="9"/>
  <c r="F2746" i="9"/>
  <c r="B2747" i="9"/>
  <c r="C2747" i="9"/>
  <c r="F2747" i="9"/>
  <c r="B2748" i="9"/>
  <c r="C2748" i="9"/>
  <c r="F2748" i="9"/>
  <c r="B2749" i="9"/>
  <c r="C2749" i="9"/>
  <c r="F2749" i="9"/>
  <c r="B2750" i="9"/>
  <c r="C2750" i="9"/>
  <c r="F2750" i="9"/>
  <c r="B2751" i="9"/>
  <c r="C2751" i="9"/>
  <c r="F2751" i="9"/>
  <c r="B2752" i="9"/>
  <c r="C2752" i="9"/>
  <c r="F2752" i="9"/>
  <c r="B2753" i="9"/>
  <c r="C2753" i="9"/>
  <c r="F2753" i="9"/>
  <c r="B2754" i="9"/>
  <c r="C2754" i="9"/>
  <c r="F2754" i="9"/>
  <c r="B2755" i="9"/>
  <c r="C2755" i="9"/>
  <c r="F2755" i="9"/>
  <c r="B2756" i="9"/>
  <c r="C2756" i="9"/>
  <c r="F2756" i="9"/>
  <c r="B2757" i="9"/>
  <c r="C2757" i="9"/>
  <c r="F2757" i="9"/>
  <c r="B2758" i="9"/>
  <c r="C2758" i="9"/>
  <c r="F2758" i="9"/>
  <c r="B2759" i="9"/>
  <c r="C2759" i="9"/>
  <c r="F2759" i="9"/>
  <c r="B2760" i="9"/>
  <c r="C2760" i="9"/>
  <c r="F2760" i="9"/>
  <c r="B2761" i="9"/>
  <c r="C2761" i="9"/>
  <c r="F2761" i="9"/>
  <c r="B2762" i="9"/>
  <c r="C2762" i="9"/>
  <c r="F2762" i="9"/>
  <c r="B2763" i="9"/>
  <c r="C2763" i="9"/>
  <c r="F2763" i="9"/>
  <c r="B2764" i="9"/>
  <c r="C2764" i="9"/>
  <c r="F2764" i="9"/>
  <c r="B2765" i="9"/>
  <c r="C2765" i="9"/>
  <c r="F2765" i="9"/>
  <c r="B2766" i="9"/>
  <c r="C2766" i="9"/>
  <c r="F2766" i="9"/>
  <c r="B2767" i="9"/>
  <c r="C2767" i="9"/>
  <c r="F2767" i="9"/>
  <c r="B2768" i="9"/>
  <c r="C2768" i="9"/>
  <c r="F2768" i="9"/>
  <c r="B2769" i="9"/>
  <c r="C2769" i="9"/>
  <c r="F2769" i="9"/>
  <c r="B2770" i="9"/>
  <c r="C2770" i="9"/>
  <c r="F2770" i="9"/>
  <c r="B2771" i="9"/>
  <c r="C2771" i="9"/>
  <c r="F2771" i="9"/>
  <c r="B2772" i="9"/>
  <c r="C2772" i="9"/>
  <c r="F2772" i="9"/>
  <c r="B2773" i="9"/>
  <c r="C2773" i="9"/>
  <c r="F2773" i="9"/>
  <c r="B2774" i="9"/>
  <c r="C2774" i="9"/>
  <c r="F2774" i="9"/>
  <c r="B2775" i="9"/>
  <c r="C2775" i="9"/>
  <c r="F2775" i="9"/>
  <c r="B2776" i="9"/>
  <c r="C2776" i="9"/>
  <c r="F2776" i="9"/>
  <c r="B2777" i="9"/>
  <c r="C2777" i="9"/>
  <c r="F2777" i="9"/>
  <c r="B2778" i="9"/>
  <c r="C2778" i="9"/>
  <c r="F2778" i="9"/>
  <c r="B2779" i="9"/>
  <c r="C2779" i="9"/>
  <c r="F2779" i="9"/>
  <c r="B2780" i="9"/>
  <c r="C2780" i="9"/>
  <c r="F2780" i="9"/>
  <c r="B2781" i="9"/>
  <c r="C2781" i="9"/>
  <c r="F2781" i="9"/>
  <c r="B2782" i="9"/>
  <c r="C2782" i="9"/>
  <c r="F2782" i="9"/>
  <c r="B2783" i="9"/>
  <c r="C2783" i="9"/>
  <c r="F2783" i="9"/>
  <c r="B2784" i="9"/>
  <c r="C2784" i="9"/>
  <c r="F2784" i="9"/>
  <c r="B2785" i="9"/>
  <c r="C2785" i="9"/>
  <c r="F2785" i="9"/>
  <c r="B2786" i="9"/>
  <c r="C2786" i="9"/>
  <c r="D2786" i="9"/>
  <c r="F2786" i="9"/>
  <c r="B2787" i="9"/>
  <c r="C2787" i="9"/>
  <c r="F2787" i="9"/>
  <c r="B2788" i="9"/>
  <c r="C2788" i="9"/>
  <c r="F2788" i="9"/>
  <c r="B2789" i="9"/>
  <c r="C2789" i="9"/>
  <c r="F2789" i="9"/>
  <c r="B2790" i="9"/>
  <c r="C2790" i="9"/>
  <c r="F2790" i="9"/>
  <c r="B2791" i="9"/>
  <c r="C2791" i="9"/>
  <c r="F2791" i="9"/>
  <c r="B2792" i="9"/>
  <c r="C2792" i="9"/>
  <c r="F2792" i="9"/>
  <c r="B2793" i="9"/>
  <c r="C2793" i="9"/>
  <c r="F2793" i="9"/>
  <c r="B2794" i="9"/>
  <c r="C2794" i="9"/>
  <c r="F2794" i="9"/>
  <c r="B2795" i="9"/>
  <c r="C2795" i="9"/>
  <c r="F2795" i="9"/>
  <c r="B2796" i="9"/>
  <c r="C2796" i="9"/>
  <c r="D2796" i="9"/>
  <c r="F2796" i="9"/>
  <c r="B2797" i="9"/>
  <c r="C2797" i="9"/>
  <c r="F2797" i="9"/>
  <c r="B2798" i="9"/>
  <c r="C2798" i="9"/>
  <c r="F2798" i="9"/>
  <c r="B2799" i="9"/>
  <c r="C2799" i="9"/>
  <c r="F2799" i="9"/>
  <c r="B2800" i="9"/>
  <c r="C2800" i="9"/>
  <c r="D2800" i="9"/>
  <c r="F2800" i="9"/>
  <c r="B2801" i="9"/>
  <c r="C2801" i="9"/>
  <c r="F2801" i="9"/>
  <c r="B2802" i="9"/>
  <c r="C2802" i="9"/>
  <c r="F2802" i="9"/>
  <c r="B2803" i="9"/>
  <c r="C2803" i="9"/>
  <c r="F2803" i="9"/>
  <c r="B2804" i="9"/>
  <c r="C2804" i="9"/>
  <c r="F2804" i="9"/>
  <c r="B2805" i="9"/>
  <c r="C2805" i="9"/>
  <c r="F2805" i="9"/>
  <c r="B2806" i="9"/>
  <c r="C2806" i="9"/>
  <c r="D2806" i="9"/>
  <c r="F2806" i="9"/>
  <c r="B2807" i="9"/>
  <c r="C2807" i="9"/>
  <c r="F2807" i="9"/>
  <c r="B2808" i="9"/>
  <c r="C2808" i="9"/>
  <c r="F2808" i="9"/>
  <c r="B2809" i="9"/>
  <c r="C2809" i="9"/>
  <c r="F2809" i="9"/>
  <c r="B2810" i="9"/>
  <c r="C2810" i="9"/>
  <c r="D2810" i="9"/>
  <c r="F2810" i="9"/>
  <c r="B2811" i="9"/>
  <c r="C2811" i="9"/>
  <c r="F2811" i="9"/>
  <c r="B2812" i="9"/>
  <c r="C2812" i="9"/>
  <c r="F2812" i="9"/>
  <c r="B2813" i="9"/>
  <c r="C2813" i="9"/>
  <c r="F2813" i="9"/>
  <c r="B2814" i="9"/>
  <c r="C2814" i="9"/>
  <c r="D2814" i="9"/>
  <c r="F2814" i="9"/>
  <c r="B2815" i="9"/>
  <c r="C2815" i="9"/>
  <c r="F2815" i="9"/>
  <c r="B2816" i="9"/>
  <c r="C2816" i="9"/>
  <c r="F2816" i="9"/>
  <c r="B2817" i="9"/>
  <c r="C2817" i="9"/>
  <c r="F2817" i="9"/>
  <c r="B2818" i="9"/>
  <c r="C2818" i="9"/>
  <c r="D2818" i="9"/>
  <c r="F2818" i="9"/>
  <c r="B2819" i="9"/>
  <c r="C2819" i="9"/>
  <c r="F2819" i="9"/>
  <c r="B2820" i="9"/>
  <c r="C2820" i="9"/>
  <c r="F2820" i="9"/>
  <c r="B2821" i="9"/>
  <c r="C2821" i="9"/>
  <c r="F2821" i="9"/>
  <c r="B2822" i="9"/>
  <c r="C2822" i="9"/>
  <c r="D2822" i="9"/>
  <c r="F2822" i="9"/>
  <c r="B2823" i="9"/>
  <c r="C2823" i="9"/>
  <c r="F2823" i="9"/>
  <c r="B2824" i="9"/>
  <c r="C2824" i="9"/>
  <c r="F2824" i="9"/>
  <c r="B2825" i="9"/>
  <c r="C2825" i="9"/>
  <c r="F2825" i="9"/>
  <c r="B2826" i="9"/>
  <c r="C2826" i="9"/>
  <c r="D2826" i="9"/>
  <c r="F2826" i="9"/>
  <c r="B2827" i="9"/>
  <c r="C2827" i="9"/>
  <c r="F2827" i="9"/>
  <c r="B2828" i="9"/>
  <c r="C2828" i="9"/>
  <c r="F2828" i="9"/>
  <c r="B2829" i="9"/>
  <c r="C2829" i="9"/>
  <c r="F2829" i="9"/>
  <c r="B2830" i="9"/>
  <c r="C2830" i="9"/>
  <c r="D2830" i="9"/>
  <c r="F2830" i="9"/>
  <c r="B2831" i="9"/>
  <c r="C2831" i="9"/>
  <c r="F2831" i="9"/>
  <c r="B2832" i="9"/>
  <c r="C2832" i="9"/>
  <c r="F2832" i="9"/>
  <c r="B2833" i="9"/>
  <c r="C2833" i="9"/>
  <c r="F2833" i="9"/>
  <c r="B2834" i="9"/>
  <c r="C2834" i="9"/>
  <c r="F2834" i="9"/>
  <c r="B2835" i="9"/>
  <c r="C2835" i="9"/>
  <c r="F2835" i="9"/>
  <c r="B2836" i="9"/>
  <c r="C2836" i="9"/>
  <c r="F2836" i="9"/>
  <c r="B2837" i="9"/>
  <c r="C2837" i="9"/>
  <c r="F2837" i="9"/>
  <c r="B2838" i="9"/>
  <c r="C2838" i="9"/>
  <c r="F2838" i="9"/>
  <c r="B2839" i="9"/>
  <c r="C2839" i="9"/>
  <c r="F2839" i="9"/>
  <c r="B2840" i="9"/>
  <c r="C2840" i="9"/>
  <c r="F2840" i="9"/>
  <c r="B2841" i="9"/>
  <c r="C2841" i="9"/>
  <c r="F2841" i="9"/>
  <c r="B2842" i="9"/>
  <c r="C2842" i="9"/>
  <c r="F2842" i="9"/>
  <c r="B2843" i="9"/>
  <c r="C2843" i="9"/>
  <c r="F2843" i="9"/>
  <c r="B2844" i="9"/>
  <c r="C2844" i="9"/>
  <c r="F2844" i="9"/>
  <c r="B2845" i="9"/>
  <c r="C2845" i="9"/>
  <c r="F2845" i="9"/>
  <c r="B2846" i="9"/>
  <c r="C2846" i="9"/>
  <c r="F2846" i="9"/>
  <c r="B2847" i="9"/>
  <c r="C2847" i="9"/>
  <c r="F2847" i="9"/>
  <c r="B2848" i="9"/>
  <c r="C2848" i="9"/>
  <c r="F2848" i="9"/>
  <c r="B2849" i="9"/>
  <c r="C2849" i="9"/>
  <c r="F2849" i="9"/>
  <c r="B2850" i="9"/>
  <c r="C2850" i="9"/>
  <c r="F2850" i="9"/>
  <c r="B2851" i="9"/>
  <c r="C2851" i="9"/>
  <c r="F2851" i="9"/>
  <c r="B2852" i="9"/>
  <c r="C2852" i="9"/>
  <c r="F2852" i="9"/>
  <c r="B2853" i="9"/>
  <c r="C2853" i="9"/>
  <c r="F2853" i="9"/>
  <c r="B2854" i="9"/>
  <c r="C2854" i="9"/>
  <c r="F2854" i="9"/>
  <c r="B2855" i="9"/>
  <c r="C2855" i="9"/>
  <c r="F2855" i="9"/>
  <c r="B2856" i="9"/>
  <c r="C2856" i="9"/>
  <c r="F2856" i="9"/>
  <c r="B2857" i="9"/>
  <c r="C2857" i="9"/>
  <c r="F2857" i="9"/>
  <c r="B2858" i="9"/>
  <c r="C2858" i="9"/>
  <c r="F2858" i="9"/>
  <c r="B2859" i="9"/>
  <c r="C2859" i="9"/>
  <c r="F2859" i="9"/>
  <c r="B2860" i="9"/>
  <c r="C2860" i="9"/>
  <c r="F2860" i="9"/>
  <c r="B2861" i="9"/>
  <c r="C2861" i="9"/>
  <c r="F2861" i="9"/>
  <c r="B2862" i="9"/>
  <c r="C2862" i="9"/>
  <c r="F2862" i="9"/>
  <c r="B2863" i="9"/>
  <c r="C2863" i="9"/>
  <c r="F2863" i="9"/>
  <c r="B2864" i="9"/>
  <c r="C2864" i="9"/>
  <c r="F2864" i="9"/>
  <c r="B2865" i="9"/>
  <c r="C2865" i="9"/>
  <c r="F2865" i="9"/>
  <c r="B2866" i="9"/>
  <c r="C2866" i="9"/>
  <c r="F2866" i="9"/>
  <c r="B2867" i="9"/>
  <c r="C2867" i="9"/>
  <c r="F2867" i="9"/>
  <c r="B2868" i="9"/>
  <c r="C2868" i="9"/>
  <c r="F2868" i="9"/>
  <c r="B2869" i="9"/>
  <c r="C2869" i="9"/>
  <c r="F2869" i="9"/>
  <c r="B2870" i="9"/>
  <c r="C2870" i="9"/>
  <c r="F2870" i="9"/>
  <c r="B2871" i="9"/>
  <c r="C2871" i="9"/>
  <c r="F2871" i="9"/>
  <c r="B2872" i="9"/>
  <c r="C2872" i="9"/>
  <c r="F2872" i="9"/>
  <c r="B2873" i="9"/>
  <c r="C2873" i="9"/>
  <c r="F2873" i="9"/>
  <c r="B2874" i="9"/>
  <c r="C2874" i="9"/>
  <c r="F2874" i="9"/>
  <c r="B2875" i="9"/>
  <c r="C2875" i="9"/>
  <c r="F2875" i="9"/>
  <c r="B2876" i="9"/>
  <c r="C2876" i="9"/>
  <c r="F2876" i="9"/>
  <c r="B2877" i="9"/>
  <c r="C2877" i="9"/>
  <c r="F2877" i="9"/>
  <c r="B2878" i="9"/>
  <c r="C2878" i="9"/>
  <c r="F2878" i="9"/>
  <c r="B2879" i="9"/>
  <c r="C2879" i="9"/>
  <c r="F2879" i="9"/>
  <c r="B2880" i="9"/>
  <c r="C2880" i="9"/>
  <c r="F2880" i="9"/>
  <c r="B2881" i="9"/>
  <c r="C2881" i="9"/>
  <c r="F2881" i="9"/>
  <c r="B2882" i="9"/>
  <c r="C2882" i="9"/>
  <c r="F2882" i="9"/>
  <c r="B2883" i="9"/>
  <c r="C2883" i="9"/>
  <c r="F2883" i="9"/>
  <c r="B2884" i="9"/>
  <c r="C2884" i="9"/>
  <c r="F2884" i="9"/>
  <c r="B2885" i="9"/>
  <c r="C2885" i="9"/>
  <c r="F2885" i="9"/>
  <c r="B2886" i="9"/>
  <c r="C2886" i="9"/>
  <c r="F2886" i="9"/>
  <c r="B2887" i="9"/>
  <c r="C2887" i="9"/>
  <c r="F2887" i="9"/>
  <c r="B2888" i="9"/>
  <c r="C2888" i="9"/>
  <c r="F2888" i="9"/>
  <c r="B2889" i="9"/>
  <c r="C2889" i="9"/>
  <c r="F2889" i="9"/>
  <c r="B2890" i="9"/>
  <c r="C2890" i="9"/>
  <c r="F2890" i="9"/>
  <c r="B2891" i="9"/>
  <c r="C2891" i="9"/>
  <c r="F2891" i="9"/>
  <c r="B2892" i="9"/>
  <c r="C2892" i="9"/>
  <c r="F2892" i="9"/>
  <c r="B2893" i="9"/>
  <c r="C2893" i="9"/>
  <c r="F2893" i="9"/>
  <c r="B2894" i="9"/>
  <c r="C2894" i="9"/>
  <c r="F2894" i="9"/>
  <c r="B2895" i="9"/>
  <c r="C2895" i="9"/>
  <c r="F2895" i="9"/>
  <c r="B2896" i="9"/>
  <c r="C2896" i="9"/>
  <c r="F2896" i="9"/>
  <c r="B2897" i="9"/>
  <c r="C2897" i="9"/>
  <c r="F2897" i="9"/>
  <c r="B2898" i="9"/>
  <c r="C2898" i="9"/>
  <c r="F2898" i="9"/>
  <c r="B2899" i="9"/>
  <c r="C2899" i="9"/>
  <c r="F2899" i="9"/>
  <c r="B2900" i="9"/>
  <c r="C2900" i="9"/>
  <c r="F2900" i="9"/>
  <c r="B2901" i="9"/>
  <c r="C2901" i="9"/>
  <c r="F2901" i="9"/>
  <c r="B2902" i="9"/>
  <c r="C2902" i="9"/>
  <c r="F2902" i="9"/>
  <c r="B2903" i="9"/>
  <c r="C2903" i="9"/>
  <c r="F2903" i="9"/>
  <c r="B2904" i="9"/>
  <c r="C2904" i="9"/>
  <c r="F2904" i="9"/>
  <c r="B2905" i="9"/>
  <c r="C2905" i="9"/>
  <c r="F2905" i="9"/>
  <c r="B2906" i="9"/>
  <c r="C2906" i="9"/>
  <c r="D2906" i="9"/>
  <c r="F2906" i="9"/>
  <c r="B2907" i="9"/>
  <c r="C2907" i="9"/>
  <c r="F2907" i="9"/>
  <c r="B2908" i="9"/>
  <c r="C2908" i="9"/>
  <c r="D2908" i="9"/>
  <c r="F2908" i="9"/>
  <c r="B2909" i="9"/>
  <c r="C2909" i="9"/>
  <c r="F2909" i="9"/>
  <c r="B2910" i="9"/>
  <c r="C2910" i="9"/>
  <c r="F2910" i="9"/>
  <c r="B2911" i="9"/>
  <c r="C2911" i="9"/>
  <c r="F2911" i="9"/>
  <c r="B2912" i="9"/>
  <c r="C2912" i="9"/>
  <c r="D2912" i="9"/>
  <c r="F2912" i="9"/>
  <c r="B2913" i="9"/>
  <c r="C2913" i="9"/>
  <c r="F2913" i="9"/>
  <c r="B2914" i="9"/>
  <c r="C2914" i="9"/>
  <c r="F2914" i="9"/>
  <c r="B2915" i="9"/>
  <c r="C2915" i="9"/>
  <c r="F2915" i="9"/>
  <c r="B2916" i="9"/>
  <c r="C2916" i="9"/>
  <c r="F2916" i="9"/>
  <c r="B2917" i="9"/>
  <c r="C2917" i="9"/>
  <c r="F2917" i="9"/>
  <c r="B2918" i="9"/>
  <c r="C2918" i="9"/>
  <c r="F2918" i="9"/>
  <c r="B2919" i="9"/>
  <c r="C2919" i="9"/>
  <c r="F2919" i="9"/>
  <c r="B2920" i="9"/>
  <c r="C2920" i="9"/>
  <c r="F2920" i="9"/>
  <c r="B2921" i="9"/>
  <c r="C2921" i="9"/>
  <c r="F2921" i="9"/>
  <c r="B2922" i="9"/>
  <c r="C2922" i="9"/>
  <c r="F2922" i="9"/>
  <c r="B2923" i="9"/>
  <c r="C2923" i="9"/>
  <c r="F2923" i="9"/>
  <c r="B2924" i="9"/>
  <c r="C2924" i="9"/>
  <c r="F2924" i="9"/>
  <c r="B2925" i="9"/>
  <c r="C2925" i="9"/>
  <c r="F2925" i="9"/>
  <c r="B2926" i="9"/>
  <c r="C2926" i="9"/>
  <c r="F2926" i="9"/>
  <c r="B2927" i="9"/>
  <c r="C2927" i="9"/>
  <c r="F2927" i="9"/>
  <c r="B2928" i="9"/>
  <c r="C2928" i="9"/>
  <c r="F2928" i="9"/>
  <c r="B2929" i="9"/>
  <c r="C2929" i="9"/>
  <c r="F2929" i="9"/>
  <c r="B2930" i="9"/>
  <c r="C2930" i="9"/>
  <c r="F2930" i="9"/>
  <c r="B2931" i="9"/>
  <c r="C2931" i="9"/>
  <c r="F2931" i="9"/>
  <c r="B2932" i="9"/>
  <c r="C2932" i="9"/>
  <c r="F2932" i="9"/>
  <c r="B2933" i="9"/>
  <c r="C2933" i="9"/>
  <c r="F2933" i="9"/>
  <c r="B2934" i="9"/>
  <c r="C2934" i="9"/>
  <c r="F2934" i="9"/>
  <c r="B2935" i="9"/>
  <c r="C2935" i="9"/>
  <c r="F2935" i="9"/>
  <c r="B2936" i="9"/>
  <c r="C2936" i="9"/>
  <c r="F2936" i="9"/>
  <c r="B2937" i="9"/>
  <c r="C2937" i="9"/>
  <c r="F2937" i="9"/>
  <c r="B2938" i="9"/>
  <c r="C2938" i="9"/>
  <c r="F2938" i="9"/>
  <c r="B2939" i="9"/>
  <c r="C2939" i="9"/>
  <c r="F2939" i="9"/>
  <c r="B2940" i="9"/>
  <c r="C2940" i="9"/>
  <c r="F2940" i="9"/>
  <c r="B2941" i="9"/>
  <c r="C2941" i="9"/>
  <c r="F2941" i="9"/>
  <c r="B2942" i="9"/>
  <c r="C2942" i="9"/>
  <c r="F2942" i="9"/>
  <c r="B2943" i="9"/>
  <c r="C2943" i="9"/>
  <c r="F2943" i="9"/>
  <c r="B2944" i="9"/>
  <c r="C2944" i="9"/>
  <c r="F2944" i="9"/>
  <c r="B2945" i="9"/>
  <c r="C2945" i="9"/>
  <c r="F2945" i="9"/>
  <c r="B2946" i="9"/>
  <c r="C2946" i="9"/>
  <c r="F2946" i="9"/>
  <c r="B2947" i="9"/>
  <c r="C2947" i="9"/>
  <c r="F2947" i="9"/>
  <c r="B2948" i="9"/>
  <c r="C2948" i="9"/>
  <c r="F2948" i="9"/>
  <c r="B2949" i="9"/>
  <c r="C2949" i="9"/>
  <c r="F2949" i="9"/>
  <c r="B2950" i="9"/>
  <c r="C2950" i="9"/>
  <c r="F2950" i="9"/>
  <c r="B2951" i="9"/>
  <c r="C2951" i="9"/>
  <c r="F2951" i="9"/>
  <c r="B2952" i="9"/>
  <c r="C2952" i="9"/>
  <c r="F2952" i="9"/>
  <c r="B2953" i="9"/>
  <c r="C2953" i="9"/>
  <c r="F2953" i="9"/>
  <c r="B2954" i="9"/>
  <c r="C2954" i="9"/>
  <c r="F2954" i="9"/>
  <c r="B2955" i="9"/>
  <c r="C2955" i="9"/>
  <c r="F2955" i="9"/>
  <c r="B2956" i="9"/>
  <c r="C2956" i="9"/>
  <c r="F2956" i="9"/>
  <c r="B2957" i="9"/>
  <c r="C2957" i="9"/>
  <c r="F2957" i="9"/>
  <c r="B2958" i="9"/>
  <c r="C2958" i="9"/>
  <c r="F2958" i="9"/>
  <c r="B2959" i="9"/>
  <c r="C2959" i="9"/>
  <c r="F2959" i="9"/>
  <c r="B2960" i="9"/>
  <c r="C2960" i="9"/>
  <c r="F2960" i="9"/>
  <c r="B2961" i="9"/>
  <c r="C2961" i="9"/>
  <c r="F2961" i="9"/>
  <c r="B2962" i="9"/>
  <c r="C2962" i="9"/>
  <c r="F2962" i="9"/>
  <c r="B2963" i="9"/>
  <c r="C2963" i="9"/>
  <c r="F2963" i="9"/>
  <c r="B2964" i="9"/>
  <c r="C2964" i="9"/>
  <c r="F2964" i="9"/>
  <c r="B2965" i="9"/>
  <c r="C2965" i="9"/>
  <c r="F2965" i="9"/>
  <c r="B2966" i="9"/>
  <c r="C2966" i="9"/>
  <c r="F2966" i="9"/>
  <c r="B2967" i="9"/>
  <c r="C2967" i="9"/>
  <c r="F2967" i="9"/>
  <c r="B2968" i="9"/>
  <c r="C2968" i="9"/>
  <c r="F2968" i="9"/>
  <c r="B2969" i="9"/>
  <c r="C2969" i="9"/>
  <c r="F2969" i="9"/>
  <c r="B2970" i="9"/>
  <c r="C2970" i="9"/>
  <c r="F2970" i="9"/>
  <c r="B2971" i="9"/>
  <c r="C2971" i="9"/>
  <c r="F2971" i="9"/>
  <c r="B2972" i="9"/>
  <c r="C2972" i="9"/>
  <c r="F2972" i="9"/>
  <c r="B2973" i="9"/>
  <c r="C2973" i="9"/>
  <c r="F2973" i="9"/>
  <c r="B2974" i="9"/>
  <c r="C2974" i="9"/>
  <c r="F2974" i="9"/>
  <c r="B2975" i="9"/>
  <c r="C2975" i="9"/>
  <c r="F2975" i="9"/>
  <c r="B2976" i="9"/>
  <c r="C2976" i="9"/>
  <c r="F2976" i="9"/>
  <c r="B2977" i="9"/>
  <c r="C2977" i="9"/>
  <c r="F2977" i="9"/>
  <c r="B2978" i="9"/>
  <c r="C2978" i="9"/>
  <c r="F2978" i="9"/>
  <c r="B2979" i="9"/>
  <c r="C2979" i="9"/>
  <c r="F2979" i="9"/>
  <c r="B2980" i="9"/>
  <c r="C2980" i="9"/>
  <c r="F2980" i="9"/>
  <c r="B2981" i="9"/>
  <c r="C2981" i="9"/>
  <c r="F2981" i="9"/>
  <c r="B2982" i="9"/>
  <c r="C2982" i="9"/>
  <c r="F2982" i="9"/>
  <c r="B2983" i="9"/>
  <c r="C2983" i="9"/>
  <c r="F2983" i="9"/>
  <c r="B2984" i="9"/>
  <c r="C2984" i="9"/>
  <c r="F2984" i="9"/>
  <c r="B2985" i="9"/>
  <c r="C2985" i="9"/>
  <c r="F2985" i="9"/>
  <c r="B2986" i="9"/>
  <c r="C2986" i="9"/>
  <c r="F2986" i="9"/>
  <c r="B2987" i="9"/>
  <c r="C2987" i="9"/>
  <c r="F2987" i="9"/>
  <c r="B2988" i="9"/>
  <c r="C2988" i="9"/>
  <c r="F2988" i="9"/>
  <c r="B2989" i="9"/>
  <c r="C2989" i="9"/>
  <c r="F2989" i="9"/>
  <c r="B2990" i="9"/>
  <c r="C2990" i="9"/>
  <c r="F2990" i="9"/>
  <c r="B2991" i="9"/>
  <c r="C2991" i="9"/>
  <c r="F2991" i="9"/>
  <c r="B2992" i="9"/>
  <c r="C2992" i="9"/>
  <c r="F2992" i="9"/>
  <c r="B2993" i="9"/>
  <c r="C2993" i="9"/>
  <c r="F2993" i="9"/>
  <c r="B2994" i="9"/>
  <c r="C2994" i="9"/>
  <c r="F2994" i="9"/>
  <c r="B2995" i="9"/>
  <c r="C2995" i="9"/>
  <c r="F2995" i="9"/>
  <c r="B2996" i="9"/>
  <c r="C2996" i="9"/>
  <c r="F2996" i="9"/>
  <c r="B2997" i="9"/>
  <c r="C2997" i="9"/>
  <c r="F2997" i="9"/>
  <c r="B2998" i="9"/>
  <c r="C2998" i="9"/>
  <c r="F2998" i="9"/>
  <c r="B2999" i="9"/>
  <c r="C2999" i="9"/>
  <c r="F2999" i="9"/>
  <c r="B3000" i="9"/>
  <c r="C3000" i="9"/>
  <c r="F3000" i="9"/>
  <c r="B3001" i="9"/>
  <c r="C3001" i="9"/>
  <c r="F3001" i="9"/>
  <c r="B3002" i="9"/>
  <c r="C3002" i="9"/>
  <c r="F3002" i="9"/>
  <c r="B3003" i="9"/>
  <c r="C3003" i="9"/>
  <c r="F3003" i="9"/>
  <c r="B3004" i="9"/>
  <c r="C3004" i="9"/>
  <c r="F3004" i="9"/>
  <c r="B3005" i="9"/>
  <c r="C3005" i="9"/>
  <c r="F3005" i="9"/>
  <c r="B3006" i="9"/>
  <c r="C3006" i="9"/>
  <c r="F3006" i="9"/>
  <c r="B3007" i="9"/>
  <c r="C3007" i="9"/>
  <c r="F3007" i="9"/>
  <c r="B3008" i="9"/>
  <c r="C3008" i="9"/>
  <c r="F3008" i="9"/>
  <c r="B3009" i="9"/>
  <c r="C3009" i="9"/>
  <c r="F3009" i="9"/>
  <c r="B3010" i="9"/>
  <c r="C3010" i="9"/>
  <c r="F3010" i="9"/>
  <c r="B3011" i="9"/>
  <c r="C3011" i="9"/>
  <c r="F3011" i="9"/>
  <c r="B3012" i="9"/>
  <c r="C3012" i="9"/>
  <c r="F3012" i="9"/>
  <c r="B3013" i="9"/>
  <c r="C3013" i="9"/>
  <c r="F3013" i="9"/>
  <c r="B3014" i="9"/>
  <c r="C3014" i="9"/>
  <c r="F3014" i="9"/>
  <c r="B3015" i="9"/>
  <c r="C3015" i="9"/>
  <c r="F3015" i="9"/>
  <c r="B3016" i="9"/>
  <c r="C3016" i="9"/>
  <c r="F3016" i="9"/>
  <c r="B3017" i="9"/>
  <c r="C3017" i="9"/>
  <c r="F3017" i="9"/>
  <c r="B3018" i="9"/>
  <c r="C3018" i="9"/>
  <c r="F3018" i="9"/>
  <c r="B3019" i="9"/>
  <c r="C3019" i="9"/>
  <c r="F3019" i="9"/>
  <c r="B3020" i="9"/>
  <c r="C3020" i="9"/>
  <c r="F3020" i="9"/>
  <c r="B3021" i="9"/>
  <c r="C3021" i="9"/>
  <c r="F3021" i="9"/>
  <c r="B3022" i="9"/>
  <c r="C3022" i="9"/>
  <c r="F3022" i="9"/>
  <c r="B3023" i="9"/>
  <c r="C3023" i="9"/>
  <c r="F3023" i="9"/>
  <c r="B3024" i="9"/>
  <c r="C3024" i="9"/>
  <c r="F3024" i="9"/>
  <c r="B3025" i="9"/>
  <c r="C3025" i="9"/>
  <c r="F3025" i="9"/>
  <c r="B3026" i="9"/>
  <c r="C3026" i="9"/>
  <c r="F3026" i="9"/>
  <c r="B3027" i="9"/>
  <c r="C3027" i="9"/>
  <c r="F3027" i="9"/>
  <c r="B3028" i="9"/>
  <c r="C3028" i="9"/>
  <c r="F3028" i="9"/>
  <c r="B3029" i="9"/>
  <c r="C3029" i="9"/>
  <c r="F3029" i="9"/>
  <c r="B3030" i="9"/>
  <c r="C3030" i="9"/>
  <c r="F3030" i="9"/>
  <c r="B3031" i="9"/>
  <c r="C3031" i="9"/>
  <c r="F3031" i="9"/>
  <c r="B3032" i="9"/>
  <c r="C3032" i="9"/>
  <c r="D3032" i="9" s="1"/>
  <c r="F3032" i="9"/>
  <c r="B3033" i="9"/>
  <c r="C3033" i="9"/>
  <c r="F3033" i="9"/>
  <c r="B3034" i="9"/>
  <c r="C3034" i="9"/>
  <c r="D3034" i="9"/>
  <c r="F3034" i="9"/>
  <c r="B3035" i="9"/>
  <c r="C3035" i="9"/>
  <c r="F3035" i="9"/>
  <c r="B3036" i="9"/>
  <c r="C3036" i="9"/>
  <c r="F3036" i="9"/>
  <c r="B3037" i="9"/>
  <c r="C3037" i="9"/>
  <c r="F3037" i="9"/>
  <c r="B3038" i="9"/>
  <c r="C3038" i="9"/>
  <c r="F3038" i="9"/>
  <c r="B3039" i="9"/>
  <c r="C3039" i="9"/>
  <c r="F3039" i="9"/>
  <c r="B3040" i="9"/>
  <c r="C3040" i="9"/>
  <c r="F3040" i="9"/>
  <c r="B3041" i="9"/>
  <c r="C3041" i="9"/>
  <c r="F3041" i="9"/>
  <c r="B3042" i="9"/>
  <c r="C3042" i="9"/>
  <c r="F3042" i="9"/>
  <c r="B3043" i="9"/>
  <c r="C3043" i="9"/>
  <c r="F3043" i="9"/>
  <c r="B3044" i="9"/>
  <c r="C3044" i="9"/>
  <c r="F3044" i="9"/>
  <c r="B3045" i="9"/>
  <c r="C3045" i="9"/>
  <c r="F3045" i="9"/>
  <c r="B3046" i="9"/>
  <c r="C3046" i="9"/>
  <c r="F3046" i="9"/>
  <c r="B3047" i="9"/>
  <c r="C3047" i="9"/>
  <c r="F3047" i="9"/>
  <c r="B3048" i="9"/>
  <c r="C3048" i="9"/>
  <c r="F3048" i="9"/>
  <c r="B3049" i="9"/>
  <c r="C3049" i="9"/>
  <c r="F3049" i="9"/>
  <c r="B3050" i="9"/>
  <c r="C3050" i="9"/>
  <c r="F3050" i="9"/>
  <c r="B3051" i="9"/>
  <c r="C3051" i="9"/>
  <c r="F3051" i="9"/>
  <c r="B3052" i="9"/>
  <c r="C3052" i="9"/>
  <c r="F3052" i="9"/>
  <c r="B3053" i="9"/>
  <c r="C3053" i="9"/>
  <c r="F3053" i="9"/>
  <c r="B3054" i="9"/>
  <c r="C3054" i="9"/>
  <c r="F3054" i="9"/>
  <c r="B3055" i="9"/>
  <c r="C3055" i="9"/>
  <c r="F3055" i="9"/>
  <c r="B3056" i="9"/>
  <c r="C3056" i="9"/>
  <c r="F3056" i="9"/>
  <c r="B3057" i="9"/>
  <c r="C3057" i="9"/>
  <c r="F3057" i="9"/>
  <c r="B3058" i="9"/>
  <c r="C3058" i="9"/>
  <c r="F3058" i="9"/>
  <c r="B3059" i="9"/>
  <c r="C3059" i="9"/>
  <c r="F3059" i="9"/>
  <c r="B3060" i="9"/>
  <c r="C3060" i="9"/>
  <c r="F3060" i="9"/>
  <c r="B3061" i="9"/>
  <c r="C3061" i="9"/>
  <c r="F3061" i="9"/>
  <c r="B3062" i="9"/>
  <c r="C3062" i="9"/>
  <c r="F3062" i="9"/>
  <c r="B3063" i="9"/>
  <c r="C3063" i="9"/>
  <c r="F3063" i="9"/>
  <c r="B3064" i="9"/>
  <c r="C3064" i="9"/>
  <c r="F3064" i="9"/>
  <c r="B3065" i="9"/>
  <c r="C3065" i="9"/>
  <c r="F3065" i="9"/>
  <c r="B3066" i="9"/>
  <c r="C3066" i="9"/>
  <c r="F3066" i="9"/>
  <c r="B3067" i="9"/>
  <c r="C3067" i="9"/>
  <c r="F3067" i="9"/>
  <c r="B3068" i="9"/>
  <c r="C3068" i="9"/>
  <c r="F3068" i="9"/>
  <c r="B3069" i="9"/>
  <c r="C3069" i="9"/>
  <c r="F3069" i="9"/>
  <c r="B3070" i="9"/>
  <c r="C3070" i="9"/>
  <c r="F3070" i="9"/>
  <c r="B3071" i="9"/>
  <c r="C3071" i="9"/>
  <c r="F3071" i="9"/>
  <c r="B3072" i="9"/>
  <c r="C3072" i="9"/>
  <c r="F3072" i="9"/>
  <c r="B3073" i="9"/>
  <c r="C3073" i="9"/>
  <c r="F3073" i="9"/>
  <c r="B3074" i="9"/>
  <c r="C3074" i="9"/>
  <c r="F3074" i="9"/>
  <c r="B3075" i="9"/>
  <c r="C3075" i="9"/>
  <c r="F3075" i="9"/>
  <c r="B3076" i="9"/>
  <c r="C3076" i="9"/>
  <c r="F3076" i="9"/>
  <c r="B3077" i="9"/>
  <c r="C3077" i="9"/>
  <c r="F3077" i="9"/>
  <c r="B3078" i="9"/>
  <c r="C3078" i="9"/>
  <c r="F3078" i="9"/>
  <c r="B3079" i="9"/>
  <c r="C3079" i="9"/>
  <c r="F3079" i="9"/>
  <c r="B3080" i="9"/>
  <c r="C3080" i="9"/>
  <c r="F3080" i="9"/>
  <c r="B3081" i="9"/>
  <c r="C3081" i="9"/>
  <c r="F3081" i="9"/>
  <c r="B3082" i="9"/>
  <c r="C3082" i="9"/>
  <c r="F3082" i="9"/>
  <c r="B3083" i="9"/>
  <c r="C3083" i="9"/>
  <c r="F3083" i="9"/>
  <c r="B3084" i="9"/>
  <c r="C3084" i="9"/>
  <c r="F3084" i="9"/>
  <c r="B3085" i="9"/>
  <c r="C3085" i="9"/>
  <c r="F3085" i="9"/>
  <c r="B3086" i="9"/>
  <c r="C3086" i="9"/>
  <c r="F3086" i="9"/>
  <c r="B3087" i="9"/>
  <c r="C3087" i="9"/>
  <c r="F3087" i="9"/>
  <c r="B3088" i="9"/>
  <c r="C3088" i="9"/>
  <c r="F3088" i="9"/>
  <c r="B3089" i="9"/>
  <c r="C3089" i="9"/>
  <c r="F3089" i="9"/>
  <c r="B3090" i="9"/>
  <c r="C3090" i="9"/>
  <c r="F3090" i="9"/>
  <c r="B3091" i="9"/>
  <c r="C3091" i="9"/>
  <c r="F3091" i="9"/>
  <c r="B3092" i="9"/>
  <c r="C3092" i="9"/>
  <c r="F3092" i="9"/>
  <c r="B3093" i="9"/>
  <c r="C3093" i="9"/>
  <c r="F3093" i="9"/>
  <c r="B3094" i="9"/>
  <c r="C3094" i="9"/>
  <c r="F3094" i="9"/>
  <c r="B3095" i="9"/>
  <c r="C3095" i="9"/>
  <c r="F3095" i="9"/>
  <c r="B3096" i="9"/>
  <c r="C3096" i="9"/>
  <c r="F3096" i="9"/>
  <c r="B3097" i="9"/>
  <c r="C3097" i="9"/>
  <c r="F3097" i="9"/>
  <c r="B3098" i="9"/>
  <c r="C3098" i="9"/>
  <c r="F3098" i="9"/>
  <c r="B3099" i="9"/>
  <c r="C3099" i="9"/>
  <c r="F3099" i="9"/>
  <c r="B3100" i="9"/>
  <c r="C3100" i="9"/>
  <c r="F3100" i="9"/>
  <c r="B3101" i="9"/>
  <c r="C3101" i="9"/>
  <c r="F3101" i="9"/>
  <c r="B3102" i="9"/>
  <c r="C3102" i="9"/>
  <c r="F3102" i="9"/>
  <c r="B3103" i="9"/>
  <c r="C3103" i="9"/>
  <c r="F3103" i="9"/>
  <c r="B3104" i="9"/>
  <c r="C3104" i="9"/>
  <c r="F3104" i="9"/>
  <c r="B3105" i="9"/>
  <c r="C3105" i="9"/>
  <c r="F3105" i="9"/>
  <c r="B3106" i="9"/>
  <c r="C3106" i="9"/>
  <c r="F3106" i="9"/>
  <c r="B3107" i="9"/>
  <c r="C3107" i="9"/>
  <c r="F3107" i="9"/>
  <c r="B3108" i="9"/>
  <c r="C3108" i="9"/>
  <c r="D3108" i="9" s="1"/>
  <c r="F3108" i="9"/>
  <c r="B3109" i="9"/>
  <c r="C3109" i="9"/>
  <c r="F3109" i="9"/>
  <c r="B3110" i="9"/>
  <c r="C3110" i="9"/>
  <c r="F3110" i="9"/>
  <c r="B3111" i="9"/>
  <c r="C3111" i="9"/>
  <c r="F3111" i="9"/>
  <c r="B3112" i="9"/>
  <c r="C3112" i="9"/>
  <c r="D3112" i="9"/>
  <c r="F3112" i="9"/>
  <c r="B3113" i="9"/>
  <c r="C3113" i="9"/>
  <c r="F3113" i="9"/>
  <c r="B3114" i="9"/>
  <c r="C3114" i="9"/>
  <c r="F3114" i="9"/>
  <c r="B3115" i="9"/>
  <c r="C3115" i="9"/>
  <c r="F3115" i="9"/>
  <c r="B3116" i="9"/>
  <c r="C3116" i="9"/>
  <c r="D3116" i="9"/>
  <c r="F3116" i="9"/>
  <c r="B3117" i="9"/>
  <c r="C3117" i="9"/>
  <c r="F3117" i="9"/>
  <c r="B3118" i="9"/>
  <c r="C3118" i="9"/>
  <c r="F3118" i="9"/>
  <c r="B3119" i="9"/>
  <c r="C3119" i="9"/>
  <c r="F3119" i="9"/>
  <c r="B3120" i="9"/>
  <c r="C3120" i="9"/>
  <c r="D3120" i="9"/>
  <c r="F3120" i="9"/>
  <c r="B3121" i="9"/>
  <c r="C3121" i="9"/>
  <c r="F3121" i="9"/>
  <c r="B3122" i="9"/>
  <c r="C3122" i="9"/>
  <c r="D3122" i="9"/>
  <c r="F3122" i="9"/>
  <c r="B3123" i="9"/>
  <c r="C3123" i="9"/>
  <c r="F3123" i="9"/>
  <c r="B3124" i="9"/>
  <c r="C3124" i="9"/>
  <c r="F3124" i="9"/>
  <c r="B3125" i="9"/>
  <c r="C3125" i="9"/>
  <c r="F3125" i="9"/>
  <c r="B3126" i="9"/>
  <c r="C3126" i="9"/>
  <c r="F3126" i="9"/>
  <c r="B3127" i="9"/>
  <c r="C3127" i="9"/>
  <c r="F3127" i="9"/>
  <c r="B3128" i="9"/>
  <c r="C3128" i="9"/>
  <c r="F3128" i="9"/>
  <c r="B3129" i="9"/>
  <c r="C3129" i="9"/>
  <c r="F3129" i="9"/>
  <c r="B3130" i="9"/>
  <c r="C3130" i="9"/>
  <c r="F3130" i="9"/>
  <c r="B3131" i="9"/>
  <c r="C3131" i="9"/>
  <c r="F3131" i="9"/>
  <c r="B3132" i="9"/>
  <c r="C3132" i="9"/>
  <c r="D3132" i="9"/>
  <c r="F3132" i="9"/>
  <c r="B3133" i="9"/>
  <c r="C3133" i="9"/>
  <c r="F3133" i="9"/>
  <c r="B3134" i="9"/>
  <c r="C3134" i="9"/>
  <c r="F3134" i="9"/>
  <c r="B3135" i="9"/>
  <c r="C3135" i="9"/>
  <c r="F3135" i="9"/>
  <c r="B3136" i="9"/>
  <c r="C3136" i="9"/>
  <c r="D3136" i="9"/>
  <c r="F3136" i="9"/>
  <c r="B3137" i="9"/>
  <c r="C3137" i="9"/>
  <c r="F3137" i="9"/>
  <c r="B3138" i="9"/>
  <c r="C3138" i="9"/>
  <c r="F3138" i="9"/>
  <c r="B3139" i="9"/>
  <c r="C3139" i="9"/>
  <c r="F3139" i="9"/>
  <c r="B3140" i="9"/>
  <c r="C3140" i="9"/>
  <c r="D3140" i="9"/>
  <c r="F3140" i="9"/>
  <c r="B3141" i="9"/>
  <c r="C3141" i="9"/>
  <c r="F3141" i="9"/>
  <c r="B3142" i="9"/>
  <c r="C3142" i="9"/>
  <c r="F3142" i="9"/>
  <c r="B3143" i="9"/>
  <c r="C3143" i="9"/>
  <c r="F3143" i="9"/>
  <c r="B3144" i="9"/>
  <c r="C3144" i="9"/>
  <c r="D3144" i="9"/>
  <c r="F3144" i="9"/>
  <c r="B3145" i="9"/>
  <c r="C3145" i="9"/>
  <c r="F3145" i="9"/>
  <c r="B3146" i="9"/>
  <c r="C3146" i="9"/>
  <c r="F3146" i="9"/>
  <c r="B3147" i="9"/>
  <c r="C3147" i="9"/>
  <c r="F3147" i="9"/>
  <c r="B3148" i="9"/>
  <c r="C3148" i="9"/>
  <c r="D3148" i="9"/>
  <c r="F3148" i="9"/>
  <c r="B3149" i="9"/>
  <c r="C3149" i="9"/>
  <c r="F3149" i="9"/>
  <c r="B3150" i="9"/>
  <c r="C3150" i="9"/>
  <c r="F3150" i="9"/>
  <c r="B3151" i="9"/>
  <c r="C3151" i="9"/>
  <c r="F3151" i="9"/>
  <c r="B3152" i="9"/>
  <c r="C3152" i="9"/>
  <c r="D3152" i="9"/>
  <c r="F3152" i="9"/>
  <c r="B3153" i="9"/>
  <c r="C3153" i="9"/>
  <c r="F3153" i="9"/>
  <c r="B3154" i="9"/>
  <c r="C3154" i="9"/>
  <c r="F3154" i="9"/>
  <c r="B3155" i="9"/>
  <c r="C3155" i="9"/>
  <c r="F3155" i="9"/>
  <c r="B3156" i="9"/>
  <c r="C3156" i="9"/>
  <c r="D3156" i="9"/>
  <c r="F3156" i="9"/>
  <c r="B3157" i="9"/>
  <c r="C3157" i="9"/>
  <c r="F3157" i="9"/>
  <c r="B3158" i="9"/>
  <c r="C3158" i="9"/>
  <c r="F3158" i="9"/>
  <c r="B3159" i="9"/>
  <c r="C3159" i="9"/>
  <c r="F3159" i="9"/>
  <c r="B3160" i="9"/>
  <c r="C3160" i="9"/>
  <c r="D3160" i="9"/>
  <c r="F3160" i="9"/>
  <c r="B3161" i="9"/>
  <c r="C3161" i="9"/>
  <c r="F3161" i="9"/>
  <c r="B3162" i="9"/>
  <c r="C3162" i="9"/>
  <c r="F3162" i="9"/>
  <c r="B3163" i="9"/>
  <c r="C3163" i="9"/>
  <c r="F3163" i="9"/>
  <c r="B3164" i="9"/>
  <c r="C3164" i="9"/>
  <c r="D3164" i="9"/>
  <c r="F3164" i="9"/>
  <c r="B3165" i="9"/>
  <c r="C3165" i="9"/>
  <c r="F3165" i="9"/>
  <c r="B3166" i="9"/>
  <c r="C3166" i="9"/>
  <c r="F3166" i="9"/>
  <c r="B3167" i="9"/>
  <c r="C3167" i="9"/>
  <c r="F3167" i="9"/>
  <c r="B3168" i="9"/>
  <c r="C3168" i="9"/>
  <c r="D3168" i="9"/>
  <c r="F3168" i="9"/>
  <c r="B3169" i="9"/>
  <c r="C3169" i="9"/>
  <c r="F3169" i="9"/>
  <c r="B3170" i="9"/>
  <c r="C3170" i="9"/>
  <c r="F3170" i="9"/>
  <c r="B3171" i="9"/>
  <c r="C3171" i="9"/>
  <c r="F3171" i="9"/>
  <c r="B3172" i="9"/>
  <c r="C3172" i="9"/>
  <c r="D3172" i="9"/>
  <c r="F3172" i="9"/>
  <c r="B3173" i="9"/>
  <c r="C3173" i="9"/>
  <c r="F3173" i="9"/>
  <c r="B3174" i="9"/>
  <c r="C3174" i="9"/>
  <c r="F3174" i="9"/>
  <c r="B3175" i="9"/>
  <c r="C3175" i="9"/>
  <c r="F3175" i="9"/>
  <c r="B3176" i="9"/>
  <c r="C3176" i="9"/>
  <c r="D3176" i="9"/>
  <c r="F3176" i="9"/>
  <c r="B3177" i="9"/>
  <c r="C3177" i="9"/>
  <c r="F3177" i="9"/>
  <c r="B3178" i="9"/>
  <c r="C3178" i="9"/>
  <c r="F3178" i="9"/>
  <c r="B3179" i="9"/>
  <c r="C3179" i="9"/>
  <c r="F3179" i="9"/>
  <c r="B3180" i="9"/>
  <c r="C3180" i="9"/>
  <c r="D3180" i="9"/>
  <c r="F3180" i="9"/>
  <c r="B3181" i="9"/>
  <c r="C3181" i="9"/>
  <c r="F3181" i="9"/>
  <c r="B3182" i="9"/>
  <c r="C3182" i="9"/>
  <c r="F3182" i="9"/>
  <c r="B3183" i="9"/>
  <c r="C3183" i="9"/>
  <c r="F3183" i="9"/>
  <c r="B3184" i="9"/>
  <c r="C3184" i="9"/>
  <c r="D3184" i="9"/>
  <c r="F3184" i="9"/>
  <c r="B3185" i="9"/>
  <c r="C3185" i="9"/>
  <c r="F3185" i="9"/>
  <c r="B3186" i="9"/>
  <c r="C3186" i="9"/>
  <c r="F3186" i="9"/>
  <c r="B3187" i="9"/>
  <c r="C3187" i="9"/>
  <c r="F3187" i="9"/>
  <c r="B3188" i="9"/>
  <c r="C3188" i="9"/>
  <c r="D3188" i="9"/>
  <c r="F3188" i="9"/>
  <c r="B3189" i="9"/>
  <c r="C3189" i="9"/>
  <c r="F3189" i="9"/>
  <c r="B3190" i="9"/>
  <c r="C3190" i="9"/>
  <c r="F3190" i="9"/>
  <c r="B3191" i="9"/>
  <c r="C3191" i="9"/>
  <c r="F3191" i="9"/>
  <c r="B3192" i="9"/>
  <c r="C3192" i="9"/>
  <c r="D3192" i="9"/>
  <c r="F3192" i="9"/>
  <c r="B3193" i="9"/>
  <c r="C3193" i="9"/>
  <c r="F3193" i="9"/>
  <c r="B3194" i="9"/>
  <c r="C3194" i="9"/>
  <c r="F3194" i="9"/>
  <c r="B3195" i="9"/>
  <c r="C3195" i="9"/>
  <c r="F3195" i="9"/>
  <c r="B3196" i="9"/>
  <c r="C3196" i="9"/>
  <c r="D3196" i="9"/>
  <c r="F3196" i="9"/>
  <c r="B3197" i="9"/>
  <c r="C3197" i="9"/>
  <c r="F3197" i="9"/>
  <c r="B3198" i="9"/>
  <c r="C3198" i="9"/>
  <c r="F3198" i="9"/>
  <c r="B3199" i="9"/>
  <c r="C3199" i="9"/>
  <c r="F3199" i="9"/>
  <c r="B3200" i="9"/>
  <c r="C3200" i="9"/>
  <c r="D3200" i="9"/>
  <c r="F3200" i="9"/>
  <c r="B3201" i="9"/>
  <c r="C3201" i="9"/>
  <c r="F3201" i="9"/>
  <c r="B3202" i="9"/>
  <c r="C3202" i="9"/>
  <c r="F3202" i="9"/>
  <c r="B3203" i="9"/>
  <c r="C3203" i="9"/>
  <c r="F3203" i="9"/>
  <c r="B3204" i="9"/>
  <c r="C3204" i="9"/>
  <c r="D3204" i="9"/>
  <c r="F3204" i="9"/>
  <c r="B3205" i="9"/>
  <c r="C3205" i="9"/>
  <c r="F3205" i="9"/>
  <c r="B3206" i="9"/>
  <c r="C3206" i="9"/>
  <c r="F3206" i="9"/>
  <c r="B3207" i="9"/>
  <c r="C3207" i="9"/>
  <c r="F3207" i="9"/>
  <c r="B3208" i="9"/>
  <c r="C3208" i="9"/>
  <c r="D3208" i="9"/>
  <c r="F3208" i="9"/>
  <c r="B3209" i="9"/>
  <c r="C3209" i="9"/>
  <c r="F3209" i="9"/>
  <c r="B3210" i="9"/>
  <c r="C3210" i="9"/>
  <c r="F3210" i="9"/>
  <c r="B3211" i="9"/>
  <c r="C3211" i="9"/>
  <c r="F3211" i="9"/>
  <c r="B3212" i="9"/>
  <c r="C3212" i="9"/>
  <c r="D3212" i="9"/>
  <c r="F3212" i="9"/>
  <c r="B3213" i="9"/>
  <c r="C3213" i="9"/>
  <c r="F3213" i="9"/>
  <c r="B3214" i="9"/>
  <c r="C3214" i="9"/>
  <c r="F3214" i="9"/>
  <c r="B3215" i="9"/>
  <c r="C3215" i="9"/>
  <c r="F3215" i="9"/>
  <c r="B3216" i="9"/>
  <c r="C3216" i="9"/>
  <c r="D3216" i="9"/>
  <c r="F3216" i="9"/>
  <c r="B3217" i="9"/>
  <c r="C3217" i="9"/>
  <c r="F3217" i="9"/>
  <c r="B3218" i="9"/>
  <c r="C3218" i="9"/>
  <c r="F3218" i="9"/>
  <c r="B3219" i="9"/>
  <c r="C3219" i="9"/>
  <c r="F3219" i="9"/>
  <c r="B3220" i="9"/>
  <c r="C3220" i="9"/>
  <c r="D3220" i="9"/>
  <c r="F3220" i="9"/>
  <c r="B3221" i="9"/>
  <c r="C3221" i="9"/>
  <c r="F3221" i="9"/>
  <c r="B3222" i="9"/>
  <c r="C3222" i="9"/>
  <c r="F3222" i="9"/>
  <c r="B3223" i="9"/>
  <c r="C3223" i="9"/>
  <c r="F3223" i="9"/>
  <c r="B3224" i="9"/>
  <c r="C3224" i="9"/>
  <c r="D3224" i="9"/>
  <c r="F3224" i="9"/>
  <c r="B3225" i="9"/>
  <c r="C3225" i="9"/>
  <c r="F3225" i="9"/>
  <c r="B3226" i="9"/>
  <c r="C3226" i="9"/>
  <c r="F3226" i="9"/>
  <c r="B3227" i="9"/>
  <c r="C3227" i="9"/>
  <c r="F3227" i="9"/>
  <c r="B3228" i="9"/>
  <c r="C3228" i="9"/>
  <c r="D3228" i="9"/>
  <c r="F3228" i="9"/>
  <c r="B3229" i="9"/>
  <c r="C3229" i="9"/>
  <c r="F3229" i="9"/>
  <c r="B3230" i="9"/>
  <c r="C3230" i="9"/>
  <c r="F3230" i="9"/>
  <c r="B3231" i="9"/>
  <c r="C3231" i="9"/>
  <c r="F3231" i="9"/>
  <c r="B3232" i="9"/>
  <c r="C3232" i="9"/>
  <c r="D3232" i="9"/>
  <c r="F3232" i="9"/>
  <c r="B3233" i="9"/>
  <c r="C3233" i="9"/>
  <c r="F3233" i="9"/>
  <c r="B3234" i="9"/>
  <c r="C3234" i="9"/>
  <c r="F3234" i="9"/>
  <c r="B3235" i="9"/>
  <c r="C3235" i="9"/>
  <c r="F3235" i="9"/>
  <c r="B3236" i="9"/>
  <c r="C3236" i="9"/>
  <c r="D3236" i="9"/>
  <c r="F3236" i="9"/>
  <c r="B3237" i="9"/>
  <c r="C3237" i="9"/>
  <c r="F3237" i="9"/>
  <c r="B3238" i="9"/>
  <c r="C3238" i="9"/>
  <c r="D3238" i="9"/>
  <c r="F3238" i="9"/>
  <c r="B3239" i="9"/>
  <c r="C3239" i="9"/>
  <c r="F3239" i="9"/>
  <c r="B3240" i="9"/>
  <c r="C3240" i="9"/>
  <c r="F3240" i="9"/>
  <c r="B3241" i="9"/>
  <c r="C3241" i="9"/>
  <c r="F3241" i="9"/>
  <c r="B3242" i="9"/>
  <c r="C3242" i="9"/>
  <c r="D3242" i="9"/>
  <c r="F3242" i="9"/>
  <c r="B3243" i="9"/>
  <c r="C3243" i="9"/>
  <c r="F3243" i="9"/>
  <c r="B3244" i="9"/>
  <c r="C3244" i="9"/>
  <c r="F3244" i="9"/>
  <c r="B3245" i="9"/>
  <c r="C3245" i="9"/>
  <c r="F3245" i="9"/>
  <c r="B3246" i="9"/>
  <c r="C3246" i="9"/>
  <c r="D3246" i="9"/>
  <c r="F3246" i="9"/>
  <c r="B3247" i="9"/>
  <c r="C3247" i="9"/>
  <c r="F3247" i="9"/>
  <c r="B3248" i="9"/>
  <c r="C3248" i="9"/>
  <c r="F3248" i="9"/>
  <c r="B3249" i="9"/>
  <c r="C3249" i="9"/>
  <c r="F3249" i="9"/>
  <c r="B3250" i="9"/>
  <c r="C3250" i="9"/>
  <c r="D3250" i="9"/>
  <c r="F3250" i="9"/>
  <c r="B3251" i="9"/>
  <c r="C3251" i="9"/>
  <c r="F3251" i="9"/>
  <c r="B3252" i="9"/>
  <c r="C3252" i="9"/>
  <c r="F3252" i="9"/>
  <c r="B3253" i="9"/>
  <c r="C3253" i="9"/>
  <c r="F3253" i="9"/>
  <c r="B3254" i="9"/>
  <c r="C3254" i="9"/>
  <c r="D3254" i="9"/>
  <c r="F3254" i="9"/>
  <c r="B3" i="9"/>
  <c r="C3" i="9"/>
  <c r="A3" i="3" s="1"/>
  <c r="F3" i="9"/>
  <c r="P3" i="3" s="1"/>
  <c r="B4" i="9"/>
  <c r="C4" i="9"/>
  <c r="F4" i="9"/>
  <c r="P4" i="3" s="1"/>
  <c r="B5" i="9"/>
  <c r="C5" i="9"/>
  <c r="A5" i="3" s="1"/>
  <c r="F5" i="9"/>
  <c r="P5" i="3" s="1"/>
  <c r="B6" i="9"/>
  <c r="C6" i="9"/>
  <c r="F6" i="9"/>
  <c r="P6" i="3" s="1"/>
  <c r="B7" i="9"/>
  <c r="C7" i="9"/>
  <c r="A7" i="3" s="1"/>
  <c r="F7" i="9"/>
  <c r="P7" i="3" s="1"/>
  <c r="B8" i="9"/>
  <c r="C8" i="9"/>
  <c r="F8" i="9"/>
  <c r="P8" i="3" s="1"/>
  <c r="B9" i="9"/>
  <c r="C9" i="9"/>
  <c r="A9" i="3" s="1"/>
  <c r="F9" i="9"/>
  <c r="P9" i="3" s="1"/>
  <c r="B10" i="9"/>
  <c r="C10" i="9"/>
  <c r="F10" i="9"/>
  <c r="P10" i="3" s="1"/>
  <c r="B11" i="9"/>
  <c r="C11" i="9"/>
  <c r="A11" i="3" s="1"/>
  <c r="F11" i="9"/>
  <c r="P11" i="3" s="1"/>
  <c r="B12" i="9"/>
  <c r="C12" i="9"/>
  <c r="D12" i="9" s="1"/>
  <c r="F12" i="9"/>
  <c r="P12" i="3" s="1"/>
  <c r="B13" i="9"/>
  <c r="C13" i="9"/>
  <c r="A13" i="3" s="1"/>
  <c r="F13" i="9"/>
  <c r="P13" i="3" s="1"/>
  <c r="B14" i="9"/>
  <c r="C14" i="9"/>
  <c r="F14" i="9"/>
  <c r="P14" i="3" s="1"/>
  <c r="B15" i="9"/>
  <c r="C15" i="9"/>
  <c r="A15" i="3" s="1"/>
  <c r="F15" i="9"/>
  <c r="P15" i="3" s="1"/>
  <c r="B16" i="9"/>
  <c r="C16" i="9"/>
  <c r="D16" i="9" s="1"/>
  <c r="F16" i="9"/>
  <c r="P16" i="3" s="1"/>
  <c r="B17" i="9"/>
  <c r="C17" i="9"/>
  <c r="A17" i="3" s="1"/>
  <c r="F17" i="9"/>
  <c r="P17" i="3" s="1"/>
  <c r="B18" i="9"/>
  <c r="C18" i="9"/>
  <c r="F18" i="9"/>
  <c r="P18" i="3" s="1"/>
  <c r="C49" i="3" l="1"/>
  <c r="D49" i="3" s="1"/>
  <c r="E49" i="3"/>
  <c r="D3030" i="9"/>
  <c r="D3014" i="9"/>
  <c r="D2998" i="9"/>
  <c r="D2778" i="9"/>
  <c r="D2774" i="9"/>
  <c r="D2584" i="9"/>
  <c r="D2540" i="9"/>
  <c r="D2508" i="9"/>
  <c r="D2462" i="9"/>
  <c r="D2444" i="9"/>
  <c r="D2398" i="9"/>
  <c r="D2380" i="9"/>
  <c r="D2334" i="9"/>
  <c r="D2234" i="9"/>
  <c r="D2202" i="9"/>
  <c r="D2131" i="9"/>
  <c r="D2087" i="9"/>
  <c r="D3128" i="9"/>
  <c r="D3126" i="9"/>
  <c r="D3026" i="9"/>
  <c r="D3010" i="9"/>
  <c r="D2992" i="9"/>
  <c r="D2984" i="9"/>
  <c r="D2976" i="9"/>
  <c r="D2968" i="9"/>
  <c r="D2960" i="9"/>
  <c r="D2952" i="9"/>
  <c r="D2944" i="9"/>
  <c r="D2936" i="9"/>
  <c r="D2928" i="9"/>
  <c r="D2920" i="9"/>
  <c r="D2614" i="9"/>
  <c r="D2556" i="9"/>
  <c r="D2510" i="9"/>
  <c r="D2492" i="9"/>
  <c r="D2446" i="9"/>
  <c r="D2428" i="9"/>
  <c r="D2382" i="9"/>
  <c r="D2364" i="9"/>
  <c r="D2318" i="9"/>
  <c r="D2266" i="9"/>
  <c r="D2097" i="9"/>
  <c r="D3022" i="9"/>
  <c r="D3006" i="9"/>
  <c r="D2616" i="9"/>
  <c r="D2598" i="9"/>
  <c r="D2572" i="9"/>
  <c r="D2494" i="9"/>
  <c r="D2476" i="9"/>
  <c r="D2430" i="9"/>
  <c r="D2412" i="9"/>
  <c r="D2366" i="9"/>
  <c r="D2348" i="9"/>
  <c r="D2282" i="9"/>
  <c r="D2250" i="9"/>
  <c r="D2218" i="9"/>
  <c r="D2186" i="9"/>
  <c r="D2163" i="9"/>
  <c r="D2127" i="9"/>
  <c r="D2119" i="9"/>
  <c r="D3104" i="9"/>
  <c r="D3102" i="9"/>
  <c r="D3098" i="9"/>
  <c r="D3094" i="9"/>
  <c r="D3090" i="9"/>
  <c r="D3086" i="9"/>
  <c r="D3082" i="9"/>
  <c r="D3078" i="9"/>
  <c r="D3074" i="9"/>
  <c r="D3070" i="9"/>
  <c r="D3066" i="9"/>
  <c r="D3062" i="9"/>
  <c r="D3058" i="9"/>
  <c r="D3054" i="9"/>
  <c r="D3050" i="9"/>
  <c r="D3046" i="9"/>
  <c r="D3042" i="9"/>
  <c r="D3038" i="9"/>
  <c r="D3018" i="9"/>
  <c r="D3002" i="9"/>
  <c r="D2996" i="9"/>
  <c r="D2988" i="9"/>
  <c r="D2980" i="9"/>
  <c r="D2972" i="9"/>
  <c r="D2964" i="9"/>
  <c r="D2956" i="9"/>
  <c r="D2948" i="9"/>
  <c r="D2940" i="9"/>
  <c r="D2932" i="9"/>
  <c r="D2924" i="9"/>
  <c r="D2916" i="9"/>
  <c r="D2902" i="9"/>
  <c r="D2898" i="9"/>
  <c r="D2894" i="9"/>
  <c r="D2890" i="9"/>
  <c r="D2886" i="9"/>
  <c r="D2882" i="9"/>
  <c r="D2878" i="9"/>
  <c r="D2874" i="9"/>
  <c r="D2870" i="9"/>
  <c r="D2866" i="9"/>
  <c r="D2862" i="9"/>
  <c r="D2858" i="9"/>
  <c r="D2854" i="9"/>
  <c r="D2850" i="9"/>
  <c r="D2846" i="9"/>
  <c r="D2842" i="9"/>
  <c r="D2838" i="9"/>
  <c r="D2834" i="9"/>
  <c r="D2790" i="9"/>
  <c r="D2782" i="9"/>
  <c r="D2600" i="9"/>
  <c r="D2582" i="9"/>
  <c r="D2478" i="9"/>
  <c r="D2460" i="9"/>
  <c r="D2414" i="9"/>
  <c r="D2396" i="9"/>
  <c r="D2350" i="9"/>
  <c r="D2332" i="9"/>
  <c r="D2298" i="9"/>
  <c r="D2091" i="9"/>
  <c r="D2258" i="9"/>
  <c r="D2242" i="9"/>
  <c r="D2226" i="9"/>
  <c r="D2210" i="9"/>
  <c r="D2194" i="9"/>
  <c r="D2178" i="9"/>
  <c r="D2147" i="9"/>
  <c r="D2113" i="9"/>
  <c r="D2107" i="9"/>
  <c r="D2103" i="9"/>
  <c r="D2081" i="9"/>
  <c r="D2770" i="9"/>
  <c r="D2766" i="9"/>
  <c r="D2762" i="9"/>
  <c r="D2758" i="9"/>
  <c r="D2754" i="9"/>
  <c r="D2750" i="9"/>
  <c r="D2746" i="9"/>
  <c r="D2742" i="9"/>
  <c r="D2738" i="9"/>
  <c r="D2734" i="9"/>
  <c r="D2730" i="9"/>
  <c r="D2726" i="9"/>
  <c r="D2722" i="9"/>
  <c r="D2718" i="9"/>
  <c r="D2714" i="9"/>
  <c r="D2710" i="9"/>
  <c r="D2706" i="9"/>
  <c r="D2702" i="9"/>
  <c r="D2698" i="9"/>
  <c r="D2694" i="9"/>
  <c r="D2690" i="9"/>
  <c r="D2686" i="9"/>
  <c r="D2682" i="9"/>
  <c r="D2678" i="9"/>
  <c r="D2674" i="9"/>
  <c r="D2670" i="9"/>
  <c r="D2666" i="9"/>
  <c r="D2662" i="9"/>
  <c r="D2658" i="9"/>
  <c r="D2654" i="9"/>
  <c r="D2650" i="9"/>
  <c r="D2646" i="9"/>
  <c r="D2642" i="9"/>
  <c r="D383" i="9"/>
  <c r="D379" i="9"/>
  <c r="D375" i="9"/>
  <c r="D358" i="9"/>
  <c r="D356" i="9"/>
  <c r="D326" i="9"/>
  <c r="D324" i="9"/>
  <c r="D184" i="9"/>
  <c r="D182" i="9"/>
  <c r="D152" i="9"/>
  <c r="D150" i="9"/>
  <c r="D141" i="9"/>
  <c r="D137" i="9"/>
  <c r="D133" i="9"/>
  <c r="D387" i="9"/>
  <c r="D342" i="9"/>
  <c r="D340" i="9"/>
  <c r="D168" i="9"/>
  <c r="D166" i="9"/>
  <c r="D139" i="9"/>
  <c r="D135" i="9"/>
  <c r="D104" i="9"/>
  <c r="C123" i="3"/>
  <c r="D123" i="3" s="1"/>
  <c r="E123" i="3"/>
  <c r="C128" i="3"/>
  <c r="D128" i="3" s="1"/>
  <c r="E128" i="3"/>
  <c r="E34" i="3"/>
  <c r="C95" i="3"/>
  <c r="D95" i="3" s="1"/>
  <c r="C75" i="3"/>
  <c r="D75" i="3" s="1"/>
  <c r="D2" i="9"/>
  <c r="E120" i="3"/>
  <c r="E77" i="3"/>
  <c r="C59" i="3"/>
  <c r="D59" i="3" s="1"/>
  <c r="E47" i="3"/>
  <c r="E8" i="3"/>
  <c r="D3247" i="9"/>
  <c r="D3243" i="9"/>
  <c r="D3129" i="9"/>
  <c r="D3027" i="9"/>
  <c r="D3225" i="9"/>
  <c r="D3197" i="9"/>
  <c r="D3193" i="9"/>
  <c r="D3189" i="9"/>
  <c r="D3165" i="9"/>
  <c r="D3157" i="9"/>
  <c r="D3149" i="9"/>
  <c r="D3137" i="9"/>
  <c r="D3133" i="9"/>
  <c r="D3103" i="9"/>
  <c r="D3099" i="9"/>
  <c r="D3087" i="9"/>
  <c r="D3067" i="9"/>
  <c r="D3051" i="9"/>
  <c r="D3047" i="9"/>
  <c r="D3043" i="9"/>
  <c r="D3039" i="9"/>
  <c r="D3035" i="9"/>
  <c r="D2993" i="9"/>
  <c r="D2989" i="9"/>
  <c r="D2941" i="9"/>
  <c r="D2937" i="9"/>
  <c r="D2907" i="9"/>
  <c r="D2801" i="9"/>
  <c r="D2791" i="9"/>
  <c r="D2787" i="9"/>
  <c r="D2783" i="9"/>
  <c r="D2779" i="9"/>
  <c r="D2775" i="9"/>
  <c r="D2573" i="9"/>
  <c r="D2569" i="9"/>
  <c r="D2565" i="9"/>
  <c r="D2561" i="9"/>
  <c r="D2557" i="9"/>
  <c r="D2553" i="9"/>
  <c r="D2549" i="9"/>
  <c r="D2545" i="9"/>
  <c r="D2541" i="9"/>
  <c r="D2537" i="9"/>
  <c r="D2533" i="9"/>
  <c r="D2529" i="9"/>
  <c r="D2525" i="9"/>
  <c r="D2307" i="9"/>
  <c r="D2306" i="9"/>
  <c r="D2303" i="9"/>
  <c r="D2302" i="9"/>
  <c r="D2299" i="9"/>
  <c r="D2295" i="9"/>
  <c r="D2291" i="9"/>
  <c r="D2287" i="9"/>
  <c r="D2283" i="9"/>
  <c r="D2279" i="9"/>
  <c r="D2275" i="9"/>
  <c r="D2271" i="9"/>
  <c r="D2267" i="9"/>
  <c r="D2263" i="9"/>
  <c r="D2259" i="9"/>
  <c r="D2255" i="9"/>
  <c r="D2251" i="9"/>
  <c r="D2247" i="9"/>
  <c r="D2243" i="9"/>
  <c r="D2239" i="9"/>
  <c r="D2235" i="9"/>
  <c r="D2231" i="9"/>
  <c r="D2227" i="9"/>
  <c r="D2223" i="9"/>
  <c r="D2219" i="9"/>
  <c r="D2215" i="9"/>
  <c r="D2211" i="9"/>
  <c r="D2207" i="9"/>
  <c r="D2203" i="9"/>
  <c r="D2199" i="9"/>
  <c r="D2195" i="9"/>
  <c r="D2191" i="9"/>
  <c r="D2187" i="9"/>
  <c r="D2183" i="9"/>
  <c r="D2179" i="9"/>
  <c r="D2170" i="9"/>
  <c r="D2169" i="9"/>
  <c r="D2164" i="9"/>
  <c r="D2154" i="9"/>
  <c r="D2153" i="9"/>
  <c r="D2148" i="9"/>
  <c r="D2138" i="9"/>
  <c r="D2137" i="9"/>
  <c r="D2132" i="9"/>
  <c r="D2122" i="9"/>
  <c r="D2114" i="9"/>
  <c r="D2106" i="9"/>
  <c r="D2098" i="9"/>
  <c r="D2090" i="9"/>
  <c r="D2082" i="9"/>
  <c r="D2072" i="9"/>
  <c r="D2056" i="9"/>
  <c r="D2040" i="9"/>
  <c r="D2024" i="9"/>
  <c r="D2008" i="9"/>
  <c r="D1992" i="9"/>
  <c r="D1976" i="9"/>
  <c r="D1960" i="9"/>
  <c r="D1944" i="9"/>
  <c r="D1928" i="9"/>
  <c r="D1912" i="9"/>
  <c r="D1896" i="9"/>
  <c r="D1880" i="9"/>
  <c r="D1864" i="9"/>
  <c r="D1848" i="9"/>
  <c r="D1832" i="9"/>
  <c r="D1816" i="9"/>
  <c r="D1806" i="9"/>
  <c r="D1781" i="9"/>
  <c r="D1780" i="9"/>
  <c r="D1764" i="9"/>
  <c r="D1760" i="9"/>
  <c r="D1756" i="9"/>
  <c r="D1752" i="9"/>
  <c r="D1747" i="9"/>
  <c r="D1743" i="9"/>
  <c r="D1730" i="9"/>
  <c r="D1726" i="9"/>
  <c r="D1715" i="9"/>
  <c r="D1711" i="9"/>
  <c r="D1703" i="9"/>
  <c r="D1700" i="9"/>
  <c r="D1696" i="9"/>
  <c r="D1692" i="9"/>
  <c r="D1688" i="9"/>
  <c r="D1681" i="9"/>
  <c r="D1666" i="9"/>
  <c r="D1662" i="9"/>
  <c r="D1651" i="9"/>
  <c r="D1647" i="9"/>
  <c r="D1639" i="9"/>
  <c r="D1634" i="9"/>
  <c r="D1630" i="9"/>
  <c r="D1619" i="9"/>
  <c r="D1615" i="9"/>
  <c r="D1607" i="9"/>
  <c r="D1604" i="9"/>
  <c r="D1600" i="9"/>
  <c r="D1596" i="9"/>
  <c r="D1592" i="9"/>
  <c r="D1585" i="9"/>
  <c r="D1570" i="9"/>
  <c r="D1566" i="9"/>
  <c r="D1555" i="9"/>
  <c r="D1551" i="9"/>
  <c r="D1543" i="9"/>
  <c r="D1540" i="9"/>
  <c r="D1536" i="9"/>
  <c r="D1532" i="9"/>
  <c r="D1528" i="9"/>
  <c r="D1521" i="9"/>
  <c r="D1506" i="9"/>
  <c r="D1502" i="9"/>
  <c r="D1491" i="9"/>
  <c r="D1487" i="9"/>
  <c r="D1479" i="9"/>
  <c r="D1476" i="9"/>
  <c r="D1472" i="9"/>
  <c r="D1468" i="9"/>
  <c r="D1464" i="9"/>
  <c r="D1457" i="9"/>
  <c r="D1442" i="9"/>
  <c r="D1438" i="9"/>
  <c r="D1427" i="9"/>
  <c r="D1423" i="9"/>
  <c r="D1415" i="9"/>
  <c r="D1412" i="9"/>
  <c r="D1408" i="9"/>
  <c r="D1404" i="9"/>
  <c r="D1400" i="9"/>
  <c r="D1393" i="9"/>
  <c r="D1378" i="9"/>
  <c r="D1374" i="9"/>
  <c r="D1363" i="9"/>
  <c r="D1359" i="9"/>
  <c r="D1351" i="9"/>
  <c r="D1348" i="9"/>
  <c r="D1344" i="9"/>
  <c r="D1340" i="9"/>
  <c r="D1336" i="9"/>
  <c r="D1329" i="9"/>
  <c r="D1314" i="9"/>
  <c r="D1310" i="9"/>
  <c r="D1299" i="9"/>
  <c r="D1295" i="9"/>
  <c r="D1287" i="9"/>
  <c r="D1284" i="9"/>
  <c r="D1280" i="9"/>
  <c r="D1276" i="9"/>
  <c r="D1272" i="9"/>
  <c r="D1256" i="9"/>
  <c r="D1240" i="9"/>
  <c r="D1208" i="9"/>
  <c r="D1176" i="9"/>
  <c r="D1144" i="9"/>
  <c r="D1140" i="9"/>
  <c r="D1136" i="9"/>
  <c r="D1132" i="9"/>
  <c r="D1083" i="9"/>
  <c r="D1019" i="9"/>
  <c r="D955" i="9"/>
  <c r="D891" i="9"/>
  <c r="D833" i="9"/>
  <c r="D827" i="9"/>
  <c r="D822" i="9"/>
  <c r="D818" i="9"/>
  <c r="D803" i="9"/>
  <c r="D784" i="9"/>
  <c r="D769" i="9"/>
  <c r="D763" i="9"/>
  <c r="D758" i="9"/>
  <c r="D754" i="9"/>
  <c r="D739" i="9"/>
  <c r="D720" i="9"/>
  <c r="D705" i="9"/>
  <c r="D699" i="9"/>
  <c r="D694" i="9"/>
  <c r="D690" i="9"/>
  <c r="D662" i="9"/>
  <c r="D656" i="9"/>
  <c r="D632" i="9"/>
  <c r="D598" i="9"/>
  <c r="D592" i="9"/>
  <c r="D568" i="9"/>
  <c r="D534" i="9"/>
  <c r="D528" i="9"/>
  <c r="D504" i="9"/>
  <c r="D470" i="9"/>
  <c r="D464" i="9"/>
  <c r="D440" i="9"/>
  <c r="D403" i="9"/>
  <c r="D399" i="9"/>
  <c r="D384" i="9"/>
  <c r="D367" i="9"/>
  <c r="D359" i="9"/>
  <c r="D354" i="9"/>
  <c r="D327" i="9"/>
  <c r="D322" i="9"/>
  <c r="D282" i="9"/>
  <c r="D245" i="9"/>
  <c r="D224" i="9"/>
  <c r="D190" i="9"/>
  <c r="D185" i="9"/>
  <c r="D180" i="9"/>
  <c r="D153" i="9"/>
  <c r="D3233" i="9"/>
  <c r="D3217" i="9"/>
  <c r="D3213" i="9"/>
  <c r="D3177" i="9"/>
  <c r="D3173" i="9"/>
  <c r="D3169" i="9"/>
  <c r="D3161" i="9"/>
  <c r="D3153" i="9"/>
  <c r="D3145" i="9"/>
  <c r="D3141" i="9"/>
  <c r="D3127" i="9"/>
  <c r="D3083" i="9"/>
  <c r="D3075" i="9"/>
  <c r="D3071" i="9"/>
  <c r="D3063" i="9"/>
  <c r="D3059" i="9"/>
  <c r="D3055" i="9"/>
  <c r="D2985" i="9"/>
  <c r="D2981" i="9"/>
  <c r="D2977" i="9"/>
  <c r="D2973" i="9"/>
  <c r="D2969" i="9"/>
  <c r="D2965" i="9"/>
  <c r="D2953" i="9"/>
  <c r="D2945" i="9"/>
  <c r="D2933" i="9"/>
  <c r="D2929" i="9"/>
  <c r="D2925" i="9"/>
  <c r="D2921" i="9"/>
  <c r="D2917" i="9"/>
  <c r="D17" i="9"/>
  <c r="D13" i="9"/>
  <c r="D11" i="9"/>
  <c r="D7" i="9"/>
  <c r="D3253" i="9"/>
  <c r="D3252" i="9"/>
  <c r="D3249" i="9"/>
  <c r="D3248" i="9"/>
  <c r="D3245" i="9"/>
  <c r="D3244" i="9"/>
  <c r="D3241" i="9"/>
  <c r="D3240" i="9"/>
  <c r="D3131" i="9"/>
  <c r="D3130" i="9"/>
  <c r="D3125" i="9"/>
  <c r="D3124" i="9"/>
  <c r="D3107" i="9"/>
  <c r="D3106" i="9"/>
  <c r="D3029" i="9"/>
  <c r="D3028" i="9"/>
  <c r="D3025" i="9"/>
  <c r="D3024" i="9"/>
  <c r="D3021" i="9"/>
  <c r="D3020" i="9"/>
  <c r="D3017" i="9"/>
  <c r="D3016" i="9"/>
  <c r="D3013" i="9"/>
  <c r="D3012" i="9"/>
  <c r="D3009" i="9"/>
  <c r="D3008" i="9"/>
  <c r="D3005" i="9"/>
  <c r="D3004" i="9"/>
  <c r="D3001" i="9"/>
  <c r="D3000" i="9"/>
  <c r="D2911" i="9"/>
  <c r="D2910" i="9"/>
  <c r="D2901" i="9"/>
  <c r="D2900" i="9"/>
  <c r="D2897" i="9"/>
  <c r="D2896" i="9"/>
  <c r="D2893" i="9"/>
  <c r="D2892" i="9"/>
  <c r="D2889" i="9"/>
  <c r="D2888" i="9"/>
  <c r="D2885" i="9"/>
  <c r="D2884" i="9"/>
  <c r="D2881" i="9"/>
  <c r="D2880" i="9"/>
  <c r="D2877" i="9"/>
  <c r="D2876" i="9"/>
  <c r="D2873" i="9"/>
  <c r="D2872" i="9"/>
  <c r="D2869" i="9"/>
  <c r="D2868" i="9"/>
  <c r="D2865" i="9"/>
  <c r="D2864" i="9"/>
  <c r="D2861" i="9"/>
  <c r="D2860" i="9"/>
  <c r="D2857" i="9"/>
  <c r="D2856" i="9"/>
  <c r="D2853" i="9"/>
  <c r="D2852" i="9"/>
  <c r="D2849" i="9"/>
  <c r="D2848" i="9"/>
  <c r="D2845" i="9"/>
  <c r="D2844" i="9"/>
  <c r="D2841" i="9"/>
  <c r="D2840" i="9"/>
  <c r="D2837" i="9"/>
  <c r="D2836" i="9"/>
  <c r="D2833" i="9"/>
  <c r="D2832" i="9"/>
  <c r="D2829" i="9"/>
  <c r="D2828" i="9"/>
  <c r="D2825" i="9"/>
  <c r="D2824" i="9"/>
  <c r="D2821" i="9"/>
  <c r="D2820" i="9"/>
  <c r="D2817" i="9"/>
  <c r="D2816" i="9"/>
  <c r="D2813" i="9"/>
  <c r="D2812" i="9"/>
  <c r="D2809" i="9"/>
  <c r="D2808" i="9"/>
  <c r="D2805" i="9"/>
  <c r="D2804" i="9"/>
  <c r="D2795" i="9"/>
  <c r="D2794" i="9"/>
  <c r="D2773" i="9"/>
  <c r="D2772" i="9"/>
  <c r="D2769" i="9"/>
  <c r="D2768" i="9"/>
  <c r="D2765" i="9"/>
  <c r="D2764" i="9"/>
  <c r="D2761" i="9"/>
  <c r="D2760" i="9"/>
  <c r="D2757" i="9"/>
  <c r="D2756" i="9"/>
  <c r="D2753" i="9"/>
  <c r="D2752" i="9"/>
  <c r="D2749" i="9"/>
  <c r="D2748" i="9"/>
  <c r="D2745" i="9"/>
  <c r="D2744" i="9"/>
  <c r="D2741" i="9"/>
  <c r="D2740" i="9"/>
  <c r="D2737" i="9"/>
  <c r="D2736" i="9"/>
  <c r="D2733" i="9"/>
  <c r="D2732" i="9"/>
  <c r="D2729" i="9"/>
  <c r="D2728" i="9"/>
  <c r="D2725" i="9"/>
  <c r="D2724" i="9"/>
  <c r="D2721" i="9"/>
  <c r="D2720" i="9"/>
  <c r="D2717" i="9"/>
  <c r="D2716" i="9"/>
  <c r="D2713" i="9"/>
  <c r="D2712" i="9"/>
  <c r="D2709" i="9"/>
  <c r="D2708" i="9"/>
  <c r="D2705" i="9"/>
  <c r="D2704" i="9"/>
  <c r="D2701" i="9"/>
  <c r="D2700" i="9"/>
  <c r="D2697" i="9"/>
  <c r="D2696" i="9"/>
  <c r="D2693" i="9"/>
  <c r="D2692" i="9"/>
  <c r="D2689" i="9"/>
  <c r="D2688" i="9"/>
  <c r="D2685" i="9"/>
  <c r="D2684" i="9"/>
  <c r="D2681" i="9"/>
  <c r="D2680" i="9"/>
  <c r="D2677" i="9"/>
  <c r="D2676" i="9"/>
  <c r="D2673" i="9"/>
  <c r="D2672" i="9"/>
  <c r="D2669" i="9"/>
  <c r="D2668" i="9"/>
  <c r="D2665" i="9"/>
  <c r="D2664" i="9"/>
  <c r="D2661" i="9"/>
  <c r="D2660" i="9"/>
  <c r="D2657" i="9"/>
  <c r="D2656" i="9"/>
  <c r="D2653" i="9"/>
  <c r="D2652" i="9"/>
  <c r="D2649" i="9"/>
  <c r="D2648" i="9"/>
  <c r="D2645" i="9"/>
  <c r="D2644" i="9"/>
  <c r="D2641" i="9"/>
  <c r="D2640" i="9"/>
  <c r="D2637" i="9"/>
  <c r="D2636" i="9"/>
  <c r="D2633" i="9"/>
  <c r="D2632" i="9"/>
  <c r="D2629" i="9"/>
  <c r="D2628" i="9"/>
  <c r="D2625" i="9"/>
  <c r="D2624" i="9"/>
  <c r="D2621" i="9"/>
  <c r="D2620" i="9"/>
  <c r="D2617" i="9"/>
  <c r="D2613" i="9"/>
  <c r="D2609" i="9"/>
  <c r="D2605" i="9"/>
  <c r="D2601" i="9"/>
  <c r="D2597" i="9"/>
  <c r="D2593" i="9"/>
  <c r="D2589" i="9"/>
  <c r="D2585" i="9"/>
  <c r="D2581" i="9"/>
  <c r="D2577" i="9"/>
  <c r="D2523" i="9"/>
  <c r="D2522" i="9"/>
  <c r="D2519" i="9"/>
  <c r="D2518" i="9"/>
  <c r="D2515" i="9"/>
  <c r="D2511" i="9"/>
  <c r="D2507" i="9"/>
  <c r="D2503" i="9"/>
  <c r="D2499" i="9"/>
  <c r="D2495" i="9"/>
  <c r="D2491" i="9"/>
  <c r="D2487" i="9"/>
  <c r="D2483" i="9"/>
  <c r="D2479" i="9"/>
  <c r="D2475" i="9"/>
  <c r="D2471" i="9"/>
  <c r="D2467" i="9"/>
  <c r="D2463" i="9"/>
  <c r="D2459" i="9"/>
  <c r="D2455" i="9"/>
  <c r="D2451" i="9"/>
  <c r="D2447" i="9"/>
  <c r="D2443" i="9"/>
  <c r="D2439" i="9"/>
  <c r="D2435" i="9"/>
  <c r="D2431" i="9"/>
  <c r="D2427" i="9"/>
  <c r="D2423" i="9"/>
  <c r="D2419" i="9"/>
  <c r="D2415" i="9"/>
  <c r="D2411" i="9"/>
  <c r="D2407" i="9"/>
  <c r="D2403" i="9"/>
  <c r="D2399" i="9"/>
  <c r="D2395" i="9"/>
  <c r="D2391" i="9"/>
  <c r="D2387" i="9"/>
  <c r="D2383" i="9"/>
  <c r="D2379" i="9"/>
  <c r="D2375" i="9"/>
  <c r="D2371" i="9"/>
  <c r="D2367" i="9"/>
  <c r="D2363" i="9"/>
  <c r="D2359" i="9"/>
  <c r="D2355" i="9"/>
  <c r="D2351" i="9"/>
  <c r="D2347" i="9"/>
  <c r="D2343" i="9"/>
  <c r="D2339" i="9"/>
  <c r="D2335" i="9"/>
  <c r="D2331" i="9"/>
  <c r="D2327" i="9"/>
  <c r="D2323" i="9"/>
  <c r="D2319" i="9"/>
  <c r="D2315" i="9"/>
  <c r="D2311" i="9"/>
  <c r="D2176" i="9"/>
  <c r="D2166" i="9"/>
  <c r="D2165" i="9"/>
  <c r="D2160" i="9"/>
  <c r="D2150" i="9"/>
  <c r="D2149" i="9"/>
  <c r="D2144" i="9"/>
  <c r="D2134" i="9"/>
  <c r="D2133" i="9"/>
  <c r="D2126" i="9"/>
  <c r="D2120" i="9"/>
  <c r="D2112" i="9"/>
  <c r="D2104" i="9"/>
  <c r="D2096" i="9"/>
  <c r="D2088" i="9"/>
  <c r="D2080" i="9"/>
  <c r="D2076" i="9"/>
  <c r="D2068" i="9"/>
  <c r="D2067" i="9"/>
  <c r="D2066" i="9"/>
  <c r="D2060" i="9"/>
  <c r="D2052" i="9"/>
  <c r="D2051" i="9"/>
  <c r="D2050" i="9"/>
  <c r="D2044" i="9"/>
  <c r="D2036" i="9"/>
  <c r="D2035" i="9"/>
  <c r="D2034" i="9"/>
  <c r="D2028" i="9"/>
  <c r="D2020" i="9"/>
  <c r="D2019" i="9"/>
  <c r="D2018" i="9"/>
  <c r="D2012" i="9"/>
  <c r="D2004" i="9"/>
  <c r="D2003" i="9"/>
  <c r="D2002" i="9"/>
  <c r="D1996" i="9"/>
  <c r="D1988" i="9"/>
  <c r="D1987" i="9"/>
  <c r="D1986" i="9"/>
  <c r="D1980" i="9"/>
  <c r="D1972" i="9"/>
  <c r="D1971" i="9"/>
  <c r="D1970" i="9"/>
  <c r="D1964" i="9"/>
  <c r="D1956" i="9"/>
  <c r="D1955" i="9"/>
  <c r="D1954" i="9"/>
  <c r="D1948" i="9"/>
  <c r="D1940" i="9"/>
  <c r="D1939" i="9"/>
  <c r="D1938" i="9"/>
  <c r="D1932" i="9"/>
  <c r="D1924" i="9"/>
  <c r="D1923" i="9"/>
  <c r="D1922" i="9"/>
  <c r="D1916" i="9"/>
  <c r="D1908" i="9"/>
  <c r="D1907" i="9"/>
  <c r="D1906" i="9"/>
  <c r="D1900" i="9"/>
  <c r="D1892" i="9"/>
  <c r="D1891" i="9"/>
  <c r="D1890" i="9"/>
  <c r="D1884" i="9"/>
  <c r="D1876" i="9"/>
  <c r="D1875" i="9"/>
  <c r="D1874" i="9"/>
  <c r="D1868" i="9"/>
  <c r="D1860" i="9"/>
  <c r="D1859" i="9"/>
  <c r="D1858" i="9"/>
  <c r="D1852" i="9"/>
  <c r="D1844" i="9"/>
  <c r="D1843" i="9"/>
  <c r="D1842" i="9"/>
  <c r="D1836" i="9"/>
  <c r="D1828" i="9"/>
  <c r="D1827" i="9"/>
  <c r="D1826" i="9"/>
  <c r="D1820" i="9"/>
  <c r="D1812" i="9"/>
  <c r="D1811" i="9"/>
  <c r="D1810" i="9"/>
  <c r="D1807" i="9"/>
  <c r="D1774" i="9"/>
  <c r="D1761" i="9"/>
  <c r="D1748" i="9"/>
  <c r="D1744" i="9"/>
  <c r="D1740" i="9"/>
  <c r="D1736" i="9"/>
  <c r="D1731" i="9"/>
  <c r="D1727" i="9"/>
  <c r="D1716" i="9"/>
  <c r="D1712" i="9"/>
  <c r="D1708" i="9"/>
  <c r="D1704" i="9"/>
  <c r="D1697" i="9"/>
  <c r="D1682" i="9"/>
  <c r="D1678" i="9"/>
  <c r="D1667" i="9"/>
  <c r="D1663" i="9"/>
  <c r="D1655" i="9"/>
  <c r="D1652" i="9"/>
  <c r="D1648" i="9"/>
  <c r="D1644" i="9"/>
  <c r="D1640" i="9"/>
  <c r="D1635" i="9"/>
  <c r="D1631" i="9"/>
  <c r="D1623" i="9"/>
  <c r="D1620" i="9"/>
  <c r="D1616" i="9"/>
  <c r="D1612" i="9"/>
  <c r="D1608" i="9"/>
  <c r="D1601" i="9"/>
  <c r="D1586" i="9"/>
  <c r="D1582" i="9"/>
  <c r="D1571" i="9"/>
  <c r="D1567" i="9"/>
  <c r="D1559" i="9"/>
  <c r="D1556" i="9"/>
  <c r="D1552" i="9"/>
  <c r="D1548" i="9"/>
  <c r="D1544" i="9"/>
  <c r="D1537" i="9"/>
  <c r="D1522" i="9"/>
  <c r="D1518" i="9"/>
  <c r="D1507" i="9"/>
  <c r="D1503" i="9"/>
  <c r="D1495" i="9"/>
  <c r="D1492" i="9"/>
  <c r="D1488" i="9"/>
  <c r="D1484" i="9"/>
  <c r="D1480" i="9"/>
  <c r="D1473" i="9"/>
  <c r="D1458" i="9"/>
  <c r="D1454" i="9"/>
  <c r="D1443" i="9"/>
  <c r="D1439" i="9"/>
  <c r="D1431" i="9"/>
  <c r="D1428" i="9"/>
  <c r="D1424" i="9"/>
  <c r="D1420" i="9"/>
  <c r="D1416" i="9"/>
  <c r="D1409" i="9"/>
  <c r="D1394" i="9"/>
  <c r="D1390" i="9"/>
  <c r="D1379" i="9"/>
  <c r="D1375" i="9"/>
  <c r="D1367" i="9"/>
  <c r="D1364" i="9"/>
  <c r="D1360" i="9"/>
  <c r="D1356" i="9"/>
  <c r="D1352" i="9"/>
  <c r="D1345" i="9"/>
  <c r="D1330" i="9"/>
  <c r="D1326" i="9"/>
  <c r="D1315" i="9"/>
  <c r="D1311" i="9"/>
  <c r="D1303" i="9"/>
  <c r="D1300" i="9"/>
  <c r="D1296" i="9"/>
  <c r="D1292" i="9"/>
  <c r="D1288" i="9"/>
  <c r="D1281" i="9"/>
  <c r="D1257" i="9"/>
  <c r="D1227" i="9"/>
  <c r="D1213" i="9"/>
  <c r="D1195" i="9"/>
  <c r="D1181" i="9"/>
  <c r="D1163" i="9"/>
  <c r="D1149" i="9"/>
  <c r="D1099" i="9"/>
  <c r="D1035" i="9"/>
  <c r="D971" i="9"/>
  <c r="D907" i="9"/>
  <c r="D843" i="9"/>
  <c r="D838" i="9"/>
  <c r="D834" i="9"/>
  <c r="D819" i="9"/>
  <c r="D800" i="9"/>
  <c r="D785" i="9"/>
  <c r="D779" i="9"/>
  <c r="D774" i="9"/>
  <c r="D770" i="9"/>
  <c r="D755" i="9"/>
  <c r="D736" i="9"/>
  <c r="D721" i="9"/>
  <c r="D715" i="9"/>
  <c r="D710" i="9"/>
  <c r="D706" i="9"/>
  <c r="D691" i="9"/>
  <c r="D663" i="9"/>
  <c r="D629" i="9"/>
  <c r="D599" i="9"/>
  <c r="D565" i="9"/>
  <c r="D535" i="9"/>
  <c r="D501" i="9"/>
  <c r="D471" i="9"/>
  <c r="D437" i="9"/>
  <c r="D396" i="9"/>
  <c r="D391" i="9"/>
  <c r="D364" i="9"/>
  <c r="D337" i="9"/>
  <c r="D332" i="9"/>
  <c r="D309" i="9"/>
  <c r="D297" i="9"/>
  <c r="D283" i="9"/>
  <c r="D277" i="9"/>
  <c r="D265" i="9"/>
  <c r="D251" i="9"/>
  <c r="D232" i="9"/>
  <c r="D221" i="9"/>
  <c r="D191" i="9"/>
  <c r="D158" i="9"/>
  <c r="D3239" i="9"/>
  <c r="D3123" i="9"/>
  <c r="D3105" i="9"/>
  <c r="D3031" i="9"/>
  <c r="D3023" i="9"/>
  <c r="D3019" i="9"/>
  <c r="D3015" i="9"/>
  <c r="D3011" i="9"/>
  <c r="D3007" i="9"/>
  <c r="D3003" i="9"/>
  <c r="D2999" i="9"/>
  <c r="D3229" i="9"/>
  <c r="D3221" i="9"/>
  <c r="D3209" i="9"/>
  <c r="D3205" i="9"/>
  <c r="D3201" i="9"/>
  <c r="D3185" i="9"/>
  <c r="D3181" i="9"/>
  <c r="D3121" i="9"/>
  <c r="D3117" i="9"/>
  <c r="D3113" i="9"/>
  <c r="D3109" i="9"/>
  <c r="D3095" i="9"/>
  <c r="D3091" i="9"/>
  <c r="D3079" i="9"/>
  <c r="D2997" i="9"/>
  <c r="D2961" i="9"/>
  <c r="D2957" i="9"/>
  <c r="D2949" i="9"/>
  <c r="D5" i="9"/>
  <c r="D3" i="9"/>
  <c r="D3235" i="9"/>
  <c r="D3234" i="9"/>
  <c r="D3231" i="9"/>
  <c r="D3230" i="9"/>
  <c r="D3227" i="9"/>
  <c r="D3226" i="9"/>
  <c r="D3223" i="9"/>
  <c r="D3222" i="9"/>
  <c r="D3219" i="9"/>
  <c r="D3218" i="9"/>
  <c r="D3215" i="9"/>
  <c r="D3214" i="9"/>
  <c r="D3211" i="9"/>
  <c r="D3210" i="9"/>
  <c r="D3207" i="9"/>
  <c r="D3206" i="9"/>
  <c r="D3203" i="9"/>
  <c r="D3202" i="9"/>
  <c r="D3199" i="9"/>
  <c r="D3198" i="9"/>
  <c r="D3195" i="9"/>
  <c r="D3194" i="9"/>
  <c r="D3191" i="9"/>
  <c r="D3190" i="9"/>
  <c r="D3187" i="9"/>
  <c r="D3186" i="9"/>
  <c r="D3183" i="9"/>
  <c r="D3182" i="9"/>
  <c r="D3179" i="9"/>
  <c r="D3178" i="9"/>
  <c r="D3175" i="9"/>
  <c r="D3174" i="9"/>
  <c r="D3171" i="9"/>
  <c r="D3170" i="9"/>
  <c r="D3167" i="9"/>
  <c r="D3166" i="9"/>
  <c r="D3163" i="9"/>
  <c r="D3162" i="9"/>
  <c r="D3159" i="9"/>
  <c r="D3158" i="9"/>
  <c r="D3155" i="9"/>
  <c r="D3154" i="9"/>
  <c r="D3151" i="9"/>
  <c r="D3150" i="9"/>
  <c r="D3147" i="9"/>
  <c r="D3146" i="9"/>
  <c r="D3143" i="9"/>
  <c r="D3142" i="9"/>
  <c r="D3139" i="9"/>
  <c r="D3138" i="9"/>
  <c r="D3135" i="9"/>
  <c r="D3134" i="9"/>
  <c r="D3119" i="9"/>
  <c r="D3118" i="9"/>
  <c r="D3115" i="9"/>
  <c r="D3114" i="9"/>
  <c r="D3111" i="9"/>
  <c r="D3110" i="9"/>
  <c r="D3101" i="9"/>
  <c r="D3100" i="9"/>
  <c r="D3097" i="9"/>
  <c r="D3096" i="9"/>
  <c r="D3093" i="9"/>
  <c r="D3092" i="9"/>
  <c r="D3089" i="9"/>
  <c r="D3088" i="9"/>
  <c r="D3085" i="9"/>
  <c r="D3084" i="9"/>
  <c r="D3081" i="9"/>
  <c r="D3080" i="9"/>
  <c r="D3077" i="9"/>
  <c r="D3076" i="9"/>
  <c r="D3073" i="9"/>
  <c r="D3072" i="9"/>
  <c r="D3069" i="9"/>
  <c r="D3068" i="9"/>
  <c r="D3065" i="9"/>
  <c r="D3064" i="9"/>
  <c r="D3061" i="9"/>
  <c r="D3060" i="9"/>
  <c r="D3057" i="9"/>
  <c r="D3056" i="9"/>
  <c r="D3053" i="9"/>
  <c r="D3052" i="9"/>
  <c r="D3049" i="9"/>
  <c r="D3048" i="9"/>
  <c r="D3045" i="9"/>
  <c r="D3044" i="9"/>
  <c r="D3041" i="9"/>
  <c r="D3040" i="9"/>
  <c r="D3037" i="9"/>
  <c r="D3036" i="9"/>
  <c r="D3033" i="9"/>
  <c r="D2995" i="9"/>
  <c r="D2994" i="9"/>
  <c r="D2991" i="9"/>
  <c r="D2990" i="9"/>
  <c r="D2987" i="9"/>
  <c r="D2986" i="9"/>
  <c r="D2983" i="9"/>
  <c r="D2982" i="9"/>
  <c r="D2979" i="9"/>
  <c r="D2978" i="9"/>
  <c r="D2975" i="9"/>
  <c r="D2974" i="9"/>
  <c r="D2971" i="9"/>
  <c r="D2970" i="9"/>
  <c r="D2967" i="9"/>
  <c r="D2966" i="9"/>
  <c r="D2963" i="9"/>
  <c r="D2962" i="9"/>
  <c r="D2959" i="9"/>
  <c r="D2958" i="9"/>
  <c r="D2955" i="9"/>
  <c r="D2954" i="9"/>
  <c r="D2951" i="9"/>
  <c r="D2950" i="9"/>
  <c r="D2947" i="9"/>
  <c r="D2946" i="9"/>
  <c r="D2943" i="9"/>
  <c r="D2942" i="9"/>
  <c r="D2939" i="9"/>
  <c r="D2938" i="9"/>
  <c r="D2935" i="9"/>
  <c r="D2934" i="9"/>
  <c r="D2931" i="9"/>
  <c r="D2930" i="9"/>
  <c r="D2927" i="9"/>
  <c r="D2926" i="9"/>
  <c r="D2923" i="9"/>
  <c r="D2922" i="9"/>
  <c r="D2919" i="9"/>
  <c r="D2918" i="9"/>
  <c r="D2915" i="9"/>
  <c r="D2914" i="9"/>
  <c r="D2905" i="9"/>
  <c r="D2904" i="9"/>
  <c r="D2802" i="9"/>
  <c r="D2799" i="9"/>
  <c r="D2798" i="9"/>
  <c r="D2792" i="9"/>
  <c r="D2789" i="9"/>
  <c r="D2788" i="9"/>
  <c r="D2785" i="9"/>
  <c r="D2784" i="9"/>
  <c r="D2781" i="9"/>
  <c r="D2780" i="9"/>
  <c r="D2777" i="9"/>
  <c r="D2776" i="9"/>
  <c r="D2575" i="9"/>
  <c r="D2574" i="9"/>
  <c r="D2571" i="9"/>
  <c r="D2570" i="9"/>
  <c r="D2567" i="9"/>
  <c r="D2566" i="9"/>
  <c r="D2563" i="9"/>
  <c r="D2562" i="9"/>
  <c r="D2559" i="9"/>
  <c r="D2558" i="9"/>
  <c r="D2555" i="9"/>
  <c r="D2554" i="9"/>
  <c r="D2551" i="9"/>
  <c r="D2550" i="9"/>
  <c r="D2547" i="9"/>
  <c r="D2546" i="9"/>
  <c r="D2543" i="9"/>
  <c r="D2542" i="9"/>
  <c r="D2539" i="9"/>
  <c r="D2538" i="9"/>
  <c r="D2535" i="9"/>
  <c r="D2534" i="9"/>
  <c r="D2531" i="9"/>
  <c r="D2530" i="9"/>
  <c r="D2527" i="9"/>
  <c r="D2526" i="9"/>
  <c r="D2309" i="9"/>
  <c r="D2308" i="9"/>
  <c r="D2305" i="9"/>
  <c r="D2304" i="9"/>
  <c r="D2301" i="9"/>
  <c r="D2300" i="9"/>
  <c r="D2297" i="9"/>
  <c r="D2296" i="9"/>
  <c r="D2293" i="9"/>
  <c r="D2292" i="9"/>
  <c r="D2289" i="9"/>
  <c r="D2288" i="9"/>
  <c r="D2285" i="9"/>
  <c r="D2284" i="9"/>
  <c r="D2281" i="9"/>
  <c r="D2280" i="9"/>
  <c r="D2277" i="9"/>
  <c r="D2276" i="9"/>
  <c r="D2273" i="9"/>
  <c r="D2272" i="9"/>
  <c r="D2269" i="9"/>
  <c r="D2268" i="9"/>
  <c r="D2265" i="9"/>
  <c r="D2264" i="9"/>
  <c r="D2261" i="9"/>
  <c r="D2260" i="9"/>
  <c r="D2257" i="9"/>
  <c r="D2256" i="9"/>
  <c r="D2253" i="9"/>
  <c r="D2252" i="9"/>
  <c r="D2249" i="9"/>
  <c r="D2248" i="9"/>
  <c r="D2245" i="9"/>
  <c r="D2244" i="9"/>
  <c r="D2241" i="9"/>
  <c r="D2240" i="9"/>
  <c r="D2237" i="9"/>
  <c r="D2236" i="9"/>
  <c r="D2233" i="9"/>
  <c r="D2232" i="9"/>
  <c r="D2229" i="9"/>
  <c r="D2228" i="9"/>
  <c r="D2225" i="9"/>
  <c r="D2224" i="9"/>
  <c r="D2221" i="9"/>
  <c r="D2220" i="9"/>
  <c r="D2217" i="9"/>
  <c r="D2216" i="9"/>
  <c r="D2213" i="9"/>
  <c r="D2212" i="9"/>
  <c r="D2209" i="9"/>
  <c r="D2208" i="9"/>
  <c r="D2205" i="9"/>
  <c r="D2204" i="9"/>
  <c r="D2201" i="9"/>
  <c r="D2200" i="9"/>
  <c r="D2197" i="9"/>
  <c r="D2196" i="9"/>
  <c r="D2193" i="9"/>
  <c r="D2192" i="9"/>
  <c r="D2189" i="9"/>
  <c r="D2188" i="9"/>
  <c r="D2185" i="9"/>
  <c r="D2184" i="9"/>
  <c r="D2181" i="9"/>
  <c r="D2180" i="9"/>
  <c r="D2177" i="9"/>
  <c r="D2172" i="9"/>
  <c r="D2171" i="9"/>
  <c r="D2162" i="9"/>
  <c r="D2161" i="9"/>
  <c r="D2156" i="9"/>
  <c r="D2155" i="9"/>
  <c r="D2146" i="9"/>
  <c r="D2145" i="9"/>
  <c r="D2140" i="9"/>
  <c r="D2139" i="9"/>
  <c r="D2130" i="9"/>
  <c r="D2129" i="9"/>
  <c r="D2124" i="9"/>
  <c r="D2123" i="9"/>
  <c r="D2118" i="9"/>
  <c r="D2117" i="9"/>
  <c r="D2110" i="9"/>
  <c r="D2109" i="9"/>
  <c r="D2102" i="9"/>
  <c r="D2101" i="9"/>
  <c r="D2094" i="9"/>
  <c r="D2093" i="9"/>
  <c r="D2086" i="9"/>
  <c r="D2085" i="9"/>
  <c r="D2078" i="9"/>
  <c r="D2070" i="9"/>
  <c r="D2064" i="9"/>
  <c r="D2063" i="9"/>
  <c r="D2062" i="9"/>
  <c r="D2054" i="9"/>
  <c r="D2048" i="9"/>
  <c r="D2047" i="9"/>
  <c r="D2046" i="9"/>
  <c r="D2038" i="9"/>
  <c r="D2032" i="9"/>
  <c r="D2031" i="9"/>
  <c r="D2030" i="9"/>
  <c r="D2022" i="9"/>
  <c r="D2016" i="9"/>
  <c r="D2015" i="9"/>
  <c r="D2014" i="9"/>
  <c r="D2006" i="9"/>
  <c r="D2000" i="9"/>
  <c r="D1999" i="9"/>
  <c r="D1998" i="9"/>
  <c r="D1990" i="9"/>
  <c r="D1984" i="9"/>
  <c r="D1983" i="9"/>
  <c r="D1982" i="9"/>
  <c r="D1974" i="9"/>
  <c r="D1968" i="9"/>
  <c r="D1967" i="9"/>
  <c r="D1966" i="9"/>
  <c r="D1958" i="9"/>
  <c r="D1952" i="9"/>
  <c r="D1951" i="9"/>
  <c r="D1950" i="9"/>
  <c r="D1942" i="9"/>
  <c r="D1936" i="9"/>
  <c r="D1935" i="9"/>
  <c r="D1934" i="9"/>
  <c r="D1926" i="9"/>
  <c r="D1920" i="9"/>
  <c r="D1919" i="9"/>
  <c r="D1918" i="9"/>
  <c r="D1910" i="9"/>
  <c r="D1904" i="9"/>
  <c r="D1903" i="9"/>
  <c r="D1902" i="9"/>
  <c r="D1894" i="9"/>
  <c r="D1888" i="9"/>
  <c r="D1887" i="9"/>
  <c r="D1886" i="9"/>
  <c r="D1878" i="9"/>
  <c r="D1872" i="9"/>
  <c r="D1871" i="9"/>
  <c r="D1870" i="9"/>
  <c r="D1862" i="9"/>
  <c r="D1856" i="9"/>
  <c r="D1855" i="9"/>
  <c r="D1854" i="9"/>
  <c r="D1846" i="9"/>
  <c r="D1840" i="9"/>
  <c r="D1839" i="9"/>
  <c r="D1838" i="9"/>
  <c r="D1830" i="9"/>
  <c r="D1824" i="9"/>
  <c r="D1823" i="9"/>
  <c r="D1822" i="9"/>
  <c r="D1814" i="9"/>
  <c r="D1808" i="9"/>
  <c r="D1800" i="9"/>
  <c r="D1799" i="9"/>
  <c r="D1798" i="9"/>
  <c r="D1792" i="9"/>
  <c r="D1791" i="9"/>
  <c r="D1790" i="9"/>
  <c r="D1783" i="9"/>
  <c r="D1778" i="9"/>
  <c r="D1776" i="9"/>
  <c r="D1775" i="9"/>
  <c r="D1762" i="9"/>
  <c r="D1758" i="9"/>
  <c r="D1745" i="9"/>
  <c r="D1732" i="9"/>
  <c r="D1728" i="9"/>
  <c r="D1724" i="9"/>
  <c r="D1720" i="9"/>
  <c r="D1713" i="9"/>
  <c r="D1698" i="9"/>
  <c r="D1694" i="9"/>
  <c r="D1683" i="9"/>
  <c r="D1679" i="9"/>
  <c r="D1671" i="9"/>
  <c r="D1668" i="9"/>
  <c r="D1664" i="9"/>
  <c r="D1660" i="9"/>
  <c r="D1656" i="9"/>
  <c r="D1649" i="9"/>
  <c r="D1636" i="9"/>
  <c r="D1632" i="9"/>
  <c r="D1628" i="9"/>
  <c r="D1624" i="9"/>
  <c r="D1617" i="9"/>
  <c r="D1602" i="9"/>
  <c r="D1598" i="9"/>
  <c r="D1587" i="9"/>
  <c r="D1583" i="9"/>
  <c r="D1575" i="9"/>
  <c r="D1572" i="9"/>
  <c r="D1568" i="9"/>
  <c r="D1564" i="9"/>
  <c r="D1560" i="9"/>
  <c r="D1553" i="9"/>
  <c r="D1538" i="9"/>
  <c r="D1534" i="9"/>
  <c r="D1523" i="9"/>
  <c r="D1519" i="9"/>
  <c r="D1511" i="9"/>
  <c r="D1508" i="9"/>
  <c r="D1504" i="9"/>
  <c r="D1500" i="9"/>
  <c r="D1496" i="9"/>
  <c r="D1489" i="9"/>
  <c r="D1474" i="9"/>
  <c r="D1470" i="9"/>
  <c r="D1459" i="9"/>
  <c r="D1455" i="9"/>
  <c r="D1447" i="9"/>
  <c r="D1444" i="9"/>
  <c r="D1440" i="9"/>
  <c r="D1436" i="9"/>
  <c r="D1432" i="9"/>
  <c r="D1425" i="9"/>
  <c r="D1410" i="9"/>
  <c r="D1406" i="9"/>
  <c r="D1395" i="9"/>
  <c r="D1391" i="9"/>
  <c r="D1383" i="9"/>
  <c r="D1380" i="9"/>
  <c r="D1376" i="9"/>
  <c r="D1372" i="9"/>
  <c r="D1368" i="9"/>
  <c r="D1361" i="9"/>
  <c r="D1346" i="9"/>
  <c r="D1342" i="9"/>
  <c r="D1331" i="9"/>
  <c r="D1327" i="9"/>
  <c r="D1319" i="9"/>
  <c r="D1316" i="9"/>
  <c r="D1312" i="9"/>
  <c r="D1308" i="9"/>
  <c r="D1304" i="9"/>
  <c r="D1297" i="9"/>
  <c r="D1282" i="9"/>
  <c r="D1278" i="9"/>
  <c r="D1224" i="9"/>
  <c r="D1192" i="9"/>
  <c r="D1160" i="9"/>
  <c r="D1115" i="9"/>
  <c r="D1051" i="9"/>
  <c r="D987" i="9"/>
  <c r="D923" i="9"/>
  <c r="D859" i="9"/>
  <c r="D835" i="9"/>
  <c r="D816" i="9"/>
  <c r="D801" i="9"/>
  <c r="D795" i="9"/>
  <c r="D790" i="9"/>
  <c r="D786" i="9"/>
  <c r="D771" i="9"/>
  <c r="D752" i="9"/>
  <c r="D737" i="9"/>
  <c r="D731" i="9"/>
  <c r="D726" i="9"/>
  <c r="D722" i="9"/>
  <c r="D707" i="9"/>
  <c r="D688" i="9"/>
  <c r="D682" i="9"/>
  <c r="D664" i="9"/>
  <c r="D630" i="9"/>
  <c r="D624" i="9"/>
  <c r="D600" i="9"/>
  <c r="D566" i="9"/>
  <c r="D560" i="9"/>
  <c r="D536" i="9"/>
  <c r="D502" i="9"/>
  <c r="D496" i="9"/>
  <c r="D472" i="9"/>
  <c r="D438" i="9"/>
  <c r="D432" i="9"/>
  <c r="D411" i="9"/>
  <c r="D406" i="9"/>
  <c r="D401" i="9"/>
  <c r="D388" i="9"/>
  <c r="D343" i="9"/>
  <c r="D338" i="9"/>
  <c r="D310" i="9"/>
  <c r="D298" i="9"/>
  <c r="D266" i="9"/>
  <c r="D222" i="9"/>
  <c r="D213" i="9"/>
  <c r="D192" i="9"/>
  <c r="D169" i="9"/>
  <c r="D164" i="9"/>
  <c r="D3251" i="9"/>
  <c r="D2909" i="9"/>
  <c r="D2899" i="9"/>
  <c r="D2895" i="9"/>
  <c r="D2891" i="9"/>
  <c r="D2887" i="9"/>
  <c r="D2883" i="9"/>
  <c r="D2879" i="9"/>
  <c r="D2875" i="9"/>
  <c r="D2871" i="9"/>
  <c r="D2867" i="9"/>
  <c r="D2863" i="9"/>
  <c r="D2859" i="9"/>
  <c r="D2855" i="9"/>
  <c r="D2851" i="9"/>
  <c r="D2847" i="9"/>
  <c r="D2843" i="9"/>
  <c r="D2839" i="9"/>
  <c r="D2835" i="9"/>
  <c r="D2831" i="9"/>
  <c r="D2827" i="9"/>
  <c r="D2823" i="9"/>
  <c r="D2819" i="9"/>
  <c r="D2815" i="9"/>
  <c r="D2811" i="9"/>
  <c r="D2807" i="9"/>
  <c r="D2797" i="9"/>
  <c r="D2771" i="9"/>
  <c r="D2767" i="9"/>
  <c r="D2763" i="9"/>
  <c r="D2759" i="9"/>
  <c r="D2755" i="9"/>
  <c r="D2751" i="9"/>
  <c r="D2747" i="9"/>
  <c r="D2743" i="9"/>
  <c r="D2739" i="9"/>
  <c r="D2735" i="9"/>
  <c r="D2731" i="9"/>
  <c r="D2727" i="9"/>
  <c r="D2723" i="9"/>
  <c r="D2719" i="9"/>
  <c r="D2715" i="9"/>
  <c r="D2711" i="9"/>
  <c r="D2707" i="9"/>
  <c r="D2703" i="9"/>
  <c r="D2699" i="9"/>
  <c r="D2695" i="9"/>
  <c r="D2691" i="9"/>
  <c r="D2687" i="9"/>
  <c r="D2683" i="9"/>
  <c r="D2679" i="9"/>
  <c r="D2675" i="9"/>
  <c r="D2671" i="9"/>
  <c r="D2667" i="9"/>
  <c r="D2663" i="9"/>
  <c r="D2659" i="9"/>
  <c r="D2655" i="9"/>
  <c r="D2651" i="9"/>
  <c r="D2647" i="9"/>
  <c r="D2643" i="9"/>
  <c r="D2639" i="9"/>
  <c r="D2635" i="9"/>
  <c r="D2631" i="9"/>
  <c r="D2627" i="9"/>
  <c r="D2623" i="9"/>
  <c r="D2619" i="9"/>
  <c r="D2615" i="9"/>
  <c r="D2611" i="9"/>
  <c r="D2607" i="9"/>
  <c r="D2603" i="9"/>
  <c r="D2599" i="9"/>
  <c r="D2595" i="9"/>
  <c r="D2591" i="9"/>
  <c r="D2587" i="9"/>
  <c r="D2583" i="9"/>
  <c r="D2579" i="9"/>
  <c r="D2521" i="9"/>
  <c r="D2517" i="9"/>
  <c r="D2513" i="9"/>
  <c r="D2509" i="9"/>
  <c r="D2505" i="9"/>
  <c r="D2501" i="9"/>
  <c r="D2497" i="9"/>
  <c r="D2493" i="9"/>
  <c r="D2489" i="9"/>
  <c r="D2485" i="9"/>
  <c r="D2481" i="9"/>
  <c r="D2477" i="9"/>
  <c r="D2473" i="9"/>
  <c r="D2469" i="9"/>
  <c r="D2465" i="9"/>
  <c r="D2461" i="9"/>
  <c r="D2457" i="9"/>
  <c r="D2453" i="9"/>
  <c r="D2449" i="9"/>
  <c r="D2445" i="9"/>
  <c r="D2441" i="9"/>
  <c r="D2437" i="9"/>
  <c r="D2433" i="9"/>
  <c r="D2429" i="9"/>
  <c r="D2425" i="9"/>
  <c r="D2421" i="9"/>
  <c r="D2417" i="9"/>
  <c r="D2413" i="9"/>
  <c r="D2409" i="9"/>
  <c r="D2405" i="9"/>
  <c r="D2401" i="9"/>
  <c r="D2397" i="9"/>
  <c r="D2393" i="9"/>
  <c r="D2389" i="9"/>
  <c r="D2385" i="9"/>
  <c r="D2381" i="9"/>
  <c r="D2377" i="9"/>
  <c r="D2373" i="9"/>
  <c r="D2369" i="9"/>
  <c r="D2365" i="9"/>
  <c r="D2361" i="9"/>
  <c r="D2357" i="9"/>
  <c r="D2353" i="9"/>
  <c r="D2349" i="9"/>
  <c r="D2345" i="9"/>
  <c r="D2341" i="9"/>
  <c r="D2337" i="9"/>
  <c r="D2333" i="9"/>
  <c r="D2329" i="9"/>
  <c r="D2325" i="9"/>
  <c r="D2321" i="9"/>
  <c r="D2317" i="9"/>
  <c r="D2313" i="9"/>
  <c r="D2174" i="9"/>
  <c r="D2173" i="9"/>
  <c r="D2168" i="9"/>
  <c r="D2158" i="9"/>
  <c r="D2157" i="9"/>
  <c r="D2152" i="9"/>
  <c r="D2142" i="9"/>
  <c r="D2141" i="9"/>
  <c r="D2136" i="9"/>
  <c r="D2128" i="9"/>
  <c r="D2116" i="9"/>
  <c r="D2108" i="9"/>
  <c r="D2100" i="9"/>
  <c r="D2092" i="9"/>
  <c r="D2084" i="9"/>
  <c r="D2071" i="9"/>
  <c r="D2055" i="9"/>
  <c r="D2039" i="9"/>
  <c r="D2023" i="9"/>
  <c r="D2007" i="9"/>
  <c r="D1991" i="9"/>
  <c r="D1975" i="9"/>
  <c r="D1959" i="9"/>
  <c r="D1943" i="9"/>
  <c r="D1927" i="9"/>
  <c r="D1911" i="9"/>
  <c r="D1895" i="9"/>
  <c r="D1879" i="9"/>
  <c r="D1863" i="9"/>
  <c r="D1847" i="9"/>
  <c r="D1831" i="9"/>
  <c r="D1815" i="9"/>
  <c r="D1804" i="9"/>
  <c r="D1784" i="9"/>
  <c r="D1779" i="9"/>
  <c r="D1772" i="9"/>
  <c r="D1768" i="9"/>
  <c r="D1763" i="9"/>
  <c r="D1759" i="9"/>
  <c r="D1746" i="9"/>
  <c r="D1742" i="9"/>
  <c r="D1729" i="9"/>
  <c r="D1714" i="9"/>
  <c r="D1710" i="9"/>
  <c r="D1699" i="9"/>
  <c r="D1695" i="9"/>
  <c r="D1687" i="9"/>
  <c r="D1684" i="9"/>
  <c r="D1680" i="9"/>
  <c r="D1676" i="9"/>
  <c r="D1672" i="9"/>
  <c r="D1665" i="9"/>
  <c r="D1650" i="9"/>
  <c r="D1646" i="9"/>
  <c r="D1633" i="9"/>
  <c r="D1618" i="9"/>
  <c r="D1614" i="9"/>
  <c r="D1603" i="9"/>
  <c r="D1599" i="9"/>
  <c r="D1591" i="9"/>
  <c r="D1588" i="9"/>
  <c r="D1584" i="9"/>
  <c r="D1580" i="9"/>
  <c r="D1576" i="9"/>
  <c r="D1569" i="9"/>
  <c r="D1554" i="9"/>
  <c r="D1550" i="9"/>
  <c r="D1539" i="9"/>
  <c r="D1535" i="9"/>
  <c r="D1527" i="9"/>
  <c r="D1524" i="9"/>
  <c r="D1520" i="9"/>
  <c r="D1516" i="9"/>
  <c r="D1512" i="9"/>
  <c r="D1505" i="9"/>
  <c r="D1490" i="9"/>
  <c r="D1486" i="9"/>
  <c r="D1475" i="9"/>
  <c r="D1471" i="9"/>
  <c r="D1463" i="9"/>
  <c r="D1460" i="9"/>
  <c r="D1456" i="9"/>
  <c r="D1452" i="9"/>
  <c r="D1448" i="9"/>
  <c r="D1441" i="9"/>
  <c r="D1426" i="9"/>
  <c r="D1422" i="9"/>
  <c r="D1411" i="9"/>
  <c r="D1407" i="9"/>
  <c r="D1399" i="9"/>
  <c r="D1396" i="9"/>
  <c r="D1392" i="9"/>
  <c r="D1388" i="9"/>
  <c r="D1384" i="9"/>
  <c r="D1377" i="9"/>
  <c r="D1362" i="9"/>
  <c r="D1358" i="9"/>
  <c r="D1347" i="9"/>
  <c r="D1343" i="9"/>
  <c r="D1335" i="9"/>
  <c r="D1332" i="9"/>
  <c r="D1328" i="9"/>
  <c r="D1324" i="9"/>
  <c r="D1320" i="9"/>
  <c r="D1313" i="9"/>
  <c r="D1298" i="9"/>
  <c r="D1294" i="9"/>
  <c r="D1283" i="9"/>
  <c r="D1279" i="9"/>
  <c r="D1271" i="9"/>
  <c r="D1268" i="9"/>
  <c r="D1261" i="9"/>
  <c r="D1259" i="9"/>
  <c r="D1255" i="9"/>
  <c r="D1252" i="9"/>
  <c r="D1245" i="9"/>
  <c r="D1243" i="9"/>
  <c r="D1229" i="9"/>
  <c r="D1211" i="9"/>
  <c r="D1197" i="9"/>
  <c r="D1179" i="9"/>
  <c r="D1165" i="9"/>
  <c r="D1147" i="9"/>
  <c r="D1143" i="9"/>
  <c r="D1139" i="9"/>
  <c r="D1135" i="9"/>
  <c r="D1131" i="9"/>
  <c r="D1067" i="9"/>
  <c r="D1003" i="9"/>
  <c r="D939" i="9"/>
  <c r="D875" i="9"/>
  <c r="D832" i="9"/>
  <c r="D817" i="9"/>
  <c r="D811" i="9"/>
  <c r="D806" i="9"/>
  <c r="D802" i="9"/>
  <c r="D787" i="9"/>
  <c r="D768" i="9"/>
  <c r="D753" i="9"/>
  <c r="D747" i="9"/>
  <c r="D742" i="9"/>
  <c r="D738" i="9"/>
  <c r="D723" i="9"/>
  <c r="D704" i="9"/>
  <c r="D689" i="9"/>
  <c r="D683" i="9"/>
  <c r="D661" i="9"/>
  <c r="D631" i="9"/>
  <c r="D597" i="9"/>
  <c r="D567" i="9"/>
  <c r="D533" i="9"/>
  <c r="D503" i="9"/>
  <c r="D469" i="9"/>
  <c r="D439" i="9"/>
  <c r="D412" i="9"/>
  <c r="D370" i="9"/>
  <c r="D353" i="9"/>
  <c r="D348" i="9"/>
  <c r="D321" i="9"/>
  <c r="D316" i="9"/>
  <c r="D299" i="9"/>
  <c r="D293" i="9"/>
  <c r="D281" i="9"/>
  <c r="D267" i="9"/>
  <c r="D261" i="9"/>
  <c r="D223" i="9"/>
  <c r="D200" i="9"/>
  <c r="D174" i="9"/>
  <c r="D146" i="9"/>
  <c r="D1796" i="9"/>
  <c r="D1795" i="9"/>
  <c r="D1794" i="9"/>
  <c r="D1788" i="9"/>
  <c r="D1263" i="9"/>
  <c r="D1260" i="9"/>
  <c r="D1247" i="9"/>
  <c r="D1244" i="9"/>
  <c r="D1231" i="9"/>
  <c r="D1228" i="9"/>
  <c r="D1215" i="9"/>
  <c r="D1212" i="9"/>
  <c r="D1199" i="9"/>
  <c r="D1196" i="9"/>
  <c r="D1183" i="9"/>
  <c r="D1180" i="9"/>
  <c r="D1167" i="9"/>
  <c r="D1164" i="9"/>
  <c r="D1151" i="9"/>
  <c r="D1148" i="9"/>
  <c r="D1127" i="9"/>
  <c r="D1126" i="9"/>
  <c r="D1125" i="9"/>
  <c r="D1117" i="9"/>
  <c r="D1111" i="9"/>
  <c r="D1110" i="9"/>
  <c r="D1109" i="9"/>
  <c r="D1101" i="9"/>
  <c r="D1095" i="9"/>
  <c r="D1094" i="9"/>
  <c r="D1093" i="9"/>
  <c r="D1085" i="9"/>
  <c r="D1079" i="9"/>
  <c r="D1078" i="9"/>
  <c r="D1077" i="9"/>
  <c r="D1069" i="9"/>
  <c r="D1063" i="9"/>
  <c r="D1062" i="9"/>
  <c r="D1061" i="9"/>
  <c r="D1053" i="9"/>
  <c r="D1047" i="9"/>
  <c r="D1046" i="9"/>
  <c r="D1045" i="9"/>
  <c r="D1037" i="9"/>
  <c r="D1031" i="9"/>
  <c r="D1030" i="9"/>
  <c r="D1029" i="9"/>
  <c r="D1021" i="9"/>
  <c r="D1015" i="9"/>
  <c r="D1014" i="9"/>
  <c r="D1013" i="9"/>
  <c r="D1005" i="9"/>
  <c r="D999" i="9"/>
  <c r="D998" i="9"/>
  <c r="D997" i="9"/>
  <c r="D989" i="9"/>
  <c r="D983" i="9"/>
  <c r="D982" i="9"/>
  <c r="D981" i="9"/>
  <c r="D973" i="9"/>
  <c r="D967" i="9"/>
  <c r="D966" i="9"/>
  <c r="D965" i="9"/>
  <c r="D957" i="9"/>
  <c r="D951" i="9"/>
  <c r="D950" i="9"/>
  <c r="D949" i="9"/>
  <c r="D941" i="9"/>
  <c r="D935" i="9"/>
  <c r="D934" i="9"/>
  <c r="D933" i="9"/>
  <c r="D925" i="9"/>
  <c r="D919" i="9"/>
  <c r="D918" i="9"/>
  <c r="D917" i="9"/>
  <c r="D909" i="9"/>
  <c r="D903" i="9"/>
  <c r="D902" i="9"/>
  <c r="D901" i="9"/>
  <c r="D893" i="9"/>
  <c r="D887" i="9"/>
  <c r="D886" i="9"/>
  <c r="D885" i="9"/>
  <c r="D877" i="9"/>
  <c r="D871" i="9"/>
  <c r="D870" i="9"/>
  <c r="D869" i="9"/>
  <c r="D861" i="9"/>
  <c r="D855" i="9"/>
  <c r="D854" i="9"/>
  <c r="D853" i="9"/>
  <c r="D845" i="9"/>
  <c r="D839" i="9"/>
  <c r="D831" i="9"/>
  <c r="D830" i="9"/>
  <c r="D829" i="9"/>
  <c r="D823" i="9"/>
  <c r="D815" i="9"/>
  <c r="D814" i="9"/>
  <c r="D813" i="9"/>
  <c r="D807" i="9"/>
  <c r="D799" i="9"/>
  <c r="D798" i="9"/>
  <c r="D797" i="9"/>
  <c r="D791" i="9"/>
  <c r="D783" i="9"/>
  <c r="D782" i="9"/>
  <c r="D781" i="9"/>
  <c r="D775" i="9"/>
  <c r="D767" i="9"/>
  <c r="D766" i="9"/>
  <c r="D765" i="9"/>
  <c r="D759" i="9"/>
  <c r="D751" i="9"/>
  <c r="D750" i="9"/>
  <c r="D749" i="9"/>
  <c r="D743" i="9"/>
  <c r="D735" i="9"/>
  <c r="D734" i="9"/>
  <c r="D733" i="9"/>
  <c r="D727" i="9"/>
  <c r="D719" i="9"/>
  <c r="D718" i="9"/>
  <c r="D717" i="9"/>
  <c r="D711" i="9"/>
  <c r="D703" i="9"/>
  <c r="D702" i="9"/>
  <c r="D701" i="9"/>
  <c r="D695" i="9"/>
  <c r="D687" i="9"/>
  <c r="D686" i="9"/>
  <c r="D685" i="9"/>
  <c r="D660" i="9"/>
  <c r="D659" i="9"/>
  <c r="D658" i="9"/>
  <c r="D652" i="9"/>
  <c r="D628" i="9"/>
  <c r="D627" i="9"/>
  <c r="D626" i="9"/>
  <c r="D620" i="9"/>
  <c r="D596" i="9"/>
  <c r="D595" i="9"/>
  <c r="D594" i="9"/>
  <c r="D588" i="9"/>
  <c r="D564" i="9"/>
  <c r="D563" i="9"/>
  <c r="D562" i="9"/>
  <c r="D556" i="9"/>
  <c r="D532" i="9"/>
  <c r="D531" i="9"/>
  <c r="D530" i="9"/>
  <c r="D524" i="9"/>
  <c r="D500" i="9"/>
  <c r="D499" i="9"/>
  <c r="D498" i="9"/>
  <c r="D492" i="9"/>
  <c r="D468" i="9"/>
  <c r="D467" i="9"/>
  <c r="D466" i="9"/>
  <c r="D460" i="9"/>
  <c r="D436" i="9"/>
  <c r="D435" i="9"/>
  <c r="D434" i="9"/>
  <c r="D428" i="9"/>
  <c r="D398" i="9"/>
  <c r="D390" i="9"/>
  <c r="D380" i="9"/>
  <c r="D376" i="9"/>
  <c r="D366" i="9"/>
  <c r="D363" i="9"/>
  <c r="D357" i="9"/>
  <c r="D347" i="9"/>
  <c r="D341" i="9"/>
  <c r="D331" i="9"/>
  <c r="D325" i="9"/>
  <c r="D315" i="9"/>
  <c r="D244" i="9"/>
  <c r="D243" i="9"/>
  <c r="D242" i="9"/>
  <c r="D220" i="9"/>
  <c r="D212" i="9"/>
  <c r="D211" i="9"/>
  <c r="D210" i="9"/>
  <c r="D173" i="9"/>
  <c r="D157" i="9"/>
  <c r="D145" i="9"/>
  <c r="D59" i="9"/>
  <c r="D21" i="9"/>
  <c r="D1702" i="9"/>
  <c r="D1686" i="9"/>
  <c r="D1670" i="9"/>
  <c r="D1654" i="9"/>
  <c r="D1638" i="9"/>
  <c r="D1622" i="9"/>
  <c r="D1606" i="9"/>
  <c r="D1590" i="9"/>
  <c r="D1574" i="9"/>
  <c r="D1558" i="9"/>
  <c r="D1542" i="9"/>
  <c r="D1526" i="9"/>
  <c r="D1510" i="9"/>
  <c r="D1494" i="9"/>
  <c r="D1478" i="9"/>
  <c r="D1462" i="9"/>
  <c r="D1446" i="9"/>
  <c r="D1430" i="9"/>
  <c r="D1414" i="9"/>
  <c r="D1398" i="9"/>
  <c r="D1382" i="9"/>
  <c r="D1366" i="9"/>
  <c r="D1350" i="9"/>
  <c r="D1334" i="9"/>
  <c r="D1318" i="9"/>
  <c r="D1302" i="9"/>
  <c r="D1286" i="9"/>
  <c r="D1267" i="9"/>
  <c r="D1264" i="9"/>
  <c r="D1251" i="9"/>
  <c r="D1248" i="9"/>
  <c r="D1235" i="9"/>
  <c r="D1232" i="9"/>
  <c r="D1219" i="9"/>
  <c r="D1216" i="9"/>
  <c r="D1203" i="9"/>
  <c r="D1200" i="9"/>
  <c r="D1187" i="9"/>
  <c r="D1184" i="9"/>
  <c r="D1171" i="9"/>
  <c r="D1168" i="9"/>
  <c r="D1155" i="9"/>
  <c r="D1152" i="9"/>
  <c r="D1123" i="9"/>
  <c r="D1122" i="9"/>
  <c r="D1121" i="9"/>
  <c r="D1118" i="9"/>
  <c r="D1107" i="9"/>
  <c r="D1106" i="9"/>
  <c r="D1105" i="9"/>
  <c r="D1102" i="9"/>
  <c r="D1091" i="9"/>
  <c r="D1090" i="9"/>
  <c r="D1089" i="9"/>
  <c r="D1086" i="9"/>
  <c r="D1075" i="9"/>
  <c r="D1074" i="9"/>
  <c r="D1073" i="9"/>
  <c r="D1070" i="9"/>
  <c r="D1059" i="9"/>
  <c r="D1058" i="9"/>
  <c r="D1057" i="9"/>
  <c r="D1054" i="9"/>
  <c r="D1043" i="9"/>
  <c r="D1042" i="9"/>
  <c r="D1041" i="9"/>
  <c r="D1038" i="9"/>
  <c r="D1027" i="9"/>
  <c r="D1026" i="9"/>
  <c r="D1025" i="9"/>
  <c r="D1022" i="9"/>
  <c r="D1011" i="9"/>
  <c r="D1010" i="9"/>
  <c r="D1009" i="9"/>
  <c r="D1006" i="9"/>
  <c r="D995" i="9"/>
  <c r="D994" i="9"/>
  <c r="D993" i="9"/>
  <c r="D990" i="9"/>
  <c r="D979" i="9"/>
  <c r="D978" i="9"/>
  <c r="D977" i="9"/>
  <c r="D974" i="9"/>
  <c r="D963" i="9"/>
  <c r="D962" i="9"/>
  <c r="D961" i="9"/>
  <c r="D958" i="9"/>
  <c r="D947" i="9"/>
  <c r="D946" i="9"/>
  <c r="D945" i="9"/>
  <c r="D942" i="9"/>
  <c r="D931" i="9"/>
  <c r="D930" i="9"/>
  <c r="D929" i="9"/>
  <c r="D926" i="9"/>
  <c r="D915" i="9"/>
  <c r="D914" i="9"/>
  <c r="D913" i="9"/>
  <c r="D910" i="9"/>
  <c r="D899" i="9"/>
  <c r="D898" i="9"/>
  <c r="D897" i="9"/>
  <c r="D894" i="9"/>
  <c r="D883" i="9"/>
  <c r="D882" i="9"/>
  <c r="D881" i="9"/>
  <c r="D878" i="9"/>
  <c r="D867" i="9"/>
  <c r="D866" i="9"/>
  <c r="D865" i="9"/>
  <c r="D862" i="9"/>
  <c r="D851" i="9"/>
  <c r="D850" i="9"/>
  <c r="D849" i="9"/>
  <c r="D846" i="9"/>
  <c r="D679" i="9"/>
  <c r="D678" i="9"/>
  <c r="D672" i="9"/>
  <c r="D648" i="9"/>
  <c r="D647" i="9"/>
  <c r="D646" i="9"/>
  <c r="D640" i="9"/>
  <c r="D616" i="9"/>
  <c r="D615" i="9"/>
  <c r="D614" i="9"/>
  <c r="D608" i="9"/>
  <c r="D584" i="9"/>
  <c r="D583" i="9"/>
  <c r="D582" i="9"/>
  <c r="D576" i="9"/>
  <c r="D552" i="9"/>
  <c r="D551" i="9"/>
  <c r="D550" i="9"/>
  <c r="D544" i="9"/>
  <c r="D520" i="9"/>
  <c r="D519" i="9"/>
  <c r="D518" i="9"/>
  <c r="D512" i="9"/>
  <c r="D488" i="9"/>
  <c r="D487" i="9"/>
  <c r="D486" i="9"/>
  <c r="D480" i="9"/>
  <c r="D456" i="9"/>
  <c r="D455" i="9"/>
  <c r="D454" i="9"/>
  <c r="D448" i="9"/>
  <c r="D424" i="9"/>
  <c r="D423" i="9"/>
  <c r="D422" i="9"/>
  <c r="D416" i="9"/>
  <c r="D415" i="9"/>
  <c r="D408" i="9"/>
  <c r="D407" i="9"/>
  <c r="D382" i="9"/>
  <c r="D372" i="9"/>
  <c r="D371" i="9"/>
  <c r="D361" i="9"/>
  <c r="D360" i="9"/>
  <c r="D351" i="9"/>
  <c r="D350" i="9"/>
  <c r="D345" i="9"/>
  <c r="D344" i="9"/>
  <c r="D335" i="9"/>
  <c r="D334" i="9"/>
  <c r="D329" i="9"/>
  <c r="D328" i="9"/>
  <c r="D319" i="9"/>
  <c r="D318" i="9"/>
  <c r="D313" i="9"/>
  <c r="D312" i="9"/>
  <c r="D307" i="9"/>
  <c r="D305" i="9"/>
  <c r="D304" i="9"/>
  <c r="D301" i="9"/>
  <c r="D300" i="9"/>
  <c r="D291" i="9"/>
  <c r="D289" i="9"/>
  <c r="D288" i="9"/>
  <c r="D285" i="9"/>
  <c r="D284" i="9"/>
  <c r="D275" i="9"/>
  <c r="D273" i="9"/>
  <c r="D272" i="9"/>
  <c r="D269" i="9"/>
  <c r="D268" i="9"/>
  <c r="D259" i="9"/>
  <c r="D257" i="9"/>
  <c r="D256" i="9"/>
  <c r="D253" i="9"/>
  <c r="D252" i="9"/>
  <c r="D248" i="9"/>
  <c r="D240" i="9"/>
  <c r="D239" i="9"/>
  <c r="D238" i="9"/>
  <c r="D216" i="9"/>
  <c r="D208" i="9"/>
  <c r="D207" i="9"/>
  <c r="D206" i="9"/>
  <c r="D186" i="9"/>
  <c r="D177" i="9"/>
  <c r="D176" i="9"/>
  <c r="D170" i="9"/>
  <c r="D161" i="9"/>
  <c r="D160" i="9"/>
  <c r="D154" i="9"/>
  <c r="D149" i="9"/>
  <c r="D148" i="9"/>
  <c r="D1239" i="9"/>
  <c r="D1236" i="9"/>
  <c r="D1223" i="9"/>
  <c r="D1220" i="9"/>
  <c r="D1207" i="9"/>
  <c r="D1204" i="9"/>
  <c r="D1191" i="9"/>
  <c r="D1188" i="9"/>
  <c r="D1175" i="9"/>
  <c r="D1172" i="9"/>
  <c r="D1159" i="9"/>
  <c r="D1156" i="9"/>
  <c r="D1119" i="9"/>
  <c r="D1103" i="9"/>
  <c r="D1087" i="9"/>
  <c r="D1071" i="9"/>
  <c r="D1055" i="9"/>
  <c r="D1039" i="9"/>
  <c r="D1023" i="9"/>
  <c r="D1007" i="9"/>
  <c r="D991" i="9"/>
  <c r="D975" i="9"/>
  <c r="D959" i="9"/>
  <c r="D943" i="9"/>
  <c r="D927" i="9"/>
  <c r="D911" i="9"/>
  <c r="D895" i="9"/>
  <c r="D879" i="9"/>
  <c r="D863" i="9"/>
  <c r="D847" i="9"/>
  <c r="D837" i="9"/>
  <c r="D821" i="9"/>
  <c r="D805" i="9"/>
  <c r="D789" i="9"/>
  <c r="D773" i="9"/>
  <c r="D757" i="9"/>
  <c r="D741" i="9"/>
  <c r="D725" i="9"/>
  <c r="D709" i="9"/>
  <c r="D693" i="9"/>
  <c r="D676" i="9"/>
  <c r="D675" i="9"/>
  <c r="D674" i="9"/>
  <c r="D668" i="9"/>
  <c r="D644" i="9"/>
  <c r="D643" i="9"/>
  <c r="D642" i="9"/>
  <c r="D636" i="9"/>
  <c r="D612" i="9"/>
  <c r="D611" i="9"/>
  <c r="D610" i="9"/>
  <c r="D604" i="9"/>
  <c r="D580" i="9"/>
  <c r="D579" i="9"/>
  <c r="D578" i="9"/>
  <c r="D572" i="9"/>
  <c r="D548" i="9"/>
  <c r="D547" i="9"/>
  <c r="D546" i="9"/>
  <c r="D540" i="9"/>
  <c r="D516" i="9"/>
  <c r="D515" i="9"/>
  <c r="D514" i="9"/>
  <c r="D508" i="9"/>
  <c r="D484" i="9"/>
  <c r="D483" i="9"/>
  <c r="D482" i="9"/>
  <c r="D476" i="9"/>
  <c r="D452" i="9"/>
  <c r="D451" i="9"/>
  <c r="D450" i="9"/>
  <c r="D444" i="9"/>
  <c r="D420" i="9"/>
  <c r="D419" i="9"/>
  <c r="D418" i="9"/>
  <c r="D404" i="9"/>
  <c r="D400" i="9"/>
  <c r="D392" i="9"/>
  <c r="D374" i="9"/>
  <c r="D368" i="9"/>
  <c r="D355" i="9"/>
  <c r="D349" i="9"/>
  <c r="D339" i="9"/>
  <c r="D333" i="9"/>
  <c r="D323" i="9"/>
  <c r="D317" i="9"/>
  <c r="D311" i="9"/>
  <c r="D236" i="9"/>
  <c r="D228" i="9"/>
  <c r="D227" i="9"/>
  <c r="D226" i="9"/>
  <c r="D204" i="9"/>
  <c r="D196" i="9"/>
  <c r="D195" i="9"/>
  <c r="D194" i="9"/>
  <c r="D188" i="9"/>
  <c r="D181" i="9"/>
  <c r="D165" i="9"/>
  <c r="D147" i="9"/>
  <c r="D143" i="9"/>
  <c r="D142" i="9"/>
  <c r="D140" i="9"/>
  <c r="D138" i="9"/>
  <c r="D136" i="9"/>
  <c r="D134" i="9"/>
  <c r="D132" i="9"/>
  <c r="C93" i="3"/>
  <c r="D93" i="3" s="1"/>
  <c r="E93" i="3"/>
  <c r="E76" i="3"/>
  <c r="C76" i="3"/>
  <c r="D76" i="3" s="1"/>
  <c r="C11" i="3"/>
  <c r="D11" i="3" s="1"/>
  <c r="E11" i="3"/>
  <c r="E88" i="3"/>
  <c r="C84" i="3"/>
  <c r="D84" i="3" s="1"/>
  <c r="C83" i="3"/>
  <c r="D83" i="3" s="1"/>
  <c r="C80" i="3"/>
  <c r="D80" i="3" s="1"/>
  <c r="C79" i="3"/>
  <c r="D79" i="3" s="1"/>
  <c r="E41" i="3"/>
  <c r="E14" i="3"/>
  <c r="E12" i="3"/>
  <c r="F12" i="3" s="1"/>
  <c r="D9" i="9"/>
  <c r="C7" i="3"/>
  <c r="D7" i="3" s="1"/>
  <c r="F7" i="3" s="1"/>
  <c r="E7" i="3"/>
  <c r="E87" i="3"/>
  <c r="C87" i="3"/>
  <c r="D87" i="3" s="1"/>
  <c r="C81" i="3"/>
  <c r="D81" i="3" s="1"/>
  <c r="E81" i="3"/>
  <c r="E73" i="3"/>
  <c r="C73" i="3"/>
  <c r="D73" i="3" s="1"/>
  <c r="C45" i="3"/>
  <c r="D45" i="3" s="1"/>
  <c r="E45" i="3"/>
  <c r="C111" i="3"/>
  <c r="D111" i="3" s="1"/>
  <c r="E111" i="3"/>
  <c r="C119" i="3"/>
  <c r="D119" i="3" s="1"/>
  <c r="E119" i="3"/>
  <c r="C107" i="3"/>
  <c r="D107" i="3" s="1"/>
  <c r="E107" i="3"/>
  <c r="E91" i="3"/>
  <c r="C91" i="3"/>
  <c r="D91" i="3" s="1"/>
  <c r="E55" i="3"/>
  <c r="C55" i="3"/>
  <c r="D55" i="3" s="1"/>
  <c r="C99" i="3"/>
  <c r="D99" i="3" s="1"/>
  <c r="E99" i="3"/>
  <c r="E92" i="3"/>
  <c r="C92" i="3"/>
  <c r="D92" i="3" s="1"/>
  <c r="C22" i="3"/>
  <c r="D22" i="3" s="1"/>
  <c r="E22" i="3"/>
  <c r="C112" i="3"/>
  <c r="D112" i="3" s="1"/>
  <c r="E112" i="3"/>
  <c r="F112" i="3" s="1"/>
  <c r="C25" i="3"/>
  <c r="D25" i="3" s="1"/>
  <c r="E25" i="3"/>
  <c r="C24" i="3"/>
  <c r="D24" i="3" s="1"/>
  <c r="E24" i="3"/>
  <c r="C115" i="3"/>
  <c r="D115" i="3" s="1"/>
  <c r="E115" i="3"/>
  <c r="C104" i="3"/>
  <c r="D104" i="3" s="1"/>
  <c r="E104" i="3"/>
  <c r="C96" i="3"/>
  <c r="D96" i="3" s="1"/>
  <c r="E96" i="3"/>
  <c r="C71" i="3"/>
  <c r="D71" i="3" s="1"/>
  <c r="F71" i="3" s="1"/>
  <c r="E70" i="3"/>
  <c r="F70" i="3" s="1"/>
  <c r="C69" i="3"/>
  <c r="D69" i="3" s="1"/>
  <c r="F69" i="3" s="1"/>
  <c r="C68" i="3"/>
  <c r="D68" i="3" s="1"/>
  <c r="F68" i="3" s="1"/>
  <c r="E66" i="3"/>
  <c r="F66" i="3" s="1"/>
  <c r="C53" i="3"/>
  <c r="D53" i="3" s="1"/>
  <c r="C97" i="3"/>
  <c r="D97" i="3" s="1"/>
  <c r="E97" i="3"/>
  <c r="E72" i="3"/>
  <c r="C72" i="3"/>
  <c r="D72" i="3" s="1"/>
  <c r="C62" i="3"/>
  <c r="D62" i="3" s="1"/>
  <c r="E62" i="3"/>
  <c r="C61" i="3"/>
  <c r="D61" i="3" s="1"/>
  <c r="E61" i="3"/>
  <c r="C20" i="3"/>
  <c r="D20" i="3" s="1"/>
  <c r="E20" i="3"/>
  <c r="E127" i="3"/>
  <c r="E102" i="3"/>
  <c r="E101" i="3"/>
  <c r="F101" i="3" s="1"/>
  <c r="E100" i="3"/>
  <c r="E85" i="3"/>
  <c r="E43" i="3"/>
  <c r="E17" i="3"/>
  <c r="F17" i="3" s="1"/>
  <c r="E16" i="3"/>
  <c r="C10" i="3"/>
  <c r="D10" i="3" s="1"/>
  <c r="F10" i="3" s="1"/>
  <c r="F33" i="3"/>
  <c r="A86" i="3"/>
  <c r="D34" i="9"/>
  <c r="A34" i="3"/>
  <c r="A23" i="3"/>
  <c r="D15" i="9"/>
  <c r="D130" i="9"/>
  <c r="D128" i="9"/>
  <c r="D126" i="9"/>
  <c r="D124" i="9"/>
  <c r="D122" i="9"/>
  <c r="D120" i="9"/>
  <c r="D118" i="9"/>
  <c r="D116" i="9"/>
  <c r="D114" i="9"/>
  <c r="D112" i="9"/>
  <c r="D110" i="9"/>
  <c r="D108" i="9"/>
  <c r="D106" i="9"/>
  <c r="D101" i="9"/>
  <c r="A100" i="3"/>
  <c r="A90" i="3"/>
  <c r="A74" i="3"/>
  <c r="D54" i="9"/>
  <c r="A54" i="3"/>
  <c r="A43" i="3"/>
  <c r="D38" i="9"/>
  <c r="A38" i="3"/>
  <c r="A27" i="3"/>
  <c r="D22" i="9"/>
  <c r="A22" i="3"/>
  <c r="F128" i="3"/>
  <c r="A124" i="3"/>
  <c r="F120" i="3"/>
  <c r="A116" i="3"/>
  <c r="A108" i="3"/>
  <c r="E103" i="3"/>
  <c r="F103" i="3" s="1"/>
  <c r="A101" i="3"/>
  <c r="A96" i="3"/>
  <c r="A93" i="3"/>
  <c r="A89" i="3"/>
  <c r="A81" i="3"/>
  <c r="A77" i="3"/>
  <c r="A62" i="3"/>
  <c r="C60" i="3"/>
  <c r="D60" i="3" s="1"/>
  <c r="E60" i="3"/>
  <c r="A55" i="3"/>
  <c r="C52" i="3"/>
  <c r="D52" i="3" s="1"/>
  <c r="E52" i="3"/>
  <c r="A50" i="3"/>
  <c r="C48" i="3"/>
  <c r="D48" i="3" s="1"/>
  <c r="E48" i="3"/>
  <c r="C40" i="3"/>
  <c r="D40" i="3" s="1"/>
  <c r="E40" i="3"/>
  <c r="A30" i="3"/>
  <c r="C26" i="3"/>
  <c r="D26" i="3" s="1"/>
  <c r="E26" i="3"/>
  <c r="C13" i="3"/>
  <c r="D13" i="3" s="1"/>
  <c r="E13" i="3"/>
  <c r="F6" i="3"/>
  <c r="D18" i="9"/>
  <c r="A18" i="3"/>
  <c r="D8" i="9"/>
  <c r="A8" i="3"/>
  <c r="D4" i="9"/>
  <c r="A4" i="3"/>
  <c r="A39" i="3"/>
  <c r="D14" i="9"/>
  <c r="A14" i="3"/>
  <c r="D10" i="9"/>
  <c r="A10" i="3"/>
  <c r="D6" i="9"/>
  <c r="A6" i="3"/>
  <c r="A94" i="3"/>
  <c r="A78" i="3"/>
  <c r="D73" i="9"/>
  <c r="A73" i="3"/>
  <c r="A63" i="3"/>
  <c r="D58" i="9"/>
  <c r="A58" i="3"/>
  <c r="D51" i="9"/>
  <c r="A47" i="3"/>
  <c r="D42" i="9"/>
  <c r="A42" i="3"/>
  <c r="A31" i="3"/>
  <c r="D26" i="9"/>
  <c r="A26" i="3"/>
  <c r="D19" i="9"/>
  <c r="A126" i="3"/>
  <c r="E124" i="3"/>
  <c r="F124" i="3" s="1"/>
  <c r="A118" i="3"/>
  <c r="E116" i="3"/>
  <c r="F116" i="3" s="1"/>
  <c r="A110" i="3"/>
  <c r="E108" i="3"/>
  <c r="F108" i="3" s="1"/>
  <c r="A104" i="3"/>
  <c r="C98" i="3"/>
  <c r="D98" i="3" s="1"/>
  <c r="E98" i="3"/>
  <c r="C94" i="3"/>
  <c r="D94" i="3" s="1"/>
  <c r="E94" i="3"/>
  <c r="C90" i="3"/>
  <c r="D90" i="3" s="1"/>
  <c r="E90" i="3"/>
  <c r="C86" i="3"/>
  <c r="D86" i="3" s="1"/>
  <c r="E86" i="3"/>
  <c r="C78" i="3"/>
  <c r="D78" i="3" s="1"/>
  <c r="E78" i="3"/>
  <c r="C74" i="3"/>
  <c r="D74" i="3" s="1"/>
  <c r="E74" i="3"/>
  <c r="A70" i="3"/>
  <c r="C67" i="3"/>
  <c r="D67" i="3" s="1"/>
  <c r="E67" i="3"/>
  <c r="F50" i="3"/>
  <c r="C42" i="3"/>
  <c r="D42" i="3" s="1"/>
  <c r="E42" i="3"/>
  <c r="C23" i="3"/>
  <c r="D23" i="3" s="1"/>
  <c r="E23" i="3"/>
  <c r="C18" i="3"/>
  <c r="D18" i="3" s="1"/>
  <c r="E18" i="3"/>
  <c r="C15" i="3"/>
  <c r="D15" i="3" s="1"/>
  <c r="E15" i="3"/>
  <c r="A12" i="3"/>
  <c r="D66" i="9"/>
  <c r="A66" i="3"/>
  <c r="D131" i="9"/>
  <c r="D129" i="9"/>
  <c r="D123" i="9"/>
  <c r="D121" i="9"/>
  <c r="D115" i="9"/>
  <c r="D113" i="9"/>
  <c r="D107" i="9"/>
  <c r="D103" i="9"/>
  <c r="D102" i="9"/>
  <c r="A97" i="3"/>
  <c r="D86" i="9"/>
  <c r="A82" i="3"/>
  <c r="A67" i="3"/>
  <c r="D55" i="9"/>
  <c r="D46" i="9"/>
  <c r="A46" i="3"/>
  <c r="D39" i="9"/>
  <c r="A35" i="3"/>
  <c r="D23" i="9"/>
  <c r="A85" i="3"/>
  <c r="A59" i="3"/>
  <c r="C56" i="3"/>
  <c r="D56" i="3" s="1"/>
  <c r="E56" i="3"/>
  <c r="A51" i="3"/>
  <c r="C44" i="3"/>
  <c r="D44" i="3" s="1"/>
  <c r="E44" i="3"/>
  <c r="C36" i="3"/>
  <c r="D36" i="3" s="1"/>
  <c r="E36" i="3"/>
  <c r="A16" i="3"/>
  <c r="C82" i="3"/>
  <c r="D82" i="3" s="1"/>
  <c r="E82" i="3"/>
  <c r="C46" i="3"/>
  <c r="D46" i="3" s="1"/>
  <c r="E46" i="3"/>
  <c r="C38" i="3"/>
  <c r="D38" i="3" s="1"/>
  <c r="E38" i="3"/>
  <c r="C29" i="3"/>
  <c r="D29" i="3" s="1"/>
  <c r="E29" i="3"/>
  <c r="F8" i="3"/>
  <c r="C58" i="3"/>
  <c r="D58" i="3" s="1"/>
  <c r="F58" i="3" s="1"/>
  <c r="C54" i="3"/>
  <c r="D54" i="3" s="1"/>
  <c r="E30" i="3"/>
  <c r="F30" i="3" s="1"/>
  <c r="E27" i="3"/>
  <c r="F27" i="3" s="1"/>
  <c r="E19" i="3"/>
  <c r="F19" i="3" s="1"/>
  <c r="E9" i="3"/>
  <c r="F9" i="3" s="1"/>
  <c r="E5" i="3"/>
  <c r="F5" i="3" s="1"/>
  <c r="E21" i="3"/>
  <c r="F21" i="3" s="1"/>
  <c r="E63" i="3"/>
  <c r="F63" i="3" s="1"/>
  <c r="F49" i="3"/>
  <c r="F11" i="3"/>
  <c r="C125" i="3"/>
  <c r="D125" i="3" s="1"/>
  <c r="E125" i="3"/>
  <c r="C117" i="3"/>
  <c r="D117" i="3" s="1"/>
  <c r="E117" i="3"/>
  <c r="C109" i="3"/>
  <c r="D109" i="3" s="1"/>
  <c r="E109" i="3"/>
  <c r="C129" i="3"/>
  <c r="D129" i="3" s="1"/>
  <c r="E129" i="3"/>
  <c r="C121" i="3"/>
  <c r="D121" i="3" s="1"/>
  <c r="E121" i="3"/>
  <c r="C113" i="3"/>
  <c r="D113" i="3" s="1"/>
  <c r="E113" i="3"/>
  <c r="C105" i="3"/>
  <c r="D105" i="3" s="1"/>
  <c r="E105" i="3"/>
  <c r="F102" i="3"/>
  <c r="E126" i="3"/>
  <c r="F126" i="3" s="1"/>
  <c r="E122" i="3"/>
  <c r="F122" i="3" s="1"/>
  <c r="E118" i="3"/>
  <c r="F118" i="3" s="1"/>
  <c r="E114" i="3"/>
  <c r="F114" i="3" s="1"/>
  <c r="E110" i="3"/>
  <c r="F110" i="3" s="1"/>
  <c r="E106" i="3"/>
  <c r="F106" i="3" s="1"/>
  <c r="F99" i="3"/>
  <c r="F95" i="3"/>
  <c r="F93" i="3"/>
  <c r="F91" i="3"/>
  <c r="F90" i="3"/>
  <c r="F89" i="3"/>
  <c r="F88" i="3"/>
  <c r="F87" i="3"/>
  <c r="F85" i="3"/>
  <c r="F84" i="3"/>
  <c r="F83" i="3"/>
  <c r="F82" i="3"/>
  <c r="F80" i="3"/>
  <c r="F79" i="3"/>
  <c r="F78" i="3"/>
  <c r="F77" i="3"/>
  <c r="F76" i="3"/>
  <c r="F75" i="3"/>
  <c r="F62" i="3"/>
  <c r="F104" i="3"/>
  <c r="F100" i="3"/>
  <c r="C64" i="3"/>
  <c r="D64" i="3" s="1"/>
  <c r="E64" i="3"/>
  <c r="F127" i="3"/>
  <c r="F123" i="3"/>
  <c r="F119" i="3"/>
  <c r="F111" i="3"/>
  <c r="F107" i="3"/>
  <c r="F97" i="3"/>
  <c r="E65" i="3"/>
  <c r="F65" i="3" s="1"/>
  <c r="C32" i="3"/>
  <c r="D32" i="3" s="1"/>
  <c r="E32" i="3"/>
  <c r="F60" i="3"/>
  <c r="F59" i="3"/>
  <c r="F57" i="3"/>
  <c r="F56" i="3"/>
  <c r="F54" i="3"/>
  <c r="F53" i="3"/>
  <c r="F52" i="3"/>
  <c r="F51" i="3"/>
  <c r="F47" i="3"/>
  <c r="F43" i="3"/>
  <c r="F41" i="3"/>
  <c r="F39" i="3"/>
  <c r="F37" i="3"/>
  <c r="F25" i="3"/>
  <c r="F61" i="3"/>
  <c r="C28" i="3"/>
  <c r="D28" i="3" s="1"/>
  <c r="E28" i="3"/>
  <c r="F26" i="3"/>
  <c r="F22" i="3"/>
  <c r="F18" i="3"/>
  <c r="F14" i="3"/>
  <c r="E35" i="3"/>
  <c r="F35" i="3" s="1"/>
  <c r="F34" i="3"/>
  <c r="E31" i="3"/>
  <c r="F31" i="3" s="1"/>
  <c r="F24" i="3"/>
  <c r="F16" i="3"/>
  <c r="C4" i="3"/>
  <c r="D4" i="3" s="1"/>
  <c r="F4" i="3" s="1"/>
  <c r="C3" i="3"/>
  <c r="D3" i="3" s="1"/>
  <c r="F3" i="3" s="1"/>
  <c r="D2075" i="9"/>
  <c r="D2043" i="9"/>
  <c r="D2011" i="9"/>
  <c r="D1979" i="9"/>
  <c r="D1947" i="9"/>
  <c r="D1915" i="9"/>
  <c r="D1883" i="9"/>
  <c r="D1851" i="9"/>
  <c r="D1819" i="9"/>
  <c r="D1787" i="9"/>
  <c r="D1751" i="9"/>
  <c r="D1258" i="9"/>
  <c r="D1138" i="9"/>
  <c r="D1130" i="9"/>
  <c r="D1114" i="9"/>
  <c r="D1082" i="9"/>
  <c r="D1066" i="9"/>
  <c r="D1034" i="9"/>
  <c r="D954" i="9"/>
  <c r="D938" i="9"/>
  <c r="D922" i="9"/>
  <c r="D890" i="9"/>
  <c r="D858" i="9"/>
  <c r="D842" i="9"/>
  <c r="D810" i="9"/>
  <c r="D762" i="9"/>
  <c r="D730" i="9"/>
  <c r="D698" i="9"/>
  <c r="D681" i="9"/>
  <c r="D650" i="9"/>
  <c r="D618" i="9"/>
  <c r="D591" i="9"/>
  <c r="D554" i="9"/>
  <c r="D527" i="9"/>
  <c r="D2077" i="9"/>
  <c r="D2061" i="9"/>
  <c r="D2045" i="9"/>
  <c r="D2029" i="9"/>
  <c r="D2013" i="9"/>
  <c r="D1997" i="9"/>
  <c r="D1981" i="9"/>
  <c r="D1965" i="9"/>
  <c r="D1949" i="9"/>
  <c r="D1933" i="9"/>
  <c r="D1917" i="9"/>
  <c r="D1901" i="9"/>
  <c r="D1885" i="9"/>
  <c r="D1869" i="9"/>
  <c r="D1797" i="9"/>
  <c r="D2059" i="9"/>
  <c r="D2027" i="9"/>
  <c r="D1995" i="9"/>
  <c r="D1963" i="9"/>
  <c r="D1931" i="9"/>
  <c r="D1899" i="9"/>
  <c r="D1867" i="9"/>
  <c r="D1835" i="9"/>
  <c r="D1767" i="9"/>
  <c r="D1735" i="9"/>
  <c r="D1719" i="9"/>
  <c r="D1242" i="9"/>
  <c r="D1226" i="9"/>
  <c r="D1210" i="9"/>
  <c r="D1194" i="9"/>
  <c r="D1178" i="9"/>
  <c r="D1162" i="9"/>
  <c r="D1146" i="9"/>
  <c r="D1142" i="9"/>
  <c r="D1134" i="9"/>
  <c r="D1098" i="9"/>
  <c r="D1050" i="9"/>
  <c r="D1018" i="9"/>
  <c r="D1002" i="9"/>
  <c r="D986" i="9"/>
  <c r="D970" i="9"/>
  <c r="D906" i="9"/>
  <c r="D874" i="9"/>
  <c r="D826" i="9"/>
  <c r="D794" i="9"/>
  <c r="D778" i="9"/>
  <c r="D746" i="9"/>
  <c r="D714" i="9"/>
  <c r="D655" i="9"/>
  <c r="D623" i="9"/>
  <c r="D586" i="9"/>
  <c r="D559" i="9"/>
  <c r="D3237" i="9"/>
  <c r="D2913" i="9"/>
  <c r="D2903" i="9"/>
  <c r="D2803" i="9"/>
  <c r="D2793" i="9"/>
  <c r="D1803" i="9"/>
  <c r="D1770" i="9"/>
  <c r="D1754" i="9"/>
  <c r="D1738" i="9"/>
  <c r="D1722" i="9"/>
  <c r="D1706" i="9"/>
  <c r="D1690" i="9"/>
  <c r="D1674" i="9"/>
  <c r="D1658" i="9"/>
  <c r="D1642" i="9"/>
  <c r="D1626" i="9"/>
  <c r="D1610" i="9"/>
  <c r="D1594" i="9"/>
  <c r="D1578" i="9"/>
  <c r="D1562" i="9"/>
  <c r="D1546" i="9"/>
  <c r="D1530" i="9"/>
  <c r="D1514" i="9"/>
  <c r="D1498" i="9"/>
  <c r="D1482" i="9"/>
  <c r="D1466" i="9"/>
  <c r="D1450" i="9"/>
  <c r="D1434" i="9"/>
  <c r="D2074" i="9"/>
  <c r="D2069" i="9"/>
  <c r="D2058" i="9"/>
  <c r="D2053" i="9"/>
  <c r="D2042" i="9"/>
  <c r="D2037" i="9"/>
  <c r="D2026" i="9"/>
  <c r="D2021" i="9"/>
  <c r="D2010" i="9"/>
  <c r="D2005" i="9"/>
  <c r="D1994" i="9"/>
  <c r="D1989" i="9"/>
  <c r="D1978" i="9"/>
  <c r="D1973" i="9"/>
  <c r="D1962" i="9"/>
  <c r="D1957" i="9"/>
  <c r="D1946" i="9"/>
  <c r="D1941" i="9"/>
  <c r="D1930" i="9"/>
  <c r="D1925" i="9"/>
  <c r="D1914" i="9"/>
  <c r="D1909" i="9"/>
  <c r="D1898" i="9"/>
  <c r="D1893" i="9"/>
  <c r="D1882" i="9"/>
  <c r="D1877" i="9"/>
  <c r="D1866" i="9"/>
  <c r="D1861" i="9"/>
  <c r="D1850" i="9"/>
  <c r="D1845" i="9"/>
  <c r="D1834" i="9"/>
  <c r="D1829" i="9"/>
  <c r="D1818" i="9"/>
  <c r="D1813" i="9"/>
  <c r="D1853" i="9"/>
  <c r="D1837" i="9"/>
  <c r="D1821" i="9"/>
  <c r="D1805" i="9"/>
  <c r="D1789" i="9"/>
  <c r="D1769" i="9"/>
  <c r="D1753" i="9"/>
  <c r="D1737" i="9"/>
  <c r="D1721" i="9"/>
  <c r="D1705" i="9"/>
  <c r="D1689" i="9"/>
  <c r="D1673" i="9"/>
  <c r="D1657" i="9"/>
  <c r="D1641" i="9"/>
  <c r="D1625" i="9"/>
  <c r="D1609" i="9"/>
  <c r="D1593" i="9"/>
  <c r="D1577" i="9"/>
  <c r="D1561" i="9"/>
  <c r="D1545" i="9"/>
  <c r="D1529" i="9"/>
  <c r="D1513" i="9"/>
  <c r="D1497" i="9"/>
  <c r="D1481" i="9"/>
  <c r="D1465" i="9"/>
  <c r="D1449" i="9"/>
  <c r="D1433" i="9"/>
  <c r="D1417" i="9"/>
  <c r="D1401" i="9"/>
  <c r="D1385" i="9"/>
  <c r="D1369" i="9"/>
  <c r="D1353" i="9"/>
  <c r="D1337" i="9"/>
  <c r="D1321" i="9"/>
  <c r="D1305" i="9"/>
  <c r="D1289" i="9"/>
  <c r="D1273" i="9"/>
  <c r="D1262" i="9"/>
  <c r="D1246" i="9"/>
  <c r="D1230" i="9"/>
  <c r="D1214" i="9"/>
  <c r="D1198" i="9"/>
  <c r="D1182" i="9"/>
  <c r="D1166" i="9"/>
  <c r="D1150" i="9"/>
  <c r="D1418" i="9"/>
  <c r="D1402" i="9"/>
  <c r="D1386" i="9"/>
  <c r="D1370" i="9"/>
  <c r="D1354" i="9"/>
  <c r="D1338" i="9"/>
  <c r="D1322" i="9"/>
  <c r="D1306" i="9"/>
  <c r="D1290" i="9"/>
  <c r="D1274" i="9"/>
  <c r="D1266" i="9"/>
  <c r="D1250" i="9"/>
  <c r="D1234" i="9"/>
  <c r="D1218" i="9"/>
  <c r="D1202" i="9"/>
  <c r="D1186" i="9"/>
  <c r="D1170" i="9"/>
  <c r="D1154" i="9"/>
  <c r="D1802" i="9"/>
  <c r="D1786" i="9"/>
  <c r="D1782" i="9"/>
  <c r="D1771" i="9"/>
  <c r="D1766" i="9"/>
  <c r="D1755" i="9"/>
  <c r="D1750" i="9"/>
  <c r="D1739" i="9"/>
  <c r="D1734" i="9"/>
  <c r="D1723" i="9"/>
  <c r="D1718" i="9"/>
  <c r="D1707" i="9"/>
  <c r="D1691" i="9"/>
  <c r="D1675" i="9"/>
  <c r="D1659" i="9"/>
  <c r="D1643" i="9"/>
  <c r="D1627" i="9"/>
  <c r="D1611" i="9"/>
  <c r="D1595" i="9"/>
  <c r="D1579" i="9"/>
  <c r="D1563" i="9"/>
  <c r="D1547" i="9"/>
  <c r="D1531" i="9"/>
  <c r="D1515" i="9"/>
  <c r="D1499" i="9"/>
  <c r="D1483" i="9"/>
  <c r="D1467" i="9"/>
  <c r="D1451" i="9"/>
  <c r="D1435" i="9"/>
  <c r="D1419" i="9"/>
  <c r="D1403" i="9"/>
  <c r="D1387" i="9"/>
  <c r="D1371" i="9"/>
  <c r="D1355" i="9"/>
  <c r="D1339" i="9"/>
  <c r="D1323" i="9"/>
  <c r="D1307" i="9"/>
  <c r="D1291" i="9"/>
  <c r="D1275" i="9"/>
  <c r="D1270" i="9"/>
  <c r="D1254" i="9"/>
  <c r="D1238" i="9"/>
  <c r="D1222" i="9"/>
  <c r="D1206" i="9"/>
  <c r="D1190" i="9"/>
  <c r="D1174" i="9"/>
  <c r="D1158" i="9"/>
  <c r="D665" i="9"/>
  <c r="D633" i="9"/>
  <c r="D601" i="9"/>
  <c r="D569" i="9"/>
  <c r="D537" i="9"/>
  <c r="D1773" i="9"/>
  <c r="D1757" i="9"/>
  <c r="D1741" i="9"/>
  <c r="D1725" i="9"/>
  <c r="D1709" i="9"/>
  <c r="D1693" i="9"/>
  <c r="D1677" i="9"/>
  <c r="D1661" i="9"/>
  <c r="D1645" i="9"/>
  <c r="D1629" i="9"/>
  <c r="D1613" i="9"/>
  <c r="D1597" i="9"/>
  <c r="D1581" i="9"/>
  <c r="D1565" i="9"/>
  <c r="D1549" i="9"/>
  <c r="D1533" i="9"/>
  <c r="D1517" i="9"/>
  <c r="D1501" i="9"/>
  <c r="D1485" i="9"/>
  <c r="D1469" i="9"/>
  <c r="D1453" i="9"/>
  <c r="D1437" i="9"/>
  <c r="D1421" i="9"/>
  <c r="D1405" i="9"/>
  <c r="D1389" i="9"/>
  <c r="D1373" i="9"/>
  <c r="D1357" i="9"/>
  <c r="D1341" i="9"/>
  <c r="D1325" i="9"/>
  <c r="D1309" i="9"/>
  <c r="D1293" i="9"/>
  <c r="D1277" i="9"/>
  <c r="D1128" i="9"/>
  <c r="D1112" i="9"/>
  <c r="D1096" i="9"/>
  <c r="D1080" i="9"/>
  <c r="D1064" i="9"/>
  <c r="D1048" i="9"/>
  <c r="D1032" i="9"/>
  <c r="D1016" i="9"/>
  <c r="D1000" i="9"/>
  <c r="D984" i="9"/>
  <c r="D968" i="9"/>
  <c r="D952" i="9"/>
  <c r="D936" i="9"/>
  <c r="D920" i="9"/>
  <c r="D904" i="9"/>
  <c r="D888" i="9"/>
  <c r="D872" i="9"/>
  <c r="D856" i="9"/>
  <c r="D840" i="9"/>
  <c r="D824" i="9"/>
  <c r="D808" i="9"/>
  <c r="D792" i="9"/>
  <c r="D776" i="9"/>
  <c r="D760" i="9"/>
  <c r="D744" i="9"/>
  <c r="D728" i="9"/>
  <c r="D712" i="9"/>
  <c r="D696" i="9"/>
  <c r="D671" i="9"/>
  <c r="D666" i="9"/>
  <c r="D639" i="9"/>
  <c r="D634" i="9"/>
  <c r="D607" i="9"/>
  <c r="D602" i="9"/>
  <c r="D575" i="9"/>
  <c r="D570" i="9"/>
  <c r="D543" i="9"/>
  <c r="D538" i="9"/>
  <c r="D1129" i="9"/>
  <c r="D1113" i="9"/>
  <c r="D1097" i="9"/>
  <c r="D1081" i="9"/>
  <c r="D1065" i="9"/>
  <c r="D1049" i="9"/>
  <c r="D1033" i="9"/>
  <c r="D1017" i="9"/>
  <c r="D1001" i="9"/>
  <c r="D985" i="9"/>
  <c r="D969" i="9"/>
  <c r="D953" i="9"/>
  <c r="D937" i="9"/>
  <c r="D921" i="9"/>
  <c r="D905" i="9"/>
  <c r="D889" i="9"/>
  <c r="D873" i="9"/>
  <c r="D857" i="9"/>
  <c r="D841" i="9"/>
  <c r="D825" i="9"/>
  <c r="D809" i="9"/>
  <c r="D793" i="9"/>
  <c r="D777" i="9"/>
  <c r="D761" i="9"/>
  <c r="D745" i="9"/>
  <c r="D729" i="9"/>
  <c r="D713" i="9"/>
  <c r="D697" i="9"/>
  <c r="D680" i="9"/>
  <c r="D649" i="9"/>
  <c r="D617" i="9"/>
  <c r="D585" i="9"/>
  <c r="D553" i="9"/>
  <c r="D522" i="9"/>
  <c r="D511" i="9"/>
  <c r="D506" i="9"/>
  <c r="D495" i="9"/>
  <c r="D490" i="9"/>
  <c r="D479" i="9"/>
  <c r="D474" i="9"/>
  <c r="D463" i="9"/>
  <c r="D458" i="9"/>
  <c r="D447" i="9"/>
  <c r="D442" i="9"/>
  <c r="D431" i="9"/>
  <c r="D426" i="9"/>
  <c r="D414" i="9"/>
  <c r="D394" i="9"/>
  <c r="D179" i="9"/>
  <c r="D163" i="9"/>
  <c r="D88" i="9"/>
  <c r="D72" i="9"/>
  <c r="D57" i="9"/>
  <c r="D41" i="9"/>
  <c r="D25" i="9"/>
  <c r="D667" i="9"/>
  <c r="D651" i="9"/>
  <c r="D635" i="9"/>
  <c r="D619" i="9"/>
  <c r="D603" i="9"/>
  <c r="D587" i="9"/>
  <c r="D571" i="9"/>
  <c r="D555" i="9"/>
  <c r="D539" i="9"/>
  <c r="D523" i="9"/>
  <c r="D507" i="9"/>
  <c r="D491" i="9"/>
  <c r="D475" i="9"/>
  <c r="D459" i="9"/>
  <c r="D443" i="9"/>
  <c r="D427" i="9"/>
  <c r="D386" i="9"/>
  <c r="D295" i="9"/>
  <c r="D279" i="9"/>
  <c r="D263" i="9"/>
  <c r="D247" i="9"/>
  <c r="D234" i="9"/>
  <c r="D215" i="9"/>
  <c r="D202" i="9"/>
  <c r="D183" i="9"/>
  <c r="D167" i="9"/>
  <c r="D151" i="9"/>
  <c r="D92" i="9"/>
  <c r="D76" i="9"/>
  <c r="D61" i="9"/>
  <c r="D45" i="9"/>
  <c r="D29" i="9"/>
  <c r="D20" i="9"/>
  <c r="D1116" i="9"/>
  <c r="D1100" i="9"/>
  <c r="D1084" i="9"/>
  <c r="D1068" i="9"/>
  <c r="D1052" i="9"/>
  <c r="D1036" i="9"/>
  <c r="D1020" i="9"/>
  <c r="D1004" i="9"/>
  <c r="D988" i="9"/>
  <c r="D972" i="9"/>
  <c r="D956" i="9"/>
  <c r="D940" i="9"/>
  <c r="D924" i="9"/>
  <c r="D908" i="9"/>
  <c r="D892" i="9"/>
  <c r="D876" i="9"/>
  <c r="D860" i="9"/>
  <c r="D844" i="9"/>
  <c r="D828" i="9"/>
  <c r="D812" i="9"/>
  <c r="D796" i="9"/>
  <c r="D780" i="9"/>
  <c r="D764" i="9"/>
  <c r="D748" i="9"/>
  <c r="D732" i="9"/>
  <c r="D716" i="9"/>
  <c r="D700" i="9"/>
  <c r="D684" i="9"/>
  <c r="D669" i="9"/>
  <c r="D653" i="9"/>
  <c r="D637" i="9"/>
  <c r="D621" i="9"/>
  <c r="D605" i="9"/>
  <c r="D589" i="9"/>
  <c r="D573" i="9"/>
  <c r="D557" i="9"/>
  <c r="D541" i="9"/>
  <c r="D525" i="9"/>
  <c r="D509" i="9"/>
  <c r="D493" i="9"/>
  <c r="D477" i="9"/>
  <c r="D461" i="9"/>
  <c r="D445" i="9"/>
  <c r="D429" i="9"/>
  <c r="D410" i="9"/>
  <c r="D378" i="9"/>
  <c r="D365" i="9"/>
  <c r="D670" i="9"/>
  <c r="D654" i="9"/>
  <c r="D638" i="9"/>
  <c r="D622" i="9"/>
  <c r="D606" i="9"/>
  <c r="D590" i="9"/>
  <c r="D574" i="9"/>
  <c r="D558" i="9"/>
  <c r="D542" i="9"/>
  <c r="D526" i="9"/>
  <c r="D521" i="9"/>
  <c r="D510" i="9"/>
  <c r="D505" i="9"/>
  <c r="D494" i="9"/>
  <c r="D489" i="9"/>
  <c r="D478" i="9"/>
  <c r="D473" i="9"/>
  <c r="D462" i="9"/>
  <c r="D457" i="9"/>
  <c r="D446" i="9"/>
  <c r="D441" i="9"/>
  <c r="D430" i="9"/>
  <c r="D425" i="9"/>
  <c r="D413" i="9"/>
  <c r="D402" i="9"/>
  <c r="D393" i="9"/>
  <c r="D369" i="9"/>
  <c r="D673" i="9"/>
  <c r="D657" i="9"/>
  <c r="D641" i="9"/>
  <c r="D625" i="9"/>
  <c r="D609" i="9"/>
  <c r="D593" i="9"/>
  <c r="D577" i="9"/>
  <c r="D561" i="9"/>
  <c r="D545" i="9"/>
  <c r="D529" i="9"/>
  <c r="D513" i="9"/>
  <c r="D497" i="9"/>
  <c r="D481" i="9"/>
  <c r="D465" i="9"/>
  <c r="D449" i="9"/>
  <c r="D433" i="9"/>
  <c r="D417" i="9"/>
  <c r="D405" i="9"/>
  <c r="D397" i="9"/>
  <c r="D389" i="9"/>
  <c r="D381" i="9"/>
  <c r="D373" i="9"/>
  <c r="D249" i="9"/>
  <c r="D235" i="9"/>
  <c r="D230" i="9"/>
  <c r="D217" i="9"/>
  <c r="D203" i="9"/>
  <c r="D198" i="9"/>
  <c r="D187" i="9"/>
  <c r="D171" i="9"/>
  <c r="D155" i="9"/>
  <c r="D303" i="9"/>
  <c r="D287" i="9"/>
  <c r="D271" i="9"/>
  <c r="D255" i="9"/>
  <c r="D175" i="9"/>
  <c r="D159" i="9"/>
  <c r="D250" i="9"/>
  <c r="D231" i="9"/>
  <c r="D218" i="9"/>
  <c r="D199" i="9"/>
  <c r="D246" i="9"/>
  <c r="D233" i="9"/>
  <c r="D219" i="9"/>
  <c r="D214" i="9"/>
  <c r="D201" i="9"/>
  <c r="D189" i="9"/>
  <c r="D96" i="9"/>
  <c r="D80" i="9"/>
  <c r="D65" i="9"/>
  <c r="D49" i="9"/>
  <c r="D33" i="9"/>
  <c r="D100" i="9"/>
  <c r="D84" i="9"/>
  <c r="D69" i="9"/>
  <c r="D53" i="9"/>
  <c r="D37" i="9"/>
  <c r="D99" i="9"/>
  <c r="D95" i="9"/>
  <c r="D91" i="9"/>
  <c r="D87" i="9"/>
  <c r="D83" i="9"/>
  <c r="D79" i="9"/>
  <c r="D75" i="9"/>
  <c r="D71" i="9"/>
  <c r="D68" i="9"/>
  <c r="D64" i="9"/>
  <c r="D60" i="9"/>
  <c r="D56" i="9"/>
  <c r="D52" i="9"/>
  <c r="D48" i="9"/>
  <c r="D44" i="9"/>
  <c r="D40" i="9"/>
  <c r="D36" i="9"/>
  <c r="D32" i="9"/>
  <c r="D28" i="9"/>
  <c r="D24" i="9"/>
  <c r="F20" i="3" l="1"/>
  <c r="F73" i="3"/>
  <c r="G34" i="3"/>
  <c r="Q34" i="3" s="1"/>
  <c r="G41" i="3"/>
  <c r="Q41" i="3" s="1"/>
  <c r="G57" i="3"/>
  <c r="Q57" i="3" s="1"/>
  <c r="G111" i="3"/>
  <c r="Q111" i="3" s="1"/>
  <c r="G77" i="3"/>
  <c r="Q77" i="3" s="1"/>
  <c r="G82" i="3"/>
  <c r="Q82" i="3" s="1"/>
  <c r="G99" i="3"/>
  <c r="Q99" i="3" s="1"/>
  <c r="G16" i="3"/>
  <c r="Q16" i="3" s="1"/>
  <c r="G35" i="3"/>
  <c r="Q35" i="3" s="1"/>
  <c r="G26" i="3"/>
  <c r="Q26" i="3" s="1"/>
  <c r="G25" i="3"/>
  <c r="Q25" i="3" s="1"/>
  <c r="G43" i="3"/>
  <c r="Q43" i="3" s="1"/>
  <c r="G53" i="3"/>
  <c r="Q53" i="3" s="1"/>
  <c r="G59" i="3"/>
  <c r="Q59" i="3" s="1"/>
  <c r="G65" i="3"/>
  <c r="Q65" i="3" s="1"/>
  <c r="G119" i="3"/>
  <c r="Q119" i="3" s="1"/>
  <c r="G62" i="3"/>
  <c r="Q62" i="3" s="1"/>
  <c r="G78" i="3"/>
  <c r="Q78" i="3" s="1"/>
  <c r="G83" i="3"/>
  <c r="Q83" i="3" s="1"/>
  <c r="G88" i="3"/>
  <c r="Q88" i="3" s="1"/>
  <c r="G93" i="3"/>
  <c r="Q93" i="3" s="1"/>
  <c r="G106" i="3"/>
  <c r="Q106" i="3" s="1"/>
  <c r="G122" i="3"/>
  <c r="Q122" i="3" s="1"/>
  <c r="G7" i="3"/>
  <c r="Q7" i="3" s="1"/>
  <c r="G22" i="3"/>
  <c r="Q22" i="3" s="1"/>
  <c r="G52" i="3"/>
  <c r="Q52" i="3" s="1"/>
  <c r="G24" i="3"/>
  <c r="Q24" i="3" s="1"/>
  <c r="G14" i="3"/>
  <c r="Q14" i="3" s="1"/>
  <c r="G37" i="3"/>
  <c r="Q37" i="3" s="1"/>
  <c r="G47" i="3"/>
  <c r="Q47" i="3" s="1"/>
  <c r="G54" i="3"/>
  <c r="Q54" i="3" s="1"/>
  <c r="G60" i="3"/>
  <c r="Q60" i="3" s="1"/>
  <c r="G97" i="3"/>
  <c r="Q97" i="3" s="1"/>
  <c r="G123" i="3"/>
  <c r="Q123" i="3" s="1"/>
  <c r="G75" i="3"/>
  <c r="Q75" i="3" s="1"/>
  <c r="G79" i="3"/>
  <c r="Q79" i="3" s="1"/>
  <c r="G84" i="3"/>
  <c r="Q84" i="3" s="1"/>
  <c r="G89" i="3"/>
  <c r="Q89" i="3" s="1"/>
  <c r="G95" i="3"/>
  <c r="Q95" i="3" s="1"/>
  <c r="G110" i="3"/>
  <c r="Q110" i="3" s="1"/>
  <c r="G126" i="3"/>
  <c r="Q126" i="3" s="1"/>
  <c r="G91" i="3"/>
  <c r="Q91" i="3" s="1"/>
  <c r="G3" i="3"/>
  <c r="Q3" i="3" s="1"/>
  <c r="G31" i="3"/>
  <c r="Q31" i="3" s="1"/>
  <c r="G18" i="3"/>
  <c r="Q18" i="3" s="1"/>
  <c r="G39" i="3"/>
  <c r="Q39" i="3" s="1"/>
  <c r="G51" i="3"/>
  <c r="Q51" i="3" s="1"/>
  <c r="G56" i="3"/>
  <c r="Q56" i="3" s="1"/>
  <c r="G107" i="3"/>
  <c r="Q107" i="3" s="1"/>
  <c r="G127" i="3"/>
  <c r="Q127" i="3" s="1"/>
  <c r="G100" i="3"/>
  <c r="Q100" i="3" s="1"/>
  <c r="G76" i="3"/>
  <c r="Q76" i="3" s="1"/>
  <c r="G80" i="3"/>
  <c r="Q80" i="3" s="1"/>
  <c r="G85" i="3"/>
  <c r="Q85" i="3" s="1"/>
  <c r="G90" i="3"/>
  <c r="Q90" i="3" s="1"/>
  <c r="G114" i="3"/>
  <c r="Q114" i="3" s="1"/>
  <c r="G102" i="3"/>
  <c r="Q102" i="3" s="1"/>
  <c r="F117" i="3"/>
  <c r="G4" i="3"/>
  <c r="Q4" i="3" s="1"/>
  <c r="G61" i="3"/>
  <c r="Q61" i="3" s="1"/>
  <c r="G104" i="3"/>
  <c r="Q104" i="3" s="1"/>
  <c r="G87" i="3"/>
  <c r="Q87" i="3" s="1"/>
  <c r="G118" i="3"/>
  <c r="Q118" i="3" s="1"/>
  <c r="G124" i="3"/>
  <c r="Q124" i="3" s="1"/>
  <c r="G49" i="3"/>
  <c r="Q49" i="3" s="1"/>
  <c r="G9" i="3"/>
  <c r="Q9" i="3" s="1"/>
  <c r="G50" i="3"/>
  <c r="Q50" i="3" s="1"/>
  <c r="G6" i="3"/>
  <c r="Q6" i="3" s="1"/>
  <c r="G33" i="3"/>
  <c r="Q33" i="3" s="1"/>
  <c r="F72" i="3"/>
  <c r="G69" i="3"/>
  <c r="Q69" i="3" s="1"/>
  <c r="G63" i="3"/>
  <c r="Q63" i="3" s="1"/>
  <c r="G19" i="3"/>
  <c r="Q19" i="3" s="1"/>
  <c r="G58" i="3"/>
  <c r="Q58" i="3" s="1"/>
  <c r="G108" i="3"/>
  <c r="Q108" i="3" s="1"/>
  <c r="G112" i="3"/>
  <c r="Q112" i="3" s="1"/>
  <c r="G128" i="3"/>
  <c r="Q128" i="3" s="1"/>
  <c r="G10" i="3"/>
  <c r="Q10" i="3" s="1"/>
  <c r="G70" i="3"/>
  <c r="Q70" i="3" s="1"/>
  <c r="G12" i="3"/>
  <c r="Q12" i="3" s="1"/>
  <c r="G21" i="3"/>
  <c r="Q21" i="3" s="1"/>
  <c r="G27" i="3"/>
  <c r="Q27" i="3" s="1"/>
  <c r="G8" i="3"/>
  <c r="Q8" i="3" s="1"/>
  <c r="G66" i="3"/>
  <c r="Q66" i="3" s="1"/>
  <c r="G71" i="3"/>
  <c r="Q71" i="3" s="1"/>
  <c r="G11" i="3"/>
  <c r="Q11" i="3" s="1"/>
  <c r="G5" i="3"/>
  <c r="Q5" i="3" s="1"/>
  <c r="G30" i="3"/>
  <c r="Q30" i="3" s="1"/>
  <c r="G116" i="3"/>
  <c r="Q116" i="3" s="1"/>
  <c r="G103" i="3"/>
  <c r="Q103" i="3" s="1"/>
  <c r="G120" i="3"/>
  <c r="Q120" i="3" s="1"/>
  <c r="G17" i="3"/>
  <c r="Q17" i="3" s="1"/>
  <c r="G101" i="3"/>
  <c r="Q101" i="3" s="1"/>
  <c r="G20" i="3"/>
  <c r="Q20" i="3" s="1"/>
  <c r="G68" i="3"/>
  <c r="Q68" i="3" s="1"/>
  <c r="G73" i="3"/>
  <c r="Q73" i="3" s="1"/>
  <c r="F32" i="3"/>
  <c r="F15" i="3"/>
  <c r="F23" i="3"/>
  <c r="F67" i="3"/>
  <c r="F74" i="3"/>
  <c r="F86" i="3"/>
  <c r="F94" i="3"/>
  <c r="F96" i="3"/>
  <c r="F115" i="3"/>
  <c r="F92" i="3"/>
  <c r="F55" i="3"/>
  <c r="F98" i="3"/>
  <c r="F113" i="3"/>
  <c r="F45" i="3"/>
  <c r="F81" i="3"/>
  <c r="F28" i="3"/>
  <c r="F105" i="3"/>
  <c r="F125" i="3"/>
  <c r="F40" i="3"/>
  <c r="F29" i="3"/>
  <c r="F129" i="3"/>
  <c r="F109" i="3"/>
  <c r="F38" i="3"/>
  <c r="F36" i="3"/>
  <c r="F42" i="3"/>
  <c r="F48" i="3"/>
  <c r="F64" i="3"/>
  <c r="F121" i="3"/>
  <c r="F46" i="3"/>
  <c r="F44" i="3"/>
  <c r="F13" i="3"/>
  <c r="G42" i="3" l="1"/>
  <c r="Q42" i="3" s="1"/>
  <c r="G129" i="3"/>
  <c r="Q129" i="3" s="1"/>
  <c r="G96" i="3"/>
  <c r="Q96" i="3" s="1"/>
  <c r="G46" i="3"/>
  <c r="Q46" i="3" s="1"/>
  <c r="G105" i="3"/>
  <c r="Q105" i="3" s="1"/>
  <c r="G45" i="3"/>
  <c r="Q45" i="3" s="1"/>
  <c r="G92" i="3"/>
  <c r="Q92" i="3" s="1"/>
  <c r="G67" i="3"/>
  <c r="Q67" i="3" s="1"/>
  <c r="G121" i="3"/>
  <c r="Q121" i="3" s="1"/>
  <c r="G36" i="3"/>
  <c r="Q36" i="3" s="1"/>
  <c r="G29" i="3"/>
  <c r="Q29" i="3" s="1"/>
  <c r="G28" i="3"/>
  <c r="Q28" i="3" s="1"/>
  <c r="G94" i="3"/>
  <c r="Q94" i="3" s="1"/>
  <c r="G23" i="3"/>
  <c r="Q23" i="3" s="1"/>
  <c r="G72" i="3"/>
  <c r="Q72" i="3" s="1"/>
  <c r="G64" i="3"/>
  <c r="Q64" i="3" s="1"/>
  <c r="G125" i="3"/>
  <c r="Q125" i="3" s="1"/>
  <c r="G86" i="3"/>
  <c r="Q86" i="3" s="1"/>
  <c r="G117" i="3"/>
  <c r="Q117" i="3" s="1"/>
  <c r="G13" i="3"/>
  <c r="Q13" i="3" s="1"/>
  <c r="G38" i="3"/>
  <c r="Q38" i="3" s="1"/>
  <c r="G40" i="3"/>
  <c r="Q40" i="3" s="1"/>
  <c r="G113" i="3"/>
  <c r="Q113" i="3" s="1"/>
  <c r="G15" i="3"/>
  <c r="Q15" i="3" s="1"/>
  <c r="G32" i="3"/>
  <c r="Q32" i="3" s="1"/>
  <c r="G44" i="3"/>
  <c r="Q44" i="3" s="1"/>
  <c r="G48" i="3"/>
  <c r="Q48" i="3" s="1"/>
  <c r="G109" i="3"/>
  <c r="Q109" i="3" s="1"/>
  <c r="G81" i="3"/>
  <c r="Q81" i="3" s="1"/>
  <c r="G98" i="3"/>
  <c r="Q98" i="3" s="1"/>
  <c r="G55" i="3"/>
  <c r="Q55" i="3" s="1"/>
  <c r="G115" i="3"/>
  <c r="Q115" i="3" s="1"/>
  <c r="G74" i="3"/>
  <c r="Q74" i="3" s="1"/>
  <c r="M2" i="3"/>
  <c r="L2" i="3"/>
  <c r="K2" i="3"/>
  <c r="H2" i="3"/>
  <c r="A2" i="3" l="1"/>
  <c r="L3" i="1" l="1"/>
  <c r="K2" i="1"/>
  <c r="K3" i="1"/>
  <c r="K14" i="1" l="1"/>
  <c r="L14" i="1" l="1"/>
  <c r="J14" i="1"/>
  <c r="F10" i="2"/>
  <c r="F1" i="1" l="1"/>
  <c r="E1" i="1"/>
  <c r="G1" i="1" s="1"/>
  <c r="E2" i="3"/>
  <c r="C2" i="3"/>
  <c r="D2" i="3" s="1"/>
  <c r="F2" i="3" l="1"/>
  <c r="H1" i="1"/>
  <c r="K22" i="1"/>
  <c r="L22" i="1" s="1"/>
  <c r="G2" i="3" l="1"/>
  <c r="Q2" i="3" s="1"/>
  <c r="J22" i="1"/>
  <c r="Q817" i="1" l="1"/>
  <c r="Q818" i="1"/>
  <c r="P817" i="1"/>
  <c r="P818" i="1"/>
  <c r="O818" i="1"/>
  <c r="Q816" i="1" s="1"/>
  <c r="K13" i="1"/>
  <c r="N818" i="1"/>
  <c r="N12" i="1" l="1"/>
  <c r="M13" i="1"/>
  <c r="K26" i="1"/>
  <c r="K27" i="1"/>
  <c r="L27" i="1" s="1"/>
  <c r="K28" i="1"/>
  <c r="L28" i="1" s="1"/>
  <c r="K29" i="1"/>
  <c r="L29" i="1" s="1"/>
  <c r="K30" i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 s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 s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 s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L334" i="1" s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 s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 s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 s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 s="1"/>
  <c r="K497" i="1"/>
  <c r="L497" i="1" s="1"/>
  <c r="K498" i="1"/>
  <c r="L498" i="1" s="1"/>
  <c r="K499" i="1"/>
  <c r="L499" i="1" s="1"/>
  <c r="K500" i="1"/>
  <c r="L500" i="1" s="1"/>
  <c r="K501" i="1"/>
  <c r="L501" i="1" s="1"/>
  <c r="K502" i="1"/>
  <c r="L502" i="1" s="1"/>
  <c r="K503" i="1"/>
  <c r="L503" i="1" s="1"/>
  <c r="K504" i="1"/>
  <c r="L504" i="1" s="1"/>
  <c r="K505" i="1"/>
  <c r="L505" i="1" s="1"/>
  <c r="K506" i="1"/>
  <c r="L506" i="1" s="1"/>
  <c r="K507" i="1"/>
  <c r="L507" i="1" s="1"/>
  <c r="K508" i="1"/>
  <c r="L508" i="1" s="1"/>
  <c r="K509" i="1"/>
  <c r="L509" i="1" s="1"/>
  <c r="K510" i="1"/>
  <c r="L510" i="1" s="1"/>
  <c r="K511" i="1"/>
  <c r="L511" i="1" s="1"/>
  <c r="K512" i="1"/>
  <c r="L512" i="1" s="1"/>
  <c r="K513" i="1"/>
  <c r="L513" i="1" s="1"/>
  <c r="K514" i="1"/>
  <c r="L514" i="1" s="1"/>
  <c r="K515" i="1"/>
  <c r="L515" i="1" s="1"/>
  <c r="K516" i="1"/>
  <c r="L516" i="1" s="1"/>
  <c r="K517" i="1"/>
  <c r="L517" i="1" s="1"/>
  <c r="K518" i="1"/>
  <c r="L518" i="1" s="1"/>
  <c r="K519" i="1"/>
  <c r="L519" i="1" s="1"/>
  <c r="K520" i="1"/>
  <c r="L520" i="1" s="1"/>
  <c r="K521" i="1"/>
  <c r="L521" i="1" s="1"/>
  <c r="K522" i="1"/>
  <c r="L522" i="1" s="1"/>
  <c r="K523" i="1"/>
  <c r="L523" i="1" s="1"/>
  <c r="K524" i="1"/>
  <c r="L524" i="1" s="1"/>
  <c r="K525" i="1"/>
  <c r="L525" i="1" s="1"/>
  <c r="K526" i="1"/>
  <c r="L526" i="1" s="1"/>
  <c r="K527" i="1"/>
  <c r="L527" i="1" s="1"/>
  <c r="K528" i="1"/>
  <c r="L528" i="1" s="1"/>
  <c r="K529" i="1"/>
  <c r="L529" i="1" s="1"/>
  <c r="K530" i="1"/>
  <c r="L530" i="1" s="1"/>
  <c r="K531" i="1"/>
  <c r="L531" i="1" s="1"/>
  <c r="K532" i="1"/>
  <c r="L532" i="1" s="1"/>
  <c r="K533" i="1"/>
  <c r="L533" i="1" s="1"/>
  <c r="K534" i="1"/>
  <c r="L534" i="1" s="1"/>
  <c r="K535" i="1"/>
  <c r="L535" i="1" s="1"/>
  <c r="K536" i="1"/>
  <c r="L536" i="1" s="1"/>
  <c r="K537" i="1"/>
  <c r="L537" i="1" s="1"/>
  <c r="K538" i="1"/>
  <c r="L538" i="1" s="1"/>
  <c r="K539" i="1"/>
  <c r="L539" i="1" s="1"/>
  <c r="K540" i="1"/>
  <c r="L540" i="1" s="1"/>
  <c r="K541" i="1"/>
  <c r="L541" i="1" s="1"/>
  <c r="K542" i="1"/>
  <c r="L542" i="1" s="1"/>
  <c r="K543" i="1"/>
  <c r="L543" i="1" s="1"/>
  <c r="K544" i="1"/>
  <c r="L544" i="1" s="1"/>
  <c r="K545" i="1"/>
  <c r="L545" i="1" s="1"/>
  <c r="K546" i="1"/>
  <c r="L546" i="1" s="1"/>
  <c r="K547" i="1"/>
  <c r="L547" i="1" s="1"/>
  <c r="K548" i="1"/>
  <c r="L548" i="1" s="1"/>
  <c r="K549" i="1"/>
  <c r="L549" i="1" s="1"/>
  <c r="K550" i="1"/>
  <c r="L550" i="1" s="1"/>
  <c r="K551" i="1"/>
  <c r="L551" i="1" s="1"/>
  <c r="K552" i="1"/>
  <c r="L552" i="1" s="1"/>
  <c r="K553" i="1"/>
  <c r="L553" i="1" s="1"/>
  <c r="K554" i="1"/>
  <c r="L554" i="1" s="1"/>
  <c r="K555" i="1"/>
  <c r="L555" i="1" s="1"/>
  <c r="K556" i="1"/>
  <c r="L556" i="1" s="1"/>
  <c r="K557" i="1"/>
  <c r="L557" i="1" s="1"/>
  <c r="K558" i="1"/>
  <c r="L558" i="1" s="1"/>
  <c r="K559" i="1"/>
  <c r="L559" i="1" s="1"/>
  <c r="K560" i="1"/>
  <c r="L560" i="1" s="1"/>
  <c r="K561" i="1"/>
  <c r="L561" i="1" s="1"/>
  <c r="K562" i="1"/>
  <c r="L562" i="1" s="1"/>
  <c r="K563" i="1"/>
  <c r="L563" i="1" s="1"/>
  <c r="K564" i="1"/>
  <c r="L564" i="1" s="1"/>
  <c r="K565" i="1"/>
  <c r="L565" i="1" s="1"/>
  <c r="K566" i="1"/>
  <c r="L566" i="1" s="1"/>
  <c r="K567" i="1"/>
  <c r="L567" i="1" s="1"/>
  <c r="K568" i="1"/>
  <c r="L568" i="1" s="1"/>
  <c r="K569" i="1"/>
  <c r="L569" i="1" s="1"/>
  <c r="K570" i="1"/>
  <c r="L570" i="1" s="1"/>
  <c r="K571" i="1"/>
  <c r="L571" i="1" s="1"/>
  <c r="K572" i="1"/>
  <c r="L572" i="1" s="1"/>
  <c r="K573" i="1"/>
  <c r="L573" i="1" s="1"/>
  <c r="K574" i="1"/>
  <c r="L574" i="1" s="1"/>
  <c r="K575" i="1"/>
  <c r="L575" i="1" s="1"/>
  <c r="K576" i="1"/>
  <c r="L576" i="1" s="1"/>
  <c r="K577" i="1"/>
  <c r="L577" i="1" s="1"/>
  <c r="K578" i="1"/>
  <c r="L578" i="1" s="1"/>
  <c r="K579" i="1"/>
  <c r="L579" i="1" s="1"/>
  <c r="K580" i="1"/>
  <c r="L580" i="1" s="1"/>
  <c r="K581" i="1"/>
  <c r="L581" i="1" s="1"/>
  <c r="K582" i="1"/>
  <c r="L582" i="1" s="1"/>
  <c r="K583" i="1"/>
  <c r="L583" i="1" s="1"/>
  <c r="K584" i="1"/>
  <c r="L584" i="1" s="1"/>
  <c r="K585" i="1"/>
  <c r="L585" i="1" s="1"/>
  <c r="K586" i="1"/>
  <c r="L586" i="1" s="1"/>
  <c r="K587" i="1"/>
  <c r="L587" i="1" s="1"/>
  <c r="K588" i="1"/>
  <c r="L588" i="1" s="1"/>
  <c r="K589" i="1"/>
  <c r="L589" i="1" s="1"/>
  <c r="K590" i="1"/>
  <c r="L590" i="1" s="1"/>
  <c r="K591" i="1"/>
  <c r="L591" i="1" s="1"/>
  <c r="K592" i="1"/>
  <c r="L592" i="1" s="1"/>
  <c r="K593" i="1"/>
  <c r="L593" i="1" s="1"/>
  <c r="K594" i="1"/>
  <c r="L594" i="1" s="1"/>
  <c r="K595" i="1"/>
  <c r="L595" i="1" s="1"/>
  <c r="K596" i="1"/>
  <c r="L596" i="1" s="1"/>
  <c r="K597" i="1"/>
  <c r="L597" i="1" s="1"/>
  <c r="K598" i="1"/>
  <c r="L598" i="1" s="1"/>
  <c r="K599" i="1"/>
  <c r="L599" i="1" s="1"/>
  <c r="K600" i="1"/>
  <c r="L600" i="1" s="1"/>
  <c r="K601" i="1"/>
  <c r="L601" i="1" s="1"/>
  <c r="K602" i="1"/>
  <c r="L602" i="1" s="1"/>
  <c r="K603" i="1"/>
  <c r="L603" i="1" s="1"/>
  <c r="K604" i="1"/>
  <c r="L604" i="1" s="1"/>
  <c r="K605" i="1"/>
  <c r="L605" i="1" s="1"/>
  <c r="K606" i="1"/>
  <c r="L606" i="1" s="1"/>
  <c r="K607" i="1"/>
  <c r="L607" i="1" s="1"/>
  <c r="K608" i="1"/>
  <c r="L608" i="1" s="1"/>
  <c r="K609" i="1"/>
  <c r="L609" i="1" s="1"/>
  <c r="K610" i="1"/>
  <c r="L610" i="1" s="1"/>
  <c r="K611" i="1"/>
  <c r="L611" i="1" s="1"/>
  <c r="K612" i="1"/>
  <c r="L612" i="1" s="1"/>
  <c r="K613" i="1"/>
  <c r="L613" i="1" s="1"/>
  <c r="K614" i="1"/>
  <c r="L614" i="1" s="1"/>
  <c r="K615" i="1"/>
  <c r="L615" i="1" s="1"/>
  <c r="K616" i="1"/>
  <c r="L616" i="1" s="1"/>
  <c r="K617" i="1"/>
  <c r="L617" i="1" s="1"/>
  <c r="K618" i="1"/>
  <c r="L618" i="1" s="1"/>
  <c r="K619" i="1"/>
  <c r="L619" i="1" s="1"/>
  <c r="K620" i="1"/>
  <c r="L620" i="1" s="1"/>
  <c r="K621" i="1"/>
  <c r="L621" i="1" s="1"/>
  <c r="K622" i="1"/>
  <c r="L622" i="1" s="1"/>
  <c r="K623" i="1"/>
  <c r="L623" i="1" s="1"/>
  <c r="K624" i="1"/>
  <c r="L624" i="1" s="1"/>
  <c r="K625" i="1"/>
  <c r="L625" i="1" s="1"/>
  <c r="K626" i="1"/>
  <c r="L626" i="1" s="1"/>
  <c r="K627" i="1"/>
  <c r="L627" i="1" s="1"/>
  <c r="K628" i="1"/>
  <c r="L628" i="1" s="1"/>
  <c r="K629" i="1"/>
  <c r="L629" i="1" s="1"/>
  <c r="K630" i="1"/>
  <c r="L630" i="1" s="1"/>
  <c r="K631" i="1"/>
  <c r="L631" i="1" s="1"/>
  <c r="K632" i="1"/>
  <c r="L632" i="1" s="1"/>
  <c r="K633" i="1"/>
  <c r="L633" i="1" s="1"/>
  <c r="K634" i="1"/>
  <c r="L634" i="1" s="1"/>
  <c r="K635" i="1"/>
  <c r="L635" i="1" s="1"/>
  <c r="K636" i="1"/>
  <c r="L636" i="1" s="1"/>
  <c r="K637" i="1"/>
  <c r="L637" i="1" s="1"/>
  <c r="K638" i="1"/>
  <c r="L638" i="1" s="1"/>
  <c r="K639" i="1"/>
  <c r="L639" i="1" s="1"/>
  <c r="K640" i="1"/>
  <c r="L640" i="1" s="1"/>
  <c r="K641" i="1"/>
  <c r="L641" i="1" s="1"/>
  <c r="K642" i="1"/>
  <c r="L642" i="1" s="1"/>
  <c r="K643" i="1"/>
  <c r="L643" i="1" s="1"/>
  <c r="K644" i="1"/>
  <c r="L644" i="1" s="1"/>
  <c r="K645" i="1"/>
  <c r="L645" i="1" s="1"/>
  <c r="K646" i="1"/>
  <c r="L646" i="1" s="1"/>
  <c r="K647" i="1"/>
  <c r="L647" i="1" s="1"/>
  <c r="K648" i="1"/>
  <c r="L648" i="1" s="1"/>
  <c r="K649" i="1"/>
  <c r="L649" i="1" s="1"/>
  <c r="K650" i="1"/>
  <c r="L650" i="1" s="1"/>
  <c r="K651" i="1"/>
  <c r="L651" i="1" s="1"/>
  <c r="K652" i="1"/>
  <c r="L652" i="1" s="1"/>
  <c r="K653" i="1"/>
  <c r="L653" i="1" s="1"/>
  <c r="K654" i="1"/>
  <c r="L654" i="1" s="1"/>
  <c r="K655" i="1"/>
  <c r="L655" i="1" s="1"/>
  <c r="K656" i="1"/>
  <c r="L656" i="1" s="1"/>
  <c r="K657" i="1"/>
  <c r="L657" i="1" s="1"/>
  <c r="K658" i="1"/>
  <c r="L658" i="1" s="1"/>
  <c r="K659" i="1"/>
  <c r="L659" i="1" s="1"/>
  <c r="K660" i="1"/>
  <c r="L660" i="1" s="1"/>
  <c r="K661" i="1"/>
  <c r="L661" i="1" s="1"/>
  <c r="K662" i="1"/>
  <c r="L662" i="1" s="1"/>
  <c r="K663" i="1"/>
  <c r="L663" i="1" s="1"/>
  <c r="K664" i="1"/>
  <c r="L664" i="1" s="1"/>
  <c r="K665" i="1"/>
  <c r="L665" i="1" s="1"/>
  <c r="K666" i="1"/>
  <c r="L666" i="1" s="1"/>
  <c r="K667" i="1"/>
  <c r="L667" i="1" s="1"/>
  <c r="K668" i="1"/>
  <c r="L668" i="1" s="1"/>
  <c r="K669" i="1"/>
  <c r="L669" i="1" s="1"/>
  <c r="K670" i="1"/>
  <c r="L670" i="1" s="1"/>
  <c r="K671" i="1"/>
  <c r="L671" i="1" s="1"/>
  <c r="K672" i="1"/>
  <c r="L672" i="1" s="1"/>
  <c r="K673" i="1"/>
  <c r="L673" i="1" s="1"/>
  <c r="K674" i="1"/>
  <c r="L674" i="1" s="1"/>
  <c r="K675" i="1"/>
  <c r="L675" i="1" s="1"/>
  <c r="K676" i="1"/>
  <c r="L676" i="1" s="1"/>
  <c r="K677" i="1"/>
  <c r="L677" i="1" s="1"/>
  <c r="K678" i="1"/>
  <c r="L678" i="1" s="1"/>
  <c r="K679" i="1"/>
  <c r="L679" i="1" s="1"/>
  <c r="K680" i="1"/>
  <c r="L680" i="1" s="1"/>
  <c r="K681" i="1"/>
  <c r="L681" i="1" s="1"/>
  <c r="K682" i="1"/>
  <c r="L682" i="1" s="1"/>
  <c r="K683" i="1"/>
  <c r="L683" i="1" s="1"/>
  <c r="K684" i="1"/>
  <c r="L684" i="1" s="1"/>
  <c r="K685" i="1"/>
  <c r="L685" i="1" s="1"/>
  <c r="K686" i="1"/>
  <c r="L686" i="1" s="1"/>
  <c r="K687" i="1"/>
  <c r="L687" i="1" s="1"/>
  <c r="K688" i="1"/>
  <c r="L688" i="1" s="1"/>
  <c r="K689" i="1"/>
  <c r="L689" i="1" s="1"/>
  <c r="K690" i="1"/>
  <c r="L690" i="1" s="1"/>
  <c r="K691" i="1"/>
  <c r="L691" i="1" s="1"/>
  <c r="K692" i="1"/>
  <c r="L692" i="1" s="1"/>
  <c r="K693" i="1"/>
  <c r="L693" i="1" s="1"/>
  <c r="K694" i="1"/>
  <c r="L694" i="1" s="1"/>
  <c r="K695" i="1"/>
  <c r="L695" i="1" s="1"/>
  <c r="K696" i="1"/>
  <c r="L696" i="1" s="1"/>
  <c r="K697" i="1"/>
  <c r="L697" i="1" s="1"/>
  <c r="K698" i="1"/>
  <c r="L698" i="1" s="1"/>
  <c r="K699" i="1"/>
  <c r="L699" i="1" s="1"/>
  <c r="K700" i="1"/>
  <c r="L700" i="1" s="1"/>
  <c r="K701" i="1"/>
  <c r="L701" i="1" s="1"/>
  <c r="K702" i="1"/>
  <c r="L702" i="1" s="1"/>
  <c r="K703" i="1"/>
  <c r="L703" i="1" s="1"/>
  <c r="K704" i="1"/>
  <c r="L704" i="1" s="1"/>
  <c r="K705" i="1"/>
  <c r="L705" i="1" s="1"/>
  <c r="K706" i="1"/>
  <c r="L706" i="1" s="1"/>
  <c r="K707" i="1"/>
  <c r="L707" i="1" s="1"/>
  <c r="K708" i="1"/>
  <c r="L708" i="1" s="1"/>
  <c r="K709" i="1"/>
  <c r="L709" i="1" s="1"/>
  <c r="K710" i="1"/>
  <c r="L710" i="1" s="1"/>
  <c r="K711" i="1"/>
  <c r="L711" i="1" s="1"/>
  <c r="K712" i="1"/>
  <c r="L712" i="1" s="1"/>
  <c r="K713" i="1"/>
  <c r="L713" i="1" s="1"/>
  <c r="K714" i="1"/>
  <c r="L714" i="1" s="1"/>
  <c r="K715" i="1"/>
  <c r="L715" i="1" s="1"/>
  <c r="K716" i="1"/>
  <c r="L716" i="1" s="1"/>
  <c r="K717" i="1"/>
  <c r="L717" i="1" s="1"/>
  <c r="K718" i="1"/>
  <c r="L718" i="1" s="1"/>
  <c r="K719" i="1"/>
  <c r="L719" i="1" s="1"/>
  <c r="K720" i="1"/>
  <c r="L720" i="1" s="1"/>
  <c r="K721" i="1"/>
  <c r="L721" i="1" s="1"/>
  <c r="K722" i="1"/>
  <c r="L722" i="1" s="1"/>
  <c r="K723" i="1"/>
  <c r="L723" i="1" s="1"/>
  <c r="K724" i="1"/>
  <c r="L724" i="1" s="1"/>
  <c r="K725" i="1"/>
  <c r="L725" i="1" s="1"/>
  <c r="K726" i="1"/>
  <c r="L726" i="1" s="1"/>
  <c r="K727" i="1"/>
  <c r="L727" i="1" s="1"/>
  <c r="K728" i="1"/>
  <c r="L728" i="1" s="1"/>
  <c r="K729" i="1"/>
  <c r="L729" i="1" s="1"/>
  <c r="K730" i="1"/>
  <c r="L730" i="1" s="1"/>
  <c r="K731" i="1"/>
  <c r="L731" i="1" s="1"/>
  <c r="K732" i="1"/>
  <c r="L732" i="1" s="1"/>
  <c r="K733" i="1"/>
  <c r="L733" i="1" s="1"/>
  <c r="K734" i="1"/>
  <c r="L734" i="1" s="1"/>
  <c r="K735" i="1"/>
  <c r="L735" i="1" s="1"/>
  <c r="K736" i="1"/>
  <c r="L736" i="1" s="1"/>
  <c r="K737" i="1"/>
  <c r="L737" i="1" s="1"/>
  <c r="K738" i="1"/>
  <c r="L738" i="1" s="1"/>
  <c r="K739" i="1"/>
  <c r="L739" i="1" s="1"/>
  <c r="K740" i="1"/>
  <c r="L740" i="1" s="1"/>
  <c r="K741" i="1"/>
  <c r="L741" i="1" s="1"/>
  <c r="K742" i="1"/>
  <c r="L742" i="1" s="1"/>
  <c r="K743" i="1"/>
  <c r="L743" i="1" s="1"/>
  <c r="K744" i="1"/>
  <c r="L744" i="1" s="1"/>
  <c r="K745" i="1"/>
  <c r="L745" i="1" s="1"/>
  <c r="K746" i="1"/>
  <c r="L746" i="1" s="1"/>
  <c r="K747" i="1"/>
  <c r="L747" i="1" s="1"/>
  <c r="K748" i="1"/>
  <c r="L748" i="1" s="1"/>
  <c r="K749" i="1"/>
  <c r="L749" i="1" s="1"/>
  <c r="K750" i="1"/>
  <c r="L750" i="1" s="1"/>
  <c r="K751" i="1"/>
  <c r="L751" i="1" s="1"/>
  <c r="K752" i="1"/>
  <c r="L752" i="1" s="1"/>
  <c r="K753" i="1"/>
  <c r="L753" i="1" s="1"/>
  <c r="K754" i="1"/>
  <c r="L754" i="1" s="1"/>
  <c r="K755" i="1"/>
  <c r="L755" i="1" s="1"/>
  <c r="K756" i="1"/>
  <c r="L756" i="1" s="1"/>
  <c r="K757" i="1"/>
  <c r="L757" i="1" s="1"/>
  <c r="K758" i="1"/>
  <c r="L758" i="1" s="1"/>
  <c r="K759" i="1"/>
  <c r="L759" i="1" s="1"/>
  <c r="K760" i="1"/>
  <c r="L760" i="1" s="1"/>
  <c r="K761" i="1"/>
  <c r="L761" i="1" s="1"/>
  <c r="K762" i="1"/>
  <c r="L762" i="1" s="1"/>
  <c r="K763" i="1"/>
  <c r="L763" i="1" s="1"/>
  <c r="K764" i="1"/>
  <c r="L764" i="1" s="1"/>
  <c r="K765" i="1"/>
  <c r="L765" i="1" s="1"/>
  <c r="K766" i="1"/>
  <c r="L766" i="1" s="1"/>
  <c r="K767" i="1"/>
  <c r="L767" i="1" s="1"/>
  <c r="K768" i="1"/>
  <c r="L768" i="1" s="1"/>
  <c r="K769" i="1"/>
  <c r="L769" i="1" s="1"/>
  <c r="K770" i="1"/>
  <c r="L770" i="1" s="1"/>
  <c r="K771" i="1"/>
  <c r="L771" i="1" s="1"/>
  <c r="K772" i="1"/>
  <c r="L772" i="1" s="1"/>
  <c r="K773" i="1"/>
  <c r="L773" i="1" s="1"/>
  <c r="K774" i="1"/>
  <c r="L774" i="1" s="1"/>
  <c r="K775" i="1"/>
  <c r="L775" i="1" s="1"/>
  <c r="K776" i="1"/>
  <c r="L776" i="1" s="1"/>
  <c r="K777" i="1"/>
  <c r="L777" i="1" s="1"/>
  <c r="K778" i="1"/>
  <c r="L778" i="1" s="1"/>
  <c r="K779" i="1"/>
  <c r="L779" i="1" s="1"/>
  <c r="K780" i="1"/>
  <c r="L780" i="1" s="1"/>
  <c r="K781" i="1"/>
  <c r="L781" i="1" s="1"/>
  <c r="K782" i="1"/>
  <c r="L782" i="1" s="1"/>
  <c r="K783" i="1"/>
  <c r="L783" i="1" s="1"/>
  <c r="K784" i="1"/>
  <c r="L784" i="1" s="1"/>
  <c r="K785" i="1"/>
  <c r="L785" i="1" s="1"/>
  <c r="K786" i="1"/>
  <c r="L786" i="1" s="1"/>
  <c r="K787" i="1"/>
  <c r="L787" i="1" s="1"/>
  <c r="K788" i="1"/>
  <c r="L788" i="1" s="1"/>
  <c r="K789" i="1"/>
  <c r="L789" i="1" s="1"/>
  <c r="K790" i="1"/>
  <c r="L790" i="1" s="1"/>
  <c r="K791" i="1"/>
  <c r="L791" i="1" s="1"/>
  <c r="K792" i="1"/>
  <c r="L792" i="1" s="1"/>
  <c r="K793" i="1"/>
  <c r="L793" i="1" s="1"/>
  <c r="K794" i="1"/>
  <c r="L794" i="1" s="1"/>
  <c r="K795" i="1"/>
  <c r="L795" i="1" s="1"/>
  <c r="K796" i="1"/>
  <c r="L796" i="1" s="1"/>
  <c r="K797" i="1"/>
  <c r="L797" i="1" s="1"/>
  <c r="K798" i="1"/>
  <c r="L798" i="1" s="1"/>
  <c r="K799" i="1"/>
  <c r="L799" i="1" s="1"/>
  <c r="K800" i="1"/>
  <c r="L800" i="1" s="1"/>
  <c r="K801" i="1"/>
  <c r="L801" i="1" s="1"/>
  <c r="K802" i="1"/>
  <c r="L802" i="1" s="1"/>
  <c r="K803" i="1"/>
  <c r="L803" i="1" s="1"/>
  <c r="K804" i="1"/>
  <c r="L804" i="1" s="1"/>
  <c r="K805" i="1"/>
  <c r="L805" i="1" s="1"/>
  <c r="K806" i="1"/>
  <c r="L806" i="1" s="1"/>
  <c r="K807" i="1"/>
  <c r="L807" i="1" s="1"/>
  <c r="K808" i="1"/>
  <c r="L808" i="1" s="1"/>
  <c r="K809" i="1"/>
  <c r="L809" i="1" s="1"/>
  <c r="K810" i="1"/>
  <c r="L810" i="1" s="1"/>
  <c r="K811" i="1"/>
  <c r="L811" i="1" s="1"/>
  <c r="K812" i="1"/>
  <c r="L812" i="1" s="1"/>
  <c r="K813" i="1"/>
  <c r="L813" i="1" s="1"/>
  <c r="K814" i="1"/>
  <c r="L814" i="1" s="1"/>
  <c r="K815" i="1"/>
  <c r="L815" i="1" s="1"/>
  <c r="K816" i="1"/>
  <c r="L816" i="1" s="1"/>
  <c r="K817" i="1"/>
  <c r="L817" i="1" s="1"/>
  <c r="K818" i="1"/>
  <c r="L818" i="1" s="1"/>
  <c r="K24" i="1"/>
  <c r="L24" i="1" s="1"/>
  <c r="K25" i="1"/>
  <c r="L25" i="1" s="1"/>
  <c r="L26" i="1" l="1"/>
  <c r="M26" i="1" s="1"/>
  <c r="J26" i="1"/>
  <c r="J30" i="1"/>
  <c r="L30" i="1"/>
  <c r="M30" i="1" s="1"/>
  <c r="M227" i="1"/>
  <c r="M223" i="1"/>
  <c r="M219" i="1"/>
  <c r="M215" i="1"/>
  <c r="M211" i="1"/>
  <c r="M207" i="1"/>
  <c r="M203" i="1"/>
  <c r="M199" i="1"/>
  <c r="M195" i="1"/>
  <c r="M191" i="1"/>
  <c r="M187" i="1"/>
  <c r="M183" i="1"/>
  <c r="M179" i="1"/>
  <c r="M175" i="1"/>
  <c r="M171" i="1"/>
  <c r="M167" i="1"/>
  <c r="M163" i="1"/>
  <c r="M159" i="1"/>
  <c r="M155" i="1"/>
  <c r="M151" i="1"/>
  <c r="M147" i="1"/>
  <c r="M143" i="1"/>
  <c r="M139" i="1"/>
  <c r="M135" i="1"/>
  <c r="M131" i="1"/>
  <c r="M127" i="1"/>
  <c r="M123" i="1"/>
  <c r="M119" i="1"/>
  <c r="M115" i="1"/>
  <c r="M91" i="1"/>
  <c r="M87" i="1"/>
  <c r="M83" i="1"/>
  <c r="M79" i="1"/>
  <c r="M75" i="1"/>
  <c r="M35" i="1"/>
  <c r="M31" i="1"/>
  <c r="M27" i="1"/>
  <c r="M226" i="1"/>
  <c r="M222" i="1"/>
  <c r="M218" i="1"/>
  <c r="M214" i="1"/>
  <c r="M210" i="1"/>
  <c r="M206" i="1"/>
  <c r="M202" i="1"/>
  <c r="M198" i="1"/>
  <c r="M194" i="1"/>
  <c r="M190" i="1"/>
  <c r="M186" i="1"/>
  <c r="M182" i="1"/>
  <c r="M178" i="1"/>
  <c r="M174" i="1"/>
  <c r="M170" i="1"/>
  <c r="M166" i="1"/>
  <c r="M162" i="1"/>
  <c r="M158" i="1"/>
  <c r="M154" i="1"/>
  <c r="M150" i="1"/>
  <c r="M146" i="1"/>
  <c r="M142" i="1"/>
  <c r="M138" i="1"/>
  <c r="M134" i="1"/>
  <c r="M130" i="1"/>
  <c r="M126" i="1"/>
  <c r="M122" i="1"/>
  <c r="M118" i="1"/>
  <c r="M94" i="1"/>
  <c r="M90" i="1"/>
  <c r="M86" i="1"/>
  <c r="M82" i="1"/>
  <c r="M78" i="1"/>
  <c r="M74" i="1"/>
  <c r="M38" i="1"/>
  <c r="M34" i="1"/>
  <c r="M225" i="1"/>
  <c r="M221" i="1"/>
  <c r="M217" i="1"/>
  <c r="M213" i="1"/>
  <c r="M209" i="1"/>
  <c r="M205" i="1"/>
  <c r="M201" i="1"/>
  <c r="M197" i="1"/>
  <c r="M193" i="1"/>
  <c r="M189" i="1"/>
  <c r="M185" i="1"/>
  <c r="M181" i="1"/>
  <c r="M177" i="1"/>
  <c r="M173" i="1"/>
  <c r="M169" i="1"/>
  <c r="M165" i="1"/>
  <c r="M161" i="1"/>
  <c r="M157" i="1"/>
  <c r="M153" i="1"/>
  <c r="M149" i="1"/>
  <c r="M145" i="1"/>
  <c r="M141" i="1"/>
  <c r="M137" i="1"/>
  <c r="M133" i="1"/>
  <c r="M129" i="1"/>
  <c r="M125" i="1"/>
  <c r="M121" i="1"/>
  <c r="M117" i="1"/>
  <c r="M93" i="1"/>
  <c r="M89" i="1"/>
  <c r="M85" i="1"/>
  <c r="M81" i="1"/>
  <c r="M77" i="1"/>
  <c r="M37" i="1"/>
  <c r="M33" i="1"/>
  <c r="M29" i="1"/>
  <c r="M24" i="1"/>
  <c r="M25" i="1"/>
  <c r="M228" i="1"/>
  <c r="M224" i="1"/>
  <c r="M220" i="1"/>
  <c r="M216" i="1"/>
  <c r="M212" i="1"/>
  <c r="M208" i="1"/>
  <c r="M204" i="1"/>
  <c r="M200" i="1"/>
  <c r="M196" i="1"/>
  <c r="M192" i="1"/>
  <c r="M188" i="1"/>
  <c r="M184" i="1"/>
  <c r="M180" i="1"/>
  <c r="M176" i="1"/>
  <c r="M172" i="1"/>
  <c r="M168" i="1"/>
  <c r="M164" i="1"/>
  <c r="M160" i="1"/>
  <c r="M156" i="1"/>
  <c r="M152" i="1"/>
  <c r="M148" i="1"/>
  <c r="M144" i="1"/>
  <c r="M140" i="1"/>
  <c r="M136" i="1"/>
  <c r="M132" i="1"/>
  <c r="M128" i="1"/>
  <c r="M124" i="1"/>
  <c r="M120" i="1"/>
  <c r="M116" i="1"/>
  <c r="M92" i="1"/>
  <c r="M88" i="1"/>
  <c r="M84" i="1"/>
  <c r="M80" i="1"/>
  <c r="M76" i="1"/>
  <c r="M36" i="1"/>
  <c r="M32" i="1"/>
  <c r="M28" i="1"/>
  <c r="M107" i="1"/>
  <c r="M114" i="1"/>
  <c r="M113" i="1"/>
  <c r="M109" i="1"/>
  <c r="M105" i="1"/>
  <c r="M101" i="1"/>
  <c r="M97" i="1"/>
  <c r="M111" i="1"/>
  <c r="M103" i="1"/>
  <c r="M99" i="1"/>
  <c r="M95" i="1"/>
  <c r="M110" i="1"/>
  <c r="M106" i="1"/>
  <c r="M102" i="1"/>
  <c r="M98" i="1"/>
  <c r="M112" i="1"/>
  <c r="M108" i="1"/>
  <c r="M104" i="1"/>
  <c r="M100" i="1"/>
  <c r="M96" i="1"/>
  <c r="M70" i="1"/>
  <c r="M66" i="1"/>
  <c r="M62" i="1"/>
  <c r="M58" i="1"/>
  <c r="M54" i="1"/>
  <c r="M50" i="1"/>
  <c r="M46" i="1"/>
  <c r="M42" i="1"/>
  <c r="M73" i="1"/>
  <c r="M69" i="1"/>
  <c r="M65" i="1"/>
  <c r="M61" i="1"/>
  <c r="M57" i="1"/>
  <c r="M53" i="1"/>
  <c r="M49" i="1"/>
  <c r="M45" i="1"/>
  <c r="M72" i="1"/>
  <c r="M68" i="1"/>
  <c r="M64" i="1"/>
  <c r="M60" i="1"/>
  <c r="M56" i="1"/>
  <c r="M52" i="1"/>
  <c r="M48" i="1"/>
  <c r="M44" i="1"/>
  <c r="M40" i="1"/>
  <c r="M41" i="1"/>
  <c r="M71" i="1"/>
  <c r="M67" i="1"/>
  <c r="M63" i="1"/>
  <c r="M59" i="1"/>
  <c r="M55" i="1"/>
  <c r="M51" i="1"/>
  <c r="M47" i="1"/>
  <c r="M43" i="1"/>
  <c r="M39" i="1"/>
  <c r="P23" i="1"/>
  <c r="O24" i="1"/>
  <c r="Q22" i="1" s="1"/>
  <c r="N24" i="1"/>
  <c r="P810" i="1"/>
  <c r="O811" i="1"/>
  <c r="Q809" i="1" s="1"/>
  <c r="N811" i="1"/>
  <c r="P806" i="1"/>
  <c r="O807" i="1"/>
  <c r="Q805" i="1" s="1"/>
  <c r="N807" i="1"/>
  <c r="O799" i="1"/>
  <c r="Q797" i="1" s="1"/>
  <c r="P798" i="1"/>
  <c r="N799" i="1"/>
  <c r="P794" i="1"/>
  <c r="O795" i="1"/>
  <c r="Q793" i="1" s="1"/>
  <c r="N795" i="1"/>
  <c r="O787" i="1"/>
  <c r="Q785" i="1" s="1"/>
  <c r="P786" i="1"/>
  <c r="N787" i="1"/>
  <c r="P778" i="1"/>
  <c r="O779" i="1"/>
  <c r="Q777" i="1" s="1"/>
  <c r="N779" i="1"/>
  <c r="P762" i="1"/>
  <c r="O763" i="1"/>
  <c r="Q761" i="1" s="1"/>
  <c r="N763" i="1"/>
  <c r="O751" i="1"/>
  <c r="Q749" i="1" s="1"/>
  <c r="P750" i="1"/>
  <c r="N751" i="1"/>
  <c r="P746" i="1"/>
  <c r="O747" i="1"/>
  <c r="Q745" i="1" s="1"/>
  <c r="N747" i="1"/>
  <c r="P742" i="1"/>
  <c r="O743" i="1"/>
  <c r="Q741" i="1" s="1"/>
  <c r="N743" i="1"/>
  <c r="O735" i="1"/>
  <c r="Q733" i="1" s="1"/>
  <c r="P734" i="1"/>
  <c r="N735" i="1"/>
  <c r="P730" i="1"/>
  <c r="O731" i="1"/>
  <c r="Q729" i="1" s="1"/>
  <c r="N731" i="1"/>
  <c r="O723" i="1"/>
  <c r="Q721" i="1" s="1"/>
  <c r="P722" i="1"/>
  <c r="N723" i="1"/>
  <c r="P710" i="1"/>
  <c r="O711" i="1"/>
  <c r="Q709" i="1" s="1"/>
  <c r="N711" i="1"/>
  <c r="P698" i="1"/>
  <c r="O699" i="1"/>
  <c r="Q697" i="1" s="1"/>
  <c r="N699" i="1"/>
  <c r="O691" i="1"/>
  <c r="Q689" i="1" s="1"/>
  <c r="P690" i="1"/>
  <c r="N691" i="1"/>
  <c r="P682" i="1"/>
  <c r="O683" i="1"/>
  <c r="Q681" i="1" s="1"/>
  <c r="N683" i="1"/>
  <c r="O675" i="1"/>
  <c r="Q673" i="1" s="1"/>
  <c r="P674" i="1"/>
  <c r="N675" i="1"/>
  <c r="P666" i="1"/>
  <c r="O667" i="1"/>
  <c r="Q665" i="1" s="1"/>
  <c r="N667" i="1"/>
  <c r="P662" i="1"/>
  <c r="O663" i="1"/>
  <c r="Q661" i="1" s="1"/>
  <c r="N663" i="1"/>
  <c r="O655" i="1"/>
  <c r="Q653" i="1" s="1"/>
  <c r="P654" i="1"/>
  <c r="N655" i="1"/>
  <c r="O643" i="1"/>
  <c r="Q641" i="1" s="1"/>
  <c r="P642" i="1"/>
  <c r="N643" i="1"/>
  <c r="O631" i="1"/>
  <c r="Q629" i="1" s="1"/>
  <c r="P630" i="1"/>
  <c r="N631" i="1"/>
  <c r="P618" i="1"/>
  <c r="O619" i="1"/>
  <c r="Q617" i="1" s="1"/>
  <c r="N619" i="1"/>
  <c r="P614" i="1"/>
  <c r="O615" i="1"/>
  <c r="Q613" i="1" s="1"/>
  <c r="N615" i="1"/>
  <c r="P606" i="1"/>
  <c r="O607" i="1"/>
  <c r="Q605" i="1" s="1"/>
  <c r="N607" i="1"/>
  <c r="P602" i="1"/>
  <c r="O603" i="1"/>
  <c r="Q601" i="1" s="1"/>
  <c r="N603" i="1"/>
  <c r="P598" i="1"/>
  <c r="O599" i="1"/>
  <c r="Q597" i="1" s="1"/>
  <c r="N599" i="1"/>
  <c r="P590" i="1"/>
  <c r="O591" i="1"/>
  <c r="Q589" i="1" s="1"/>
  <c r="N591" i="1"/>
  <c r="P586" i="1"/>
  <c r="O587" i="1"/>
  <c r="Q585" i="1" s="1"/>
  <c r="N587" i="1"/>
  <c r="P578" i="1"/>
  <c r="O579" i="1"/>
  <c r="Q577" i="1" s="1"/>
  <c r="N579" i="1"/>
  <c r="O567" i="1"/>
  <c r="Q565" i="1" s="1"/>
  <c r="P566" i="1"/>
  <c r="N567" i="1"/>
  <c r="O559" i="1"/>
  <c r="Q557" i="1" s="1"/>
  <c r="N559" i="1"/>
  <c r="P558" i="1"/>
  <c r="P550" i="1"/>
  <c r="O551" i="1"/>
  <c r="Q549" i="1" s="1"/>
  <c r="N551" i="1"/>
  <c r="O547" i="1"/>
  <c r="Q545" i="1" s="1"/>
  <c r="P546" i="1"/>
  <c r="N547" i="1"/>
  <c r="P538" i="1"/>
  <c r="O539" i="1"/>
  <c r="Q537" i="1" s="1"/>
  <c r="N539" i="1"/>
  <c r="P534" i="1"/>
  <c r="O535" i="1"/>
  <c r="Q533" i="1" s="1"/>
  <c r="N535" i="1"/>
  <c r="P526" i="1"/>
  <c r="N527" i="1"/>
  <c r="O527" i="1"/>
  <c r="Q525" i="1" s="1"/>
  <c r="P514" i="1"/>
  <c r="O515" i="1"/>
  <c r="Q513" i="1" s="1"/>
  <c r="N515" i="1"/>
  <c r="O503" i="1"/>
  <c r="Q501" i="1" s="1"/>
  <c r="P502" i="1"/>
  <c r="N503" i="1"/>
  <c r="P494" i="1"/>
  <c r="O495" i="1"/>
  <c r="Q493" i="1" s="1"/>
  <c r="N495" i="1"/>
  <c r="P486" i="1"/>
  <c r="O487" i="1"/>
  <c r="Q485" i="1" s="1"/>
  <c r="N487" i="1"/>
  <c r="P478" i="1"/>
  <c r="N479" i="1"/>
  <c r="O479" i="1"/>
  <c r="Q477" i="1" s="1"/>
  <c r="P470" i="1"/>
  <c r="O471" i="1"/>
  <c r="Q469" i="1" s="1"/>
  <c r="N471" i="1"/>
  <c r="P462" i="1"/>
  <c r="N463" i="1"/>
  <c r="O463" i="1"/>
  <c r="Q461" i="1" s="1"/>
  <c r="P450" i="1"/>
  <c r="N451" i="1"/>
  <c r="O451" i="1"/>
  <c r="Q449" i="1" s="1"/>
  <c r="P442" i="1"/>
  <c r="O443" i="1"/>
  <c r="Q441" i="1" s="1"/>
  <c r="N443" i="1"/>
  <c r="P430" i="1"/>
  <c r="O431" i="1"/>
  <c r="Q429" i="1" s="1"/>
  <c r="N431" i="1"/>
  <c r="P422" i="1"/>
  <c r="O423" i="1"/>
  <c r="Q421" i="1" s="1"/>
  <c r="N423" i="1"/>
  <c r="P414" i="1"/>
  <c r="O415" i="1"/>
  <c r="Q413" i="1" s="1"/>
  <c r="N415" i="1"/>
  <c r="P402" i="1"/>
  <c r="O403" i="1"/>
  <c r="Q401" i="1" s="1"/>
  <c r="N403" i="1"/>
  <c r="P394" i="1"/>
  <c r="O395" i="1"/>
  <c r="Q393" i="1" s="1"/>
  <c r="N395" i="1"/>
  <c r="P382" i="1"/>
  <c r="O383" i="1"/>
  <c r="Q381" i="1" s="1"/>
  <c r="N383" i="1"/>
  <c r="P366" i="1"/>
  <c r="O367" i="1"/>
  <c r="Q365" i="1" s="1"/>
  <c r="N367" i="1"/>
  <c r="P358" i="1"/>
  <c r="O359" i="1"/>
  <c r="Q357" i="1" s="1"/>
  <c r="N359" i="1"/>
  <c r="P350" i="1"/>
  <c r="N351" i="1"/>
  <c r="O351" i="1"/>
  <c r="Q349" i="1" s="1"/>
  <c r="P346" i="1"/>
  <c r="O347" i="1"/>
  <c r="Q345" i="1" s="1"/>
  <c r="N347" i="1"/>
  <c r="P338" i="1"/>
  <c r="O339" i="1"/>
  <c r="Q337" i="1" s="1"/>
  <c r="N339" i="1"/>
  <c r="P330" i="1"/>
  <c r="O331" i="1"/>
  <c r="Q329" i="1" s="1"/>
  <c r="N331" i="1"/>
  <c r="P322" i="1"/>
  <c r="N323" i="1"/>
  <c r="O323" i="1"/>
  <c r="Q321" i="1" s="1"/>
  <c r="P318" i="1"/>
  <c r="O319" i="1"/>
  <c r="Q317" i="1" s="1"/>
  <c r="N319" i="1"/>
  <c r="P314" i="1"/>
  <c r="N315" i="1"/>
  <c r="O315" i="1"/>
  <c r="Q313" i="1" s="1"/>
  <c r="P306" i="1"/>
  <c r="O307" i="1"/>
  <c r="Q305" i="1" s="1"/>
  <c r="N307" i="1"/>
  <c r="P302" i="1"/>
  <c r="O303" i="1"/>
  <c r="Q301" i="1" s="1"/>
  <c r="N303" i="1"/>
  <c r="P294" i="1"/>
  <c r="O295" i="1"/>
  <c r="Q293" i="1" s="1"/>
  <c r="N295" i="1"/>
  <c r="P290" i="1"/>
  <c r="O291" i="1"/>
  <c r="Q289" i="1" s="1"/>
  <c r="N291" i="1"/>
  <c r="P282" i="1"/>
  <c r="O283" i="1"/>
  <c r="Q281" i="1" s="1"/>
  <c r="N283" i="1"/>
  <c r="P266" i="1"/>
  <c r="O267" i="1"/>
  <c r="Q265" i="1" s="1"/>
  <c r="N267" i="1"/>
  <c r="P238" i="1"/>
  <c r="O239" i="1"/>
  <c r="Q237" i="1" s="1"/>
  <c r="N239" i="1"/>
  <c r="P202" i="1"/>
  <c r="O203" i="1"/>
  <c r="Q201" i="1" s="1"/>
  <c r="N203" i="1"/>
  <c r="P174" i="1"/>
  <c r="O175" i="1"/>
  <c r="Q173" i="1" s="1"/>
  <c r="N175" i="1"/>
  <c r="O151" i="1"/>
  <c r="Q149" i="1" s="1"/>
  <c r="P150" i="1"/>
  <c r="N151" i="1"/>
  <c r="P134" i="1"/>
  <c r="O135" i="1"/>
  <c r="Q133" i="1" s="1"/>
  <c r="N135" i="1"/>
  <c r="P122" i="1"/>
  <c r="O123" i="1"/>
  <c r="Q121" i="1" s="1"/>
  <c r="N123" i="1"/>
  <c r="P110" i="1"/>
  <c r="O111" i="1"/>
  <c r="Q109" i="1" s="1"/>
  <c r="N111" i="1"/>
  <c r="P98" i="1"/>
  <c r="O99" i="1"/>
  <c r="Q97" i="1" s="1"/>
  <c r="N99" i="1"/>
  <c r="O87" i="1"/>
  <c r="Q85" i="1" s="1"/>
  <c r="P86" i="1"/>
  <c r="N87" i="1"/>
  <c r="P70" i="1"/>
  <c r="O71" i="1"/>
  <c r="Q69" i="1" s="1"/>
  <c r="N71" i="1"/>
  <c r="P58" i="1"/>
  <c r="O59" i="1"/>
  <c r="Q57" i="1" s="1"/>
  <c r="N59" i="1"/>
  <c r="P26" i="1"/>
  <c r="O27" i="1"/>
  <c r="Q25" i="1" s="1"/>
  <c r="N27" i="1"/>
  <c r="O814" i="1"/>
  <c r="Q812" i="1" s="1"/>
  <c r="P813" i="1"/>
  <c r="N814" i="1"/>
  <c r="P805" i="1"/>
  <c r="O806" i="1"/>
  <c r="Q804" i="1" s="1"/>
  <c r="N806" i="1"/>
  <c r="P797" i="1"/>
  <c r="O798" i="1"/>
  <c r="Q796" i="1" s="1"/>
  <c r="N798" i="1"/>
  <c r="P785" i="1"/>
  <c r="O786" i="1"/>
  <c r="Q784" i="1" s="1"/>
  <c r="N786" i="1"/>
  <c r="O778" i="1"/>
  <c r="Q776" i="1" s="1"/>
  <c r="P777" i="1"/>
  <c r="N778" i="1"/>
  <c r="P769" i="1"/>
  <c r="O770" i="1"/>
  <c r="Q768" i="1" s="1"/>
  <c r="N770" i="1"/>
  <c r="P765" i="1"/>
  <c r="O766" i="1"/>
  <c r="Q764" i="1" s="1"/>
  <c r="N766" i="1"/>
  <c r="P757" i="1"/>
  <c r="O758" i="1"/>
  <c r="Q756" i="1" s="1"/>
  <c r="N758" i="1"/>
  <c r="O750" i="1"/>
  <c r="Q748" i="1" s="1"/>
  <c r="P749" i="1"/>
  <c r="N750" i="1"/>
  <c r="P737" i="1"/>
  <c r="O738" i="1"/>
  <c r="Q736" i="1" s="1"/>
  <c r="N738" i="1"/>
  <c r="P725" i="1"/>
  <c r="O726" i="1"/>
  <c r="Q724" i="1" s="1"/>
  <c r="N726" i="1"/>
  <c r="O714" i="1"/>
  <c r="Q712" i="1" s="1"/>
  <c r="P713" i="1"/>
  <c r="N714" i="1"/>
  <c r="P701" i="1"/>
  <c r="O702" i="1"/>
  <c r="Q700" i="1" s="1"/>
  <c r="N702" i="1"/>
  <c r="O698" i="1"/>
  <c r="Q696" i="1" s="1"/>
  <c r="P697" i="1"/>
  <c r="N698" i="1"/>
  <c r="P689" i="1"/>
  <c r="O690" i="1"/>
  <c r="Q688" i="1" s="1"/>
  <c r="N690" i="1"/>
  <c r="O686" i="1"/>
  <c r="Q684" i="1" s="1"/>
  <c r="P685" i="1"/>
  <c r="N686" i="1"/>
  <c r="O682" i="1"/>
  <c r="Q680" i="1" s="1"/>
  <c r="N682" i="1"/>
  <c r="P681" i="1"/>
  <c r="P673" i="1"/>
  <c r="N674" i="1"/>
  <c r="O674" i="1"/>
  <c r="Q672" i="1" s="1"/>
  <c r="P669" i="1"/>
  <c r="O670" i="1"/>
  <c r="Q668" i="1" s="1"/>
  <c r="N670" i="1"/>
  <c r="P661" i="1"/>
  <c r="O662" i="1"/>
  <c r="Q660" i="1" s="1"/>
  <c r="N662" i="1"/>
  <c r="O650" i="1"/>
  <c r="Q648" i="1" s="1"/>
  <c r="P649" i="1"/>
  <c r="N650" i="1"/>
  <c r="P637" i="1"/>
  <c r="O638" i="1"/>
  <c r="Q636" i="1" s="1"/>
  <c r="N638" i="1"/>
  <c r="P625" i="1"/>
  <c r="O626" i="1"/>
  <c r="Q624" i="1" s="1"/>
  <c r="N626" i="1"/>
  <c r="O618" i="1"/>
  <c r="Q616" i="1" s="1"/>
  <c r="P617" i="1"/>
  <c r="N618" i="1"/>
  <c r="P609" i="1"/>
  <c r="O610" i="1"/>
  <c r="Q608" i="1" s="1"/>
  <c r="N610" i="1"/>
  <c r="O602" i="1"/>
  <c r="Q600" i="1" s="1"/>
  <c r="N602" i="1"/>
  <c r="P601" i="1"/>
  <c r="P593" i="1"/>
  <c r="O594" i="1"/>
  <c r="Q592" i="1" s="1"/>
  <c r="N594" i="1"/>
  <c r="P585" i="1"/>
  <c r="O586" i="1"/>
  <c r="Q584" i="1" s="1"/>
  <c r="N586" i="1"/>
  <c r="P577" i="1"/>
  <c r="O578" i="1"/>
  <c r="Q576" i="1" s="1"/>
  <c r="N578" i="1"/>
  <c r="O574" i="1"/>
  <c r="Q572" i="1" s="1"/>
  <c r="P573" i="1"/>
  <c r="N574" i="1"/>
  <c r="P569" i="1"/>
  <c r="O570" i="1"/>
  <c r="Q568" i="1" s="1"/>
  <c r="N570" i="1"/>
  <c r="P561" i="1"/>
  <c r="O562" i="1"/>
  <c r="Q560" i="1" s="1"/>
  <c r="N562" i="1"/>
  <c r="O554" i="1"/>
  <c r="Q552" i="1" s="1"/>
  <c r="N554" i="1"/>
  <c r="P553" i="1"/>
  <c r="P549" i="1"/>
  <c r="O550" i="1"/>
  <c r="Q548" i="1" s="1"/>
  <c r="N550" i="1"/>
  <c r="P541" i="1"/>
  <c r="O542" i="1"/>
  <c r="Q540" i="1" s="1"/>
  <c r="N542" i="1"/>
  <c r="P533" i="1"/>
  <c r="O534" i="1"/>
  <c r="Q532" i="1" s="1"/>
  <c r="N534" i="1"/>
  <c r="O530" i="1"/>
  <c r="Q528" i="1" s="1"/>
  <c r="P529" i="1"/>
  <c r="N530" i="1"/>
  <c r="O526" i="1"/>
  <c r="Q524" i="1" s="1"/>
  <c r="P525" i="1"/>
  <c r="N526" i="1"/>
  <c r="P517" i="1"/>
  <c r="O518" i="1"/>
  <c r="Q516" i="1" s="1"/>
  <c r="N518" i="1"/>
  <c r="O514" i="1"/>
  <c r="Q512" i="1" s="1"/>
  <c r="P513" i="1"/>
  <c r="N514" i="1"/>
  <c r="O510" i="1"/>
  <c r="Q508" i="1" s="1"/>
  <c r="P509" i="1"/>
  <c r="N510" i="1"/>
  <c r="P501" i="1"/>
  <c r="O502" i="1"/>
  <c r="Q500" i="1" s="1"/>
  <c r="N502" i="1"/>
  <c r="O498" i="1"/>
  <c r="Q496" i="1" s="1"/>
  <c r="N498" i="1"/>
  <c r="P497" i="1"/>
  <c r="O494" i="1"/>
  <c r="Q492" i="1" s="1"/>
  <c r="P493" i="1"/>
  <c r="N494" i="1"/>
  <c r="P489" i="1"/>
  <c r="O490" i="1"/>
  <c r="Q488" i="1" s="1"/>
  <c r="N490" i="1"/>
  <c r="P481" i="1"/>
  <c r="O482" i="1"/>
  <c r="Q480" i="1" s="1"/>
  <c r="N482" i="1"/>
  <c r="O478" i="1"/>
  <c r="Q476" i="1" s="1"/>
  <c r="P477" i="1"/>
  <c r="N478" i="1"/>
  <c r="P473" i="1"/>
  <c r="O474" i="1"/>
  <c r="Q472" i="1" s="1"/>
  <c r="N474" i="1"/>
  <c r="O470" i="1"/>
  <c r="Q468" i="1" s="1"/>
  <c r="P469" i="1"/>
  <c r="N470" i="1"/>
  <c r="P465" i="1"/>
  <c r="O466" i="1"/>
  <c r="Q464" i="1" s="1"/>
  <c r="N466" i="1"/>
  <c r="O462" i="1"/>
  <c r="Q460" i="1" s="1"/>
  <c r="P461" i="1"/>
  <c r="N462" i="1"/>
  <c r="P457" i="1"/>
  <c r="O458" i="1"/>
  <c r="Q456" i="1" s="1"/>
  <c r="N458" i="1"/>
  <c r="O454" i="1"/>
  <c r="Q452" i="1" s="1"/>
  <c r="P453" i="1"/>
  <c r="N454" i="1"/>
  <c r="O446" i="1"/>
  <c r="Q444" i="1" s="1"/>
  <c r="P445" i="1"/>
  <c r="N446" i="1"/>
  <c r="P441" i="1"/>
  <c r="O442" i="1"/>
  <c r="Q440" i="1" s="1"/>
  <c r="N442" i="1"/>
  <c r="O438" i="1"/>
  <c r="Q436" i="1" s="1"/>
  <c r="P437" i="1"/>
  <c r="N438" i="1"/>
  <c r="P433" i="1"/>
  <c r="O434" i="1"/>
  <c r="Q432" i="1" s="1"/>
  <c r="N434" i="1"/>
  <c r="O430" i="1"/>
  <c r="Q428" i="1" s="1"/>
  <c r="P429" i="1"/>
  <c r="N430" i="1"/>
  <c r="P425" i="1"/>
  <c r="O426" i="1"/>
  <c r="Q424" i="1" s="1"/>
  <c r="N426" i="1"/>
  <c r="O422" i="1"/>
  <c r="Q420" i="1" s="1"/>
  <c r="P421" i="1"/>
  <c r="N422" i="1"/>
  <c r="P417" i="1"/>
  <c r="O418" i="1"/>
  <c r="Q416" i="1" s="1"/>
  <c r="N418" i="1"/>
  <c r="O414" i="1"/>
  <c r="Q412" i="1" s="1"/>
  <c r="P413" i="1"/>
  <c r="N414" i="1"/>
  <c r="P409" i="1"/>
  <c r="O410" i="1"/>
  <c r="Q408" i="1" s="1"/>
  <c r="N410" i="1"/>
  <c r="P401" i="1"/>
  <c r="O402" i="1"/>
  <c r="Q400" i="1" s="1"/>
  <c r="N402" i="1"/>
  <c r="O398" i="1"/>
  <c r="Q396" i="1" s="1"/>
  <c r="P397" i="1"/>
  <c r="N398" i="1"/>
  <c r="P393" i="1"/>
  <c r="O394" i="1"/>
  <c r="Q392" i="1" s="1"/>
  <c r="N394" i="1"/>
  <c r="O390" i="1"/>
  <c r="Q388" i="1" s="1"/>
  <c r="P389" i="1"/>
  <c r="N390" i="1"/>
  <c r="P385" i="1"/>
  <c r="O386" i="1"/>
  <c r="Q384" i="1" s="1"/>
  <c r="N386" i="1"/>
  <c r="O382" i="1"/>
  <c r="Q380" i="1" s="1"/>
  <c r="P381" i="1"/>
  <c r="N382" i="1"/>
  <c r="P377" i="1"/>
  <c r="O378" i="1"/>
  <c r="Q376" i="1" s="1"/>
  <c r="N378" i="1"/>
  <c r="O374" i="1"/>
  <c r="Q372" i="1" s="1"/>
  <c r="P373" i="1"/>
  <c r="N374" i="1"/>
  <c r="P369" i="1"/>
  <c r="O370" i="1"/>
  <c r="Q368" i="1" s="1"/>
  <c r="N370" i="1"/>
  <c r="O366" i="1"/>
  <c r="Q364" i="1" s="1"/>
  <c r="P365" i="1"/>
  <c r="N366" i="1"/>
  <c r="O358" i="1"/>
  <c r="Q356" i="1" s="1"/>
  <c r="P357" i="1"/>
  <c r="N358" i="1"/>
  <c r="P353" i="1"/>
  <c r="O354" i="1"/>
  <c r="Q352" i="1" s="1"/>
  <c r="N354" i="1"/>
  <c r="O350" i="1"/>
  <c r="Q348" i="1" s="1"/>
  <c r="P349" i="1"/>
  <c r="N350" i="1"/>
  <c r="P345" i="1"/>
  <c r="O346" i="1"/>
  <c r="Q344" i="1" s="1"/>
  <c r="N346" i="1"/>
  <c r="O342" i="1"/>
  <c r="Q340" i="1" s="1"/>
  <c r="P341" i="1"/>
  <c r="N342" i="1"/>
  <c r="P337" i="1"/>
  <c r="O338" i="1"/>
  <c r="Q336" i="1" s="1"/>
  <c r="N338" i="1"/>
  <c r="O334" i="1"/>
  <c r="Q332" i="1" s="1"/>
  <c r="P333" i="1"/>
  <c r="N334" i="1"/>
  <c r="P329" i="1"/>
  <c r="O330" i="1"/>
  <c r="Q328" i="1" s="1"/>
  <c r="N330" i="1"/>
  <c r="P321" i="1"/>
  <c r="O322" i="1"/>
  <c r="Q320" i="1" s="1"/>
  <c r="N322" i="1"/>
  <c r="O318" i="1"/>
  <c r="Q316" i="1" s="1"/>
  <c r="P317" i="1"/>
  <c r="N318" i="1"/>
  <c r="P313" i="1"/>
  <c r="O314" i="1"/>
  <c r="Q312" i="1" s="1"/>
  <c r="N314" i="1"/>
  <c r="O310" i="1"/>
  <c r="Q308" i="1" s="1"/>
  <c r="P309" i="1"/>
  <c r="N310" i="1"/>
  <c r="P305" i="1"/>
  <c r="O306" i="1"/>
  <c r="Q304" i="1" s="1"/>
  <c r="N306" i="1"/>
  <c r="O302" i="1"/>
  <c r="Q300" i="1" s="1"/>
  <c r="P301" i="1"/>
  <c r="N302" i="1"/>
  <c r="O294" i="1"/>
  <c r="Q292" i="1" s="1"/>
  <c r="P293" i="1"/>
  <c r="N294" i="1"/>
  <c r="P289" i="1"/>
  <c r="O290" i="1"/>
  <c r="Q288" i="1" s="1"/>
  <c r="N290" i="1"/>
  <c r="O286" i="1"/>
  <c r="Q284" i="1" s="1"/>
  <c r="P285" i="1"/>
  <c r="N286" i="1"/>
  <c r="P281" i="1"/>
  <c r="O282" i="1"/>
  <c r="Q280" i="1" s="1"/>
  <c r="N282" i="1"/>
  <c r="P273" i="1"/>
  <c r="O274" i="1"/>
  <c r="Q272" i="1" s="1"/>
  <c r="N274" i="1"/>
  <c r="O270" i="1"/>
  <c r="Q268" i="1" s="1"/>
  <c r="P269" i="1"/>
  <c r="N270" i="1"/>
  <c r="P265" i="1"/>
  <c r="O266" i="1"/>
  <c r="Q264" i="1" s="1"/>
  <c r="N266" i="1"/>
  <c r="O262" i="1"/>
  <c r="Q260" i="1" s="1"/>
  <c r="P261" i="1"/>
  <c r="N262" i="1"/>
  <c r="O254" i="1"/>
  <c r="Q252" i="1" s="1"/>
  <c r="P253" i="1"/>
  <c r="N254" i="1"/>
  <c r="P249" i="1"/>
  <c r="O250" i="1"/>
  <c r="Q248" i="1" s="1"/>
  <c r="N250" i="1"/>
  <c r="O246" i="1"/>
  <c r="Q244" i="1" s="1"/>
  <c r="P245" i="1"/>
  <c r="N246" i="1"/>
  <c r="O238" i="1"/>
  <c r="Q236" i="1" s="1"/>
  <c r="P237" i="1"/>
  <c r="N238" i="1"/>
  <c r="O230" i="1"/>
  <c r="Q228" i="1" s="1"/>
  <c r="P229" i="1"/>
  <c r="N230" i="1"/>
  <c r="O222" i="1"/>
  <c r="Q220" i="1" s="1"/>
  <c r="P221" i="1"/>
  <c r="N222" i="1"/>
  <c r="O214" i="1"/>
  <c r="Q212" i="1" s="1"/>
  <c r="P213" i="1"/>
  <c r="N214" i="1"/>
  <c r="O206" i="1"/>
  <c r="Q204" i="1" s="1"/>
  <c r="P205" i="1"/>
  <c r="N206" i="1"/>
  <c r="P193" i="1"/>
  <c r="O194" i="1"/>
  <c r="Q192" i="1" s="1"/>
  <c r="N194" i="1"/>
  <c r="O190" i="1"/>
  <c r="Q188" i="1" s="1"/>
  <c r="P189" i="1"/>
  <c r="N190" i="1"/>
  <c r="O182" i="1"/>
  <c r="Q180" i="1" s="1"/>
  <c r="P181" i="1"/>
  <c r="N182" i="1"/>
  <c r="P177" i="1"/>
  <c r="O178" i="1"/>
  <c r="Q176" i="1" s="1"/>
  <c r="N178" i="1"/>
  <c r="O170" i="1"/>
  <c r="Q168" i="1" s="1"/>
  <c r="P169" i="1"/>
  <c r="N170" i="1"/>
  <c r="P165" i="1"/>
  <c r="O166" i="1"/>
  <c r="Q164" i="1" s="1"/>
  <c r="N166" i="1"/>
  <c r="O162" i="1"/>
  <c r="Q160" i="1" s="1"/>
  <c r="P161" i="1"/>
  <c r="N162" i="1"/>
  <c r="P153" i="1"/>
  <c r="O154" i="1"/>
  <c r="Q152" i="1" s="1"/>
  <c r="N154" i="1"/>
  <c r="P149" i="1"/>
  <c r="O150" i="1"/>
  <c r="Q148" i="1" s="1"/>
  <c r="N150" i="1"/>
  <c r="P141" i="1"/>
  <c r="O142" i="1"/>
  <c r="Q140" i="1" s="1"/>
  <c r="N142" i="1"/>
  <c r="O138" i="1"/>
  <c r="Q136" i="1" s="1"/>
  <c r="P137" i="1"/>
  <c r="N138" i="1"/>
  <c r="P133" i="1"/>
  <c r="O134" i="1"/>
  <c r="Q132" i="1" s="1"/>
  <c r="N134" i="1"/>
  <c r="P125" i="1"/>
  <c r="O126" i="1"/>
  <c r="Q124" i="1" s="1"/>
  <c r="N126" i="1"/>
  <c r="P121" i="1"/>
  <c r="O122" i="1"/>
  <c r="Q120" i="1" s="1"/>
  <c r="N122" i="1"/>
  <c r="P113" i="1"/>
  <c r="O114" i="1"/>
  <c r="Q112" i="1" s="1"/>
  <c r="N114" i="1"/>
  <c r="P109" i="1"/>
  <c r="O110" i="1"/>
  <c r="Q108" i="1" s="1"/>
  <c r="N110" i="1"/>
  <c r="O106" i="1"/>
  <c r="Q104" i="1" s="1"/>
  <c r="P105" i="1"/>
  <c r="N106" i="1"/>
  <c r="O98" i="1"/>
  <c r="Q96" i="1" s="1"/>
  <c r="P97" i="1"/>
  <c r="N98" i="1"/>
  <c r="P93" i="1"/>
  <c r="O94" i="1"/>
  <c r="Q92" i="1" s="1"/>
  <c r="N94" i="1"/>
  <c r="P89" i="1"/>
  <c r="O90" i="1"/>
  <c r="Q88" i="1" s="1"/>
  <c r="N90" i="1"/>
  <c r="P81" i="1"/>
  <c r="O82" i="1"/>
  <c r="Q80" i="1" s="1"/>
  <c r="N82" i="1"/>
  <c r="P65" i="1"/>
  <c r="O66" i="1"/>
  <c r="Q64" i="1" s="1"/>
  <c r="N66" i="1"/>
  <c r="P25" i="1"/>
  <c r="O26" i="1"/>
  <c r="Q24" i="1" s="1"/>
  <c r="N26" i="1"/>
  <c r="P812" i="1"/>
  <c r="O813" i="1"/>
  <c r="Q811" i="1" s="1"/>
  <c r="N813" i="1"/>
  <c r="O805" i="1"/>
  <c r="Q803" i="1" s="1"/>
  <c r="P804" i="1"/>
  <c r="N805" i="1"/>
  <c r="P796" i="1"/>
  <c r="O797" i="1"/>
  <c r="Q795" i="1" s="1"/>
  <c r="N797" i="1"/>
  <c r="O793" i="1"/>
  <c r="Q791" i="1" s="1"/>
  <c r="P792" i="1"/>
  <c r="N793" i="1"/>
  <c r="O789" i="1"/>
  <c r="Q787" i="1" s="1"/>
  <c r="P788" i="1"/>
  <c r="N789" i="1"/>
  <c r="P780" i="1"/>
  <c r="O781" i="1"/>
  <c r="Q779" i="1" s="1"/>
  <c r="N781" i="1"/>
  <c r="P776" i="1"/>
  <c r="O777" i="1"/>
  <c r="Q775" i="1" s="1"/>
  <c r="N777" i="1"/>
  <c r="P768" i="1"/>
  <c r="O769" i="1"/>
  <c r="Q767" i="1" s="1"/>
  <c r="N769" i="1"/>
  <c r="O761" i="1"/>
  <c r="Q759" i="1" s="1"/>
  <c r="P760" i="1"/>
  <c r="N761" i="1"/>
  <c r="O757" i="1"/>
  <c r="Q755" i="1" s="1"/>
  <c r="P756" i="1"/>
  <c r="N757" i="1"/>
  <c r="P748" i="1"/>
  <c r="O749" i="1"/>
  <c r="Q747" i="1" s="1"/>
  <c r="N749" i="1"/>
  <c r="P744" i="1"/>
  <c r="O745" i="1"/>
  <c r="Q743" i="1" s="1"/>
  <c r="N745" i="1"/>
  <c r="O741" i="1"/>
  <c r="Q739" i="1" s="1"/>
  <c r="P740" i="1"/>
  <c r="N741" i="1"/>
  <c r="P732" i="1"/>
  <c r="O733" i="1"/>
  <c r="Q731" i="1" s="1"/>
  <c r="N733" i="1"/>
  <c r="O729" i="1"/>
  <c r="Q727" i="1" s="1"/>
  <c r="P728" i="1"/>
  <c r="N729" i="1"/>
  <c r="O725" i="1"/>
  <c r="Q723" i="1" s="1"/>
  <c r="P724" i="1"/>
  <c r="N725" i="1"/>
  <c r="P720" i="1"/>
  <c r="O721" i="1"/>
  <c r="Q719" i="1" s="1"/>
  <c r="N721" i="1"/>
  <c r="P712" i="1"/>
  <c r="O713" i="1"/>
  <c r="Q711" i="1" s="1"/>
  <c r="N713" i="1"/>
  <c r="O709" i="1"/>
  <c r="Q707" i="1" s="1"/>
  <c r="P708" i="1"/>
  <c r="N709" i="1"/>
  <c r="P704" i="1"/>
  <c r="O705" i="1"/>
  <c r="Q703" i="1" s="1"/>
  <c r="N705" i="1"/>
  <c r="O697" i="1"/>
  <c r="Q695" i="1" s="1"/>
  <c r="P696" i="1"/>
  <c r="N697" i="1"/>
  <c r="O693" i="1"/>
  <c r="Q691" i="1" s="1"/>
  <c r="P692" i="1"/>
  <c r="N693" i="1"/>
  <c r="P688" i="1"/>
  <c r="O689" i="1"/>
  <c r="Q687" i="1" s="1"/>
  <c r="N689" i="1"/>
  <c r="P684" i="1"/>
  <c r="N685" i="1"/>
  <c r="O685" i="1"/>
  <c r="Q683" i="1" s="1"/>
  <c r="O677" i="1"/>
  <c r="Q675" i="1" s="1"/>
  <c r="P676" i="1"/>
  <c r="N677" i="1"/>
  <c r="P672" i="1"/>
  <c r="O673" i="1"/>
  <c r="Q671" i="1" s="1"/>
  <c r="N673" i="1"/>
  <c r="P668" i="1"/>
  <c r="O669" i="1"/>
  <c r="Q667" i="1" s="1"/>
  <c r="N669" i="1"/>
  <c r="O661" i="1"/>
  <c r="Q659" i="1" s="1"/>
  <c r="N661" i="1"/>
  <c r="P660" i="1"/>
  <c r="P656" i="1"/>
  <c r="O657" i="1"/>
  <c r="Q655" i="1" s="1"/>
  <c r="N657" i="1"/>
  <c r="P652" i="1"/>
  <c r="O653" i="1"/>
  <c r="Q651" i="1" s="1"/>
  <c r="N653" i="1"/>
  <c r="O645" i="1"/>
  <c r="Q643" i="1" s="1"/>
  <c r="P644" i="1"/>
  <c r="N645" i="1"/>
  <c r="P640" i="1"/>
  <c r="O641" i="1"/>
  <c r="Q639" i="1" s="1"/>
  <c r="N641" i="1"/>
  <c r="P636" i="1"/>
  <c r="O637" i="1"/>
  <c r="Q635" i="1" s="1"/>
  <c r="N637" i="1"/>
  <c r="P632" i="1"/>
  <c r="O633" i="1"/>
  <c r="Q631" i="1" s="1"/>
  <c r="N633" i="1"/>
  <c r="P624" i="1"/>
  <c r="O625" i="1"/>
  <c r="Q623" i="1" s="1"/>
  <c r="N625" i="1"/>
  <c r="P616" i="1"/>
  <c r="O617" i="1"/>
  <c r="Q615" i="1" s="1"/>
  <c r="N617" i="1"/>
  <c r="P612" i="1"/>
  <c r="O613" i="1"/>
  <c r="Q611" i="1" s="1"/>
  <c r="N613" i="1"/>
  <c r="P608" i="1"/>
  <c r="O609" i="1"/>
  <c r="Q607" i="1" s="1"/>
  <c r="N609" i="1"/>
  <c r="P600" i="1"/>
  <c r="O601" i="1"/>
  <c r="Q599" i="1" s="1"/>
  <c r="N601" i="1"/>
  <c r="P596" i="1"/>
  <c r="O597" i="1"/>
  <c r="Q595" i="1" s="1"/>
  <c r="N597" i="1"/>
  <c r="P592" i="1"/>
  <c r="O593" i="1"/>
  <c r="Q591" i="1" s="1"/>
  <c r="N593" i="1"/>
  <c r="P584" i="1"/>
  <c r="O585" i="1"/>
  <c r="Q583" i="1" s="1"/>
  <c r="N585" i="1"/>
  <c r="P580" i="1"/>
  <c r="O581" i="1"/>
  <c r="Q579" i="1" s="1"/>
  <c r="N581" i="1"/>
  <c r="P576" i="1"/>
  <c r="O577" i="1"/>
  <c r="Q575" i="1" s="1"/>
  <c r="N577" i="1"/>
  <c r="P572" i="1"/>
  <c r="O573" i="1"/>
  <c r="Q571" i="1" s="1"/>
  <c r="N573" i="1"/>
  <c r="P568" i="1"/>
  <c r="O569" i="1"/>
  <c r="Q567" i="1" s="1"/>
  <c r="N569" i="1"/>
  <c r="P560" i="1"/>
  <c r="O561" i="1"/>
  <c r="Q559" i="1" s="1"/>
  <c r="N561" i="1"/>
  <c r="P556" i="1"/>
  <c r="O557" i="1"/>
  <c r="Q555" i="1" s="1"/>
  <c r="N557" i="1"/>
  <c r="P552" i="1"/>
  <c r="O553" i="1"/>
  <c r="Q551" i="1" s="1"/>
  <c r="N553" i="1"/>
  <c r="P544" i="1"/>
  <c r="O545" i="1"/>
  <c r="Q543" i="1" s="1"/>
  <c r="N545" i="1"/>
  <c r="P540" i="1"/>
  <c r="O541" i="1"/>
  <c r="Q539" i="1" s="1"/>
  <c r="N541" i="1"/>
  <c r="P536" i="1"/>
  <c r="O537" i="1"/>
  <c r="Q535" i="1" s="1"/>
  <c r="N537" i="1"/>
  <c r="P532" i="1"/>
  <c r="N533" i="1"/>
  <c r="O533" i="1"/>
  <c r="Q531" i="1" s="1"/>
  <c r="P528" i="1"/>
  <c r="O529" i="1"/>
  <c r="Q527" i="1" s="1"/>
  <c r="N529" i="1"/>
  <c r="P524" i="1"/>
  <c r="O525" i="1"/>
  <c r="Q523" i="1" s="1"/>
  <c r="N525" i="1"/>
  <c r="P520" i="1"/>
  <c r="O521" i="1"/>
  <c r="Q519" i="1" s="1"/>
  <c r="N521" i="1"/>
  <c r="P512" i="1"/>
  <c r="O513" i="1"/>
  <c r="Q511" i="1" s="1"/>
  <c r="N513" i="1"/>
  <c r="P508" i="1"/>
  <c r="O509" i="1"/>
  <c r="Q507" i="1" s="1"/>
  <c r="N509" i="1"/>
  <c r="P504" i="1"/>
  <c r="O505" i="1"/>
  <c r="Q503" i="1" s="1"/>
  <c r="N505" i="1"/>
  <c r="P500" i="1"/>
  <c r="O501" i="1"/>
  <c r="Q499" i="1" s="1"/>
  <c r="N501" i="1"/>
  <c r="P496" i="1"/>
  <c r="O497" i="1"/>
  <c r="Q495" i="1" s="1"/>
  <c r="N497" i="1"/>
  <c r="P488" i="1"/>
  <c r="O489" i="1"/>
  <c r="Q487" i="1" s="1"/>
  <c r="N489" i="1"/>
  <c r="P484" i="1"/>
  <c r="O485" i="1"/>
  <c r="Q483" i="1" s="1"/>
  <c r="N485" i="1"/>
  <c r="P480" i="1"/>
  <c r="O481" i="1"/>
  <c r="Q479" i="1" s="1"/>
  <c r="N481" i="1"/>
  <c r="P472" i="1"/>
  <c r="O473" i="1"/>
  <c r="Q471" i="1" s="1"/>
  <c r="N473" i="1"/>
  <c r="P464" i="1"/>
  <c r="O465" i="1"/>
  <c r="Q463" i="1" s="1"/>
  <c r="N465" i="1"/>
  <c r="P460" i="1"/>
  <c r="O461" i="1"/>
  <c r="Q459" i="1" s="1"/>
  <c r="N461" i="1"/>
  <c r="P456" i="1"/>
  <c r="O457" i="1"/>
  <c r="Q455" i="1" s="1"/>
  <c r="N457" i="1"/>
  <c r="P452" i="1"/>
  <c r="O453" i="1"/>
  <c r="Q451" i="1" s="1"/>
  <c r="N453" i="1"/>
  <c r="P448" i="1"/>
  <c r="O449" i="1"/>
  <c r="Q447" i="1" s="1"/>
  <c r="N449" i="1"/>
  <c r="P440" i="1"/>
  <c r="O441" i="1"/>
  <c r="Q439" i="1" s="1"/>
  <c r="N441" i="1"/>
  <c r="P436" i="1"/>
  <c r="O437" i="1"/>
  <c r="Q435" i="1" s="1"/>
  <c r="N437" i="1"/>
  <c r="P428" i="1"/>
  <c r="O429" i="1"/>
  <c r="Q427" i="1" s="1"/>
  <c r="N429" i="1"/>
  <c r="P420" i="1"/>
  <c r="N421" i="1"/>
  <c r="O421" i="1"/>
  <c r="Q419" i="1" s="1"/>
  <c r="P412" i="1"/>
  <c r="O413" i="1"/>
  <c r="Q411" i="1" s="1"/>
  <c r="N413" i="1"/>
  <c r="P404" i="1"/>
  <c r="N405" i="1"/>
  <c r="O405" i="1"/>
  <c r="Q403" i="1" s="1"/>
  <c r="P400" i="1"/>
  <c r="O401" i="1"/>
  <c r="Q399" i="1" s="1"/>
  <c r="N401" i="1"/>
  <c r="P392" i="1"/>
  <c r="N393" i="1"/>
  <c r="O393" i="1"/>
  <c r="Q391" i="1" s="1"/>
  <c r="P376" i="1"/>
  <c r="O377" i="1"/>
  <c r="Q375" i="1" s="1"/>
  <c r="N377" i="1"/>
  <c r="P360" i="1"/>
  <c r="O361" i="1"/>
  <c r="Q359" i="1" s="1"/>
  <c r="N361" i="1"/>
  <c r="P336" i="1"/>
  <c r="O337" i="1"/>
  <c r="Q335" i="1" s="1"/>
  <c r="N337" i="1"/>
  <c r="P312" i="1"/>
  <c r="N313" i="1"/>
  <c r="O313" i="1"/>
  <c r="Q311" i="1" s="1"/>
  <c r="P228" i="1"/>
  <c r="O229" i="1"/>
  <c r="Q227" i="1" s="1"/>
  <c r="N229" i="1"/>
  <c r="P815" i="1"/>
  <c r="O816" i="1"/>
  <c r="Q814" i="1" s="1"/>
  <c r="N816" i="1"/>
  <c r="P811" i="1"/>
  <c r="O812" i="1"/>
  <c r="Q810" i="1" s="1"/>
  <c r="N812" i="1"/>
  <c r="P807" i="1"/>
  <c r="O808" i="1"/>
  <c r="Q806" i="1" s="1"/>
  <c r="N808" i="1"/>
  <c r="P803" i="1"/>
  <c r="O804" i="1"/>
  <c r="Q802" i="1" s="1"/>
  <c r="N804" i="1"/>
  <c r="P799" i="1"/>
  <c r="O800" i="1"/>
  <c r="Q798" i="1" s="1"/>
  <c r="N800" i="1"/>
  <c r="P795" i="1"/>
  <c r="O796" i="1"/>
  <c r="Q794" i="1" s="1"/>
  <c r="N796" i="1"/>
  <c r="P791" i="1"/>
  <c r="N792" i="1"/>
  <c r="O792" i="1"/>
  <c r="Q790" i="1" s="1"/>
  <c r="P787" i="1"/>
  <c r="O788" i="1"/>
  <c r="Q786" i="1" s="1"/>
  <c r="N788" i="1"/>
  <c r="P783" i="1"/>
  <c r="O784" i="1"/>
  <c r="Q782" i="1" s="1"/>
  <c r="N784" i="1"/>
  <c r="P779" i="1"/>
  <c r="O780" i="1"/>
  <c r="Q778" i="1" s="1"/>
  <c r="N780" i="1"/>
  <c r="P775" i="1"/>
  <c r="O776" i="1"/>
  <c r="Q774" i="1" s="1"/>
  <c r="N776" i="1"/>
  <c r="P771" i="1"/>
  <c r="O772" i="1"/>
  <c r="Q770" i="1" s="1"/>
  <c r="N772" i="1"/>
  <c r="P767" i="1"/>
  <c r="O768" i="1"/>
  <c r="Q766" i="1" s="1"/>
  <c r="N768" i="1"/>
  <c r="P763" i="1"/>
  <c r="O764" i="1"/>
  <c r="Q762" i="1" s="1"/>
  <c r="N764" i="1"/>
  <c r="P759" i="1"/>
  <c r="O760" i="1"/>
  <c r="Q758" i="1" s="1"/>
  <c r="N760" i="1"/>
  <c r="P755" i="1"/>
  <c r="O756" i="1"/>
  <c r="Q754" i="1" s="1"/>
  <c r="N756" i="1"/>
  <c r="P751" i="1"/>
  <c r="O752" i="1"/>
  <c r="Q750" i="1" s="1"/>
  <c r="N752" i="1"/>
  <c r="P747" i="1"/>
  <c r="O748" i="1"/>
  <c r="Q746" i="1" s="1"/>
  <c r="N748" i="1"/>
  <c r="P743" i="1"/>
  <c r="O744" i="1"/>
  <c r="Q742" i="1" s="1"/>
  <c r="N744" i="1"/>
  <c r="P739" i="1"/>
  <c r="O740" i="1"/>
  <c r="Q738" i="1" s="1"/>
  <c r="N740" i="1"/>
  <c r="P735" i="1"/>
  <c r="O736" i="1"/>
  <c r="Q734" i="1" s="1"/>
  <c r="N736" i="1"/>
  <c r="P731" i="1"/>
  <c r="O732" i="1"/>
  <c r="Q730" i="1" s="1"/>
  <c r="N732" i="1"/>
  <c r="P727" i="1"/>
  <c r="O728" i="1"/>
  <c r="Q726" i="1" s="1"/>
  <c r="N728" i="1"/>
  <c r="P723" i="1"/>
  <c r="O724" i="1"/>
  <c r="Q722" i="1" s="1"/>
  <c r="N724" i="1"/>
  <c r="P719" i="1"/>
  <c r="O720" i="1"/>
  <c r="Q718" i="1" s="1"/>
  <c r="N720" i="1"/>
  <c r="P715" i="1"/>
  <c r="O716" i="1"/>
  <c r="Q714" i="1" s="1"/>
  <c r="N716" i="1"/>
  <c r="P711" i="1"/>
  <c r="O712" i="1"/>
  <c r="Q710" i="1" s="1"/>
  <c r="N712" i="1"/>
  <c r="P707" i="1"/>
  <c r="O708" i="1"/>
  <c r="Q706" i="1" s="1"/>
  <c r="N708" i="1"/>
  <c r="P703" i="1"/>
  <c r="O704" i="1"/>
  <c r="Q702" i="1" s="1"/>
  <c r="N704" i="1"/>
  <c r="P699" i="1"/>
  <c r="N700" i="1"/>
  <c r="O700" i="1"/>
  <c r="Q698" i="1" s="1"/>
  <c r="P695" i="1"/>
  <c r="N696" i="1"/>
  <c r="O696" i="1"/>
  <c r="Q694" i="1" s="1"/>
  <c r="P691" i="1"/>
  <c r="O692" i="1"/>
  <c r="Q690" i="1" s="1"/>
  <c r="N692" i="1"/>
  <c r="P687" i="1"/>
  <c r="O688" i="1"/>
  <c r="Q686" i="1" s="1"/>
  <c r="N688" i="1"/>
  <c r="P683" i="1"/>
  <c r="N684" i="1"/>
  <c r="O684" i="1"/>
  <c r="Q682" i="1" s="1"/>
  <c r="P679" i="1"/>
  <c r="N680" i="1"/>
  <c r="O680" i="1"/>
  <c r="Q678" i="1" s="1"/>
  <c r="P675" i="1"/>
  <c r="O676" i="1"/>
  <c r="Q674" i="1" s="1"/>
  <c r="N676" i="1"/>
  <c r="P671" i="1"/>
  <c r="O672" i="1"/>
  <c r="Q670" i="1" s="1"/>
  <c r="N672" i="1"/>
  <c r="P667" i="1"/>
  <c r="N668" i="1"/>
  <c r="O668" i="1"/>
  <c r="Q666" i="1" s="1"/>
  <c r="P663" i="1"/>
  <c r="N664" i="1"/>
  <c r="O664" i="1"/>
  <c r="Q662" i="1" s="1"/>
  <c r="P659" i="1"/>
  <c r="O660" i="1"/>
  <c r="Q658" i="1" s="1"/>
  <c r="N660" i="1"/>
  <c r="P655" i="1"/>
  <c r="O656" i="1"/>
  <c r="Q654" i="1" s="1"/>
  <c r="N656" i="1"/>
  <c r="P651" i="1"/>
  <c r="N652" i="1"/>
  <c r="O652" i="1"/>
  <c r="Q650" i="1" s="1"/>
  <c r="P647" i="1"/>
  <c r="N648" i="1"/>
  <c r="O648" i="1"/>
  <c r="Q646" i="1" s="1"/>
  <c r="P643" i="1"/>
  <c r="O644" i="1"/>
  <c r="Q642" i="1" s="1"/>
  <c r="N644" i="1"/>
  <c r="P639" i="1"/>
  <c r="O640" i="1"/>
  <c r="Q638" i="1" s="1"/>
  <c r="N640" i="1"/>
  <c r="P635" i="1"/>
  <c r="N636" i="1"/>
  <c r="O636" i="1"/>
  <c r="Q634" i="1" s="1"/>
  <c r="P631" i="1"/>
  <c r="N632" i="1"/>
  <c r="O632" i="1"/>
  <c r="Q630" i="1" s="1"/>
  <c r="P627" i="1"/>
  <c r="O628" i="1"/>
  <c r="Q626" i="1" s="1"/>
  <c r="N628" i="1"/>
  <c r="P623" i="1"/>
  <c r="O624" i="1"/>
  <c r="Q622" i="1" s="1"/>
  <c r="N624" i="1"/>
  <c r="P619" i="1"/>
  <c r="N620" i="1"/>
  <c r="O620" i="1"/>
  <c r="Q618" i="1" s="1"/>
  <c r="N616" i="1"/>
  <c r="O616" i="1"/>
  <c r="Q614" i="1" s="1"/>
  <c r="P615" i="1"/>
  <c r="P611" i="1"/>
  <c r="O612" i="1"/>
  <c r="Q610" i="1" s="1"/>
  <c r="N612" i="1"/>
  <c r="P607" i="1"/>
  <c r="O608" i="1"/>
  <c r="Q606" i="1" s="1"/>
  <c r="N608" i="1"/>
  <c r="P603" i="1"/>
  <c r="N604" i="1"/>
  <c r="O604" i="1"/>
  <c r="Q602" i="1" s="1"/>
  <c r="P599" i="1"/>
  <c r="N600" i="1"/>
  <c r="O600" i="1"/>
  <c r="Q598" i="1" s="1"/>
  <c r="O596" i="1"/>
  <c r="Q594" i="1" s="1"/>
  <c r="N596" i="1"/>
  <c r="P595" i="1"/>
  <c r="P591" i="1"/>
  <c r="O592" i="1"/>
  <c r="Q590" i="1" s="1"/>
  <c r="N592" i="1"/>
  <c r="N588" i="1"/>
  <c r="O588" i="1"/>
  <c r="Q586" i="1" s="1"/>
  <c r="P587" i="1"/>
  <c r="P583" i="1"/>
  <c r="N584" i="1"/>
  <c r="O584" i="1"/>
  <c r="Q582" i="1" s="1"/>
  <c r="P579" i="1"/>
  <c r="O580" i="1"/>
  <c r="Q578" i="1" s="1"/>
  <c r="N580" i="1"/>
  <c r="P575" i="1"/>
  <c r="O576" i="1"/>
  <c r="Q574" i="1" s="1"/>
  <c r="N576" i="1"/>
  <c r="P571" i="1"/>
  <c r="N572" i="1"/>
  <c r="O572" i="1"/>
  <c r="Q570" i="1" s="1"/>
  <c r="N568" i="1"/>
  <c r="P567" i="1"/>
  <c r="O568" i="1"/>
  <c r="Q566" i="1" s="1"/>
  <c r="P563" i="1"/>
  <c r="O564" i="1"/>
  <c r="Q562" i="1" s="1"/>
  <c r="N564" i="1"/>
  <c r="P559" i="1"/>
  <c r="O560" i="1"/>
  <c r="Q558" i="1" s="1"/>
  <c r="N560" i="1"/>
  <c r="P555" i="1"/>
  <c r="N556" i="1"/>
  <c r="O556" i="1"/>
  <c r="Q554" i="1" s="1"/>
  <c r="P551" i="1"/>
  <c r="N552" i="1"/>
  <c r="O552" i="1"/>
  <c r="Q550" i="1" s="1"/>
  <c r="P547" i="1"/>
  <c r="O548" i="1"/>
  <c r="Q546" i="1" s="1"/>
  <c r="N548" i="1"/>
  <c r="P543" i="1"/>
  <c r="O544" i="1"/>
  <c r="Q542" i="1" s="1"/>
  <c r="N544" i="1"/>
  <c r="N540" i="1"/>
  <c r="P539" i="1"/>
  <c r="O540" i="1"/>
  <c r="Q538" i="1" s="1"/>
  <c r="P535" i="1"/>
  <c r="N536" i="1"/>
  <c r="O536" i="1"/>
  <c r="Q534" i="1" s="1"/>
  <c r="O532" i="1"/>
  <c r="Q530" i="1" s="1"/>
  <c r="P531" i="1"/>
  <c r="N532" i="1"/>
  <c r="P527" i="1"/>
  <c r="N528" i="1"/>
  <c r="O528" i="1"/>
  <c r="Q526" i="1" s="1"/>
  <c r="O524" i="1"/>
  <c r="Q522" i="1" s="1"/>
  <c r="P523" i="1"/>
  <c r="N524" i="1"/>
  <c r="P519" i="1"/>
  <c r="N520" i="1"/>
  <c r="O520" i="1"/>
  <c r="Q518" i="1" s="1"/>
  <c r="O516" i="1"/>
  <c r="Q514" i="1" s="1"/>
  <c r="N516" i="1"/>
  <c r="P515" i="1"/>
  <c r="P511" i="1"/>
  <c r="N512" i="1"/>
  <c r="O512" i="1"/>
  <c r="Q510" i="1" s="1"/>
  <c r="P507" i="1"/>
  <c r="O508" i="1"/>
  <c r="Q506" i="1" s="1"/>
  <c r="N508" i="1"/>
  <c r="O504" i="1"/>
  <c r="Q502" i="1" s="1"/>
  <c r="P503" i="1"/>
  <c r="N504" i="1"/>
  <c r="P499" i="1"/>
  <c r="N500" i="1"/>
  <c r="O500" i="1"/>
  <c r="Q498" i="1" s="1"/>
  <c r="P495" i="1"/>
  <c r="O496" i="1"/>
  <c r="Q494" i="1" s="1"/>
  <c r="N496" i="1"/>
  <c r="P491" i="1"/>
  <c r="O492" i="1"/>
  <c r="Q490" i="1" s="1"/>
  <c r="N492" i="1"/>
  <c r="P487" i="1"/>
  <c r="O488" i="1"/>
  <c r="Q486" i="1" s="1"/>
  <c r="N488" i="1"/>
  <c r="P483" i="1"/>
  <c r="N484" i="1"/>
  <c r="O484" i="1"/>
  <c r="Q482" i="1" s="1"/>
  <c r="P479" i="1"/>
  <c r="O480" i="1"/>
  <c r="Q478" i="1" s="1"/>
  <c r="N480" i="1"/>
  <c r="P475" i="1"/>
  <c r="O476" i="1"/>
  <c r="Q474" i="1" s="1"/>
  <c r="N476" i="1"/>
  <c r="P471" i="1"/>
  <c r="N472" i="1"/>
  <c r="O472" i="1"/>
  <c r="Q470" i="1" s="1"/>
  <c r="O468" i="1"/>
  <c r="Q466" i="1" s="1"/>
  <c r="N468" i="1"/>
  <c r="P467" i="1"/>
  <c r="P463" i="1"/>
  <c r="N464" i="1"/>
  <c r="O464" i="1"/>
  <c r="Q462" i="1" s="1"/>
  <c r="P459" i="1"/>
  <c r="O460" i="1"/>
  <c r="Q458" i="1" s="1"/>
  <c r="N460" i="1"/>
  <c r="P455" i="1"/>
  <c r="N456" i="1"/>
  <c r="O456" i="1"/>
  <c r="Q454" i="1" s="1"/>
  <c r="P451" i="1"/>
  <c r="O452" i="1"/>
  <c r="Q450" i="1" s="1"/>
  <c r="N452" i="1"/>
  <c r="P447" i="1"/>
  <c r="N448" i="1"/>
  <c r="O448" i="1"/>
  <c r="Q446" i="1" s="1"/>
  <c r="P443" i="1"/>
  <c r="O444" i="1"/>
  <c r="Q442" i="1" s="1"/>
  <c r="N444" i="1"/>
  <c r="P439" i="1"/>
  <c r="O440" i="1"/>
  <c r="Q438" i="1" s="1"/>
  <c r="N440" i="1"/>
  <c r="N436" i="1"/>
  <c r="O436" i="1"/>
  <c r="Q434" i="1" s="1"/>
  <c r="P435" i="1"/>
  <c r="P431" i="1"/>
  <c r="O432" i="1"/>
  <c r="Q430" i="1" s="1"/>
  <c r="N432" i="1"/>
  <c r="P427" i="1"/>
  <c r="O428" i="1"/>
  <c r="Q426" i="1" s="1"/>
  <c r="N428" i="1"/>
  <c r="P423" i="1"/>
  <c r="O424" i="1"/>
  <c r="Q422" i="1" s="1"/>
  <c r="N424" i="1"/>
  <c r="P419" i="1"/>
  <c r="N420" i="1"/>
  <c r="O420" i="1"/>
  <c r="Q418" i="1" s="1"/>
  <c r="P415" i="1"/>
  <c r="O416" i="1"/>
  <c r="Q414" i="1" s="1"/>
  <c r="N416" i="1"/>
  <c r="P411" i="1"/>
  <c r="O412" i="1"/>
  <c r="Q410" i="1" s="1"/>
  <c r="N412" i="1"/>
  <c r="P407" i="1"/>
  <c r="N408" i="1"/>
  <c r="O408" i="1"/>
  <c r="Q406" i="1" s="1"/>
  <c r="O404" i="1"/>
  <c r="Q402" i="1" s="1"/>
  <c r="N404" i="1"/>
  <c r="P403" i="1"/>
  <c r="P399" i="1"/>
  <c r="N400" i="1"/>
  <c r="O400" i="1"/>
  <c r="Q398" i="1" s="1"/>
  <c r="P395" i="1"/>
  <c r="O396" i="1"/>
  <c r="Q394" i="1" s="1"/>
  <c r="N396" i="1"/>
  <c r="P391" i="1"/>
  <c r="N392" i="1"/>
  <c r="O392" i="1"/>
  <c r="Q390" i="1" s="1"/>
  <c r="P387" i="1"/>
  <c r="O388" i="1"/>
  <c r="Q386" i="1" s="1"/>
  <c r="N388" i="1"/>
  <c r="P383" i="1"/>
  <c r="N384" i="1"/>
  <c r="O384" i="1"/>
  <c r="Q382" i="1" s="1"/>
  <c r="P379" i="1"/>
  <c r="O380" i="1"/>
  <c r="Q378" i="1" s="1"/>
  <c r="N380" i="1"/>
  <c r="P375" i="1"/>
  <c r="O376" i="1"/>
  <c r="Q374" i="1" s="1"/>
  <c r="N376" i="1"/>
  <c r="N372" i="1"/>
  <c r="O372" i="1"/>
  <c r="Q370" i="1" s="1"/>
  <c r="P371" i="1"/>
  <c r="P367" i="1"/>
  <c r="O368" i="1"/>
  <c r="Q366" i="1" s="1"/>
  <c r="N368" i="1"/>
  <c r="P363" i="1"/>
  <c r="O364" i="1"/>
  <c r="Q362" i="1" s="1"/>
  <c r="N364" i="1"/>
  <c r="P359" i="1"/>
  <c r="O360" i="1"/>
  <c r="Q358" i="1" s="1"/>
  <c r="N360" i="1"/>
  <c r="P355" i="1"/>
  <c r="N356" i="1"/>
  <c r="O356" i="1"/>
  <c r="Q354" i="1" s="1"/>
  <c r="P351" i="1"/>
  <c r="O352" i="1"/>
  <c r="Q350" i="1" s="1"/>
  <c r="N352" i="1"/>
  <c r="P347" i="1"/>
  <c r="O348" i="1"/>
  <c r="Q346" i="1" s="1"/>
  <c r="N348" i="1"/>
  <c r="P343" i="1"/>
  <c r="N344" i="1"/>
  <c r="O344" i="1"/>
  <c r="Q342" i="1" s="1"/>
  <c r="O340" i="1"/>
  <c r="Q338" i="1" s="1"/>
  <c r="N340" i="1"/>
  <c r="P339" i="1"/>
  <c r="P335" i="1"/>
  <c r="N336" i="1"/>
  <c r="O336" i="1"/>
  <c r="Q334" i="1" s="1"/>
  <c r="P331" i="1"/>
  <c r="O332" i="1"/>
  <c r="Q330" i="1" s="1"/>
  <c r="N332" i="1"/>
  <c r="P327" i="1"/>
  <c r="N328" i="1"/>
  <c r="O328" i="1"/>
  <c r="Q326" i="1" s="1"/>
  <c r="P323" i="1"/>
  <c r="O324" i="1"/>
  <c r="Q322" i="1" s="1"/>
  <c r="N324" i="1"/>
  <c r="P319" i="1"/>
  <c r="N320" i="1"/>
  <c r="O320" i="1"/>
  <c r="Q318" i="1" s="1"/>
  <c r="P315" i="1"/>
  <c r="O316" i="1"/>
  <c r="Q314" i="1" s="1"/>
  <c r="N316" i="1"/>
  <c r="P311" i="1"/>
  <c r="N312" i="1"/>
  <c r="O312" i="1"/>
  <c r="Q310" i="1" s="1"/>
  <c r="N308" i="1"/>
  <c r="P307" i="1"/>
  <c r="O308" i="1"/>
  <c r="Q306" i="1" s="1"/>
  <c r="P303" i="1"/>
  <c r="N304" i="1"/>
  <c r="O304" i="1"/>
  <c r="Q302" i="1" s="1"/>
  <c r="P299" i="1"/>
  <c r="O300" i="1"/>
  <c r="Q298" i="1" s="1"/>
  <c r="N300" i="1"/>
  <c r="P295" i="1"/>
  <c r="N296" i="1"/>
  <c r="O296" i="1"/>
  <c r="Q294" i="1" s="1"/>
  <c r="N292" i="1"/>
  <c r="P291" i="1"/>
  <c r="O292" i="1"/>
  <c r="Q290" i="1" s="1"/>
  <c r="P287" i="1"/>
  <c r="N288" i="1"/>
  <c r="O288" i="1"/>
  <c r="Q286" i="1" s="1"/>
  <c r="P283" i="1"/>
  <c r="O284" i="1"/>
  <c r="Q282" i="1" s="1"/>
  <c r="N284" i="1"/>
  <c r="P279" i="1"/>
  <c r="N280" i="1"/>
  <c r="O280" i="1"/>
  <c r="Q278" i="1" s="1"/>
  <c r="N276" i="1"/>
  <c r="O276" i="1"/>
  <c r="Q274" i="1" s="1"/>
  <c r="P275" i="1"/>
  <c r="P271" i="1"/>
  <c r="N272" i="1"/>
  <c r="O272" i="1"/>
  <c r="Q270" i="1" s="1"/>
  <c r="P267" i="1"/>
  <c r="O268" i="1"/>
  <c r="Q266" i="1" s="1"/>
  <c r="N268" i="1"/>
  <c r="P263" i="1"/>
  <c r="N264" i="1"/>
  <c r="O264" i="1"/>
  <c r="Q262" i="1" s="1"/>
  <c r="N260" i="1"/>
  <c r="P259" i="1"/>
  <c r="O260" i="1"/>
  <c r="Q258" i="1" s="1"/>
  <c r="P255" i="1"/>
  <c r="N256" i="1"/>
  <c r="O256" i="1"/>
  <c r="Q254" i="1" s="1"/>
  <c r="P251" i="1"/>
  <c r="O252" i="1"/>
  <c r="Q250" i="1" s="1"/>
  <c r="N252" i="1"/>
  <c r="P247" i="1"/>
  <c r="N248" i="1"/>
  <c r="O248" i="1"/>
  <c r="Q246" i="1" s="1"/>
  <c r="N244" i="1"/>
  <c r="O244" i="1"/>
  <c r="Q242" i="1" s="1"/>
  <c r="P243" i="1"/>
  <c r="P239" i="1"/>
  <c r="N240" i="1"/>
  <c r="O240" i="1"/>
  <c r="Q238" i="1" s="1"/>
  <c r="P235" i="1"/>
  <c r="O236" i="1"/>
  <c r="Q234" i="1" s="1"/>
  <c r="N236" i="1"/>
  <c r="P231" i="1"/>
  <c r="N232" i="1"/>
  <c r="O232" i="1"/>
  <c r="Q230" i="1" s="1"/>
  <c r="N228" i="1"/>
  <c r="P227" i="1"/>
  <c r="O228" i="1"/>
  <c r="Q226" i="1" s="1"/>
  <c r="P223" i="1"/>
  <c r="N224" i="1"/>
  <c r="O224" i="1"/>
  <c r="Q222" i="1" s="1"/>
  <c r="P219" i="1"/>
  <c r="O220" i="1"/>
  <c r="Q218" i="1" s="1"/>
  <c r="N220" i="1"/>
  <c r="P215" i="1"/>
  <c r="N216" i="1"/>
  <c r="O216" i="1"/>
  <c r="Q214" i="1" s="1"/>
  <c r="N212" i="1"/>
  <c r="O212" i="1"/>
  <c r="Q210" i="1" s="1"/>
  <c r="P211" i="1"/>
  <c r="P207" i="1"/>
  <c r="N208" i="1"/>
  <c r="O208" i="1"/>
  <c r="Q206" i="1" s="1"/>
  <c r="P203" i="1"/>
  <c r="O204" i="1"/>
  <c r="Q202" i="1" s="1"/>
  <c r="N204" i="1"/>
  <c r="P199" i="1"/>
  <c r="N200" i="1"/>
  <c r="O200" i="1"/>
  <c r="Q198" i="1" s="1"/>
  <c r="N196" i="1"/>
  <c r="P195" i="1"/>
  <c r="O196" i="1"/>
  <c r="Q194" i="1" s="1"/>
  <c r="P191" i="1"/>
  <c r="N192" i="1"/>
  <c r="O192" i="1"/>
  <c r="Q190" i="1" s="1"/>
  <c r="P187" i="1"/>
  <c r="O188" i="1"/>
  <c r="Q186" i="1" s="1"/>
  <c r="N188" i="1"/>
  <c r="P183" i="1"/>
  <c r="N184" i="1"/>
  <c r="O184" i="1"/>
  <c r="Q182" i="1" s="1"/>
  <c r="N180" i="1"/>
  <c r="O180" i="1"/>
  <c r="Q178" i="1" s="1"/>
  <c r="P179" i="1"/>
  <c r="P175" i="1"/>
  <c r="N176" i="1"/>
  <c r="O176" i="1"/>
  <c r="Q174" i="1" s="1"/>
  <c r="P171" i="1"/>
  <c r="O172" i="1"/>
  <c r="Q170" i="1" s="1"/>
  <c r="N172" i="1"/>
  <c r="P167" i="1"/>
  <c r="O168" i="1"/>
  <c r="Q166" i="1" s="1"/>
  <c r="N168" i="1"/>
  <c r="P163" i="1"/>
  <c r="N164" i="1"/>
  <c r="O164" i="1"/>
  <c r="Q162" i="1" s="1"/>
  <c r="P159" i="1"/>
  <c r="N160" i="1"/>
  <c r="O160" i="1"/>
  <c r="Q158" i="1" s="1"/>
  <c r="P155" i="1"/>
  <c r="O156" i="1"/>
  <c r="Q154" i="1" s="1"/>
  <c r="N156" i="1"/>
  <c r="P151" i="1"/>
  <c r="O152" i="1"/>
  <c r="Q150" i="1" s="1"/>
  <c r="N152" i="1"/>
  <c r="P147" i="1"/>
  <c r="N148" i="1"/>
  <c r="O148" i="1"/>
  <c r="Q146" i="1" s="1"/>
  <c r="P143" i="1"/>
  <c r="N144" i="1"/>
  <c r="O144" i="1"/>
  <c r="Q142" i="1" s="1"/>
  <c r="P139" i="1"/>
  <c r="O140" i="1"/>
  <c r="Q138" i="1" s="1"/>
  <c r="N140" i="1"/>
  <c r="P135" i="1"/>
  <c r="O136" i="1"/>
  <c r="Q134" i="1" s="1"/>
  <c r="N136" i="1"/>
  <c r="P131" i="1"/>
  <c r="N132" i="1"/>
  <c r="O132" i="1"/>
  <c r="Q130" i="1" s="1"/>
  <c r="P127" i="1"/>
  <c r="N128" i="1"/>
  <c r="O128" i="1"/>
  <c r="Q126" i="1" s="1"/>
  <c r="P123" i="1"/>
  <c r="O124" i="1"/>
  <c r="Q122" i="1" s="1"/>
  <c r="N124" i="1"/>
  <c r="P119" i="1"/>
  <c r="O120" i="1"/>
  <c r="Q118" i="1" s="1"/>
  <c r="N120" i="1"/>
  <c r="P115" i="1"/>
  <c r="N116" i="1"/>
  <c r="O116" i="1"/>
  <c r="Q114" i="1" s="1"/>
  <c r="P111" i="1"/>
  <c r="N112" i="1"/>
  <c r="O112" i="1"/>
  <c r="Q110" i="1" s="1"/>
  <c r="P107" i="1"/>
  <c r="O108" i="1"/>
  <c r="Q106" i="1" s="1"/>
  <c r="N108" i="1"/>
  <c r="P103" i="1"/>
  <c r="O104" i="1"/>
  <c r="Q102" i="1" s="1"/>
  <c r="N104" i="1"/>
  <c r="P99" i="1"/>
  <c r="N100" i="1"/>
  <c r="O100" i="1"/>
  <c r="Q98" i="1" s="1"/>
  <c r="P95" i="1"/>
  <c r="N96" i="1"/>
  <c r="O96" i="1"/>
  <c r="Q94" i="1" s="1"/>
  <c r="P91" i="1"/>
  <c r="O92" i="1"/>
  <c r="Q90" i="1" s="1"/>
  <c r="N92" i="1"/>
  <c r="P87" i="1"/>
  <c r="O88" i="1"/>
  <c r="Q86" i="1" s="1"/>
  <c r="N88" i="1"/>
  <c r="P83" i="1"/>
  <c r="N84" i="1"/>
  <c r="O84" i="1"/>
  <c r="Q82" i="1" s="1"/>
  <c r="P79" i="1"/>
  <c r="N80" i="1"/>
  <c r="O80" i="1"/>
  <c r="Q78" i="1" s="1"/>
  <c r="P75" i="1"/>
  <c r="O76" i="1"/>
  <c r="Q74" i="1" s="1"/>
  <c r="N76" i="1"/>
  <c r="P71" i="1"/>
  <c r="O72" i="1"/>
  <c r="Q70" i="1" s="1"/>
  <c r="N72" i="1"/>
  <c r="P67" i="1"/>
  <c r="N68" i="1"/>
  <c r="O68" i="1"/>
  <c r="Q66" i="1" s="1"/>
  <c r="P63" i="1"/>
  <c r="N64" i="1"/>
  <c r="O64" i="1"/>
  <c r="Q62" i="1" s="1"/>
  <c r="P59" i="1"/>
  <c r="O60" i="1"/>
  <c r="Q58" i="1" s="1"/>
  <c r="N60" i="1"/>
  <c r="P55" i="1"/>
  <c r="O56" i="1"/>
  <c r="Q54" i="1" s="1"/>
  <c r="N56" i="1"/>
  <c r="P51" i="1"/>
  <c r="N52" i="1"/>
  <c r="O52" i="1"/>
  <c r="Q50" i="1" s="1"/>
  <c r="P47" i="1"/>
  <c r="N48" i="1"/>
  <c r="O48" i="1"/>
  <c r="Q46" i="1" s="1"/>
  <c r="P43" i="1"/>
  <c r="O44" i="1"/>
  <c r="Q42" i="1" s="1"/>
  <c r="N44" i="1"/>
  <c r="P39" i="1"/>
  <c r="O40" i="1"/>
  <c r="Q38" i="1" s="1"/>
  <c r="N40" i="1"/>
  <c r="P35" i="1"/>
  <c r="N36" i="1"/>
  <c r="O36" i="1"/>
  <c r="Q34" i="1" s="1"/>
  <c r="P31" i="1"/>
  <c r="N32" i="1"/>
  <c r="O32" i="1"/>
  <c r="Q30" i="1" s="1"/>
  <c r="P27" i="1"/>
  <c r="O28" i="1"/>
  <c r="Q26" i="1" s="1"/>
  <c r="N28" i="1"/>
  <c r="O815" i="1"/>
  <c r="Q813" i="1" s="1"/>
  <c r="P814" i="1"/>
  <c r="N815" i="1"/>
  <c r="O803" i="1"/>
  <c r="Q801" i="1" s="1"/>
  <c r="N803" i="1"/>
  <c r="P802" i="1"/>
  <c r="P790" i="1"/>
  <c r="O791" i="1"/>
  <c r="Q789" i="1" s="1"/>
  <c r="N791" i="1"/>
  <c r="O783" i="1"/>
  <c r="Q781" i="1" s="1"/>
  <c r="P782" i="1"/>
  <c r="N783" i="1"/>
  <c r="P774" i="1"/>
  <c r="O775" i="1"/>
  <c r="Q773" i="1" s="1"/>
  <c r="N775" i="1"/>
  <c r="O771" i="1"/>
  <c r="Q769" i="1" s="1"/>
  <c r="N771" i="1"/>
  <c r="P770" i="1"/>
  <c r="O767" i="1"/>
  <c r="Q765" i="1" s="1"/>
  <c r="N767" i="1"/>
  <c r="P766" i="1"/>
  <c r="P758" i="1"/>
  <c r="O759" i="1"/>
  <c r="Q757" i="1" s="1"/>
  <c r="N759" i="1"/>
  <c r="O755" i="1"/>
  <c r="Q753" i="1" s="1"/>
  <c r="P754" i="1"/>
  <c r="N755" i="1"/>
  <c r="O739" i="1"/>
  <c r="Q737" i="1" s="1"/>
  <c r="N739" i="1"/>
  <c r="P738" i="1"/>
  <c r="P726" i="1"/>
  <c r="O727" i="1"/>
  <c r="Q725" i="1" s="1"/>
  <c r="N727" i="1"/>
  <c r="O719" i="1"/>
  <c r="Q717" i="1" s="1"/>
  <c r="P718" i="1"/>
  <c r="N719" i="1"/>
  <c r="P714" i="1"/>
  <c r="O715" i="1"/>
  <c r="Q713" i="1" s="1"/>
  <c r="N715" i="1"/>
  <c r="O707" i="1"/>
  <c r="Q705" i="1" s="1"/>
  <c r="N707" i="1"/>
  <c r="P706" i="1"/>
  <c r="O703" i="1"/>
  <c r="Q701" i="1" s="1"/>
  <c r="N703" i="1"/>
  <c r="P702" i="1"/>
  <c r="P694" i="1"/>
  <c r="O695" i="1"/>
  <c r="Q693" i="1" s="1"/>
  <c r="N695" i="1"/>
  <c r="O687" i="1"/>
  <c r="Q685" i="1" s="1"/>
  <c r="P686" i="1"/>
  <c r="N687" i="1"/>
  <c r="P678" i="1"/>
  <c r="O679" i="1"/>
  <c r="Q677" i="1" s="1"/>
  <c r="N679" i="1"/>
  <c r="O671" i="1"/>
  <c r="Q669" i="1" s="1"/>
  <c r="P670" i="1"/>
  <c r="N671" i="1"/>
  <c r="O659" i="1"/>
  <c r="Q657" i="1" s="1"/>
  <c r="P658" i="1"/>
  <c r="N659" i="1"/>
  <c r="P650" i="1"/>
  <c r="O651" i="1"/>
  <c r="Q649" i="1" s="1"/>
  <c r="N651" i="1"/>
  <c r="P646" i="1"/>
  <c r="O647" i="1"/>
  <c r="Q645" i="1" s="1"/>
  <c r="N647" i="1"/>
  <c r="O639" i="1"/>
  <c r="Q637" i="1" s="1"/>
  <c r="N639" i="1"/>
  <c r="P638" i="1"/>
  <c r="P634" i="1"/>
  <c r="O635" i="1"/>
  <c r="Q633" i="1" s="1"/>
  <c r="N635" i="1"/>
  <c r="P626" i="1"/>
  <c r="O627" i="1"/>
  <c r="Q625" i="1" s="1"/>
  <c r="N627" i="1"/>
  <c r="O623" i="1"/>
  <c r="Q621" i="1" s="1"/>
  <c r="P622" i="1"/>
  <c r="N623" i="1"/>
  <c r="O611" i="1"/>
  <c r="Q609" i="1" s="1"/>
  <c r="P610" i="1"/>
  <c r="N611" i="1"/>
  <c r="O595" i="1"/>
  <c r="Q593" i="1" s="1"/>
  <c r="P594" i="1"/>
  <c r="N595" i="1"/>
  <c r="O583" i="1"/>
  <c r="Q581" i="1" s="1"/>
  <c r="N583" i="1"/>
  <c r="P582" i="1"/>
  <c r="O575" i="1"/>
  <c r="Q573" i="1" s="1"/>
  <c r="P574" i="1"/>
  <c r="N575" i="1"/>
  <c r="P570" i="1"/>
  <c r="O571" i="1"/>
  <c r="Q569" i="1" s="1"/>
  <c r="N571" i="1"/>
  <c r="P562" i="1"/>
  <c r="O563" i="1"/>
  <c r="Q561" i="1" s="1"/>
  <c r="N563" i="1"/>
  <c r="P554" i="1"/>
  <c r="O555" i="1"/>
  <c r="Q553" i="1" s="1"/>
  <c r="N555" i="1"/>
  <c r="P542" i="1"/>
  <c r="O543" i="1"/>
  <c r="Q541" i="1" s="1"/>
  <c r="N543" i="1"/>
  <c r="O531" i="1"/>
  <c r="Q529" i="1" s="1"/>
  <c r="P530" i="1"/>
  <c r="N531" i="1"/>
  <c r="P522" i="1"/>
  <c r="O523" i="1"/>
  <c r="Q521" i="1" s="1"/>
  <c r="N523" i="1"/>
  <c r="O519" i="1"/>
  <c r="Q517" i="1" s="1"/>
  <c r="P518" i="1"/>
  <c r="N519" i="1"/>
  <c r="O511" i="1"/>
  <c r="Q509" i="1" s="1"/>
  <c r="P510" i="1"/>
  <c r="N511" i="1"/>
  <c r="P506" i="1"/>
  <c r="N507" i="1"/>
  <c r="O507" i="1"/>
  <c r="Q505" i="1" s="1"/>
  <c r="P498" i="1"/>
  <c r="O499" i="1"/>
  <c r="Q497" i="1" s="1"/>
  <c r="N499" i="1"/>
  <c r="P490" i="1"/>
  <c r="O491" i="1"/>
  <c r="Q489" i="1" s="1"/>
  <c r="N491" i="1"/>
  <c r="P482" i="1"/>
  <c r="O483" i="1"/>
  <c r="Q481" i="1" s="1"/>
  <c r="N483" i="1"/>
  <c r="P474" i="1"/>
  <c r="O475" i="1"/>
  <c r="Q473" i="1" s="1"/>
  <c r="N475" i="1"/>
  <c r="P466" i="1"/>
  <c r="O467" i="1"/>
  <c r="Q465" i="1" s="1"/>
  <c r="N467" i="1"/>
  <c r="P458" i="1"/>
  <c r="O459" i="1"/>
  <c r="Q457" i="1" s="1"/>
  <c r="N459" i="1"/>
  <c r="P454" i="1"/>
  <c r="O455" i="1"/>
  <c r="Q453" i="1" s="1"/>
  <c r="N455" i="1"/>
  <c r="P446" i="1"/>
  <c r="O447" i="1"/>
  <c r="Q445" i="1" s="1"/>
  <c r="N447" i="1"/>
  <c r="P438" i="1"/>
  <c r="O439" i="1"/>
  <c r="Q437" i="1" s="1"/>
  <c r="N439" i="1"/>
  <c r="P434" i="1"/>
  <c r="O435" i="1"/>
  <c r="Q433" i="1" s="1"/>
  <c r="N435" i="1"/>
  <c r="P426" i="1"/>
  <c r="O427" i="1"/>
  <c r="Q425" i="1" s="1"/>
  <c r="N427" i="1"/>
  <c r="P418" i="1"/>
  <c r="O419" i="1"/>
  <c r="Q417" i="1" s="1"/>
  <c r="N419" i="1"/>
  <c r="P410" i="1"/>
  <c r="O411" i="1"/>
  <c r="Q409" i="1" s="1"/>
  <c r="N411" i="1"/>
  <c r="P406" i="1"/>
  <c r="O407" i="1"/>
  <c r="Q405" i="1" s="1"/>
  <c r="N407" i="1"/>
  <c r="P398" i="1"/>
  <c r="N399" i="1"/>
  <c r="O399" i="1"/>
  <c r="Q397" i="1" s="1"/>
  <c r="P390" i="1"/>
  <c r="O391" i="1"/>
  <c r="Q389" i="1" s="1"/>
  <c r="N391" i="1"/>
  <c r="P386" i="1"/>
  <c r="O387" i="1"/>
  <c r="Q385" i="1" s="1"/>
  <c r="N387" i="1"/>
  <c r="P378" i="1"/>
  <c r="O379" i="1"/>
  <c r="Q377" i="1" s="1"/>
  <c r="N379" i="1"/>
  <c r="P374" i="1"/>
  <c r="O375" i="1"/>
  <c r="Q373" i="1" s="1"/>
  <c r="N375" i="1"/>
  <c r="P370" i="1"/>
  <c r="O371" i="1"/>
  <c r="Q369" i="1" s="1"/>
  <c r="N371" i="1"/>
  <c r="P362" i="1"/>
  <c r="O363" i="1"/>
  <c r="Q361" i="1" s="1"/>
  <c r="N363" i="1"/>
  <c r="P354" i="1"/>
  <c r="O355" i="1"/>
  <c r="Q353" i="1" s="1"/>
  <c r="N355" i="1"/>
  <c r="P342" i="1"/>
  <c r="O343" i="1"/>
  <c r="Q341" i="1" s="1"/>
  <c r="N343" i="1"/>
  <c r="P334" i="1"/>
  <c r="N335" i="1"/>
  <c r="O335" i="1"/>
  <c r="Q333" i="1" s="1"/>
  <c r="P326" i="1"/>
  <c r="O327" i="1"/>
  <c r="Q325" i="1" s="1"/>
  <c r="N327" i="1"/>
  <c r="P310" i="1"/>
  <c r="O311" i="1"/>
  <c r="Q309" i="1" s="1"/>
  <c r="N311" i="1"/>
  <c r="P298" i="1"/>
  <c r="N299" i="1"/>
  <c r="O299" i="1"/>
  <c r="Q297" i="1" s="1"/>
  <c r="P286" i="1"/>
  <c r="O287" i="1"/>
  <c r="Q285" i="1" s="1"/>
  <c r="N287" i="1"/>
  <c r="P278" i="1"/>
  <c r="O279" i="1"/>
  <c r="Q277" i="1" s="1"/>
  <c r="N279" i="1"/>
  <c r="P274" i="1"/>
  <c r="O275" i="1"/>
  <c r="Q273" i="1" s="1"/>
  <c r="N275" i="1"/>
  <c r="P270" i="1"/>
  <c r="O271" i="1"/>
  <c r="Q269" i="1" s="1"/>
  <c r="N271" i="1"/>
  <c r="P262" i="1"/>
  <c r="O263" i="1"/>
  <c r="Q261" i="1" s="1"/>
  <c r="N263" i="1"/>
  <c r="P258" i="1"/>
  <c r="O259" i="1"/>
  <c r="Q257" i="1" s="1"/>
  <c r="N259" i="1"/>
  <c r="P254" i="1"/>
  <c r="O255" i="1"/>
  <c r="Q253" i="1" s="1"/>
  <c r="N255" i="1"/>
  <c r="P250" i="1"/>
  <c r="N251" i="1"/>
  <c r="O251" i="1"/>
  <c r="Q249" i="1" s="1"/>
  <c r="P246" i="1"/>
  <c r="O247" i="1"/>
  <c r="Q245" i="1" s="1"/>
  <c r="N247" i="1"/>
  <c r="P242" i="1"/>
  <c r="N243" i="1"/>
  <c r="O243" i="1"/>
  <c r="Q241" i="1" s="1"/>
  <c r="P234" i="1"/>
  <c r="N235" i="1"/>
  <c r="O235" i="1"/>
  <c r="Q233" i="1" s="1"/>
  <c r="P230" i="1"/>
  <c r="O231" i="1"/>
  <c r="Q229" i="1" s="1"/>
  <c r="N231" i="1"/>
  <c r="P226" i="1"/>
  <c r="O227" i="1"/>
  <c r="Q225" i="1" s="1"/>
  <c r="N227" i="1"/>
  <c r="P222" i="1"/>
  <c r="O223" i="1"/>
  <c r="Q221" i="1" s="1"/>
  <c r="N223" i="1"/>
  <c r="P218" i="1"/>
  <c r="O219" i="1"/>
  <c r="Q217" i="1" s="1"/>
  <c r="N219" i="1"/>
  <c r="P214" i="1"/>
  <c r="O215" i="1"/>
  <c r="Q213" i="1" s="1"/>
  <c r="N215" i="1"/>
  <c r="P210" i="1"/>
  <c r="O211" i="1"/>
  <c r="Q209" i="1" s="1"/>
  <c r="N211" i="1"/>
  <c r="P206" i="1"/>
  <c r="O207" i="1"/>
  <c r="Q205" i="1" s="1"/>
  <c r="N207" i="1"/>
  <c r="P198" i="1"/>
  <c r="O199" i="1"/>
  <c r="Q197" i="1" s="1"/>
  <c r="N199" i="1"/>
  <c r="P194" i="1"/>
  <c r="O195" i="1"/>
  <c r="Q193" i="1" s="1"/>
  <c r="N195" i="1"/>
  <c r="P190" i="1"/>
  <c r="O191" i="1"/>
  <c r="Q189" i="1" s="1"/>
  <c r="N191" i="1"/>
  <c r="P186" i="1"/>
  <c r="N187" i="1"/>
  <c r="O187" i="1"/>
  <c r="Q185" i="1" s="1"/>
  <c r="P182" i="1"/>
  <c r="O183" i="1"/>
  <c r="Q181" i="1" s="1"/>
  <c r="N183" i="1"/>
  <c r="P178" i="1"/>
  <c r="O179" i="1"/>
  <c r="Q177" i="1" s="1"/>
  <c r="N179" i="1"/>
  <c r="P170" i="1"/>
  <c r="N171" i="1"/>
  <c r="O171" i="1"/>
  <c r="Q169" i="1" s="1"/>
  <c r="P166" i="1"/>
  <c r="O167" i="1"/>
  <c r="Q165" i="1" s="1"/>
  <c r="N167" i="1"/>
  <c r="P162" i="1"/>
  <c r="O163" i="1"/>
  <c r="Q161" i="1" s="1"/>
  <c r="N163" i="1"/>
  <c r="P158" i="1"/>
  <c r="O159" i="1"/>
  <c r="Q157" i="1" s="1"/>
  <c r="N159" i="1"/>
  <c r="P154" i="1"/>
  <c r="O155" i="1"/>
  <c r="Q153" i="1" s="1"/>
  <c r="N155" i="1"/>
  <c r="P146" i="1"/>
  <c r="O147" i="1"/>
  <c r="Q145" i="1" s="1"/>
  <c r="N147" i="1"/>
  <c r="P142" i="1"/>
  <c r="O143" i="1"/>
  <c r="Q141" i="1" s="1"/>
  <c r="N143" i="1"/>
  <c r="P138" i="1"/>
  <c r="N139" i="1"/>
  <c r="O139" i="1"/>
  <c r="Q137" i="1" s="1"/>
  <c r="P130" i="1"/>
  <c r="O131" i="1"/>
  <c r="Q129" i="1" s="1"/>
  <c r="N131" i="1"/>
  <c r="P126" i="1"/>
  <c r="N127" i="1"/>
  <c r="O127" i="1"/>
  <c r="Q125" i="1" s="1"/>
  <c r="P118" i="1"/>
  <c r="O119" i="1"/>
  <c r="Q117" i="1" s="1"/>
  <c r="N119" i="1"/>
  <c r="P114" i="1"/>
  <c r="O115" i="1"/>
  <c r="Q113" i="1" s="1"/>
  <c r="N115" i="1"/>
  <c r="P106" i="1"/>
  <c r="N107" i="1"/>
  <c r="O107" i="1"/>
  <c r="Q105" i="1" s="1"/>
  <c r="P102" i="1"/>
  <c r="O103" i="1"/>
  <c r="Q101" i="1" s="1"/>
  <c r="N103" i="1"/>
  <c r="O95" i="1"/>
  <c r="Q93" i="1" s="1"/>
  <c r="N95" i="1"/>
  <c r="P94" i="1"/>
  <c r="P90" i="1"/>
  <c r="O91" i="1"/>
  <c r="Q89" i="1" s="1"/>
  <c r="N91" i="1"/>
  <c r="P82" i="1"/>
  <c r="O83" i="1"/>
  <c r="Q81" i="1" s="1"/>
  <c r="N83" i="1"/>
  <c r="P78" i="1"/>
  <c r="O79" i="1"/>
  <c r="Q77" i="1" s="1"/>
  <c r="N79" i="1"/>
  <c r="P74" i="1"/>
  <c r="N75" i="1"/>
  <c r="O75" i="1"/>
  <c r="Q73" i="1" s="1"/>
  <c r="O67" i="1"/>
  <c r="Q65" i="1" s="1"/>
  <c r="P66" i="1"/>
  <c r="N67" i="1"/>
  <c r="P62" i="1"/>
  <c r="N63" i="1"/>
  <c r="O63" i="1"/>
  <c r="Q61" i="1" s="1"/>
  <c r="O55" i="1"/>
  <c r="Q53" i="1" s="1"/>
  <c r="P54" i="1"/>
  <c r="N55" i="1"/>
  <c r="P50" i="1"/>
  <c r="O51" i="1"/>
  <c r="Q49" i="1" s="1"/>
  <c r="N51" i="1"/>
  <c r="P46" i="1"/>
  <c r="O47" i="1"/>
  <c r="Q45" i="1" s="1"/>
  <c r="N47" i="1"/>
  <c r="P42" i="1"/>
  <c r="N43" i="1"/>
  <c r="O43" i="1"/>
  <c r="Q41" i="1" s="1"/>
  <c r="P38" i="1"/>
  <c r="O39" i="1"/>
  <c r="Q37" i="1" s="1"/>
  <c r="N39" i="1"/>
  <c r="O35" i="1"/>
  <c r="Q33" i="1" s="1"/>
  <c r="P34" i="1"/>
  <c r="N35" i="1"/>
  <c r="P30" i="1"/>
  <c r="O31" i="1"/>
  <c r="Q29" i="1" s="1"/>
  <c r="N31" i="1"/>
  <c r="O23" i="1"/>
  <c r="Q21" i="1" s="1"/>
  <c r="P22" i="1"/>
  <c r="N23" i="1"/>
  <c r="O810" i="1"/>
  <c r="Q808" i="1" s="1"/>
  <c r="N810" i="1"/>
  <c r="P809" i="1"/>
  <c r="P801" i="1"/>
  <c r="N802" i="1"/>
  <c r="O802" i="1"/>
  <c r="Q800" i="1" s="1"/>
  <c r="O794" i="1"/>
  <c r="Q792" i="1" s="1"/>
  <c r="P793" i="1"/>
  <c r="N794" i="1"/>
  <c r="P789" i="1"/>
  <c r="O790" i="1"/>
  <c r="Q788" i="1" s="1"/>
  <c r="N790" i="1"/>
  <c r="O782" i="1"/>
  <c r="Q780" i="1" s="1"/>
  <c r="P781" i="1"/>
  <c r="N782" i="1"/>
  <c r="P773" i="1"/>
  <c r="O774" i="1"/>
  <c r="Q772" i="1" s="1"/>
  <c r="N774" i="1"/>
  <c r="O762" i="1"/>
  <c r="Q760" i="1" s="1"/>
  <c r="P761" i="1"/>
  <c r="N762" i="1"/>
  <c r="P753" i="1"/>
  <c r="O754" i="1"/>
  <c r="Q752" i="1" s="1"/>
  <c r="N754" i="1"/>
  <c r="O746" i="1"/>
  <c r="Q744" i="1" s="1"/>
  <c r="P745" i="1"/>
  <c r="N746" i="1"/>
  <c r="P741" i="1"/>
  <c r="O742" i="1"/>
  <c r="Q740" i="1" s="1"/>
  <c r="N742" i="1"/>
  <c r="P733" i="1"/>
  <c r="O734" i="1"/>
  <c r="Q732" i="1" s="1"/>
  <c r="N734" i="1"/>
  <c r="O730" i="1"/>
  <c r="Q728" i="1" s="1"/>
  <c r="P729" i="1"/>
  <c r="N730" i="1"/>
  <c r="P721" i="1"/>
  <c r="O722" i="1"/>
  <c r="Q720" i="1" s="1"/>
  <c r="N722" i="1"/>
  <c r="O718" i="1"/>
  <c r="Q716" i="1" s="1"/>
  <c r="P717" i="1"/>
  <c r="N718" i="1"/>
  <c r="P709" i="1"/>
  <c r="O710" i="1"/>
  <c r="Q708" i="1" s="1"/>
  <c r="N710" i="1"/>
  <c r="P705" i="1"/>
  <c r="N706" i="1"/>
  <c r="O706" i="1"/>
  <c r="Q704" i="1" s="1"/>
  <c r="P693" i="1"/>
  <c r="O694" i="1"/>
  <c r="Q692" i="1" s="1"/>
  <c r="N694" i="1"/>
  <c r="P677" i="1"/>
  <c r="O678" i="1"/>
  <c r="Q676" i="1" s="1"/>
  <c r="N678" i="1"/>
  <c r="O666" i="1"/>
  <c r="Q664" i="1" s="1"/>
  <c r="P665" i="1"/>
  <c r="N666" i="1"/>
  <c r="P657" i="1"/>
  <c r="O658" i="1"/>
  <c r="Q656" i="1" s="1"/>
  <c r="N658" i="1"/>
  <c r="O654" i="1"/>
  <c r="Q652" i="1" s="1"/>
  <c r="P653" i="1"/>
  <c r="N654" i="1"/>
  <c r="P645" i="1"/>
  <c r="O646" i="1"/>
  <c r="Q644" i="1" s="1"/>
  <c r="N646" i="1"/>
  <c r="P641" i="1"/>
  <c r="O642" i="1"/>
  <c r="Q640" i="1" s="1"/>
  <c r="N642" i="1"/>
  <c r="P633" i="1"/>
  <c r="O634" i="1"/>
  <c r="Q632" i="1" s="1"/>
  <c r="N634" i="1"/>
  <c r="P629" i="1"/>
  <c r="O630" i="1"/>
  <c r="Q628" i="1" s="1"/>
  <c r="N630" i="1"/>
  <c r="P621" i="1"/>
  <c r="O622" i="1"/>
  <c r="Q620" i="1" s="1"/>
  <c r="N622" i="1"/>
  <c r="P613" i="1"/>
  <c r="O614" i="1"/>
  <c r="Q612" i="1" s="1"/>
  <c r="N614" i="1"/>
  <c r="P605" i="1"/>
  <c r="O606" i="1"/>
  <c r="Q604" i="1" s="1"/>
  <c r="N606" i="1"/>
  <c r="P597" i="1"/>
  <c r="O598" i="1"/>
  <c r="Q596" i="1" s="1"/>
  <c r="N598" i="1"/>
  <c r="P589" i="1"/>
  <c r="O590" i="1"/>
  <c r="Q588" i="1" s="1"/>
  <c r="N590" i="1"/>
  <c r="P581" i="1"/>
  <c r="O582" i="1"/>
  <c r="Q580" i="1" s="1"/>
  <c r="N582" i="1"/>
  <c r="P565" i="1"/>
  <c r="O566" i="1"/>
  <c r="Q564" i="1" s="1"/>
  <c r="N566" i="1"/>
  <c r="P557" i="1"/>
  <c r="O558" i="1"/>
  <c r="Q556" i="1" s="1"/>
  <c r="N558" i="1"/>
  <c r="P545" i="1"/>
  <c r="N546" i="1"/>
  <c r="O546" i="1"/>
  <c r="Q544" i="1" s="1"/>
  <c r="P537" i="1"/>
  <c r="O538" i="1"/>
  <c r="Q536" i="1" s="1"/>
  <c r="N538" i="1"/>
  <c r="O522" i="1"/>
  <c r="Q520" i="1" s="1"/>
  <c r="P521" i="1"/>
  <c r="N522" i="1"/>
  <c r="O506" i="1"/>
  <c r="Q504" i="1" s="1"/>
  <c r="P505" i="1"/>
  <c r="N506" i="1"/>
  <c r="O486" i="1"/>
  <c r="Q484" i="1" s="1"/>
  <c r="P485" i="1"/>
  <c r="N486" i="1"/>
  <c r="P449" i="1"/>
  <c r="O450" i="1"/>
  <c r="Q448" i="1" s="1"/>
  <c r="N450" i="1"/>
  <c r="O406" i="1"/>
  <c r="Q404" i="1" s="1"/>
  <c r="P405" i="1"/>
  <c r="N406" i="1"/>
  <c r="P361" i="1"/>
  <c r="O362" i="1"/>
  <c r="Q360" i="1" s="1"/>
  <c r="N362" i="1"/>
  <c r="O326" i="1"/>
  <c r="Q324" i="1" s="1"/>
  <c r="P325" i="1"/>
  <c r="N326" i="1"/>
  <c r="P297" i="1"/>
  <c r="O298" i="1"/>
  <c r="Q296" i="1" s="1"/>
  <c r="N298" i="1"/>
  <c r="O278" i="1"/>
  <c r="Q276" i="1" s="1"/>
  <c r="P277" i="1"/>
  <c r="N278" i="1"/>
  <c r="P257" i="1"/>
  <c r="O258" i="1"/>
  <c r="Q256" i="1" s="1"/>
  <c r="N258" i="1"/>
  <c r="P241" i="1"/>
  <c r="O242" i="1"/>
  <c r="Q240" i="1" s="1"/>
  <c r="N242" i="1"/>
  <c r="P233" i="1"/>
  <c r="O234" i="1"/>
  <c r="Q232" i="1" s="1"/>
  <c r="N234" i="1"/>
  <c r="P225" i="1"/>
  <c r="O226" i="1"/>
  <c r="Q224" i="1" s="1"/>
  <c r="N226" i="1"/>
  <c r="P217" i="1"/>
  <c r="O218" i="1"/>
  <c r="Q216" i="1" s="1"/>
  <c r="N218" i="1"/>
  <c r="P209" i="1"/>
  <c r="O210" i="1"/>
  <c r="Q208" i="1" s="1"/>
  <c r="N210" i="1"/>
  <c r="P201" i="1"/>
  <c r="O202" i="1"/>
  <c r="Q200" i="1" s="1"/>
  <c r="N202" i="1"/>
  <c r="O198" i="1"/>
  <c r="Q196" i="1" s="1"/>
  <c r="P197" i="1"/>
  <c r="N198" i="1"/>
  <c r="P185" i="1"/>
  <c r="O186" i="1"/>
  <c r="Q184" i="1" s="1"/>
  <c r="N186" i="1"/>
  <c r="P173" i="1"/>
  <c r="O174" i="1"/>
  <c r="Q172" i="1" s="1"/>
  <c r="N174" i="1"/>
  <c r="P157" i="1"/>
  <c r="O158" i="1"/>
  <c r="Q156" i="1" s="1"/>
  <c r="N158" i="1"/>
  <c r="P145" i="1"/>
  <c r="O146" i="1"/>
  <c r="Q144" i="1" s="1"/>
  <c r="N146" i="1"/>
  <c r="O130" i="1"/>
  <c r="Q128" i="1" s="1"/>
  <c r="P129" i="1"/>
  <c r="N130" i="1"/>
  <c r="P117" i="1"/>
  <c r="O118" i="1"/>
  <c r="Q116" i="1" s="1"/>
  <c r="N118" i="1"/>
  <c r="P101" i="1"/>
  <c r="O102" i="1"/>
  <c r="Q100" i="1" s="1"/>
  <c r="N102" i="1"/>
  <c r="P85" i="1"/>
  <c r="O86" i="1"/>
  <c r="Q84" i="1" s="1"/>
  <c r="N86" i="1"/>
  <c r="P77" i="1"/>
  <c r="O78" i="1"/>
  <c r="Q76" i="1" s="1"/>
  <c r="N78" i="1"/>
  <c r="P73" i="1"/>
  <c r="O74" i="1"/>
  <c r="Q72" i="1" s="1"/>
  <c r="N74" i="1"/>
  <c r="P69" i="1"/>
  <c r="O70" i="1"/>
  <c r="Q68" i="1" s="1"/>
  <c r="N70" i="1"/>
  <c r="P61" i="1"/>
  <c r="O62" i="1"/>
  <c r="Q60" i="1" s="1"/>
  <c r="N62" i="1"/>
  <c r="P57" i="1"/>
  <c r="O58" i="1"/>
  <c r="Q56" i="1" s="1"/>
  <c r="N58" i="1"/>
  <c r="P53" i="1"/>
  <c r="O54" i="1"/>
  <c r="Q52" i="1" s="1"/>
  <c r="N54" i="1"/>
  <c r="P49" i="1"/>
  <c r="O50" i="1"/>
  <c r="Q48" i="1" s="1"/>
  <c r="N50" i="1"/>
  <c r="P45" i="1"/>
  <c r="O46" i="1"/>
  <c r="Q44" i="1" s="1"/>
  <c r="N46" i="1"/>
  <c r="P41" i="1"/>
  <c r="O42" i="1"/>
  <c r="Q40" i="1" s="1"/>
  <c r="N42" i="1"/>
  <c r="P37" i="1"/>
  <c r="O38" i="1"/>
  <c r="Q36" i="1" s="1"/>
  <c r="N38" i="1"/>
  <c r="P33" i="1"/>
  <c r="O34" i="1"/>
  <c r="Q32" i="1" s="1"/>
  <c r="N34" i="1"/>
  <c r="P29" i="1"/>
  <c r="O30" i="1"/>
  <c r="Q28" i="1" s="1"/>
  <c r="N30" i="1"/>
  <c r="P816" i="1"/>
  <c r="O817" i="1"/>
  <c r="Q815" i="1" s="1"/>
  <c r="N817" i="1"/>
  <c r="P808" i="1"/>
  <c r="O809" i="1"/>
  <c r="Q807" i="1" s="1"/>
  <c r="N809" i="1"/>
  <c r="P800" i="1"/>
  <c r="O801" i="1"/>
  <c r="Q799" i="1" s="1"/>
  <c r="N801" i="1"/>
  <c r="P784" i="1"/>
  <c r="O785" i="1"/>
  <c r="Q783" i="1" s="1"/>
  <c r="N785" i="1"/>
  <c r="O773" i="1"/>
  <c r="Q771" i="1" s="1"/>
  <c r="P772" i="1"/>
  <c r="N773" i="1"/>
  <c r="P764" i="1"/>
  <c r="O765" i="1"/>
  <c r="Q763" i="1" s="1"/>
  <c r="N765" i="1"/>
  <c r="P752" i="1"/>
  <c r="O753" i="1"/>
  <c r="Q751" i="1" s="1"/>
  <c r="N753" i="1"/>
  <c r="P736" i="1"/>
  <c r="O737" i="1"/>
  <c r="Q735" i="1" s="1"/>
  <c r="N737" i="1"/>
  <c r="P716" i="1"/>
  <c r="N717" i="1"/>
  <c r="O717" i="1"/>
  <c r="Q715" i="1" s="1"/>
  <c r="P700" i="1"/>
  <c r="O701" i="1"/>
  <c r="Q699" i="1" s="1"/>
  <c r="N701" i="1"/>
  <c r="P680" i="1"/>
  <c r="O681" i="1"/>
  <c r="Q679" i="1" s="1"/>
  <c r="N681" i="1"/>
  <c r="O665" i="1"/>
  <c r="Q663" i="1" s="1"/>
  <c r="P664" i="1"/>
  <c r="N665" i="1"/>
  <c r="P648" i="1"/>
  <c r="O649" i="1"/>
  <c r="Q647" i="1" s="1"/>
  <c r="N649" i="1"/>
  <c r="P628" i="1"/>
  <c r="O629" i="1"/>
  <c r="Q627" i="1" s="1"/>
  <c r="N629" i="1"/>
  <c r="P620" i="1"/>
  <c r="N621" i="1"/>
  <c r="O621" i="1"/>
  <c r="Q619" i="1" s="1"/>
  <c r="P604" i="1"/>
  <c r="O605" i="1"/>
  <c r="Q603" i="1" s="1"/>
  <c r="N605" i="1"/>
  <c r="P588" i="1"/>
  <c r="N589" i="1"/>
  <c r="O589" i="1"/>
  <c r="Q587" i="1" s="1"/>
  <c r="P564" i="1"/>
  <c r="O565" i="1"/>
  <c r="Q563" i="1" s="1"/>
  <c r="N565" i="1"/>
  <c r="P548" i="1"/>
  <c r="O549" i="1"/>
  <c r="Q547" i="1" s="1"/>
  <c r="N549" i="1"/>
  <c r="P516" i="1"/>
  <c r="O517" i="1"/>
  <c r="Q515" i="1" s="1"/>
  <c r="N517" i="1"/>
  <c r="P492" i="1"/>
  <c r="N493" i="1"/>
  <c r="O493" i="1"/>
  <c r="Q491" i="1" s="1"/>
  <c r="P476" i="1"/>
  <c r="O477" i="1"/>
  <c r="Q475" i="1" s="1"/>
  <c r="N477" i="1"/>
  <c r="P468" i="1"/>
  <c r="N469" i="1"/>
  <c r="O469" i="1"/>
  <c r="Q467" i="1" s="1"/>
  <c r="P444" i="1"/>
  <c r="O445" i="1"/>
  <c r="Q443" i="1" s="1"/>
  <c r="N445" i="1"/>
  <c r="P432" i="1"/>
  <c r="O433" i="1"/>
  <c r="Q431" i="1" s="1"/>
  <c r="N433" i="1"/>
  <c r="P424" i="1"/>
  <c r="O425" i="1"/>
  <c r="Q423" i="1" s="1"/>
  <c r="N425" i="1"/>
  <c r="P416" i="1"/>
  <c r="O417" i="1"/>
  <c r="Q415" i="1" s="1"/>
  <c r="N417" i="1"/>
  <c r="P408" i="1"/>
  <c r="O409" i="1"/>
  <c r="Q407" i="1" s="1"/>
  <c r="N409" i="1"/>
  <c r="P396" i="1"/>
  <c r="O397" i="1"/>
  <c r="Q395" i="1" s="1"/>
  <c r="N397" i="1"/>
  <c r="P388" i="1"/>
  <c r="O389" i="1"/>
  <c r="Q387" i="1" s="1"/>
  <c r="N389" i="1"/>
  <c r="P384" i="1"/>
  <c r="O385" i="1"/>
  <c r="Q383" i="1" s="1"/>
  <c r="N385" i="1"/>
  <c r="P380" i="1"/>
  <c r="O381" i="1"/>
  <c r="Q379" i="1" s="1"/>
  <c r="N381" i="1"/>
  <c r="P372" i="1"/>
  <c r="O373" i="1"/>
  <c r="Q371" i="1" s="1"/>
  <c r="N373" i="1"/>
  <c r="P368" i="1"/>
  <c r="O369" i="1"/>
  <c r="Q367" i="1" s="1"/>
  <c r="N369" i="1"/>
  <c r="P364" i="1"/>
  <c r="N365" i="1"/>
  <c r="O365" i="1"/>
  <c r="Q363" i="1" s="1"/>
  <c r="P356" i="1"/>
  <c r="O357" i="1"/>
  <c r="Q355" i="1" s="1"/>
  <c r="N357" i="1"/>
  <c r="P352" i="1"/>
  <c r="O353" i="1"/>
  <c r="Q351" i="1" s="1"/>
  <c r="N353" i="1"/>
  <c r="P348" i="1"/>
  <c r="O349" i="1"/>
  <c r="Q347" i="1" s="1"/>
  <c r="N349" i="1"/>
  <c r="P344" i="1"/>
  <c r="O345" i="1"/>
  <c r="Q343" i="1" s="1"/>
  <c r="N345" i="1"/>
  <c r="P340" i="1"/>
  <c r="N341" i="1"/>
  <c r="O341" i="1"/>
  <c r="Q339" i="1" s="1"/>
  <c r="P332" i="1"/>
  <c r="O333" i="1"/>
  <c r="Q331" i="1" s="1"/>
  <c r="N333" i="1"/>
  <c r="P328" i="1"/>
  <c r="O329" i="1"/>
  <c r="Q327" i="1" s="1"/>
  <c r="N329" i="1"/>
  <c r="P324" i="1"/>
  <c r="O325" i="1"/>
  <c r="Q323" i="1" s="1"/>
  <c r="N325" i="1"/>
  <c r="P320" i="1"/>
  <c r="O321" i="1"/>
  <c r="Q319" i="1" s="1"/>
  <c r="N321" i="1"/>
  <c r="P316" i="1"/>
  <c r="O317" i="1"/>
  <c r="Q315" i="1" s="1"/>
  <c r="N317" i="1"/>
  <c r="P308" i="1"/>
  <c r="O309" i="1"/>
  <c r="Q307" i="1" s="1"/>
  <c r="N309" i="1"/>
  <c r="P304" i="1"/>
  <c r="O305" i="1"/>
  <c r="Q303" i="1" s="1"/>
  <c r="N305" i="1"/>
  <c r="P300" i="1"/>
  <c r="O301" i="1"/>
  <c r="Q299" i="1" s="1"/>
  <c r="N301" i="1"/>
  <c r="P296" i="1"/>
  <c r="O297" i="1"/>
  <c r="Q295" i="1" s="1"/>
  <c r="N297" i="1"/>
  <c r="P292" i="1"/>
  <c r="N293" i="1"/>
  <c r="O293" i="1"/>
  <c r="Q291" i="1" s="1"/>
  <c r="P288" i="1"/>
  <c r="O289" i="1"/>
  <c r="Q287" i="1" s="1"/>
  <c r="N289" i="1"/>
  <c r="P284" i="1"/>
  <c r="N285" i="1"/>
  <c r="O285" i="1"/>
  <c r="Q283" i="1" s="1"/>
  <c r="P280" i="1"/>
  <c r="O281" i="1"/>
  <c r="Q279" i="1" s="1"/>
  <c r="N281" i="1"/>
  <c r="P276" i="1"/>
  <c r="N277" i="1"/>
  <c r="O277" i="1"/>
  <c r="Q275" i="1" s="1"/>
  <c r="P272" i="1"/>
  <c r="O273" i="1"/>
  <c r="Q271" i="1" s="1"/>
  <c r="N273" i="1"/>
  <c r="P268" i="1"/>
  <c r="O269" i="1"/>
  <c r="Q267" i="1" s="1"/>
  <c r="N269" i="1"/>
  <c r="P264" i="1"/>
  <c r="O265" i="1"/>
  <c r="Q263" i="1" s="1"/>
  <c r="N265" i="1"/>
  <c r="P260" i="1"/>
  <c r="O261" i="1"/>
  <c r="Q259" i="1" s="1"/>
  <c r="N261" i="1"/>
  <c r="P256" i="1"/>
  <c r="O257" i="1"/>
  <c r="Q255" i="1" s="1"/>
  <c r="N257" i="1"/>
  <c r="P252" i="1"/>
  <c r="O253" i="1"/>
  <c r="Q251" i="1" s="1"/>
  <c r="N253" i="1"/>
  <c r="P248" i="1"/>
  <c r="N249" i="1"/>
  <c r="O249" i="1"/>
  <c r="Q247" i="1" s="1"/>
  <c r="P244" i="1"/>
  <c r="O245" i="1"/>
  <c r="Q243" i="1" s="1"/>
  <c r="N245" i="1"/>
  <c r="P240" i="1"/>
  <c r="O241" i="1"/>
  <c r="Q239" i="1" s="1"/>
  <c r="N241" i="1"/>
  <c r="P236" i="1"/>
  <c r="N237" i="1"/>
  <c r="O237" i="1"/>
  <c r="Q235" i="1" s="1"/>
  <c r="P232" i="1"/>
  <c r="O233" i="1"/>
  <c r="Q231" i="1" s="1"/>
  <c r="N233" i="1"/>
  <c r="P224" i="1"/>
  <c r="O225" i="1"/>
  <c r="Q223" i="1" s="1"/>
  <c r="N225" i="1"/>
  <c r="P220" i="1"/>
  <c r="N221" i="1"/>
  <c r="O221" i="1"/>
  <c r="Q219" i="1" s="1"/>
  <c r="P216" i="1"/>
  <c r="O217" i="1"/>
  <c r="Q215" i="1" s="1"/>
  <c r="N217" i="1"/>
  <c r="P212" i="1"/>
  <c r="N213" i="1"/>
  <c r="O213" i="1"/>
  <c r="Q211" i="1" s="1"/>
  <c r="P208" i="1"/>
  <c r="O209" i="1"/>
  <c r="Q207" i="1" s="1"/>
  <c r="N209" i="1"/>
  <c r="P204" i="1"/>
  <c r="O205" i="1"/>
  <c r="Q203" i="1" s="1"/>
  <c r="N205" i="1"/>
  <c r="P200" i="1"/>
  <c r="O201" i="1"/>
  <c r="Q199" i="1" s="1"/>
  <c r="N201" i="1"/>
  <c r="P196" i="1"/>
  <c r="O197" i="1"/>
  <c r="Q195" i="1" s="1"/>
  <c r="N197" i="1"/>
  <c r="P192" i="1"/>
  <c r="O193" i="1"/>
  <c r="Q191" i="1" s="1"/>
  <c r="N193" i="1"/>
  <c r="P188" i="1"/>
  <c r="O189" i="1"/>
  <c r="Q187" i="1" s="1"/>
  <c r="N189" i="1"/>
  <c r="P184" i="1"/>
  <c r="N185" i="1"/>
  <c r="O185" i="1"/>
  <c r="Q183" i="1" s="1"/>
  <c r="P180" i="1"/>
  <c r="O181" i="1"/>
  <c r="Q179" i="1" s="1"/>
  <c r="N181" i="1"/>
  <c r="P176" i="1"/>
  <c r="O177" i="1"/>
  <c r="Q175" i="1" s="1"/>
  <c r="N177" i="1"/>
  <c r="O173" i="1"/>
  <c r="Q171" i="1" s="1"/>
  <c r="P172" i="1"/>
  <c r="N173" i="1"/>
  <c r="P168" i="1"/>
  <c r="O169" i="1"/>
  <c r="Q167" i="1" s="1"/>
  <c r="N169" i="1"/>
  <c r="P164" i="1"/>
  <c r="O165" i="1"/>
  <c r="Q163" i="1" s="1"/>
  <c r="N165" i="1"/>
  <c r="P160" i="1"/>
  <c r="O161" i="1"/>
  <c r="Q159" i="1" s="1"/>
  <c r="N161" i="1"/>
  <c r="P156" i="1"/>
  <c r="O157" i="1"/>
  <c r="Q155" i="1" s="1"/>
  <c r="N157" i="1"/>
  <c r="P152" i="1"/>
  <c r="O153" i="1"/>
  <c r="Q151" i="1" s="1"/>
  <c r="N153" i="1"/>
  <c r="P148" i="1"/>
  <c r="O149" i="1"/>
  <c r="Q147" i="1" s="1"/>
  <c r="N149" i="1"/>
  <c r="P144" i="1"/>
  <c r="O145" i="1"/>
  <c r="Q143" i="1" s="1"/>
  <c r="N145" i="1"/>
  <c r="O141" i="1"/>
  <c r="Q139" i="1" s="1"/>
  <c r="P140" i="1"/>
  <c r="N141" i="1"/>
  <c r="P136" i="1"/>
  <c r="O137" i="1"/>
  <c r="Q135" i="1" s="1"/>
  <c r="N137" i="1"/>
  <c r="P132" i="1"/>
  <c r="O133" i="1"/>
  <c r="Q131" i="1" s="1"/>
  <c r="N133" i="1"/>
  <c r="P128" i="1"/>
  <c r="O129" i="1"/>
  <c r="Q127" i="1" s="1"/>
  <c r="N129" i="1"/>
  <c r="P124" i="1"/>
  <c r="O125" i="1"/>
  <c r="Q123" i="1" s="1"/>
  <c r="N125" i="1"/>
  <c r="P120" i="1"/>
  <c r="O121" i="1"/>
  <c r="Q119" i="1" s="1"/>
  <c r="N121" i="1"/>
  <c r="P116" i="1"/>
  <c r="N117" i="1"/>
  <c r="O117" i="1"/>
  <c r="Q115" i="1" s="1"/>
  <c r="P112" i="1"/>
  <c r="O113" i="1"/>
  <c r="Q111" i="1" s="1"/>
  <c r="N113" i="1"/>
  <c r="O109" i="1"/>
  <c r="Q107" i="1" s="1"/>
  <c r="N109" i="1"/>
  <c r="P108" i="1"/>
  <c r="P104" i="1"/>
  <c r="O105" i="1"/>
  <c r="Q103" i="1" s="1"/>
  <c r="N105" i="1"/>
  <c r="P100" i="1"/>
  <c r="O101" i="1"/>
  <c r="Q99" i="1" s="1"/>
  <c r="N101" i="1"/>
  <c r="P96" i="1"/>
  <c r="O97" i="1"/>
  <c r="Q95" i="1" s="1"/>
  <c r="N97" i="1"/>
  <c r="P92" i="1"/>
  <c r="O93" i="1"/>
  <c r="Q91" i="1" s="1"/>
  <c r="N93" i="1"/>
  <c r="P88" i="1"/>
  <c r="O89" i="1"/>
  <c r="Q87" i="1" s="1"/>
  <c r="N89" i="1"/>
  <c r="P84" i="1"/>
  <c r="O85" i="1"/>
  <c r="Q83" i="1" s="1"/>
  <c r="N85" i="1"/>
  <c r="P80" i="1"/>
  <c r="O81" i="1"/>
  <c r="Q79" i="1" s="1"/>
  <c r="N81" i="1"/>
  <c r="P76" i="1"/>
  <c r="O77" i="1"/>
  <c r="Q75" i="1" s="1"/>
  <c r="N77" i="1"/>
  <c r="P72" i="1"/>
  <c r="O73" i="1"/>
  <c r="Q71" i="1" s="1"/>
  <c r="N73" i="1"/>
  <c r="P68" i="1"/>
  <c r="O69" i="1"/>
  <c r="Q67" i="1" s="1"/>
  <c r="N69" i="1"/>
  <c r="P64" i="1"/>
  <c r="O65" i="1"/>
  <c r="Q63" i="1" s="1"/>
  <c r="N65" i="1"/>
  <c r="P60" i="1"/>
  <c r="O61" i="1"/>
  <c r="Q59" i="1" s="1"/>
  <c r="N61" i="1"/>
  <c r="P56" i="1"/>
  <c r="O57" i="1"/>
  <c r="Q55" i="1" s="1"/>
  <c r="N57" i="1"/>
  <c r="P52" i="1"/>
  <c r="O53" i="1"/>
  <c r="Q51" i="1" s="1"/>
  <c r="N53" i="1"/>
  <c r="P48" i="1"/>
  <c r="O49" i="1"/>
  <c r="Q47" i="1" s="1"/>
  <c r="N49" i="1"/>
  <c r="P44" i="1"/>
  <c r="O45" i="1"/>
  <c r="Q43" i="1" s="1"/>
  <c r="N45" i="1"/>
  <c r="P40" i="1"/>
  <c r="O41" i="1"/>
  <c r="Q39" i="1" s="1"/>
  <c r="N41" i="1"/>
  <c r="P36" i="1"/>
  <c r="O37" i="1"/>
  <c r="Q35" i="1" s="1"/>
  <c r="N37" i="1"/>
  <c r="P32" i="1"/>
  <c r="O33" i="1"/>
  <c r="Q31" i="1" s="1"/>
  <c r="N33" i="1"/>
  <c r="P28" i="1"/>
  <c r="O29" i="1"/>
  <c r="Q27" i="1" s="1"/>
  <c r="N29" i="1"/>
  <c r="P24" i="1"/>
  <c r="O25" i="1"/>
  <c r="Q23" i="1" s="1"/>
  <c r="N25" i="1"/>
  <c r="K23" i="1"/>
  <c r="L23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2" i="1"/>
  <c r="K11" i="1"/>
  <c r="K10" i="1"/>
  <c r="N10" i="1" s="1"/>
  <c r="K9" i="1"/>
  <c r="K8" i="1"/>
  <c r="N8" i="1" s="1"/>
  <c r="K7" i="1"/>
  <c r="K6" i="1"/>
  <c r="M6" i="1" s="1"/>
  <c r="K5" i="1"/>
  <c r="K4" i="1"/>
  <c r="K1" i="1"/>
  <c r="M7" i="1" l="1"/>
  <c r="N6" i="1" s="1"/>
  <c r="M21" i="1"/>
  <c r="J21" i="1"/>
  <c r="M12" i="1"/>
  <c r="M17" i="1"/>
  <c r="M16" i="1"/>
  <c r="M20" i="1"/>
  <c r="M14" i="1"/>
  <c r="M18" i="1"/>
  <c r="M22" i="1"/>
  <c r="M15" i="1"/>
  <c r="M19" i="1"/>
  <c r="M23" i="1"/>
  <c r="P13" i="1"/>
  <c r="O14" i="1"/>
  <c r="Q12" i="1" s="1"/>
  <c r="N14" i="1"/>
  <c r="P17" i="1"/>
  <c r="O18" i="1"/>
  <c r="Q16" i="1" s="1"/>
  <c r="N18" i="1"/>
  <c r="P21" i="1"/>
  <c r="O22" i="1"/>
  <c r="Q20" i="1" s="1"/>
  <c r="N22" i="1"/>
  <c r="P14" i="1"/>
  <c r="O15" i="1"/>
  <c r="Q13" i="1" s="1"/>
  <c r="N15" i="1"/>
  <c r="P18" i="1"/>
  <c r="O19" i="1"/>
  <c r="Q17" i="1" s="1"/>
  <c r="N19" i="1"/>
  <c r="P15" i="1"/>
  <c r="N16" i="1"/>
  <c r="O16" i="1"/>
  <c r="Q14" i="1" s="1"/>
  <c r="P19" i="1"/>
  <c r="N20" i="1"/>
  <c r="O20" i="1"/>
  <c r="Q18" i="1" s="1"/>
  <c r="P12" i="1"/>
  <c r="O13" i="1"/>
  <c r="N13" i="1"/>
  <c r="O12" i="1"/>
  <c r="P16" i="1"/>
  <c r="O17" i="1"/>
  <c r="Q15" i="1" s="1"/>
  <c r="N17" i="1"/>
  <c r="P20" i="1"/>
  <c r="O21" i="1"/>
  <c r="Q19" i="1" s="1"/>
  <c r="N21" i="1"/>
  <c r="M4" i="1"/>
  <c r="M5" i="1" s="1"/>
  <c r="N4" i="1" s="1"/>
</calcChain>
</file>

<file path=xl/sharedStrings.xml><?xml version="1.0" encoding="utf-8"?>
<sst xmlns="http://schemas.openxmlformats.org/spreadsheetml/2006/main" count="1542" uniqueCount="796">
  <si>
    <t>DEMANDE EPI</t>
  </si>
  <si>
    <t>taille</t>
  </si>
  <si>
    <t>qté</t>
  </si>
  <si>
    <t>P.U.</t>
  </si>
  <si>
    <t>P.T.</t>
  </si>
  <si>
    <t>FOURNISSEUR</t>
  </si>
  <si>
    <t>Précision</t>
  </si>
  <si>
    <t>REF &amp; désignation</t>
  </si>
  <si>
    <t>Remarque du Client : demain je passe voir bruno,si je peux tout récuperer ce serait super</t>
  </si>
  <si>
    <t>Pour :</t>
  </si>
  <si>
    <t xml:space="preserve">Adresse mail : </t>
  </si>
  <si>
    <t>Date de la commande :</t>
  </si>
  <si>
    <t>XL</t>
  </si>
  <si>
    <t>L</t>
  </si>
  <si>
    <t>FS</t>
  </si>
  <si>
    <t>S234078GR GANTS ANTI-COUPURE STARCUT+XTRA</t>
  </si>
  <si>
    <t>S422222 CHAUSSURE CURTIS FLEX</t>
  </si>
  <si>
    <t>S723002VE BOITE 100 GANTS CHIM. T N' T 92 500</t>
  </si>
  <si>
    <t>492000 CHAUSSURES YUKON</t>
  </si>
  <si>
    <t>S132033 MASQUE 3M MOD.4277</t>
  </si>
  <si>
    <t>492000 CASQUETTE FB3 VISIERE 55CM ACTEMIUM</t>
  </si>
  <si>
    <t>S595133 LAMPE FRONTALE PIXA2</t>
  </si>
  <si>
    <t>S131190 BOITE 10 MASQUES ANTIPOUS. FFP3/9332+</t>
  </si>
  <si>
    <t>2573652 CHAUSSURES BACOU CREEK</t>
  </si>
  <si>
    <t>S422194 CHAUSSURES MUSTANG FLEX</t>
  </si>
  <si>
    <t>132484 GANT PVC 690 SHOWA</t>
  </si>
  <si>
    <t>S125215 MASQUE SOUDEUR AVEC CELLULE PHOTO ELECT</t>
  </si>
  <si>
    <t>S127167 PROTECTION VISOR</t>
  </si>
  <si>
    <t>S226055 MANCHETTE SAFEKNIT GUARD 59-416</t>
  </si>
  <si>
    <t>S731099BL VETEMENT JETABLE ANTIPOUSSIERES/TYVEK</t>
  </si>
  <si>
    <t>S131189 MASQUE ANTIPOUSSIERE FFP2</t>
  </si>
  <si>
    <t>S122004 lunette Bollé Safety Squale II</t>
  </si>
  <si>
    <t>S471029 SEMELLES HYGIENIQUE CUT IMAGE</t>
  </si>
  <si>
    <t>S123064BEPYCINC LUNETTES BLAST</t>
  </si>
  <si>
    <t>S212018 GANT MANUT STARJUST HYDRO26741</t>
  </si>
  <si>
    <t>6246157 CHAUSSURE HAUTE BACOU PEAK AMG S3</t>
  </si>
  <si>
    <t>S121262 LUNETTE CONTOUR CONTPSF FUMEE</t>
  </si>
  <si>
    <t>FS-S234078GR GANTS ANTI-COUPURE STARCUT+XTRA</t>
  </si>
  <si>
    <t>FS-S212018 GANT MANUT STARJUST HYDRO26741</t>
  </si>
  <si>
    <t>FS-S233044 GANTS RISQUE CHIM. VERT / ULTRANITRIIL</t>
  </si>
  <si>
    <t>FS-S723002VE BOITE 100 GANTS CHIM. T N' T 92 500</t>
  </si>
  <si>
    <t>FS-S141019 BOITE 500 BOUCHONS OREILLES YELLOW NEON</t>
  </si>
  <si>
    <t>FS-S131190 BOITE 10 MASQUES ANTIPOUS. FFP3/9332+</t>
  </si>
  <si>
    <t>FS-S131189 MASQUE ANTIPOUSSIERE FFP2</t>
  </si>
  <si>
    <t>FS-S471029 SEMELLES HYGIENIQUE CUT IMAGE</t>
  </si>
  <si>
    <t>S233044 GANTS RISQUE CHIM. VERT / ULTRANITRIIL</t>
  </si>
  <si>
    <t>S141019 BOITE 500 BOUCHONS OREILLES YELLOW NEON</t>
  </si>
  <si>
    <t>BP-P702606 CHAUSSURES OPSIAL STEP AIR</t>
  </si>
  <si>
    <t>P702606 CHAUSSURES OPSIAL STEP AIR</t>
  </si>
  <si>
    <t>FS-S422194 CHAUSSURES MUSTANG FLEX</t>
  </si>
  <si>
    <t>BP-492000 CHAUSSURES YUKON</t>
  </si>
  <si>
    <t>FS-S111155 CASQUE Idra 2</t>
  </si>
  <si>
    <t>S111155 CASQUE Idra 2</t>
  </si>
  <si>
    <t>FS-S731099BL VETEMENT JETABLE ANTIPOUSSIERES/TYVEK</t>
  </si>
  <si>
    <t>FS-S233339 GANT MAXI DRY PLUS</t>
  </si>
  <si>
    <t>FS-S132033 MASQUE 3M MOD.4277</t>
  </si>
  <si>
    <t>S233339 GANT MAXI DRY PLUS</t>
  </si>
  <si>
    <t>FS-S123064BEPYCINC LUNETTES BLAST</t>
  </si>
  <si>
    <t>S121342NOPRBINC Lunette CONTOUR CONTPSI OC INCO</t>
  </si>
  <si>
    <t>VP-T-SHIRT ACTEMIUM NOIR &amp; BLANC</t>
  </si>
  <si>
    <t>VP-PARKA HV ACTEMIUM FLUO</t>
  </si>
  <si>
    <t>VP</t>
  </si>
  <si>
    <t>T-SHIRT ACTEMIUM NOIR &amp; BLANC</t>
  </si>
  <si>
    <t>PARKA HV ACTEMIUM FLUO</t>
  </si>
  <si>
    <t>FS-S422222 CHAUSSURE CURTIS FLEX</t>
  </si>
  <si>
    <t>BP-492000 CASQUETTE FB3 VISIERE 55CM ACTEMIUM</t>
  </si>
  <si>
    <t>FS-S143067 CASQUE ANTIBRUIT / MODELE OPTIME 3</t>
  </si>
  <si>
    <t>S143067 CASQUE ANTIBRUIT / MODELE OPTIME 3</t>
  </si>
  <si>
    <t>BP-723215 HARNAIS / ANTI CHUTE HARNAIS PR2 AB10213</t>
  </si>
  <si>
    <t>723215 HARNAIS / ANTI CHUTE HARNAIS PR2 AB10213</t>
  </si>
  <si>
    <t>FS-S125215 MASQUE SOUDEUR AVEC CELLULE PHOTO ELECT</t>
  </si>
  <si>
    <t>BP-723363 MOUSQUETON ANTI-CHUTE AJ501</t>
  </si>
  <si>
    <t>723363 MOUSQUETON ANTI-CHUTE AJ501</t>
  </si>
  <si>
    <t>BP-492000 SAC MARIN 64L KI0609 1680 D NAVY BLACK</t>
  </si>
  <si>
    <t>492000 SAC MARIN 64L KI0609 1680 D NAVY BLACK</t>
  </si>
  <si>
    <t>FS-S352154JF GILET HV / 54515 ECO</t>
  </si>
  <si>
    <t>FS-S226055 MANCHETTE SAFEKNIT GUARD 59-416</t>
  </si>
  <si>
    <t>FS-S371020 TABLIER CROUTE APRON 70X90</t>
  </si>
  <si>
    <t>FS-S726002 GANTS PROTECTION CHIMIQUE JETABLE</t>
  </si>
  <si>
    <t>FS-S232013 GANT CHIMIQUE TECHNIC 420 3121</t>
  </si>
  <si>
    <t>FS-S221002NI GANTS COTON / KSL 103</t>
  </si>
  <si>
    <t>IS-161566 GANTS MASTERCLEAN</t>
  </si>
  <si>
    <t>IS-161252 GANTS TEGERA 849 JETABLE NITRI X50</t>
  </si>
  <si>
    <t>IS-140565 GANT POLYTRIL TOP</t>
  </si>
  <si>
    <t>FS-S214005 GANT SOUDEUR WIGTIG 26930</t>
  </si>
  <si>
    <t>FS-S219013 SURGANTS ELEC MODELE 021600</t>
  </si>
  <si>
    <t>FS-S231167 GANTS ELEC CLASS00 ELECTROSOFT</t>
  </si>
  <si>
    <t>FS-S121262NOPCRTFM LUNETTE CONTOUR CONTPSF FUMEE</t>
  </si>
  <si>
    <t>FS-S127167 PROTECTION VISOR</t>
  </si>
  <si>
    <t>FS-S121262GRPRBINC Lunette CONTOUR CONTPSI OC INCO</t>
  </si>
  <si>
    <t>FS-S595133 LAMPE FRONTALE PIXA2</t>
  </si>
  <si>
    <t>FS-S111075 CASQUE ELECTRICIEN KARA BLANC</t>
  </si>
  <si>
    <t>FS-S126252 ECRAN FACIAL SPHERPI Bollé</t>
  </si>
  <si>
    <t>FS-S562332 DETECTEUR ALTAIR PRO O²</t>
  </si>
  <si>
    <t>BP-AE 522-15 LONGE AVEC ABSORDEUR LONG 2M</t>
  </si>
  <si>
    <t>BP-1913743 LONGE TRESSE 10,5 1M AL410C</t>
  </si>
  <si>
    <t>S352154JF GILET HV / 54515 ECO</t>
  </si>
  <si>
    <t>S371020 TABLIER CROUTE APRON 70X90</t>
  </si>
  <si>
    <t>S726002 GANTS PROTECTION CHIMIQUE JETABLE</t>
  </si>
  <si>
    <t>S232013 GANT CHIMIQUE TECHNIC 420 3121</t>
  </si>
  <si>
    <t>S221002NI GANTS COTON / KSL 103</t>
  </si>
  <si>
    <t>161566 GANTS MASTERCLEAN</t>
  </si>
  <si>
    <t>161252 GANTS TEGERA 849 JETABLE NITRI X50</t>
  </si>
  <si>
    <t>140565 GANT POLYTRIL TOP</t>
  </si>
  <si>
    <t>S214005 GANT SOUDEUR WIGTIG 26930</t>
  </si>
  <si>
    <t>S219013 SURGANTS ELEC MODELE 021600</t>
  </si>
  <si>
    <t>S231167 GANTS ELEC CLASS00 ELECTROSOFT</t>
  </si>
  <si>
    <t>S121262NOPCRTFM LUNETTE CONTOUR CONTPSF FUMEE</t>
  </si>
  <si>
    <t>S121262GRPRBINC Lunette CONTOUR CONTPSI OC INCO</t>
  </si>
  <si>
    <t>S111075 CASQUE ELECTRICIEN KARA BLANC</t>
  </si>
  <si>
    <t>S126252 ECRAN FACIAL SPHERPI Bollé</t>
  </si>
  <si>
    <t>S562332 DETECTEUR ALTAIR PRO O²</t>
  </si>
  <si>
    <t>AE 522-15 LONGE AVEC ABSORDEUR LONG 2M</t>
  </si>
  <si>
    <t>1913743 LONGE TRESSE 10,5 1M AL410C</t>
  </si>
  <si>
    <t>BP-6246157 CHAUSSURE HAUTE BACOU PEAK AMG S3</t>
  </si>
  <si>
    <t>BP-2573652 CHAUSSURES BACOU CREEK</t>
  </si>
  <si>
    <t>FS-S412188 CHAUSSURE HAUTE VICKERS FLEX S3</t>
  </si>
  <si>
    <t>S412188 CHAUSSURE HAUTE VICKERS FLEX S3</t>
  </si>
  <si>
    <t>VP-GILET SANS MANCHE ACTEMIUM ROUGE</t>
  </si>
  <si>
    <t>GILET SANS MANCHE ACTEMIUM ROUGE</t>
  </si>
  <si>
    <t>VP-PANTALON ACTEMIUM ROUGE</t>
  </si>
  <si>
    <t>VP-VESTE ACTEMIUM ROUGE</t>
  </si>
  <si>
    <t>PANTALON ACTEMIUM ROUGE</t>
  </si>
  <si>
    <t>VESTE ACTEMIUM ROUGE</t>
  </si>
  <si>
    <t>VP-SWEAT ACTEMIUM NOIR &amp; BLANC</t>
  </si>
  <si>
    <t>SWEAT ACTEMIUM NOIR &amp; BLANC</t>
  </si>
  <si>
    <t>Numéro Commandes</t>
  </si>
  <si>
    <t>Demandeur</t>
  </si>
  <si>
    <t>FS-S231167 GANTS ELEC CLASS1 ELECTROSOFT</t>
  </si>
  <si>
    <t>FS-S441065 CHAUSSURE SOUDEUR ARGON</t>
  </si>
  <si>
    <t>FS-S137937 FILMS PELABLES M,928 COIFFES X40</t>
  </si>
  <si>
    <t>Matériel en magasin</t>
  </si>
  <si>
    <t>S441065 CHAUSSURE SOUDEUR ARGON</t>
  </si>
  <si>
    <t>Site</t>
  </si>
  <si>
    <t>Nom</t>
  </si>
  <si>
    <t>NomContrat</t>
  </si>
  <si>
    <t>ABOULARAB</t>
  </si>
  <si>
    <t>FAL LR Maintenance</t>
  </si>
  <si>
    <t>ALVIN-BESSON</t>
  </si>
  <si>
    <t>MERIAL</t>
  </si>
  <si>
    <t>ANTOINE</t>
  </si>
  <si>
    <t>ATR Maintenance</t>
  </si>
  <si>
    <t>AYGOUI</t>
  </si>
  <si>
    <t>BACHELERY</t>
  </si>
  <si>
    <t>TVX</t>
  </si>
  <si>
    <t>BAKLOUCHE</t>
  </si>
  <si>
    <t>BARRIERE</t>
  </si>
  <si>
    <t>FAL LR Travaux</t>
  </si>
  <si>
    <t>BEDON</t>
  </si>
  <si>
    <t>B05</t>
  </si>
  <si>
    <t>BENSIZERARA</t>
  </si>
  <si>
    <t>BERNARDO</t>
  </si>
  <si>
    <t>OES</t>
  </si>
  <si>
    <t>BERRIGAUD</t>
  </si>
  <si>
    <t>BERTIN F</t>
  </si>
  <si>
    <t>MOSE</t>
  </si>
  <si>
    <t>BERTIN B</t>
  </si>
  <si>
    <t>LIEBHERR</t>
  </si>
  <si>
    <t>BIENVENU</t>
  </si>
  <si>
    <t>BLAIN</t>
  </si>
  <si>
    <t>BOULANGER</t>
  </si>
  <si>
    <t>BOUMAHDI</t>
  </si>
  <si>
    <t>ST ELOI TS</t>
  </si>
  <si>
    <t>BOUMAREJ</t>
  </si>
  <si>
    <t>BOUVET</t>
  </si>
  <si>
    <t>BOYE</t>
  </si>
  <si>
    <t>BRUNET</t>
  </si>
  <si>
    <t>BUISSON</t>
  </si>
  <si>
    <t>BUREL</t>
  </si>
  <si>
    <t>CABALLERO</t>
  </si>
  <si>
    <t>CAILLE</t>
  </si>
  <si>
    <t>CALMEJANE</t>
  </si>
  <si>
    <t>CALVO</t>
  </si>
  <si>
    <t>CAMMAS</t>
  </si>
  <si>
    <t>CONTINENTAL</t>
  </si>
  <si>
    <t>CANTIRAN</t>
  </si>
  <si>
    <t>CANTONNET</t>
  </si>
  <si>
    <t>CAPDEVILLE</t>
  </si>
  <si>
    <t>CARRIERE</t>
  </si>
  <si>
    <t>CARVALHO</t>
  </si>
  <si>
    <t>CATALA</t>
  </si>
  <si>
    <t>CAZALY</t>
  </si>
  <si>
    <t>CEBE</t>
  </si>
  <si>
    <t>CENCI</t>
  </si>
  <si>
    <t>CHARRIE</t>
  </si>
  <si>
    <t>CLEMENTE</t>
  </si>
  <si>
    <t>CODEVELLE</t>
  </si>
  <si>
    <t>COMBES</t>
  </si>
  <si>
    <t>COSTA</t>
  </si>
  <si>
    <t>D'OVIDIO</t>
  </si>
  <si>
    <t>D OVIDIO</t>
  </si>
  <si>
    <t>DAL MAGRO</t>
  </si>
  <si>
    <t>DAL-MASO</t>
  </si>
  <si>
    <t>DALMASSO</t>
  </si>
  <si>
    <t>HERAKLES</t>
  </si>
  <si>
    <t>DARGEIN</t>
  </si>
  <si>
    <t>DASQUE</t>
  </si>
  <si>
    <t>DAVID</t>
  </si>
  <si>
    <t>DELMAS</t>
  </si>
  <si>
    <t>DELPIT</t>
  </si>
  <si>
    <t>DELPORTE</t>
  </si>
  <si>
    <t>DELVIT</t>
  </si>
  <si>
    <t>DEMAISON</t>
  </si>
  <si>
    <t>DETRAZ</t>
  </si>
  <si>
    <t>DRAGNE</t>
  </si>
  <si>
    <t>DUFFOURC</t>
  </si>
  <si>
    <t>DUPUIS</t>
  </si>
  <si>
    <t>DURAND</t>
  </si>
  <si>
    <t>EL-MELLALI</t>
  </si>
  <si>
    <t>EL-MOATASSIM</t>
  </si>
  <si>
    <t>ENNAFII</t>
  </si>
  <si>
    <t>ESCALLIER</t>
  </si>
  <si>
    <t>Atelier</t>
  </si>
  <si>
    <t>FARRUGGIO</t>
  </si>
  <si>
    <t>FASOLO</t>
  </si>
  <si>
    <t>TOTAL</t>
  </si>
  <si>
    <t>FAURE</t>
  </si>
  <si>
    <t>FRAYSSE</t>
  </si>
  <si>
    <t>FRAYSSINHES</t>
  </si>
  <si>
    <t>GALLEGO</t>
  </si>
  <si>
    <t>GARCIA</t>
  </si>
  <si>
    <t>PIONEER</t>
  </si>
  <si>
    <t>GAUTIER</t>
  </si>
  <si>
    <t>GAYRAUD</t>
  </si>
  <si>
    <t>GHALEM</t>
  </si>
  <si>
    <t>GLEYSES</t>
  </si>
  <si>
    <t>GRABY</t>
  </si>
  <si>
    <t>GRANIER</t>
  </si>
  <si>
    <t>GRELLOU</t>
  </si>
  <si>
    <t>GRIGNON</t>
  </si>
  <si>
    <t>GUILLEMIN</t>
  </si>
  <si>
    <t>GUITART</t>
  </si>
  <si>
    <t>HEMAR</t>
  </si>
  <si>
    <t>HEREAU</t>
  </si>
  <si>
    <t>HOUZEE</t>
  </si>
  <si>
    <t>HUMBERT</t>
  </si>
  <si>
    <t>HUYNH</t>
  </si>
  <si>
    <t>KEU</t>
  </si>
  <si>
    <t>KHOLLER</t>
  </si>
  <si>
    <t>KIEGER</t>
  </si>
  <si>
    <t>LACOMBE</t>
  </si>
  <si>
    <t>LAMIAUD</t>
  </si>
  <si>
    <t>LAVEZE</t>
  </si>
  <si>
    <t>LAVILLE</t>
  </si>
  <si>
    <t>LE BONNIEC</t>
  </si>
  <si>
    <t>LECEFEL</t>
  </si>
  <si>
    <t>LEFEBVRE</t>
  </si>
  <si>
    <t>LEJEUNE</t>
  </si>
  <si>
    <t>LEMAIRE</t>
  </si>
  <si>
    <t>LOUBENS</t>
  </si>
  <si>
    <t>MAILLOU</t>
  </si>
  <si>
    <t>MALBRANCQ</t>
  </si>
  <si>
    <t>MALLET</t>
  </si>
  <si>
    <t>MANRIC</t>
  </si>
  <si>
    <t>Atelier mécanique vannes</t>
  </si>
  <si>
    <t>MAYNADIE</t>
  </si>
  <si>
    <t>MESMACQUE</t>
  </si>
  <si>
    <t>MICHEL</t>
  </si>
  <si>
    <t>MIROUZE</t>
  </si>
  <si>
    <t>MOLINIER</t>
  </si>
  <si>
    <t>MORAIS</t>
  </si>
  <si>
    <t>MOREAU</t>
  </si>
  <si>
    <t>MOULIN</t>
  </si>
  <si>
    <t>ORFILA</t>
  </si>
  <si>
    <t>ORS</t>
  </si>
  <si>
    <t>PAILLAS</t>
  </si>
  <si>
    <t>PARRENO</t>
  </si>
  <si>
    <t>PASCAL</t>
  </si>
  <si>
    <t>PAUMARD</t>
  </si>
  <si>
    <t>PAUQUET</t>
  </si>
  <si>
    <t>PAYEUR</t>
  </si>
  <si>
    <t>PEDOUSSAT</t>
  </si>
  <si>
    <t>PEREIRA</t>
  </si>
  <si>
    <t>PERROT</t>
  </si>
  <si>
    <t>PETTINICCHIO</t>
  </si>
  <si>
    <t>PEYRE</t>
  </si>
  <si>
    <t>PEZZUTTO</t>
  </si>
  <si>
    <t>PHALIPPOU</t>
  </si>
  <si>
    <t>PONS</t>
  </si>
  <si>
    <t>PRADELS</t>
  </si>
  <si>
    <t>PRETKIEWICZ</t>
  </si>
  <si>
    <t>PRETO</t>
  </si>
  <si>
    <t>PUGINIER</t>
  </si>
  <si>
    <t>RAYNAUD</t>
  </si>
  <si>
    <t>REIXACH</t>
  </si>
  <si>
    <t>RETRAYT</t>
  </si>
  <si>
    <t>LINDE</t>
  </si>
  <si>
    <t>ROCA</t>
  </si>
  <si>
    <t>RODRIGUEZ</t>
  </si>
  <si>
    <t>ROQUE</t>
  </si>
  <si>
    <t>ROSIAUX</t>
  </si>
  <si>
    <t>ROUJEAN</t>
  </si>
  <si>
    <t>ROUMAGNAC</t>
  </si>
  <si>
    <t>ROUSSEAU</t>
  </si>
  <si>
    <t>ROY</t>
  </si>
  <si>
    <t>RUIZ</t>
  </si>
  <si>
    <t>SALAUN</t>
  </si>
  <si>
    <t>SALAZARD</t>
  </si>
  <si>
    <t>SANCHEZ-CLARY</t>
  </si>
  <si>
    <t>SANDRE</t>
  </si>
  <si>
    <t>SCHLUK</t>
  </si>
  <si>
    <t>SEPHAN</t>
  </si>
  <si>
    <t>SIMONET</t>
  </si>
  <si>
    <t>SIRBULESCU</t>
  </si>
  <si>
    <t>SOUBIE</t>
  </si>
  <si>
    <t>SOUTON</t>
  </si>
  <si>
    <t>SOUVERVILLE</t>
  </si>
  <si>
    <t>STAZZU</t>
  </si>
  <si>
    <t>STEPHENS</t>
  </si>
  <si>
    <t>SUAREZ</t>
  </si>
  <si>
    <t>SUBERVILLE</t>
  </si>
  <si>
    <t>TAMOWSKI</t>
  </si>
  <si>
    <t>TANTIN</t>
  </si>
  <si>
    <t>TESTE</t>
  </si>
  <si>
    <t>THOMAS</t>
  </si>
  <si>
    <t>VAILLON</t>
  </si>
  <si>
    <t>VALERY</t>
  </si>
  <si>
    <t>VERGNES</t>
  </si>
  <si>
    <t>VIGROUX</t>
  </si>
  <si>
    <t>VILELA-MARTINS</t>
  </si>
  <si>
    <t>VINDEL</t>
  </si>
  <si>
    <t>WATHLE</t>
  </si>
  <si>
    <t>ZAHRI</t>
  </si>
  <si>
    <t>NOUGAILHON</t>
  </si>
  <si>
    <t>DAVANTES</t>
  </si>
  <si>
    <t>FABRES</t>
  </si>
  <si>
    <t>BERTHIER</t>
  </si>
  <si>
    <t>MASSE</t>
  </si>
  <si>
    <t>VIDIS</t>
  </si>
  <si>
    <t>CHOURRE</t>
  </si>
  <si>
    <t>KRUSZEWSKI</t>
  </si>
  <si>
    <t>????????</t>
  </si>
  <si>
    <t>BENOIT</t>
  </si>
  <si>
    <t>SEBASTIEN</t>
  </si>
  <si>
    <t>BOSCOLO</t>
  </si>
  <si>
    <t>Numéro de la commande :</t>
  </si>
  <si>
    <t>S131190 MASQUE ANTIPOUS. FFP3/9332+</t>
  </si>
  <si>
    <t>DEVIS FOUR/GANTS FROID POWERGRAB THERMO OPTIAL</t>
  </si>
  <si>
    <t>CHARMETEAU</t>
  </si>
  <si>
    <t>GEISS</t>
  </si>
  <si>
    <t>S422178MN CHAUSSURE JUNA S3</t>
  </si>
  <si>
    <t>S595166 LAMPE FRONTALE PIXA2</t>
  </si>
  <si>
    <t>S137972 LUNETTE MASQUE FILTERSPECPRO FMP3V</t>
  </si>
  <si>
    <t>S121396RNPRBINC-LUNETTE RUSH+RUSHPFSPSI</t>
  </si>
  <si>
    <t>S121371RNPRBINC- LUNETTE RUSH INCOLORE</t>
  </si>
  <si>
    <t>S214018- GANT SOUDEUR ROUGE 2631</t>
  </si>
  <si>
    <t>S595125 LAMPE FRONTALE HEADS UP 2690</t>
  </si>
  <si>
    <t>S731100BLXL-VETEMENTS JETABLE TYVEK DUAL</t>
  </si>
  <si>
    <t>S121375ROPRBTF- LUNETTE FUMEE</t>
  </si>
  <si>
    <t>33 - 46</t>
  </si>
  <si>
    <t xml:space="preserve"> S234037BLANC GANTS ANTI-COUPURE BLANC</t>
  </si>
  <si>
    <t>S226055 MANCHETTE 59-416 PAR UNITE</t>
  </si>
  <si>
    <t>S212138 GANT MANUT STARJUST HYDR 03/26740-30</t>
  </si>
  <si>
    <t>S595166 LAMPE FRONTALE PIXA2 NON ATEX</t>
  </si>
  <si>
    <t>S731099BL COMBINAISON JETABLE 4520 TYPE 5-6</t>
  </si>
  <si>
    <t>P113330 CASQUETTE FB3 VISIERE 55CM ACTEMIUM</t>
  </si>
  <si>
    <t>S731019JA COMBINAISON SPACEL 3000 EBJ</t>
  </si>
  <si>
    <t>MONO DOSES DOSISEPTINE</t>
  </si>
  <si>
    <t>ECHARPE TRIANGULAIRE</t>
  </si>
  <si>
    <t xml:space="preserve"> POCHE DE FROID</t>
  </si>
  <si>
    <t xml:space="preserve"> PINCE A ECHARDE</t>
  </si>
  <si>
    <t>BOITE EPONGE HEMOSTATIQUES NASALES ET DERMIQUES</t>
  </si>
  <si>
    <t>SACHETS DOSES POMMADE CICATRYL</t>
  </si>
  <si>
    <t xml:space="preserve"> ARNICAN</t>
  </si>
  <si>
    <t>BOITE DE PANSEMENT</t>
  </si>
  <si>
    <t>S595125 - LAMPE FRONTAL ATEX ZONE 0</t>
  </si>
  <si>
    <t>Rodier</t>
  </si>
  <si>
    <t>ALBI</t>
  </si>
  <si>
    <t>cabrignac</t>
  </si>
  <si>
    <t>delpech</t>
  </si>
  <si>
    <t>BOUZAINA</t>
  </si>
  <si>
    <t>mourembles</t>
  </si>
  <si>
    <t>Vidoni</t>
  </si>
  <si>
    <t>NORROY</t>
  </si>
  <si>
    <t>ORRIERE</t>
  </si>
  <si>
    <t>S464090VE BOTTE DEVON S5H142611</t>
  </si>
  <si>
    <t>S233399BE - GANT GRIPPAZ</t>
  </si>
  <si>
    <t>MONO DOSES SERUM PHYSIOLOGIQUE</t>
  </si>
  <si>
    <t>S999457N SAC BALUCHON 50L KI0609</t>
  </si>
  <si>
    <t>S111049BLSTD - CASQUE CHANTIER STYLE 300</t>
  </si>
  <si>
    <t>S117056- JUGULAIRE 4 POINTS HXCSB</t>
  </si>
  <si>
    <t>S512048 - ENROULEUR TURBOLITE 2M 1018013</t>
  </si>
  <si>
    <t>S511119ML- HARNAIS AB102NG PRO3</t>
  </si>
  <si>
    <t>GREIN</t>
  </si>
  <si>
    <t>LAURENS</t>
  </si>
  <si>
    <t>CASTILLON</t>
  </si>
  <si>
    <t>CALMELLY</t>
  </si>
  <si>
    <t>ROUSSEL</t>
  </si>
  <si>
    <t>TEXTYL-CHAUSSURE DE SECURITE SOUDEUR</t>
  </si>
  <si>
    <t>EM</t>
  </si>
  <si>
    <t>- CHAUSSURE BETA 7253NKK</t>
  </si>
  <si>
    <t>S121375ROPRBTF- LUNETTE CLASSIQUE FUMEE</t>
  </si>
  <si>
    <t>Détails du Client</t>
  </si>
  <si>
    <t>Paiement Hors LigneUne fois que le paiement aura été effectué et l'article envoyé, cliquez sur Terminer Commande.</t>
  </si>
  <si>
    <t xml:space="preserve">Numéro de Suivi </t>
  </si>
  <si>
    <t>Voir la Carte</t>
  </si>
  <si>
    <t>Article Prix Unitaire Quantité Montant</t>
  </si>
  <si>
    <t>Sous-Total:</t>
  </si>
  <si>
    <t>Total:</t>
  </si>
  <si>
    <t>Enregistrer Note</t>
  </si>
  <si>
    <t>Un instant! Nous chargeons votre commande...</t>
  </si>
  <si>
    <t>Retour aux commandes</t>
  </si>
  <si>
    <t>Cette commande est complétée</t>
  </si>
  <si>
    <t>COMPRESSES STERILES 5X5</t>
  </si>
  <si>
    <t>3 SACHETS DOSES POMMADE CICATRYL</t>
  </si>
  <si>
    <t>5 MONO DOSES DOSISEPTINE</t>
  </si>
  <si>
    <t>1 BOITE DE PANSEMENT</t>
  </si>
  <si>
    <t>1 ARNICAN</t>
  </si>
  <si>
    <t>VESTE ACTEMIUM BLEU CLASSIQUE</t>
  </si>
  <si>
    <t>PANTALON CLASSIQUE BLEU</t>
  </si>
  <si>
    <t>PANTALON TRIMET SPECIAL FONDERIE</t>
  </si>
  <si>
    <t>VESTE BLEU TRIMET SPECIAL FONDERIE</t>
  </si>
  <si>
    <t>S117042 JUGULAIRE ELASTIQUE HXCS40</t>
  </si>
  <si>
    <t>Date</t>
  </si>
  <si>
    <t>CHAUSSURE BETA 7252NKK</t>
  </si>
  <si>
    <t>5 MONO DOSES SERUM PHYSIOLOGIQUE</t>
  </si>
  <si>
    <t>5 LINGETTES MAINS ANTIBACTERIEN</t>
  </si>
  <si>
    <t>3 COMPRESSES STERILES 5X5</t>
  </si>
  <si>
    <t>1 PINCE A ECHARDE</t>
  </si>
  <si>
    <t>S233372 GANTS ICE BLUE / GANTS FROID</t>
  </si>
  <si>
    <t xml:space="preserve"> 1 POCHE DE FROID</t>
  </si>
  <si>
    <t xml:space="preserve"> 12 EPINGLES DE SURETE</t>
  </si>
  <si>
    <t>1 BANDE DE GAZE 3MX10CM</t>
  </si>
  <si>
    <t>1 BANDE DE CONTENTION</t>
  </si>
  <si>
    <t>1 BOITE EPONGE HEMOSTATIQUE NASALES ET DERMIQUE</t>
  </si>
  <si>
    <t xml:space="preserve"> 1 ECHARPE TRIANGULAIRE</t>
  </si>
  <si>
    <t>S723064VE BOITE DE GANTS NITRIL EPIKA POUDRE</t>
  </si>
  <si>
    <t>EMMANUEL GRIGNON</t>
  </si>
  <si>
    <t>Vincent</t>
  </si>
  <si>
    <t>AMBROISE</t>
  </si>
  <si>
    <t>BREGEARD</t>
  </si>
  <si>
    <t>FILIPE</t>
  </si>
  <si>
    <t>TRIMET</t>
  </si>
  <si>
    <t>SAFRAN NACELLES</t>
  </si>
  <si>
    <t>Rubio</t>
  </si>
  <si>
    <t>Bereche</t>
  </si>
  <si>
    <t>ROUX</t>
  </si>
  <si>
    <t>DUMON</t>
  </si>
  <si>
    <t>Bellanger</t>
  </si>
  <si>
    <t>Devals</t>
  </si>
  <si>
    <t>Pierre Fabre</t>
  </si>
  <si>
    <t>Beun</t>
  </si>
  <si>
    <t>SPU</t>
  </si>
  <si>
    <t>GORRY-POLLET</t>
  </si>
  <si>
    <t>SAMIN</t>
  </si>
  <si>
    <t>PROSDOCIMI</t>
  </si>
  <si>
    <t>Noel</t>
  </si>
  <si>
    <t>garcia</t>
  </si>
  <si>
    <t>Lahoreau</t>
  </si>
  <si>
    <t>GORGE</t>
  </si>
  <si>
    <t>Mains</t>
  </si>
  <si>
    <t>Corps</t>
  </si>
  <si>
    <t>Pieds</t>
  </si>
  <si>
    <t>Respiratoire</t>
  </si>
  <si>
    <t>Tête</t>
  </si>
  <si>
    <t>Travail en hauteur</t>
  </si>
  <si>
    <t>Yeux</t>
  </si>
  <si>
    <t>Auditif</t>
  </si>
  <si>
    <t>VPI</t>
  </si>
  <si>
    <t>Pharmacie</t>
  </si>
  <si>
    <t>type</t>
  </si>
  <si>
    <t>THALES</t>
  </si>
  <si>
    <t>effectif</t>
  </si>
  <si>
    <t>Nom détenteur</t>
  </si>
  <si>
    <t>Contrat</t>
  </si>
  <si>
    <t>SADOURNY</t>
  </si>
  <si>
    <t>SERRIS</t>
  </si>
  <si>
    <t>SAGANSAN</t>
  </si>
  <si>
    <t>LATRECHE</t>
  </si>
  <si>
    <t>MONTOYA</t>
  </si>
  <si>
    <t>DARMIGNY</t>
  </si>
  <si>
    <t>RODIER</t>
  </si>
  <si>
    <t>RUBIO</t>
  </si>
  <si>
    <t>BERTIN</t>
  </si>
  <si>
    <t>CABRIGNAC</t>
  </si>
  <si>
    <t>MOUREMBLES</t>
  </si>
  <si>
    <t>ASTOUL</t>
  </si>
  <si>
    <t>MOCOTEGUY</t>
  </si>
  <si>
    <t>SALEIL</t>
  </si>
  <si>
    <t>PAUTHE</t>
  </si>
  <si>
    <t>BERTAULT</t>
  </si>
  <si>
    <t>LALIZOU</t>
  </si>
  <si>
    <t>VIDONI</t>
  </si>
  <si>
    <t>VINCENT</t>
  </si>
  <si>
    <t>BARKI</t>
  </si>
  <si>
    <t>SAMSON</t>
  </si>
  <si>
    <t>PLANTY</t>
  </si>
  <si>
    <t>GRENON</t>
  </si>
  <si>
    <t>MARIO</t>
  </si>
  <si>
    <t>QUILLERÉ</t>
  </si>
  <si>
    <t>DEVALS</t>
  </si>
  <si>
    <t>BEUN</t>
  </si>
  <si>
    <t>more_info</t>
  </si>
  <si>
    <t>Terminer Commande</t>
  </si>
  <si>
    <t>ivi pour savoir où se trouve</t>
  </si>
  <si>
    <t>Ar</t>
  </si>
  <si>
    <t>icle Prix Unitaire Quantité Montant</t>
  </si>
  <si>
    <t>X 1</t>
  </si>
  <si>
    <t>X 2</t>
  </si>
  <si>
    <t>€3.71</t>
  </si>
  <si>
    <t>X 5</t>
  </si>
  <si>
    <t>Taille: 9</t>
  </si>
  <si>
    <t>FS-S595125 - LAMPE FRONTAL ATEX ZONE 0</t>
  </si>
  <si>
    <t>€37.62</t>
  </si>
  <si>
    <t>EMMANUEL GRIGNONemmanuel.grignon@actemium.com</t>
  </si>
  <si>
    <t>Détails de Livraison</t>
  </si>
  <si>
    <t xml:space="preserve">2/ Point de collecte: </t>
  </si>
  <si>
    <t>€0.00</t>
  </si>
  <si>
    <t>X 4</t>
  </si>
  <si>
    <t>Collez votre numéro de suivi pour savoir où se trouve votre commande.</t>
  </si>
  <si>
    <t>Gérer la Commande numéro. 6486647100001598</t>
  </si>
  <si>
    <t>lundi 22 octobre 2018, 16:43</t>
  </si>
  <si>
    <t>1/ Taille: XL</t>
  </si>
  <si>
    <t>1/ Taille: L</t>
  </si>
  <si>
    <t>X 6</t>
  </si>
  <si>
    <t>€22.26</t>
  </si>
  <si>
    <t>TAILLE: 33 - 46</t>
  </si>
  <si>
    <t>€4.26</t>
  </si>
  <si>
    <t>€8.52</t>
  </si>
  <si>
    <t>EM-CHAUSSURE BETA 7252NKK</t>
  </si>
  <si>
    <t>TAILLE: 42</t>
  </si>
  <si>
    <t>€59.50</t>
  </si>
  <si>
    <t>€188.10</t>
  </si>
  <si>
    <t>€278.38</t>
  </si>
  <si>
    <t>Remarque du Client :</t>
  </si>
  <si>
    <t>10003,"Oct 25, 2018","8:20:09 AM","karine bedon","","FRA","FR-K","421","451","""411""","karine bedon","","FRA","FR-K","421","451","""411""","""00125742587""","karine bedon / 451 / 421 / FR-K  411 / FRA / 00125742587","karine.bedon@actemium.com","Frais de livraison gratuits ","FS-S723064VE BOITE DE GANTS NITRIL EPIKA POUDRE","Taille:S","","1","6.52","0","","","","0.0","0.0","6.52","EUR","offline","paid","fulfilled"</t>
  </si>
  <si>
    <t>10052,"Nov 27, 2018","11:05:08 AM","GRABY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","VP-VESTE ACTEMIUM ROUGE","1/ Taille:T1 | 2/ Point de collecte:Actemium atelier B05","","1","1.0","0","","","","0.0","0.0","69.5","EUR","offline","paid","fulfilled"</t>
  </si>
  <si>
    <t>10052,"Nov 27, 2018","11:05:08 AM","GRABY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","VP-T-SHIRT ACTEMIUM NOIR &amp; BLANC","1/ Taille:M | 2/ Point de collecte:Actemium atelier B05","","4","1.0","0","","","","0.0","0.0","69.5","EUR","offline","paid","fulfilled"</t>
  </si>
  <si>
    <t>10052,"Nov 27, 2018","11:05:08 AM","GRABY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","VP-PANTALON ACTEMIUM ROUGE","1/ Taille:42T1 | 2/ Point de collecte:Actemium atelier B05","","2","1.0","0","","","","0.0","0.0","69.5","EUR","offline","paid","fulfilled"</t>
  </si>
  <si>
    <t>10052,"Nov 27, 2018","11:05:08 AM","GRABY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","EM - CHAUSSURE BETA 7253NKK","Taille:45","","1","61.5","0","","","","0.0","0.0","69.5","EUR","offline","paid","fulfilled"</t>
  </si>
  <si>
    <t>10052,"Nov 27, 2018","11:05:08 AM","GRABY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","VP-SWEAT ACTEMIUM NOIR &amp; BLANC","1/ Taille:M | 2/ Point de collecte:Actemium atelier B05","","1","1.0","0","","","","0.0","0.0","69.5","EUR","offline","paid","fulfilled"</t>
  </si>
  <si>
    <t>10051,"Nov 27, 2018","10:56:20 AM","cedric reixach","","FRA","FR-N","toulouse","12 rue de caulet","""31025""","cedric reixach","","FRA","FR-N","toulouse","12 rue de caulet","""31025""","""0615552863""","cedric reixach / 12 rue de caulet / toulouse / FR-N  31025 / FRA / 0615552863","cedric.reixach@actemium.com","Frais de livraison gratuits ","EM-CHAUSSURE BETA 7252NKK","Taille:39","","1","59.5","0","","","","0.0","0.0","59.5","EUR","offline","paid","fulfilled"</t>
  </si>
  <si>
    <t>10050,"Nov 26, 2018","3:12:37 PM","stephane rodier","","FRA","FR-N","toulouse","12 rue caulet","""31025""","stephane rodier","","FRA","FR-N","toulouse","12 rue caulet","""31025""","""0614827790""","stephane rodier / 12 rue caulet / toulouse / FR-N  31025 / FRA / 0614827790","alexandre.mourembles@actemium.com","Frais de livraison gratuits ","FS-S234078GR GANTS ANTI-COUPURE STARCUT+XTRA","Taille:8","","1","3.71","0","","","","0.0","0.0","83.74","EUR","offline","paid","fulfilled"</t>
  </si>
  <si>
    <t>10050,"Nov 26, 2018","3:12:37 PM","stephane rodier","","FRA","FR-N","toulouse","12 rue caulet","""31025""","stephane rodier","","FRA","FR-N","toulouse","12 rue caulet","""31025""","""0614827790""","stephane rodier / 12 rue caulet / toulouse / FR-N  31025 / FRA / 0614827790","alexandre.mourembles@actemium.com","Frais de livraison gratuits ","FS-P113330 CASQUETTE FB3 VISIERE 55CM  ACTEMIUM","","","1","12.9","0","","","","0.0","0.0","83.74","EUR","offline","paid","fulfilled"</t>
  </si>
  <si>
    <t>10050,"Nov 26, 2018","3:12:37 PM","stephane rodier","","FRA","FR-N","toulouse","12 rue caulet","""31025""","stephane rodier","","FRA","FR-N","toulouse","12 rue caulet","""31025""","""0614827790""","stephane rodier / 12 rue caulet / toulouse / FR-N  31025 / FRA / 0614827790","alexandre.mourembles@actemium.com","Frais de livraison gratuits ","EM - CHAUSSURE BETA 7253NKK","Taille:41","","1","61.5","0","","","","0.0","0.0","83.74","EUR","offline","paid","fulfilled"</t>
  </si>
  <si>
    <t>10050,"Nov 26, 2018","3:12:37 PM","stephane rodier","","FRA","FR-N","toulouse","12 rue caulet","""31025""","stephane rodier","","FRA","FR-N","toulouse","12 rue caulet","""31025""","""0614827790""","stephane rodier / 12 rue caulet / toulouse / FR-N  31025 / FRA / 0614827790","alexandre.mourembles@actemium.com","Frais de livraison gratuits ","FS-S121371RNPRBINC- LUNETTE RUSH INCOLORE","","","1","5.63","0","","","","0.0","0.0","83.74","EUR","offline","paid","fulfilled"</t>
  </si>
  <si>
    <t>10049,"Nov 26, 2018","3:05:01 PM","stephane rodier","","FRA","FR-N","toulouse","12 rue caulet","""31025""","alexandre mourembles","","FRA","FR-N","toulouse","12 rue caulet","""31025""","""0614827790""","alexandre mourembles / 12 rue caulet / toulouse / FR-N  31025 / FRA / 0614827790","alexandre.mourembles@actemium.com","Frais de livraison gratuits ","VP-VESTE ACTEMIUM ROUGE","1/ Taille:T0 | 2/ Point de collecte:Pas de pucage","","1","1.0","0","","","vêtements d'occasion stp","0.0","0.0","2.0","EUR","offline","paid","fulfilled"</t>
  </si>
  <si>
    <t>10049,"Nov 26, 2018","3:05:01 PM","stephane rodier","","FRA","FR-N","toulouse","12 rue caulet","""31025""","alexandre mourembles","","FRA","FR-N","toulouse","12 rue caulet","""31025""","""0614827790""","alexandre mourembles / 12 rue caulet / toulouse / FR-N  31025 / FRA / 0614827790","alexandre.mourembles@actemium.com","Frais de livraison gratuits ","VP-PANTALON ACTEMIUM ROUGE","1/ Taille:38T0 | 2/ Point de collecte:Pas de pucage","","1","1.0","0","","","vêtements d'occasion stp","0.0","0.0","2.0","EUR","offline","paid","fulfilled"</t>
  </si>
  <si>
    <t>10048,"Nov 26, 2018","1:19:56 PM","michel souton","","FRA","FR-RE","toulouse","B05","""31000""","michel souton","","FRA","FR-RE","toulouse","B05","""31000""","""0626413142""","michel souton / B05 / toulouse / FR-RE  31000 / FRA / 0626413142","michel.souton@actemium.com","Frais de livraison gratuits ","VP-PARKA HV ACTEMIUM FLUO","1/ Taille:L | 2/ Point de collecte:Actemium atelier B05","","1","1.0","0","","","","0.0","0.0","48.62","EUR","offline","paid","fulfilled"</t>
  </si>
  <si>
    <t>10048,"Nov 26, 2018","1:19:56 PM","michel souton","","FRA","FR-RE","toulouse","B05","""31000""","michel souton","","FRA","FR-RE","toulouse","B05","""31000""","""0626413142""","michel souton / B05 / toulouse / FR-RE  31000 / FRA / 0626413142","michel.souton@actemium.com","Frais de livraison gratuits ","FS-S422194 CHAUSSURES MUSTANG FLEX","Taille:44","","1","35.2","0","","","","0.0","0.0","48.62","EUR","offline","paid","fulfilled"</t>
  </si>
  <si>
    <t>10048,"Nov 26, 2018","1:19:56 PM","michel souton","","FRA","FR-RE","toulouse","B05","""31000""","michel souton","","FRA","FR-RE","toulouse","B05","""31000""","""0626413142""","michel souton / B05 / toulouse / FR-RE  31000 / FRA / 0626413142","michel.souton@actemium.com","Frais de livraison gratuits ","FS-S234078GR GANTS ANTI-COUPURE STARCUT+XTRA","Taille:9","","1","3.71","0","","","","0.0","0.0","48.62","EUR","offline","paid","fulfilled"</t>
  </si>
  <si>
    <t>10048,"Nov 26, 2018","1:19:56 PM","michel souton","","FRA","FR-RE","toulouse","B05","""31000""","michel souton","","FRA","FR-RE","toulouse","B05","""31000""","""0626413142""","michel souton / B05 / toulouse / FR-RE  31000 / FRA / 0626413142","michel.souton@actemium.com","Frais de livraison gratuits ","FS-S234078GR GANTS ANTI-COUPURE STARCUT+XTRA","Taille:11","","1","3.71","0","","","","0.0","0.0","48.62","EUR","offline","paid","fulfilled"</t>
  </si>
  <si>
    <t>10048,"Nov 26, 2018","1:19:56 PM","michel souton","","FRA","FR-RE","toulouse","B05","""31000""","michel souton","","FRA","FR-RE","toulouse","B05","""31000""","""0626413142""","michel souton / B05 / toulouse / FR-RE  31000 / FRA / 0626413142","michel.souton@actemium.com","Frais de livraison gratuits ","VP-T-SHIRT ACTEMIUM NOIR &amp; BLANC","1/ Taille:M | 2/ Point de collecte:Actemium atelier B05","","5","1.0","0","","","","0.0","0.0","48.62","EUR","offline","paid","fulfilled"</t>
  </si>
  <si>
    <t>10047,"Nov 26, 2018","10:24:06 AM","aurelien aygoui","","FRA","FR-N","toulouse","ariane group","""31000""","aurelien aygoui","","FRA","FR-N","toulouse","ariane group","""31000""","""0623643783""","aurelien aygoui / ariane group / toulouse / FR-N  31000 / FRA / 0623643783","aurelien.aygoui@actemium.com","Frais de livraison gratuits ","VP-VESTE ACTEMIUM ROUGE","1/ Taille:T3 | 2/ Point de collecte:Ariane Group","","3","1.0","0","","","","0.0","0.0","142.0","EUR","offline","paid","fulfilled"</t>
  </si>
  <si>
    <t>10047,"Nov 26, 2018","10:24:06 AM","aurelien aygoui","","FRA","FR-N","toulouse","ariane group","""31000""","aurelien aygoui","","FRA","FR-N","toulouse","ariane group","""31000""","""0623643783""","aurelien aygoui / ariane group / toulouse / FR-N  31000 / FRA / 0623643783","aurelien.aygoui@actemium.com","Frais de livraison gratuits ","VP-PANTALON ACTEMIUM ROUGE","1/ Taille:44T2 | 2/ Point de collecte:Ariane Group","","5","1.0","0","","","","0.0","0.0","142.0","EUR","offline","paid","fulfilled"</t>
  </si>
  <si>
    <t>10047,"Nov 26, 2018","10:24:06 AM","aurelien aygoui","","FRA","FR-N","toulouse","ariane group","""31000""","aurelien aygoui","","FRA","FR-N","toulouse","ariane group","""31000""","""0623643783""","aurelien aygoui / ariane group / toulouse / FR-N  31000 / FRA / 0623643783","aurelien.aygoui@actemium.com","Frais de livraison gratuits ","EM - CHAUSSURE BETA 7253NKK","Taille:43","","1","61.5","0","","","","0.0","0.0","142.0","EUR","offline","paid","fulfilled"</t>
  </si>
  <si>
    <t>10047,"Nov 26, 2018","10:24:06 AM","aurelien aygoui","","FRA","FR-N","toulouse","ariane group","""31000""","aurelien aygoui","","FRA","FR-N","toulouse","ariane group","""31000""","""0623643783""","aurelien aygoui / ariane group / toulouse / FR-N  31000 / FRA / 0623643783","aurelien.aygoui@actemium.com","Frais de livraison gratuits ","FP-PS55WHR CASQUE + JUGULAIRE TRAVAIL EN HAUTEUR","","","5","14.5","0","","","","0.0","0.0","142.0","EUR","offline","paid","fulfilled"</t>
  </si>
  <si>
    <t>10046,"Nov 26, 2018","6:03:38 AM","stephane mirouze","","FRA","FR-N","toulouse","12 rue de caulet","""31300""","stephane mirouze","","FRA","FR-N","toulouse","12 rue de caulet","""31300""","""0123456789""","stephane mirouze / 12 rue de caulet / toulouse / FR-N  31300 / FRA / 0123456789","stephane.mirouze@actemium.com","Frais de livraison gratuits ","VP-PARKA HV ACTEMIUM FLUO","1/ Taille:L | 2/ Point de collecte:Actemium atelier B05","","1","1.0","0","","","","0.0","0.0","1.0","EUR","offline","paid","fulfilled"</t>
  </si>
  <si>
    <t>10045,"Nov 23, 2018","10:24:39 AM","yann GOMBERT","","FRA","FR-N","toulouse","contrat MOSE saint eloi","""31000""","yann GOMBERT","","FRA","FR-N","toulouse","contrat MOSE saint eloi","""31000""","""06 27 68 29 22""","yann GOMBERT / contrat MOSE saint eloi / toulouse / FR-N  31000 / FRA / 06 27 68 29 22","jean-michel.loubens@actemium.com","Frais de livraison gratuits ","FS-S512048 - ENROULEUR TURBOLITE 2M 1018013","","","1","105.35","0","","","","0.0","0.0","105.35","EUR","offline","paid","fulfilled"</t>
  </si>
  <si>
    <t>10044,"Nov 23, 2018","7:24:01 AM","alexis tamowski","","FRA","FR-N","toulouse","airbus saint eloi","""31200""","alexis tamowski","","FRA","FR-N","toulouse","airbus saint eloi","""31200""","""0000000000""","alexis tamowski / airbus saint eloi / toulouse / FR-N  31200 / FRA / 0000000000","alexis.tamowski@actemium.com","Frais de livraison gratuits ","FS-S422178MN CHAUSSURE JUNA S3","Taille:43","","1","45.67","0","","","","0.0","0.0","126.47","EUR","offline","paid","notFulfilled"</t>
  </si>
  <si>
    <t>10044,"Nov 23, 2018","7:24:01 AM","alexis tamowski","","FRA","FR-N","toulouse","airbus saint eloi","""31200""","alexis tamowski","","FRA","FR-N","toulouse","airbus saint eloi","""31200""","""0000000000""","alexis tamowski / airbus saint eloi / toulouse / FR-N  31200 / FRA / 0000000000","alexis.tamowski@actemium.com","Frais de livraison gratuits ","EM-CHAUSSURE BETA 7252NKK","Taille:42","","1","59.5","0","","","","0.0","0.0","126.47","EUR","offline","paid","notFulfilled"</t>
  </si>
  <si>
    <t>10044,"Nov 23, 2018","7:24:01 AM","alexis tamowski","","FRA","FR-N","toulouse","airbus saint eloi","""31200""","alexis tamowski","","FRA","FR-N","toulouse","airbus saint eloi","""31200""","""0000000000""","alexis tamowski / airbus saint eloi / toulouse / FR-N  31200 / FRA / 0000000000","alexis.tamowski@actemium.com","Frais de livraison gratuits ","FS-S471029 SEMELLES HYGIENIQUE CUT IMAGE","Taille:1 - 33 - 46","","5","4.26","0","","","","0.0","0.0","126.47","EUR","offline","paid","notFulfilled"</t>
  </si>
  <si>
    <t>10042,"Nov 21, 2018","2:58:48 PM","GRABY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","FS-S422194 CHAUSSURES MUSTANG FLEX","Taille:44","","1","35.2","0","","","","0.0","0.0","36.2","EUR","offline","paid","fulfilled"</t>
  </si>
  <si>
    <t>10042,"Nov 21, 2018","2:58:48 PM","GRABY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","VP-PARKA HV ACTEMIUM FLUO","1/ Taille:M | 2/ Point de collecte:Actemium atelier B05","","1","1.0","0","","","","0.0","0.0","36.2","EUR","offline","paid","fulfilled"</t>
  </si>
  <si>
    <t>10041,"Nov 19, 2018","2:51:08 PM","Romain Payeur","","FRA","FR-N","TOULOUSE","12 rue de Caulet","""31300""","Romain Payeur","","FRA","FR-N","TOULOUSE","12 rue de Caulet","""31300""","""0623645815""","Romain Payeur / 12 rue de Caulet / TOULOUSE / FR-N  31300 / FRA / 0623645815","marc.detraz@actemium.com","Frais de livraison gratuits ","VP-PARKA HV ACTEMIUM FLUO","1/ Taille:L | 2/ Point de collecte:Safran Nacelles","","1","1.0","0","","","","0.0","0.0","1.0","EUR","offline","paid","fulfilled"</t>
  </si>
  <si>
    <t>10040,"Nov 15, 2018","2:50:14 PM","Rémi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","FS-S134376 FILTRE CF32 ABEK2HG-P3 042798","","","2","12.58","0","","","","0.0","0.0","25.16","EUR","offline","paid","fulfilled"</t>
  </si>
  <si>
    <t>10039,"Nov 15, 2018","2:48:40 PM","Rémi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","FS-S233044 GANTS RISQUE CHIM. VERT / ULTRANITRIIL","Taille:10 - 10-10 1/2","","10","1.11","0","","","","0.0","0.0","58.0","EUR","offline","paid","fulfilled"</t>
  </si>
  <si>
    <t>10039,"Nov 15, 2018","2:48:40 PM","Rémi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","FS-S133024 MASQUE SARI","","","1","46.9","0","","","","0.0","0.0","58.0","EUR","offline","paid","fulfilled"</t>
  </si>
  <si>
    <t>10038,"Nov 14, 2018","10:38:41 AM","GRABY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","FS-S352154JF GILET HV / 54515 ECO","Tailles :XL","","2","3.36","0","","","","0.0","0.0","17.98","EUR","offline","paid","fulfilled"</t>
  </si>
  <si>
    <t>10038,"Nov 14, 2018","10:38:41 AM","GRABY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","FS-S121371RNPRBINC- LUNETTE RUSH INCOLORE","","","2","5.63","0","","","","0.0","0.0","17.98","EUR","offline","paid","fulfilled"</t>
  </si>
  <si>
    <t>10037,"Nov 13, 2018","3:11:40 PM","Sébastien Sureda","","FRA","FR-N","Toulouse","7 rue Bardou","""31200""","Sébastien Sureda","","FRA","FR-N","Toulouse","7 rue Bardou","""31200""","""0776369823""","Sébastien Sureda / 7 rue Bardou / Toulouse / FR-N  31200 / FRA / 0776369823","sebastien.sureda@vinci-energies.net","Frais de livraison gratuits ","VP-PANTALON ACTEMIUM ROUGE","1/ Taille:46T2 | 2/ Point de collecte:Airbus Saint-Eloi","","1","1.0","0","","","Puçage vêtements: SEBASTIEN SUREDA","0.0","0.0","1.0","EUR","offline","paid","fulfilled"</t>
  </si>
  <si>
    <t>10036,"Nov 13, 2018","8:29:40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","FS-S422178MN CHAUSSURE JUNA S3","Taille:42","","1","45.67","0","","","chaussure a la demande de Mr. lunette cop. souton :D ","0.0","0.0","137.01","EUR","offline","paid","fulfilled"</t>
  </si>
  <si>
    <t>10036,"Nov 13, 2018","8:29:40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","FS-S422178MN CHAUSSURE JUNA S3","Taille:41","","2","45.67","0","","","chaussure a la demande de Mr. lunette cop. souton :D ","0.0","0.0","137.01","EUR","offline","paid","fulfilled"</t>
  </si>
  <si>
    <t>10035,"Nov 12, 2018","8:57:10 AM","thomas dupuis","","FRA","FR-N","Toulouse","12 rue' de caulet","""31300""","thomas dupuis","","FRA","FR-N","Toulouse","12 rue' de caulet","""31300""","""053428100""","thomas dupuis / 12 rue' de caulet / Toulouse / FR-N  31300 / FRA / 053428100","thomas.dupuis@actemium.com","Frais de livraison gratuits ","FP-PS55WHR CASQUE + JUGULAIRE TRAVAIL EN HAUTEUR","","","2","14.5","0","","","1 casque pour T.Dupuis</t>
  </si>
  <si>
    <t>10034,"Nov 12, 2018","8:36:30 AM","stephane mirouze","","FRA","FR-N","toulouse","12 rue de caulet","""31300""","stephane mirouze","","FRA","FR-N","toulouse","12 rue de caulet","""31300""","""0123456789""","stephane mirouze / 12 rue de caulet / toulouse / FR-N  31300 / FRA / 0123456789","stephane.mirouze@actemium.com","Frais de livraison gratuits ","VP-T-SHIRT ACTEMIUM NOIR &amp; BLANC","1/ Taille:M | 2/ Point de collecte:Actemium atelier B05","","5","1.0","0","","","","0.0","0.0","7.0","EUR","offline","paid","fulfilled"</t>
  </si>
  <si>
    <t>10034,"Nov 12, 2018","8:36:30 AM","stephane mirouze","","FRA","FR-N","toulouse","12 rue de caulet","""31300""","stephane mirouze","","FRA","FR-N","toulouse","12 rue de caulet","""31300""","""0123456789""","stephane mirouze / 12 rue de caulet / toulouse / FR-N  31300 / FRA / 0123456789","stephane.mirouze@actemium.com","Frais de livraison gratuits ","VP-SWEAT ACTEMIUM NOIR &amp; BLANC","1/ Taille:M | 2/ Point de collecte:Actemium atelier B05","","2","1.0","0","","","","0.0","0.0","7.0","EUR","offline","paid","fulfilled"</t>
  </si>
  <si>
    <t>10033,"Nov 12, 2018","6:13:38 AM","stephane mirouze","","FRA","FR-N","toulouse","12 rue de caulet","""31300""","stephane mirouze","","FRA","FR-N","toulouse","12 rue de caulet","""31300""","""0123456789""","stephane mirouze / 12 rue de caulet / toulouse / FR-N  31300 / FRA / 0123456789","stephane.mirouze@actemium.com","Frais de livraison gratuits ","FS-S234078GR GANTS ANTI-COUPURE STARCUT+XTRA","Taille:9","","10","3.71","0","","","","0.0","0.0","37.1","EUR","offline","paid","fulfilled"</t>
  </si>
  <si>
    <t>10032,"Nov 9, 2018","6:45:30 PM","stephane rodier","","FRA","FR-N","toulouse","12 rue caulet","""31025""","stephane rodier","","FRA","FR-N","toulouse","12 rue caulet","""31025""","""0614827790""","stephane rodier / 12 rue caulet / toulouse / FR-N  31025 / FRA / 0614827790","alexandre.mourembles@actemium.com","Frais de livraison gratuits ","VP-VESTE ACTEMIUM ROUGE","1/ Taille:T1 | 2/ Point de collecte:Pas de pucage","","1","1.0","0","","","Taille S pour la veste","0.0","0.0","6.0","EUR","offline","paid","fulfilled"</t>
  </si>
  <si>
    <t>10032,"Nov 9, 2018","6:45:30 PM","stephane rodier","","FRA","FR-N","toulouse","12 rue caulet","""31025""","stephane rodier","","FRA","FR-N","toulouse","12 rue caulet","""31025""","""0614827790""","stephane rodier / 12 rue caulet / toulouse / FR-N  31025 / FRA / 0614827790","alexandre.mourembles@actemium.com","Frais de livraison gratuits ","VP-PANTALON ACTEMIUM ROUGE","1/ Taille:38T0 | 2/ Point de collecte:Pas de pucage","","2","1.0","0","","","Taille S pour la veste","0.0","0.0","6.0","EUR","offline","paid","fulfilled"</t>
  </si>
  <si>
    <t>10032,"Nov 9, 2018","6:45:30 PM","stephane rodier","","FRA","FR-N","toulouse","12 rue caulet","""31025""","stephane rodier","","FRA","FR-N","toulouse","12 rue caulet","""31025""","""0614827790""","stephane rodier / 12 rue caulet / toulouse / FR-N  31025 / FRA / 0614827790","alexandre.mourembles@actemium.com","Frais de livraison gratuits ","VP-T-SHIRT ACTEMIUM NOIR &amp; BLANC","1/ Taille:S | 2/ Point de collecte:Pas de pucage","","3","1.0","0","","","Taille S pour la veste","0.0","0.0","6.0","EUR","offline","paid","fulfilled"</t>
  </si>
  <si>
    <t>10031,"Nov 9, 2018","6:39:49 PM","stephane rodier","","FRA","FR-N","toulouse","12 rue caulet","""31025""","alexandre mourembles","","FRA","FR-N","toulouse","12 rue caulet","""31025""","""0614827790""","alexandre mourembles / 12 rue caulet / toulouse / FR-N  31025 / FRA / 0614827790","alexandre.mourembles@actemium.com","Frais de livraison gratuits ","EM - CHAUSSURE BETA 7253NKK","Taille:41","","1","61.5","0","","","","0.0","0.0","61.5","EUR","offline","paid","fulfilled"</t>
  </si>
  <si>
    <t>10030,"Nov 9, 2018","3:35:24 PM","jean luc CEBE","","FRA","FR-N","toulouse","caulet","""31300""","jean luc CEBE","","FRA","FR-N","toulouse","caulet","""31300""","""0621014748""","jean luc CEBE / caulet / toulouse / FR-N  31300 / FRA / 0621014748","jean-luc.cebe@actemium.com","Frais de livraison gratuits ","FS-S352154JF GILET HV / 54515 ECO","Tailles :XL","","6","3.36","0","","","","0.0","0.0","20.16","EUR","offline","paid","fulfilled"</t>
  </si>
  <si>
    <t>10029,"Nov 8, 2018","4:17:54 PM","Guillaume Noel","","FRA","FR-N","Colomiers","10","""31770""","Guillaume Noel","","FRA","FR-N","Colomiers","10","""31770""","""0609595788""","Guillaume Noel / 10 / Colomiers / FR-N  31770 / FRA / 0609595788","guillaume.noel@actemium.com","Frais de livraison gratuits ","VP-PARKA HV ACTEMIUM FLUO","1/ Taille:M | 2/ Point de collecte:Safran Nacelles","","1","1.0","0","","","","0.0","0.0","1.0","EUR","offline","paid","fulfilled"</t>
  </si>
  <si>
    <t>10028,"Nov 7, 2018","4:18:03 PM","karine bedon","","FRA","FR-K","421","451","""411""","karine bedon","","FRA","FR-K","421","451","""411""","""00125742587""","karine bedon / 451 / 421 / FR-K  411 / FRA / 00125742587","karine.bedon@actemium.com","Frais de livraison gratuits ","VP-VESTE ACTEMIUM ROUGE","1/ Taille:T2 | 2/ Point de collecte:Actemium atelier B05","","2","1.0","0","","","","0.0","0.0","5.0","EUR","offline","paid","fulfilled"</t>
  </si>
  <si>
    <t>10028,"Nov 7, 2018","4:18:03 PM","karine bedon","","FRA","FR-K","421","451","""411""","karine bedon","","FRA","FR-K","421","451","""411""","""00125742587""","karine bedon / 451 / 421 / FR-K  411 / FRA / 00125742587","karine.bedon@actemium.com","Frais de livraison gratuits ","VP-PANTALON ACTEMIUM ROUGE","1/ Taille:42T1 | 2/ Point de collecte:Actemium atelier B05","","3","1.0","0","","","","0.0","0.0","5.0","EUR","offline","paid","fulfilled"</t>
  </si>
  <si>
    <t>10027,"Nov 7, 2018","3:18:11 PM","Rémi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","FS-S132033 MASQUE 3M MOD.4277","","","7","18.35","0","","","","0.0","0.0","305.87","EUR","offline","paid","fulfilled"</t>
  </si>
  <si>
    <t>10027,"Nov 7, 2018","3:18:11 PM","Rémi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","FS-S131190 MASQUE ANTIPOUS. FFP3/9332+","","","20","3.95","0","","","","0.0","0.0","305.87","EUR","offline","paid","fulfilled"</t>
  </si>
  <si>
    <t>10027,"Nov 7, 2018","3:18:11 PM","Rémi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","COMBINAISON TYCHEM C STANDARD","Taille:L","","5","14.06","0","","","","0.0","0.0","305.87","EUR","offline","paid","fulfilled"</t>
  </si>
  <si>
    <t>10027,"Nov 7, 2018","3:18:11 PM","Rémi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","COMBINAISON TYCHEM C STANDARD","Taille:XL","","2","14.06","0","","","","0.0","0.0","305.87","EUR","offline","paid","fulfilled"</t>
  </si>
  <si>
    <t>10026,"Nov 7, 2018","1:01:02 PM","aurelien aygoui","","FRA","FR-N","toulouse","toulouse","""31000""","Francis DRAGNE","","FRA","FR-N","Toulouse","Toulouse","""31000""","""0623643783""","Francis DRAGNE / Toulouse / Toulouse / FR-N  31000 / FRA / 0623643783","juancarlos.diaz-llanos@actemium.com","Frais de livraison gratuits ","EM-CHAUSSURE BETA 7252NKK","Taille:45","","1","59.5","0","","","","0.0","0.0","133.7","EUR","offline","paid","fulfilled"</t>
  </si>
  <si>
    <t>10026,"Nov 7, 2018","1:01:02 PM","aurelien aygoui","","FRA","FR-N","toulouse","toulouse","""31000""","Francis DRAGNE","","FRA","FR-N","Toulouse","Toulouse","""31000""","""0623643783""","Francis DRAGNE / Toulouse / Toulouse / FR-N  31000 / FRA / 0623643783","juancarlos.diaz-llanos@actemium.com","Frais de livraison gratuits ","FS-S234078GR GANTS ANTI-COUPURE STARCUT+XTRA","Taille:9","","10","3.71","0","","","","0.0","0.0","133.7","EUR","offline","paid","fulfilled"</t>
  </si>
  <si>
    <t>10026,"Nov 7, 2018","1:01:02 PM","aurelien aygoui","","FRA","FR-N","toulouse","toulouse","""31000""","Francis DRAGNE","","FRA","FR-N","Toulouse","Toulouse","""31000""","""0623643783""","Francis DRAGNE / Toulouse / Toulouse / FR-N  31000 / FRA / 0623643783","juancarlos.diaz-llanos@actemium.com","Frais de livraison gratuits ","FS-S234078GR GANTS ANTI-COUPURE STARCUT+XTRA","Taille:10","","10","3.71","0","","","","0.0","0.0","133.7","EUR","offline","paid","fulfilled"</t>
  </si>
  <si>
    <t>10025,"Nov 7, 2018","8:17:17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","EM-CHAUSSURE BETA 7252NKK","Taille:43","","2","59.5","0","","","","0.0","0.0","178.5","EUR","offline","paid","fulfilled"</t>
  </si>
  <si>
    <t>10025,"Nov 7, 2018","8:17:17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","EM-CHAUSSURE BETA 7252NKK","Taille:44","","1","59.5","0","","","","0.0","0.0","178.5","EUR","offline","paid","fulfilled"</t>
  </si>
  <si>
    <t>10024,"Nov 6, 2018","4:06:32 PM","aurelien aygoui","","FRA","FR-N","toulouse","toulouse","""31000""","aurelien aygoui","","FRA","FR-N","toulouse","toulouse","""31000""","""0623643783""","aurelien aygoui / toulouse / toulouse / FR-N  31000 / FRA / 0623643783","juancarlos.diaz-llanos@actemium.com","Frais de livraison gratuits ","FP-PS55WHR CASQUE + JUGULAIRE TRAVAIL EN HAUTEUR","","","1","14.5","0","","","","0.0","0.0","78.0","EUR","offline","paid","fulfilled"</t>
  </si>
  <si>
    <t>10024,"Nov 6, 2018","4:06:32 PM","aurelien aygoui","","FRA","FR-N","toulouse","toulouse","""31000""","aurelien aygoui","","FRA","FR-N","toulouse","toulouse","""31000""","""0623643783""","aurelien aygoui / toulouse / toulouse / FR-N  31000 / FRA / 0623643783","juancarlos.diaz-llanos@actemium.com","Frais de livraison gratuits ","EM - CHAUSSURE BETA 7253NKK","Taille:45","","1","61.5","0","","","","0.0","0.0","78.0","EUR","offline","paid","fulfilled"</t>
  </si>
  <si>
    <t>10024,"Nov 6, 2018","4:06:32 PM","aurelien aygoui","","FRA","FR-N","toulouse","toulouse","""31000""","aurelien aygoui","","FRA","FR-N","toulouse","toulouse","""31000""","""0623643783""","aurelien aygoui / toulouse / toulouse / FR-N  31000 / FRA / 0623643783","juancarlos.diaz-llanos@actemium.com","Frais de livraison gratuits ","VP-PARKA HV ACTEMIUM FLUO","1/ Taille:XL | 2/ Point de collecte:Ariane Group","","2","1.0","0","","","","0.0","0.0","78.0","EUR","offline","paid","fulfilled"</t>
  </si>
  <si>
    <t>10023,"Nov 6, 2018","11:10:36 AM","guillaume vigroux","","FRA","FR-N","TOULOUSE","12 rue de Caulet","""31300""","guillaume vigroux","","FRA","FR-N","TOULOUSE","12 rue de Caulet","""31300""","""0534281100""","guillaume vigroux / 12 rue de Caulet / TOULOUSE / FR-N  31300 / FRA / 0534281100","bruno.frayssinhes@actemium.com","Frais de livraison gratuits ","EM-CHAUSSURE BETA 7252NKK","Taille:43","","1","59.5","0","","","","0.0","0.0","59.5","EUR","offline","paid","fulfilled"</t>
  </si>
  <si>
    <t>10022,"Nov 5, 2018","4:00:28 PM","pascal garcia","","FRA","FR-N","aussonne","1131 chemin de l'enseigure","""31840""","pascal garcia","","FRA","FR-N","aussonne","1131 chemin de l'enseigure","""31840""","""0622163158""","pascal garcia / 1131 chemin de l'enseigure / aussonne / FR-N  31840 / FRA / 0622163158","pascal.garcia@actemium.com","Frais de livraison gratuits ","VP-PARKA HV ACTEMIUM FLUO","1/ Taille:XL | 2/ Point de collecte:Pioneer","","1","1.0","0","","","","0.0","0.0","1.0","EUR","offline","paid","fulfilled"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</si>
  <si>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","VP-VESTE ACTEMIUM ROUGE","1/ Taille:T2 | 2/ Point de collecte:Airbus C23","","5","1.0","0","","","chaussures secu opsial T45 pour francois torrent.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</si>
  <si>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","BP-492000 CHAUSSURES YUKON","Taille:41","","1","48.91","0","","","chaussures secu opsial T45 pour francois torrent.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</si>
  <si>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","FS-S234078GR GANTS ANTI-COUPURE STARCUT+XTRA","Taille:10","","120","3.71","0","","","chaussures secu opsial T45 pour francois torrent.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</si>
  <si>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","FS-S234078GR GANTS ANTI-COUPURE STARCUT+XTRA","Taille:9","","120","3.71","0","","","chaussures secu opsial T45 pour francois torrent.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</si>
  <si>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","FS-S234078GR GANTS ANTI-COUPURE STARCUT+XTRA","Taille:8","","120","3.71","0","","","chaussures secu opsial T45 pour francois torrent.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</si>
  <si>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","BP-P702606 CHAUSSURES OPSIAL STEP AIR","Taille:45","","1","39.85","0","","","chaussures secu opsial T45 pour francois torrent.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</si>
  <si>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","VP-PANTALON ACTEMIUM ROUGE","1/ Taille:40T1 | 2/ Point de collecte:Airbus C23","","5","1.0","0","","","chaussures secu opsial T45 pour francois torrent.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</si>
  <si>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","VP-SWEAT ACTEMIUM NOIR &amp; BLANC","1/ Taille:M | 2/ Point de collecte:Airbus C23","","2","1.0","0","","","chaussures secu opsial T45 pour francois torrent.</t>
  </si>
  <si>
    <t>10021,"Nov 5, 2018","1:12:37 PM","eric sanchez-clary","","FRA","FR-N","colomiers","C23","""31770""","eric sanchez-clary","","FRA","FR-N","colomiers","C23","""31770""","""0609548595""","eric sanchez-clary / C23 / colomiers / FR-N  31770 / FRA / 0609548595","eric.sanchez-clary.external@airbus.com","Frais de livraison gratuits ","VP-T-SHIRT ACTEMIUM NOIR &amp; BLANC","1/ Taille:M | 2/ Point de collecte:Airbus C23","","5","1.0","0","","","chaussures secu opsial T45 pour francois torrent.</t>
  </si>
  <si>
    <t>10020,"Nov 5, 2018","11:55:15 AM","Rémi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","FS-S234078GR GANTS ANTI-COUPURE STARCUT+XTRA","Taille:10","","12","3.71","0","","","","0.0","0.0","68.22","EUR","offline","paid","fulfilled"</t>
  </si>
  <si>
    <t>10020,"Nov 5, 2018","11:55:15 AM","Rémi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","FS-S131190 MASQUE ANTIPOUS. FFP3/9332+","","","6","3.95","0","","","","0.0","0.0","68.22","EUR","offline","paid","fulfilled"</t>
  </si>
  <si>
    <t>10019,"Nov 5, 2018","7:23:35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","BP-P702606 CHAUSSURES OPSIAL STEP AIR","Taille:43","","1","39.85","0","","","","0.0","0.0","303.07","EUR","offline","paid","notFulfilled"</t>
  </si>
  <si>
    <t>10019,"Nov 5, 2018","7:23:35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","FS-S723063VE BOITE GANTS NITRIL EPIKA NON POUDRE","Taille:XL","","5","6.64","0","","","","0.0","0.0","303.07","EUR","offline","paid","notFulfilled"</t>
  </si>
  <si>
    <t>10019,"Nov 5, 2018","7:23:35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","FS-S234078GR GANTS ANTI-COUPURE STARCUT+XTRA","Taille:8","","62","3.71","0","","","","0.0","0.0","303.07","EUR","offline","paid","notFulfilled"</t>
  </si>
  <si>
    <t>10018,"Nov 5, 2018","7:20:29 AM","Luc Pettinicchio","","FRA","FR-N","31770","avenue Yves Bruanud","""31770""","Luc Pettinicchio","","FRA","FR-N","31770","avenue Yves Bruanud","""31770""","""00000000""","Luc Pettinicchio / avenue Yves Bruanud / 31770 / FR-N  31770 / FRA / 00000000","luc.pettinicchio@actemium.com","Frais de livraison gratuits ","FS-S131190 MASQUE ANTIPOUS. FFP3/9332+","","","1","3.95","0","","","","0.0","0.0","3.95","EUR","offline","paid","fulfilled"</t>
  </si>
  <si>
    <t>10017,"Oct 31, 2018","9:47:38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","FS-S422178MN CHAUSSURE JUNA S3","Taille:41","","1","45.67","0","","","","0.0","0.0","45.67","EUR","offline","paid","fulfilled"</t>
  </si>
  <si>
    <t>10016,"Oct 31, 2018","6:42:47 AM","alexis tamowski","","FRA","FR-N","toulouse","saint-eloi","""31200""","alexis tamowski","","FRA","FR-N","toulouse","saint-eloi","""31200""","""0000000""","alexis tamowski / saint-eloi / toulouse / FR-N  31200 / FRA / 0000000","vincent.davantes@actemium.com","Frais de livraison gratuits ","VP-T-SHIRT ACTEMIUM NOIR &amp; BLANC","1/ Taille:XL | 2/ Point de collecte:Airbus Saint-Eloi","","5","1.0","0","","","","0.0","0.0","5.0","EUR","offline","paid","fulfilled"</t>
  </si>
  <si>
    <t>10015,"Oct 30, 2018","12:12:04 PM","lorenzo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","BP-P702606 CHAUSSURES OPSIAL STEP AIR","Taille:45","","1","39.85","0","","","","0.0","0.0","39.85","EUR","offline","paid","fulfilled"</t>
  </si>
  <si>
    <t>10014,"Oct 29, 2018","12:51:58 PM","alexis tamowski","","FRA","FR-N","toulouse","saint-eloi","""31200""","alexis tamowski","","FRA","FR-N","toulouse","saint-eloi","""31200""","""0000000""","alexis tamowski / saint-eloi / toulouse / FR-N  31200 / FRA / 0000000","vincent.davantes@actemium.com","Frais de livraison gratuits ","FS-S132033 MASQUE 3M MOD.4277","","","30","18.35","0","","","","0.0","0.0","2283.26","EUR","offline","paid","fulfilled"</t>
  </si>
  <si>
    <t>10014,"Oct 29, 2018","12:51:58 PM","alexis tamowski","","FRA","FR-N","toulouse","saint-eloi","""31200""","alexis tamowski","","FRA","FR-N","toulouse","saint-eloi","""31200""","""0000000""","alexis tamowski / saint-eloi / toulouse / FR-N  31200 / FRA / 0000000","vincent.davantes@actemium.com","Frais de livraison gratuits ","FS-S121371RNPRBINC- LUNETTE RUSH INCOLORE","","","30","5.63","0","","","","0.0","0.0","2283.26","EUR","offline","paid","fulfilled"</t>
  </si>
  <si>
    <t>10014,"Oct 29, 2018","12:51:58 PM","alexis tamowski","","FRA","FR-N","toulouse","saint-eloi","""31200""","alexis tamowski","","FRA","FR-N","toulouse","saint-eloi","""31200""","""0000000""","alexis tamowski / saint-eloi / toulouse / FR-N  31200 / FRA / 0000000","vincent.davantes@actemium.com","Frais de livraison gratuits ","FS-S234078GR GANTS ANTI-COUPURE STARCUT+XTRA","Taille:10","","240","3.71","0","","","","0.0","0.0","2283.26","EUR","offline","paid","fulfilled"</t>
  </si>
  <si>
    <t>10014,"Oct 29, 2018","12:51:58 PM","alexis tamowski","","FRA","FR-N","toulouse","saint-eloi","""31200""","alexis tamowski","","FRA","FR-N","toulouse","saint-eloi","""31200""","""0000000""","alexis tamowski / saint-eloi / toulouse / FR-N  31200 / FRA / 0000000","vincent.davantes@actemium.com","Frais de livraison gratuits ","FS-S234078GR GANTS ANTI-COUPURE STARCUT+XTRA","Taille:9","","168","3.71","0","","","","0.0","0.0","2283.26","EUR","offline","paid","fulfilled"</t>
  </si>
  <si>
    <t>10014,"Oct 29, 2018","12:51:58 PM","alexis tamowski","","FRA","FR-N","toulouse","saint-eloi","""31200""","alexis tamowski","","FRA","FR-N","toulouse","saint-eloi","""31200""","""0000000""","alexis tamowski / saint-eloi / toulouse / FR-N  31200 / FRA / 0000000","vincent.davantes@actemium.com","Frais de livraison gratuits ","FS-S233044 GANTS RISQUE CHIM. VERT / ULTRANITRIIL","Taille:10 - 10-10 1/2","","20","1.11","0","","","","0.0","0.0","2283.26","EUR","offline","paid","fulfilled"</t>
  </si>
  <si>
    <t>10014,"Oct 29, 2018","12:51:58 PM","alexis tamowski","","FRA","FR-N","toulouse","saint-eloi","""31200""","alexis tamowski","","FRA","FR-N","toulouse","saint-eloi","""31200""","""0000000""","alexis tamowski / saint-eloi / toulouse / FR-N  31200 / FRA / 0000000","vincent.davantes@actemium.com","Frais de livraison gratuits ","FS-S233044 GANTS RISQUE CHIM. VERT / ULTRANITRIIL","Taille:9 - 9-9 1/2","","10","1.11","0","","","","0.0","0.0","2283.26","EUR","offline","paid","fulfilled"</t>
  </si>
  <si>
    <t>10014,"Oct 29, 2018","12:51:58 PM","alexis tamowski","","FRA","FR-N","toulouse","saint-eloi","""31200""","alexis tamowski","","FRA","FR-N","toulouse","saint-eloi","""31200""","""0000000""","alexis tamowski / saint-eloi / toulouse / FR-N  31200 / FRA / 0000000","vincent.davantes@actemium.com","Frais de livraison gratuits ","FS-S141019 BOITE 500 BOUCHONS OREILLES YELLOW NEON","","","1","16.88","0","","","","0.0","0.0","2283.26","EUR","offline","paid","fulfilled"</t>
  </si>
  <si>
    <t>10013,"Oct 29, 2018","9:55:42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","FS-S723064VE BOITE DE GANTS NITRIL EPIKA POUDRE","Taille:XL","","6","6.52","0","","","","0.0","0.0","396.12","EUR","offline","paid","fulfilled"</t>
  </si>
  <si>
    <t>10013,"Oct 29, 2018","9:55:42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","FS-S731023BL COMBINAISON CLASSIC PLUS","Taille:XL","","30","11.9","0","","","","0.0","0.0","396.12","EUR","offline","paid","fulfilled"</t>
  </si>
  <si>
    <t>10012,"Oct 29, 2018","6:16:14 AM","stephane g","","FRA","FR-C","fez","fs","""5""","stephane g","","FRA","FR-C","fez","fs","""5""","""0123456789""","stephane g / fs / fez / FR-C  5 / FRA / 0123456789","stephane.mirouze@actemium.com","Frais de livraison gratuits ","FS-S141019 BOITE 500 BOUCHONS OREILLES YELLOW NEON","","","1","16.88","0","","","","0.0","0.0","16.88","EUR","offline","paid","fulfilled"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</si>
  <si>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","FS-S512048 - ENROULEUR TURBOLITE 2M 1018013","","","2","105.35","0","","","turbolite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</si>
  <si>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","FS-S121396RNPRBINC-LUNETTE RUSH+RUSHPFSPSI","","","20","10.09","0","","","turbolite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</si>
  <si>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","FS-S121371RNPRBINC- LUNETTE RUSH INCOLORE","","","20","5.63","0","","","turbolite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</si>
  <si>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","FS-S422194 CHAUSSURES MUSTANG FLEX","Taille:42","","3","35.2","0","","","turbolite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</si>
  <si>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","FS-S422194 CHAUSSURES MUSTANG FLEX","Taille:43","","3","35.2","0","","","turbolite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</si>
  <si>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","FS-S422194 CHAUSSURES MUSTANG FLEX","Taille:44","","3","35.2","0","","","turbolite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</si>
  <si>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","EM-CHAUSSURE BETA 7252NKK","Taille:40","","3","59.5","0","","","turbolite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</si>
  <si>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","EM-CHAUSSURE BETA 7252NKK","Taille:41","","3","59.5","0","","","turbolite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</si>
  <si>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","EM-CHAUSSURE BETA 7252NKK","Taille:42","","3","59.5","0","","","turbolite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</si>
  <si>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","EM-CHAUSSURE BETA 7252NKK","Taille:45","","3","59.5","0","","","turbolite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</si>
  <si>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 - CHAUSSURE BETA 7253NKK","Taille:41","","2","61.5","0","","","turbolite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</si>
  <si>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 - CHAUSSURE BETA 7253NKK","Taille:42","","3","61.5","0","","","turbolite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</si>
  <si>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 - CHAUSSURE BETA 7253NKK","Taille:44","","3","61.5","0","","","turbolite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</si>
  <si>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 - CHAUSSURE BETA 7253NKK","Taille:45","","3","61.5","0","","","turbolite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</si>
  <si>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","FP-PS55WHR CASQUE + JUGULAIRE TRAVAIL EN HAUTEUR","","","15","14.5","0","","","turbolite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</si>
  <si>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","FS-S233372 GANTS ICE BLUE / GANTS FROID","Taille:11","","10","3.19","0","","","turbolite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</si>
  <si>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","FS-S212138 GANT MANUT STARJUST HYDR 03/26740-30","Taille:9","","20","4.94","0","","","turbolite pour loubens</t>
  </si>
  <si>
    <t>10011,"Oct 26, 2018","9:01:12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","FS-S141019 BOITE 500 BOUCHONS OREILLES YELLOW NEON","","","3","16.88","0","","","turbolite pour loubens</t>
  </si>
  <si>
    <t>10010,"Oct 26, 2018","7:29:44 AM","Rémi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","FS-S234078GR GANTS ANTI-COUPURE STARCUT+XTRA","Taille:10","","1","3.71","0","","","","0.0","0.0","20.59","EUR","offline","paid","fulfilled"</t>
  </si>
  <si>
    <t>10010,"Oct 26, 2018","7:29:44 AM","Rémi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","FS-S141019 BOITE 500 BOUCHONS OREILLES YELLOW NEON","","","1","16.88","0","","","","0.0","0.0","20.59","EUR","offline","paid","fulfilled"</t>
  </si>
  <si>
    <t>10009,"Oct 26, 2018","6:59:54 AM","jean-michel LOUBENS","","FRA","FR-N","toulouse","contrat MOSE sainte eloi","""31000""","jean-michel LOUBENS","","FRA","FR-N","toulouse","contrat MOSE sainte eloi","""31000""","""06 27 68 29 22 ""","jean-michel LOUBENS / contrat MOSE sainte eloi / toulouse / FR-N  31000 / FRA / 06 27 68 29 22 ","jean-michel.loubens@actemium.com","Frais de livraison gratuits ","FS-S512048 - ENROULEUR TURBOLITE 2M 1018013","","","1","105.35","0","","","","0.0","0.0","105.35","EUR","offline","paid","fulfilled"</t>
  </si>
  <si>
    <t>10008,"Oct 25, 2018","3:20:16 PM","sebastien grenon","","FRA","FR-N","TOULOUSE","12 rue de Caulet","""31300""","sebastien grenon","","FRA","FR-N","TOULOUSE","12 rue de Caulet","""31300""","""0534281100""","sebastien grenon / 12 rue de Caulet / TOULOUSE / FR-N  31300 / FRA / 0534281100","bruno.frayssinhes@actemium.com","Frais de livraison gratuits ","VP-T-SHIRT ACTEMIUM NOIR &amp; BLANC","1/ Taille:S | 2/ Point de collecte:Liebherr","","5","1.0","0","","","","0.0","0.0","5.0","EUR","offline","paid","fulfilled"</t>
  </si>
  <si>
    <t>10007,"Oct 25, 2018","3:03:10 PM","yann gombert","","FRA","FR-N","toulouse","chemin du sang de serpes","""31000""","yann gombert","","FRA","FR-N","toulouse","chemin du sang de serpes","""31000""","""0627682922""","yann gombert / chemin du sang de serpes / toulouse / FR-N  31000 / FRA / 0627682922","christophe.combes.external@airbus.com","Frais de livraison gratuits ","EM-CHAUSSURE BETA 7252NKK","Taille:41","","1","59.5","0","","","Pour Gombert yann, contrat MOSE","0.0","0.0","59.5","EUR","offline","paid","fulfilled"</t>
  </si>
  <si>
    <t>10006,"Oct 25, 2018","1:46:02 PM","alexandre mourembles","","FRA","FR-N","toulouse","12 rue caulet","""31025""","alexandre mourembles","","FRA","FR-N","toulouse","12 rue caulet","""31025""","""0629541851""","alexandre mourembles / 12 rue caulet / toulouse / FR-N  31025 / FRA / 0629541851","alexandre.mourembles@actemium.com","Frais de livraison gratuits ","FP-PS55WHR CASQUE + JUGULAIRE TRAVAIL EN HAUTEUR","","","4","14.5","0","","","","0.0","0.0","58.0","EUR","offline","paid","fulfilled"</t>
  </si>
  <si>
    <t>10005,"Oct 25, 2018","1:37:45 PM","alexandre mourembles","","FRA","FR-N","toulouse","12 rue caulet","""31025""","alexandre mourembles","","FRA","FR-N","toulouse","12 rue caulet","""31025""","""0629541851""","alexandre mourembles / 12 rue caulet / toulouse / FR-N  31025 / FRA / 0629541851","alexandre.mourembles@actemium.com","Frais de livraison gratuits ","FS-S121371RNPRBINC- LUNETTE RUSH INCOLORE","","","20","5.63","0","","","","0.0","0.0","112.6","EUR","offline","paid","fulfilled"</t>
  </si>
  <si>
    <t>10004,"Oct 25, 2018","11:59:47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","FS-S595125 - LAMPE FRONTAL ATEX ZONE 0","","","11","37.62","0","","","5 frontal pour grignon</t>
  </si>
  <si>
    <t>10004,"Oct 25, 2018","11:59:47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","FS-S132033 MASQUE 3M MOD.4277","","","20","18.35","0","","","5 frontal pour grignon</t>
  </si>
  <si>
    <t>10004,"Oct 25, 2018","11:59:47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","FS-S234078GR GANTS ANTI-COUPURE STARCUT+XTRA","Taille:10","","100","3.71","0","","","5 frontal pour grignon</t>
  </si>
  <si>
    <t>10004,"Oct 25, 2018","11:59:47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","FS-S234078GR GANTS ANTI-COUPURE STARCUT+XTRA","Taille:9","","100","3.71","0","","","5 frontal pour grignon</t>
  </si>
  <si>
    <t>10004,"Oct 25, 2018","11:59:47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","FS-S234078GR GANTS ANTI-COUPURE STARCUT+XTRA","Taille:8","","130","3.71","0","","","5 frontal pour grignon</t>
  </si>
  <si>
    <t>10004,"Oct 25, 2018","11:59:47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","FS-S441065 CHAUSSURE SOUDEUR ARGON","Taille:44","","1","35.89","0","","","5 frontal pour grignon</t>
  </si>
  <si>
    <t>10004,"Oct 25, 2018","11:59:47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","EM-CHAUSSURE BETA 7252NKK","Taille:42","","4","59.5","0","","","5 frontal pour grignon</t>
  </si>
  <si>
    <t>10004,"Oct 25, 2018","11:59:47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","EM - CHAUSSURE BETA 7253NKK","Taille:44","","4","61.5","0","","","5 frontal pour grignon</t>
  </si>
  <si>
    <t>10001,"Oct 25, 2018","6:25:58 AM","stephane g","","FRA","FR-C","fez","fs","""5""","stephane g","","FRA","FR-C","fez","fs","""5""","""0123456789""","stephane g / fs / fez / FR-C  5 / FRA / 0123456789","stephane.mirouze@actemium.com","Frais de livraison gratuits ","FS-S441065 CHAUSSURE SOUDEUR ARGON","Taille:44","","1","35.89","0","","","","0.0","0.0","35.89","EUR","offline","paid","fulfilled"</t>
  </si>
  <si>
    <t>Niolas Graby</t>
  </si>
  <si>
    <t>10043,"Nov 22, 2018","6:23:33 AM","jean-luc CEBE","","FRA","FR-N","toulouse","caulet","""31300""","jean luc CEBE","","FRA","FR-N","toulouse","caulet","""31300""","""0621014748""","jean luc CEBE / caulet / toulouse / FR-N  31300 / FRA / 0621014748","jean-luc.cebe@actemium.com","Frais de livraison gratuits ","VP-SWEAT ACTEMIUM NOIR &amp; BLANC","1/ Taille:XXL | 2/ Point de collecte:Actemium atelier B05","","2","1.0","0","","","","0.0","0.0","63.58","EUR","offline","paid","fulfilled"</t>
  </si>
  <si>
    <t>10043,"Nov 22, 2018","6:23:33 AM","jean-luc CEBE","","FRA","FR-N","toulouse","caulet","""31300""","jean luc CEBE","","FRA","FR-N","toulouse","caulet","""31300""","""0621014748""","jean luc CEBE / caulet / toulouse / FR-N  31300 / FRA / 0621014748","jean-luc.cebe@actemium.com","Frais de livraison gratuits ","FS-S121371RNPRBINC- LUNETTE RUSH INCOLORE","","","2","5.63","0","","","","0.0","0.0","63.58","EUR","offline","paid","fulfilled"</t>
  </si>
  <si>
    <t>10043,"Nov 22, 2018","6:23:33 AM","jean-luc CEBE","","FRA","FR-N","toulouse","caulet","""31300""","jean luc CEBE","","FRA","FR-N","toulouse","caulet","""31300""","""0621014748""","jean luc CEBE / caulet / toulouse / FR-N  31300 / FRA / 0621014748","jean-luc.cebe@actemium.com","Frais de livraison gratuits ","FS-S122004INPRBINC SURLUNETTE","","","2","2.9","0","","","","0.0","0.0","63.58","EUR","offline","paid","fulfilled"</t>
  </si>
  <si>
    <t>10043,"Nov 22, 2018","6:23:33 AM","jean-luc CEBE","","FRA","FR-N","toulouse","caulet","""31300""","jean luc CEBE","","FRA","FR-N","toulouse","caulet","""31300""","""0621014748""","jean luc CEBE / caulet / toulouse / FR-N  31300 / FRA / 0621014748","jean-luc.cebe@actemium.com","Frais de livraison gratuits ","FS-S234078GR GANTS ANTI-COUPURE STARCUT+XTRA","Taille:9","","12","3.71","0","","","","0.0","0.0","63.58","EUR","offline","paid","fulfilled"</t>
  </si>
  <si>
    <t>Rémi Dal-Maso</t>
  </si>
  <si>
    <t>S212138 GANT MANUT STARJUST HYDR 03/26740</t>
  </si>
  <si>
    <t>EL MOATASSIM</t>
  </si>
  <si>
    <t>EL MELLALI</t>
  </si>
  <si>
    <t>HARDOUIN</t>
  </si>
  <si>
    <t>REYNES</t>
  </si>
  <si>
    <t>PHILIP</t>
  </si>
  <si>
    <t>MANCINI</t>
  </si>
  <si>
    <t>VENEDY</t>
  </si>
  <si>
    <t>PERRIER</t>
  </si>
  <si>
    <t>SANDOVAL</t>
  </si>
  <si>
    <t>LELANDAIS</t>
  </si>
  <si>
    <t>LAMARENIE</t>
  </si>
  <si>
    <t>BORK</t>
  </si>
  <si>
    <t>DEVRES</t>
  </si>
  <si>
    <t>TUAL</t>
  </si>
  <si>
    <t>GASNIER</t>
  </si>
  <si>
    <t>SAHUQUE</t>
  </si>
  <si>
    <t>PIERRE AMBROISE</t>
  </si>
  <si>
    <t>GABENS</t>
  </si>
  <si>
    <t>NOEL</t>
  </si>
  <si>
    <t>BRESSOLLES</t>
  </si>
  <si>
    <t>DIJOUX</t>
  </si>
  <si>
    <t>NGUYEN</t>
  </si>
  <si>
    <t>GOMBERT</t>
  </si>
  <si>
    <t>D'HERDT</t>
  </si>
  <si>
    <t>SUREDA</t>
  </si>
  <si>
    <t>BEN ROMDHANE</t>
  </si>
  <si>
    <t>RUSSO</t>
  </si>
  <si>
    <t>PEFAU</t>
  </si>
  <si>
    <t>SAISSET</t>
  </si>
  <si>
    <t>DESCAMPS</t>
  </si>
  <si>
    <t>ESPAGNE</t>
  </si>
  <si>
    <t>PERINO</t>
  </si>
  <si>
    <t>MAINTENANT</t>
  </si>
  <si>
    <t>ROUQUETTE LACHAVE</t>
  </si>
  <si>
    <t>DUFFAUD</t>
  </si>
  <si>
    <t>MARUSIC</t>
  </si>
  <si>
    <t>TORRENT</t>
  </si>
  <si>
    <t>SARIJI</t>
  </si>
  <si>
    <t>ADGIE</t>
  </si>
  <si>
    <t>POME</t>
  </si>
  <si>
    <t>LECLERC</t>
  </si>
  <si>
    <t>CHAMOULAUD</t>
  </si>
  <si>
    <t>BRUCH</t>
  </si>
  <si>
    <t>NAIT ELMAATI</t>
  </si>
  <si>
    <t>BERECHE</t>
  </si>
  <si>
    <t>ZAHN</t>
  </si>
  <si>
    <t>BOUSCAREL</t>
  </si>
  <si>
    <t>LAFITTE</t>
  </si>
  <si>
    <t>CABROL</t>
  </si>
  <si>
    <t>LEFEVRE</t>
  </si>
  <si>
    <t>BARBANCHON</t>
  </si>
  <si>
    <t>MEURANT ISTRIA</t>
  </si>
  <si>
    <t>DOS SANTOS PAREDES DUARTE</t>
  </si>
  <si>
    <t>LAPLACE</t>
  </si>
  <si>
    <t>DIAZ LLANOS LORENZO</t>
  </si>
  <si>
    <t>EL BOUATLAOUI</t>
  </si>
  <si>
    <t>ADJOUDJ</t>
  </si>
  <si>
    <t>ZANATTA</t>
  </si>
  <si>
    <t>LEROY</t>
  </si>
  <si>
    <t>CIRCAL</t>
  </si>
  <si>
    <t>ESSEBANI</t>
  </si>
  <si>
    <t>HAMIONI</t>
  </si>
  <si>
    <t>PAULO</t>
  </si>
  <si>
    <t>BENMOKHTAR</t>
  </si>
  <si>
    <t xml:space="preserve">JEANNETEAU </t>
  </si>
  <si>
    <t>NORMAND</t>
  </si>
  <si>
    <t>PUJOL</t>
  </si>
  <si>
    <t>JACQUIN</t>
  </si>
  <si>
    <t>CAVO</t>
  </si>
  <si>
    <t>LELIEVRE</t>
  </si>
  <si>
    <t>DESERT</t>
  </si>
  <si>
    <t>VEZIAN</t>
  </si>
  <si>
    <t>COULET</t>
  </si>
  <si>
    <t>BARBEY</t>
  </si>
  <si>
    <t>COLEY</t>
  </si>
  <si>
    <t>TEURURAI</t>
  </si>
  <si>
    <t>ALLARD</t>
  </si>
  <si>
    <t>BORDESSOULE</t>
  </si>
  <si>
    <t>FRANZETTI</t>
  </si>
  <si>
    <t>CAILLET</t>
  </si>
  <si>
    <t>DUBOIS</t>
  </si>
  <si>
    <t>DUFOUR</t>
  </si>
  <si>
    <t>TECHER</t>
  </si>
  <si>
    <t>MONNIER</t>
  </si>
  <si>
    <t>METHODES</t>
  </si>
  <si>
    <t>ARIANEGROUP - MAINTENANCE</t>
  </si>
  <si>
    <t>B05 - FONCTIONS SUPPORT</t>
  </si>
  <si>
    <t>CHEF D'ENTREPRISE</t>
  </si>
  <si>
    <t>CLIENTS DIVERS - MAINTENANCE</t>
  </si>
  <si>
    <t>CLIENTS DIVERS - TRAVAUX &amp; MAINTENANCE</t>
  </si>
  <si>
    <t>CLIENTS DIVERS - TRAVAUX</t>
  </si>
  <si>
    <t>CHANTIERS ELEC - REIXACH</t>
  </si>
  <si>
    <t xml:space="preserve">AIRBUS - MAINTENANCE OES </t>
  </si>
  <si>
    <t>AIRBUS - TRAVAUX MOSE</t>
  </si>
  <si>
    <t>AIRBUS - MAINTENANCE FAL</t>
  </si>
  <si>
    <t>THALES - MAINTENANCE</t>
  </si>
  <si>
    <t>SAFRAN NACELLES - SUIVI TVX NEUFS</t>
  </si>
  <si>
    <t>AIRBUS - MAINTENANCE MOSE</t>
  </si>
  <si>
    <t>SAFRAN NACELLES - MAINTENANCE</t>
  </si>
  <si>
    <t>MERIAL - MAINTENANCE</t>
  </si>
  <si>
    <t>ATELIER B05</t>
  </si>
  <si>
    <t>AIRBUS - UGV</t>
  </si>
  <si>
    <t>CONTI BOUSSENS/FOIX - MAINTENANCE</t>
  </si>
  <si>
    <t>PIERRE FABRE - MAINTENANCE</t>
  </si>
  <si>
    <t>CONGES SANS SOLDE</t>
  </si>
  <si>
    <t>SAM - MAINTENANCE</t>
  </si>
  <si>
    <t>AIRBUS - TRAVAUX FAL</t>
  </si>
  <si>
    <t xml:space="preserve">LIEBHERR - MAINTENANCE </t>
  </si>
  <si>
    <t>AIRBUS - MAINTENANCE PAINTSHOP</t>
  </si>
  <si>
    <t>AIRBUS - DT OES</t>
  </si>
  <si>
    <t>TOTAL - MAINTENANCE</t>
  </si>
  <si>
    <t>DGA - MAINTENANCE</t>
  </si>
  <si>
    <t>SPU - TRAVAUX</t>
  </si>
  <si>
    <t>ATR - MAINTENANCE</t>
  </si>
  <si>
    <t>PIONEER - MAINTENANCE</t>
  </si>
  <si>
    <t>SVS - MAINTENANCE</t>
  </si>
  <si>
    <t>MECA VANNES</t>
  </si>
  <si>
    <t>SPU - MAINTENANCE</t>
  </si>
  <si>
    <t xml:space="preserve">AIRBUS - MAINTENANCE SES </t>
  </si>
  <si>
    <t>AMELIORATION CONTINUE</t>
  </si>
  <si>
    <t>LISI - MAINTENANCE</t>
  </si>
  <si>
    <t>ITINERANT MOUREMBLES</t>
  </si>
  <si>
    <t>LORENZO FRANZETTI</t>
  </si>
  <si>
    <t>Jean-Luc Cebe</t>
  </si>
  <si>
    <t>Effectif</t>
  </si>
  <si>
    <t>MAG ACTEMIUM M.T.</t>
  </si>
  <si>
    <t>ATELIER VANNES</t>
  </si>
  <si>
    <t>ATELIER CHAUDRONNERIE</t>
  </si>
  <si>
    <t>MAGASIN TRAVAUX AMT</t>
  </si>
  <si>
    <t>BATIMENT ACTEMIUM B05</t>
  </si>
  <si>
    <t>MAGASIN CONTROLE</t>
  </si>
  <si>
    <t>ZONE QUARANTAINE</t>
  </si>
  <si>
    <t>2018 ARRET IP</t>
  </si>
  <si>
    <t>TRIMET MAINT ARRET ETE 2018</t>
  </si>
  <si>
    <t>MAG  REP ACTEMIUM M.T.</t>
  </si>
  <si>
    <t>MAGASIN MECANIQUE TOULOUSE</t>
  </si>
  <si>
    <t>10073,"Dec 5, 2018","10:53:52 AM","lorenzo franzetti","","FRA","FR-N","toulouse","12 rue caulet","""31025""","lorenzo franzetti","","FRA","FR-N","toulouse","12 rue caulet","""31025""","""0610089083""","lorenzo franzetti / 12 rue caulet / toulouse / FR-N  31025 / FRA / 0610089083","lorenzo.franzetti@actemium.com","Frais de livraison gratuits ","PH- 1 BRUL'SOINS","","","5","1.0","0","","","","0.0","0.0","89.0","EUR","offline","paid","notFulfilled"</t>
  </si>
  <si>
    <t>Dec 5,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</si>
</sst>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\ &quot;€&quot;"/>
    <numFmt numFmtId="165" formatCode="[h]:mm:ss;@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0"/>
      <color rgb="FF373737"/>
      <name val="Arial"/>
      <family val="2"/>
    </font>
    <font>
      <sz val="10"/>
      <color rgb="FF0099FF"/>
      <name val="Arial"/>
      <family val="2"/>
    </font>
    <font>
      <b/>
      <sz val="1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FF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D2D2D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7" fillId="0" borderId="0"/>
  </cellStyleXfs>
  <cellXfs count="70">
    <xf numFmtId="0" fontId="0" fillId="0" borderId="0" xfId="0"/>
    <xf numFmtId="0" fontId="3" fillId="0" borderId="0" xfId="0" applyFont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3" fillId="3" borderId="0" xfId="0" applyFont="1" applyFill="1"/>
    <xf numFmtId="0" fontId="3" fillId="4" borderId="0" xfId="0" applyFont="1" applyFill="1"/>
    <xf numFmtId="2" fontId="0" fillId="0" borderId="0" xfId="0" applyNumberFormat="1"/>
    <xf numFmtId="0" fontId="3" fillId="0" borderId="0" xfId="0" applyFont="1" applyAlignment="1">
      <alignment vertical="top"/>
    </xf>
    <xf numFmtId="0" fontId="0" fillId="0" borderId="0" xfId="0" applyAlignment="1">
      <alignment horizontal="left" vertic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vertical="top"/>
    </xf>
    <xf numFmtId="164" fontId="5" fillId="2" borderId="2" xfId="0" applyNumberFormat="1" applyFont="1" applyFill="1" applyBorder="1"/>
    <xf numFmtId="164" fontId="3" fillId="3" borderId="0" xfId="0" applyNumberFormat="1" applyFont="1" applyFill="1"/>
    <xf numFmtId="164" fontId="3" fillId="4" borderId="0" xfId="0" applyNumberFormat="1" applyFont="1" applyFill="1"/>
    <xf numFmtId="164" fontId="0" fillId="0" borderId="0" xfId="0" applyNumberFormat="1"/>
    <xf numFmtId="164" fontId="5" fillId="2" borderId="3" xfId="0" applyNumberFormat="1" applyFont="1" applyFill="1" applyBorder="1"/>
    <xf numFmtId="0" fontId="3" fillId="0" borderId="0" xfId="0" applyFont="1" applyAlignment="1">
      <alignment horizontal="right"/>
    </xf>
    <xf numFmtId="0" fontId="4" fillId="0" borderId="0" xfId="1" applyFont="1" applyAlignment="1">
      <alignment horizontal="right"/>
    </xf>
    <xf numFmtId="0" fontId="3" fillId="0" borderId="0" xfId="0" quotePrefix="1" applyFont="1"/>
    <xf numFmtId="0" fontId="1" fillId="0" borderId="0" xfId="1"/>
    <xf numFmtId="0" fontId="11" fillId="0" borderId="0" xfId="0" applyFont="1"/>
    <xf numFmtId="0" fontId="10" fillId="0" borderId="5" xfId="0" applyFont="1" applyBorder="1" applyAlignment="1">
      <alignment vertical="center"/>
    </xf>
    <xf numFmtId="0" fontId="1" fillId="0" borderId="5" xfId="1" applyBorder="1" applyAlignment="1">
      <alignment vertical="center"/>
    </xf>
    <xf numFmtId="0" fontId="3" fillId="0" borderId="0" xfId="0" applyFont="1" applyFill="1"/>
    <xf numFmtId="0" fontId="0" fillId="0" borderId="0" xfId="0" applyFill="1"/>
    <xf numFmtId="0" fontId="12" fillId="0" borderId="0" xfId="0" applyFont="1" applyFill="1" applyBorder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4" fontId="3" fillId="3" borderId="0" xfId="0" quotePrefix="1" applyNumberFormat="1" applyFont="1" applyFill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5" borderId="7" xfId="2" applyFon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49" fontId="0" fillId="0" borderId="6" xfId="0" quotePrefix="1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8" fillId="5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9" fillId="6" borderId="4" xfId="2" applyFont="1" applyFill="1" applyBorder="1" applyAlignment="1">
      <alignment horizontal="center" vertical="center" wrapText="1"/>
    </xf>
    <xf numFmtId="0" fontId="8" fillId="7" borderId="4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14" fontId="0" fillId="0" borderId="0" xfId="0" applyNumberForma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4" fontId="16" fillId="0" borderId="0" xfId="0" applyNumberFormat="1" applyFont="1"/>
  </cellXfs>
  <cellStyles count="3">
    <cellStyle name="Lien hypertexte" xfId="1" builtinId="8"/>
    <cellStyle name="Normal" xfId="0" builtinId="0"/>
    <cellStyle name="Normal_Feuil1" xfId="2" xr:uid="{00000000-0005-0000-0000-000002000000}"/>
  </cellStyles>
  <dxfs count="2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557212</xdr:colOff>
      <xdr:row>1</xdr:row>
      <xdr:rowOff>261937</xdr:rowOff>
    </xdr:from>
    <xdr:to>
      <xdr:col>10</xdr:col>
      <xdr:colOff>595311</xdr:colOff>
      <xdr:row>5</xdr:row>
      <xdr:rowOff>14287</xdr:rowOff>
    </xdr:to>
    <xdr:sp macro="[0]!ViderCollerEtFusio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1131212" y="1428750"/>
          <a:ext cx="2324099" cy="8953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COLLER</a:t>
          </a:r>
          <a:r>
            <a:rPr lang="fr-FR" sz="2000" baseline="0"/>
            <a:t> LA COMMANDE</a:t>
          </a:r>
          <a:endParaRPr lang="fr-FR" sz="2000"/>
        </a:p>
      </xdr:txBody>
    </xdr:sp>
    <xdr:clientData fPrintsWithSheet="0"/>
  </xdr:twoCellAnchor>
  <xdr:twoCellAnchor>
    <xdr:from>
      <xdr:col>6</xdr:col>
      <xdr:colOff>1595438</xdr:colOff>
      <xdr:row>0</xdr:row>
      <xdr:rowOff>166687</xdr:rowOff>
    </xdr:from>
    <xdr:to>
      <xdr:col>6</xdr:col>
      <xdr:colOff>5286375</xdr:colOff>
      <xdr:row>1</xdr:row>
      <xdr:rowOff>238124</xdr:rowOff>
    </xdr:to>
    <xdr:sp macro="[0]!envoyer_mail_epi_stock_disponib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192501" y="166687"/>
          <a:ext cx="3690937" cy="12382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EPI en stock : Mail pour informer le demandeur </a:t>
          </a:r>
        </a:p>
      </xdr:txBody>
    </xdr:sp>
    <xdr:clientData fPrintsWithSheet="0"/>
  </xdr:twoCellAnchor>
  <xdr:twoCellAnchor>
    <xdr:from>
      <xdr:col>6</xdr:col>
      <xdr:colOff>1595437</xdr:colOff>
      <xdr:row>4</xdr:row>
      <xdr:rowOff>95250</xdr:rowOff>
    </xdr:from>
    <xdr:to>
      <xdr:col>6</xdr:col>
      <xdr:colOff>5286374</xdr:colOff>
      <xdr:row>8</xdr:row>
      <xdr:rowOff>190500</xdr:rowOff>
    </xdr:to>
    <xdr:sp macro="[0]!envoyer_mail_epi_en_command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6192500" y="2119313"/>
          <a:ext cx="3690937" cy="12382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EPI en Commande</a:t>
          </a:r>
          <a:r>
            <a:rPr lang="fr-FR" sz="240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: Mail pour informer le demandeur 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2010</xdr:row>
          <xdr:rowOff>0</xdr:rowOff>
        </xdr:from>
        <xdr:to>
          <xdr:col>1</xdr:col>
          <xdr:colOff>152400</xdr:colOff>
          <xdr:row>2011</xdr:row>
          <xdr:rowOff>28575</xdr:rowOff>
        </xdr:to>
        <xdr:sp macro="" textlink="">
          <xdr:nvSpPr>
            <xdr:cNvPr id="8253" name="Control 61" hidden="1">
              <a:extLst>
                <a:ext uri="{63B3BB69-23CF-44E3-9099-C40C66FF867C}">
                  <a14:compatExt spid="_x0000_s8253"/>
                </a:ext>
                <a:ext uri="{FF2B5EF4-FFF2-40B4-BE49-F238E27FC236}">
                  <a16:creationId xmlns:a16="http://schemas.microsoft.com/office/drawing/2014/main" id="{00000000-0008-0000-0600-00003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01%20-%20MANAGEMENT\03%20-%20MF%20-%20Ma&#238;trise%20Financi&#232;re\Partage%20Finance%20AMT\Liste%20valideurs%2010332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ersonnel"/>
      <sheetName val="Listes"/>
      <sheetName val="Sorties"/>
    </sheetNames>
    <sheetDataSet>
      <sheetData sheetId="0"/>
      <sheetData sheetId="1">
        <row r="2">
          <cell r="A2" t="str">
            <v>AIRBUS - DT OES</v>
          </cell>
        </row>
        <row r="3">
          <cell r="A3" t="str">
            <v>AIRBUS - MAINTENANCE FAL</v>
          </cell>
        </row>
        <row r="4">
          <cell r="A4" t="str">
            <v>AIRBUS - MAINTENANCE MOSE</v>
          </cell>
        </row>
        <row r="5">
          <cell r="A5" t="str">
            <v xml:space="preserve">AIRBUS - MAINTENANCE OES </v>
          </cell>
        </row>
        <row r="6">
          <cell r="A6" t="str">
            <v>AIRBUS - MAINTENANCE PAINTSHOP</v>
          </cell>
        </row>
        <row r="7">
          <cell r="A7" t="str">
            <v xml:space="preserve">AIRBUS - MAINTENANCE SES </v>
          </cell>
        </row>
        <row r="8">
          <cell r="A8" t="str">
            <v>AIRBUS - SAINT ELOI - SATELLITE</v>
          </cell>
        </row>
        <row r="9">
          <cell r="A9" t="str">
            <v>AIRBUS - TRAVAUX FAL</v>
          </cell>
        </row>
        <row r="10">
          <cell r="A10" t="str">
            <v>AIRBUS - TRAVAUX MOSE</v>
          </cell>
        </row>
        <row r="11">
          <cell r="A11" t="str">
            <v>AIRBUS - UGV</v>
          </cell>
        </row>
        <row r="12">
          <cell r="A12" t="str">
            <v>AMELIORATION CONTINUE</v>
          </cell>
        </row>
        <row r="13">
          <cell r="A13" t="str">
            <v>ARIANEGROUP - MAINTENANCE</v>
          </cell>
        </row>
        <row r="14">
          <cell r="A14" t="str">
            <v>ARIANEGROUP - TRAVAUX</v>
          </cell>
        </row>
        <row r="15">
          <cell r="A15" t="str">
            <v>ATELIER B05</v>
          </cell>
        </row>
        <row r="16">
          <cell r="A16" t="str">
            <v>ATR - MAINTENANCE</v>
          </cell>
        </row>
        <row r="17">
          <cell r="A17" t="str">
            <v>B05 - FONCTIONS SUPPORT</v>
          </cell>
        </row>
        <row r="18">
          <cell r="A18" t="str">
            <v>B05 - FONCTIONS SUPPORT / ACHATS</v>
          </cell>
        </row>
        <row r="19">
          <cell r="A19" t="str">
            <v>B05 - FONCTIONS SUPPORT / ASSITANTE</v>
          </cell>
        </row>
        <row r="20">
          <cell r="A20" t="str">
            <v>B05 - FONCTIONS SUPPORT / COMPTA FOURNISSEURS</v>
          </cell>
        </row>
        <row r="21">
          <cell r="A21" t="str">
            <v>B05 - FONCTIONS SUPPORT / GESTION INTERIM ET VM</v>
          </cell>
        </row>
        <row r="22">
          <cell r="A22" t="str">
            <v>B05 - FONCTIONS SUPPORT / MOYENS MATERIELS</v>
          </cell>
        </row>
        <row r="23">
          <cell r="A23" t="str">
            <v>B05 - FONCTIONS SUPPORT / QSE</v>
          </cell>
        </row>
        <row r="24">
          <cell r="A24" t="str">
            <v>B05 - FONCTIONS SUPPORT / RH</v>
          </cell>
        </row>
        <row r="25">
          <cell r="A25" t="str">
            <v>CHANTIERS ELEC - REIXACH</v>
          </cell>
        </row>
        <row r="26">
          <cell r="A26" t="str">
            <v>CHEF D'ENTREPRISE</v>
          </cell>
        </row>
        <row r="27">
          <cell r="A27" t="str">
            <v>CLIENTS DIVERS - MAINTENANCE</v>
          </cell>
        </row>
        <row r="28">
          <cell r="A28" t="str">
            <v>CLIENTS DIVERS - TRAVAUX</v>
          </cell>
        </row>
        <row r="29">
          <cell r="A29" t="str">
            <v>CLIENTS DIVERS - TRAVAUX &amp; MAINTENANCE</v>
          </cell>
        </row>
        <row r="30">
          <cell r="A30" t="str">
            <v>CONGES SANS SOLDE</v>
          </cell>
        </row>
        <row r="31">
          <cell r="A31" t="str">
            <v>CONTI BOUSSENS/FOIX - MAINTENANCE</v>
          </cell>
        </row>
        <row r="32">
          <cell r="A32" t="str">
            <v>DGA - MAINTENANCE</v>
          </cell>
        </row>
        <row r="33">
          <cell r="A33" t="str">
            <v>FIBRE EXCELLENCE</v>
          </cell>
        </row>
        <row r="34">
          <cell r="A34" t="str">
            <v>ITINERANT MOUREMBLES</v>
          </cell>
        </row>
        <row r="35">
          <cell r="A35" t="str">
            <v>LATECOERE - MAINTENANCE</v>
          </cell>
        </row>
        <row r="36">
          <cell r="A36" t="str">
            <v xml:space="preserve">LIEBHERR - MAINTENANCE </v>
          </cell>
        </row>
        <row r="37">
          <cell r="A37" t="str">
            <v>LISI - MAINTENANCE</v>
          </cell>
        </row>
        <row r="38">
          <cell r="A38" t="str">
            <v>MECA VANNES</v>
          </cell>
        </row>
        <row r="39">
          <cell r="A39" t="str">
            <v>MECA VANNES &amp; CONTI BOUSSENS - MAINTENANCE</v>
          </cell>
        </row>
        <row r="40">
          <cell r="A40" t="str">
            <v>MERIAL - MAINTENANCE</v>
          </cell>
        </row>
        <row r="41">
          <cell r="A41" t="str">
            <v>METHODES</v>
          </cell>
        </row>
        <row r="42">
          <cell r="A42" t="str">
            <v>PIERRE FABRE - MAINTENANCE</v>
          </cell>
        </row>
        <row r="43">
          <cell r="A43" t="str">
            <v>PIONEER - MAINTENANCE</v>
          </cell>
        </row>
        <row r="44">
          <cell r="A44" t="str">
            <v>RATIER - MAINTENANCE</v>
          </cell>
        </row>
        <row r="45">
          <cell r="A45" t="str">
            <v>SAFRAN NACELLES - MAINTENANCE</v>
          </cell>
        </row>
        <row r="46">
          <cell r="A46" t="str">
            <v>SAFRAN NACELLES - SUIVI TVX NEUFS</v>
          </cell>
        </row>
        <row r="47">
          <cell r="A47" t="str">
            <v>SAM - MAINTENANCE</v>
          </cell>
        </row>
        <row r="48">
          <cell r="A48" t="str">
            <v>SPU - MAINTENANCE</v>
          </cell>
        </row>
        <row r="49">
          <cell r="A49" t="str">
            <v>SPU - TRAVAUX</v>
          </cell>
        </row>
        <row r="50">
          <cell r="A50" t="str">
            <v>SVS - MAINTENANCE</v>
          </cell>
        </row>
        <row r="51">
          <cell r="A51" t="str">
            <v>SVS - TRAVAUX</v>
          </cell>
        </row>
        <row r="52">
          <cell r="A52" t="str">
            <v>THALES - MAINTENANCE</v>
          </cell>
        </row>
        <row r="53">
          <cell r="A53" t="str">
            <v>TOTAL - MAINTENANCE</v>
          </cell>
        </row>
        <row r="54">
          <cell r="A54" t="str">
            <v>TRIMET - MAINTENANCE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tephane.rodier@actemium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818"/>
  <sheetViews>
    <sheetView workbookViewId="0">
      <selection activeCell="G14" sqref="G14"/>
    </sheetView>
  </sheetViews>
  <sheetFormatPr baseColWidth="10" defaultRowHeight="15" x14ac:dyDescent="0.25"/>
  <cols>
    <col min="1" max="1" width="13.28515625" customWidth="1"/>
    <col min="5" max="5" width="26.42578125" bestFit="1" customWidth="1"/>
    <col min="7" max="7" width="10.28515625" customWidth="1"/>
    <col min="8" max="8" width="17.140625" bestFit="1" customWidth="1"/>
    <col min="11" max="11" width="51" customWidth="1"/>
    <col min="12" max="12" width="17.5703125" bestFit="1" customWidth="1"/>
    <col min="13" max="13" width="50" bestFit="1" customWidth="1"/>
    <col min="14" max="14" width="28.5703125" bestFit="1" customWidth="1"/>
  </cols>
  <sheetData>
    <row r="1" spans="1:17" x14ac:dyDescent="0.25">
      <c r="A1" t="s">
        <v>492</v>
      </c>
      <c r="E1" t="str">
        <f>IFERROR(MID(A1,1,FIND(".",A1,1)-1),"")</f>
        <v/>
      </c>
      <c r="F1">
        <f>LEN(A1)</f>
        <v>9</v>
      </c>
      <c r="G1">
        <f>LEN(E1)+2</f>
        <v>2</v>
      </c>
      <c r="H1" t="str">
        <f>"'"&amp;RIGHT(A1,F1-G1)</f>
        <v>'re_info</v>
      </c>
      <c r="I1" t="s">
        <v>8</v>
      </c>
      <c r="K1" t="str">
        <f t="shared" ref="K1:K64" si="0">A1</f>
        <v>more_info</v>
      </c>
    </row>
    <row r="2" spans="1:17" x14ac:dyDescent="0.25">
      <c r="K2">
        <f>LEN(A2)</f>
        <v>0</v>
      </c>
    </row>
    <row r="3" spans="1:17" x14ac:dyDescent="0.25">
      <c r="A3" t="s">
        <v>509</v>
      </c>
      <c r="K3" t="str">
        <f>A3</f>
        <v>Collez votre numéro de suivi pour savoir où se trouve votre commande.</v>
      </c>
      <c r="L3" t="str">
        <f>MID(A3,26,FIND(" ",A3,26)-1)</f>
        <v>ivi pour savoir où se trouve</v>
      </c>
    </row>
    <row r="4" spans="1:17" x14ac:dyDescent="0.25">
      <c r="K4">
        <f t="shared" si="0"/>
        <v>0</v>
      </c>
      <c r="M4">
        <f>LEN(K4)</f>
        <v>1</v>
      </c>
      <c r="N4" t="e">
        <f>RIGHT(K4,M5)</f>
        <v>#VALUE!</v>
      </c>
    </row>
    <row r="5" spans="1:17" x14ac:dyDescent="0.25">
      <c r="A5" t="s">
        <v>510</v>
      </c>
      <c r="K5" t="str">
        <f t="shared" si="0"/>
        <v>Gérer la Commande numéro. 6486647100001598</v>
      </c>
      <c r="M5">
        <f>M4-N8</f>
        <v>-44</v>
      </c>
    </row>
    <row r="6" spans="1:17" x14ac:dyDescent="0.25">
      <c r="A6" t="s">
        <v>511</v>
      </c>
      <c r="K6" t="str">
        <f t="shared" si="0"/>
        <v>lundi 22 octobre 2018, 16:43</v>
      </c>
      <c r="M6">
        <f>LEN(K6)</f>
        <v>28</v>
      </c>
      <c r="N6" t="e">
        <f>RIGHT(K6,M7)</f>
        <v>#VALUE!</v>
      </c>
    </row>
    <row r="7" spans="1:17" x14ac:dyDescent="0.25">
      <c r="A7" t="s">
        <v>392</v>
      </c>
      <c r="K7" t="str">
        <f t="shared" si="0"/>
        <v>Détails du Client</v>
      </c>
      <c r="M7">
        <f>M6-N10</f>
        <v>-85</v>
      </c>
    </row>
    <row r="8" spans="1:17" x14ac:dyDescent="0.25">
      <c r="A8" t="s">
        <v>504</v>
      </c>
      <c r="K8" t="str">
        <f t="shared" si="0"/>
        <v>EMMANUEL GRIGNONemmanuel.grignon@actemium.com</v>
      </c>
      <c r="N8">
        <f>LEN(K8)</f>
        <v>45</v>
      </c>
    </row>
    <row r="9" spans="1:17" x14ac:dyDescent="0.25">
      <c r="A9" t="s">
        <v>524</v>
      </c>
      <c r="K9" t="str">
        <f t="shared" si="0"/>
        <v>Remarque du Client :</v>
      </c>
    </row>
    <row r="10" spans="1:17" x14ac:dyDescent="0.25">
      <c r="A10" t="s">
        <v>393</v>
      </c>
      <c r="K10" t="str">
        <f t="shared" si="0"/>
        <v>Paiement Hors LigneUne fois que le paiement aura été effectué et l'article envoyé, cliquez sur Terminer Commande.</v>
      </c>
      <c r="N10">
        <f>LEN(K10)</f>
        <v>113</v>
      </c>
    </row>
    <row r="11" spans="1:17" x14ac:dyDescent="0.25">
      <c r="A11" t="s">
        <v>505</v>
      </c>
      <c r="K11" t="str">
        <f t="shared" si="0"/>
        <v>Détails de Livraison</v>
      </c>
    </row>
    <row r="12" spans="1:17" x14ac:dyDescent="0.25">
      <c r="A12" t="s">
        <v>427</v>
      </c>
      <c r="K12" t="str">
        <f t="shared" si="0"/>
        <v>EMMANUEL GRIGNON</v>
      </c>
      <c r="M12" t="str">
        <f>IF(L12&lt;&gt;"",RIGHT(K12,(LEN(K12)-3)),"")</f>
        <v/>
      </c>
      <c r="N12" t="str">
        <f>IF(LEFT(K13,6)="Taille",RIGHT(K13,(LEN(K13)-8)),"")</f>
        <v/>
      </c>
      <c r="O12" s="7" t="str">
        <f>IF(LEFT(K13,1)="€",RIGHT(K13,(LEN(K13)-1)),IF(LEFT(K14,1)="€",RIGHT(K14,(LEN(K14)-1)),""))</f>
        <v/>
      </c>
      <c r="P12" s="7" t="str">
        <f>IF(LEFT(K14,1)="X",RIGHT(K14,(LEN(K14)-2)),IF(LEFT(K15,1)="X",RIGHT(K15,(LEN(K15)-2)),""))</f>
        <v/>
      </c>
      <c r="Q12" t="str">
        <f>O14</f>
        <v/>
      </c>
    </row>
    <row r="13" spans="1:17" x14ac:dyDescent="0.25">
      <c r="A13" t="s">
        <v>394</v>
      </c>
      <c r="K13" t="str">
        <f t="shared" si="0"/>
        <v xml:space="preserve">Numéro de Suivi </v>
      </c>
      <c r="M13" t="str">
        <f t="shared" ref="M13:M76" si="1">IF(L13&lt;&gt;"",RIGHT(K13,(LEN(K13)-3)),"")</f>
        <v/>
      </c>
      <c r="N13" t="str">
        <f t="shared" ref="N13:N76" si="2">IF(LEFT(K14,6)="Taille",RIGHT(K14,(LEN(K14)-8)),"")</f>
        <v/>
      </c>
      <c r="O13" t="str">
        <f t="shared" ref="O13:O76" si="3">IF(LEFT(K14,1)="€",RIGHT(K14,(LEN(K14)-1)),IF(LEFT(K15,1)="€",RIGHT(K15,(LEN(K15)-1)),""))</f>
        <v/>
      </c>
      <c r="P13" t="str">
        <f t="shared" ref="P13:P76" si="4">IF(LEFT(K15,1)="X",RIGHT(K15,(LEN(K15)-2)),IF(LEFT(K16,1)="X",RIGHT(K16,(LEN(K16)-2)),""))</f>
        <v/>
      </c>
      <c r="Q13" t="str">
        <f t="shared" ref="Q13:Q76" si="5">O15</f>
        <v/>
      </c>
    </row>
    <row r="14" spans="1:17" x14ac:dyDescent="0.25">
      <c r="A14" t="s">
        <v>395</v>
      </c>
      <c r="J14">
        <f>LEN(K14)</f>
        <v>13</v>
      </c>
      <c r="K14" t="str">
        <f>A14</f>
        <v>Voir la Carte</v>
      </c>
      <c r="L14" t="str">
        <f>IF(LEFT(K14,2)="PH","PH",IF(LEN(K14)&gt;22,LEFT(K14,2),""))</f>
        <v/>
      </c>
      <c r="M14" t="str">
        <f t="shared" si="1"/>
        <v/>
      </c>
      <c r="N14" t="str">
        <f t="shared" si="2"/>
        <v/>
      </c>
      <c r="O14" t="str">
        <f t="shared" si="3"/>
        <v/>
      </c>
      <c r="P14" t="str">
        <f t="shared" si="4"/>
        <v/>
      </c>
      <c r="Q14" t="str">
        <f t="shared" si="5"/>
        <v/>
      </c>
    </row>
    <row r="15" spans="1:17" x14ac:dyDescent="0.25">
      <c r="A15" t="s">
        <v>396</v>
      </c>
      <c r="K15" t="str">
        <f t="shared" si="0"/>
        <v>Article Prix Unitaire Quantité Montant</v>
      </c>
      <c r="L15" t="str">
        <f t="shared" ref="L15:L78" si="6">IF(LEFT(K15,2)="PH","PH",IF(LEN(K15)&gt;22,LEFT(K15,2),""))</f>
        <v>Ar</v>
      </c>
      <c r="M15" t="str">
        <f t="shared" si="1"/>
        <v>icle Prix Unitaire Quantité Montant</v>
      </c>
      <c r="N15" t="str">
        <f t="shared" si="2"/>
        <v/>
      </c>
      <c r="O15" t="str">
        <f t="shared" si="3"/>
        <v/>
      </c>
      <c r="P15" t="str">
        <f t="shared" si="4"/>
        <v/>
      </c>
      <c r="Q15" t="str">
        <f t="shared" si="5"/>
        <v>0.00</v>
      </c>
    </row>
    <row r="16" spans="1:17" x14ac:dyDescent="0.25">
      <c r="A16" t="s">
        <v>59</v>
      </c>
      <c r="K16" t="str">
        <f t="shared" si="0"/>
        <v>VP-T-SHIRT ACTEMIUM NOIR &amp; BLANC</v>
      </c>
      <c r="L16" t="str">
        <f t="shared" si="6"/>
        <v>VP</v>
      </c>
      <c r="M16" t="str">
        <f t="shared" si="1"/>
        <v>T-SHIRT ACTEMIUM NOIR &amp; BLANC</v>
      </c>
      <c r="N16" t="str">
        <f t="shared" si="2"/>
        <v/>
      </c>
      <c r="O16" t="str">
        <f t="shared" si="3"/>
        <v/>
      </c>
      <c r="P16" t="str">
        <f t="shared" si="4"/>
        <v/>
      </c>
      <c r="Q16" t="str">
        <f t="shared" si="5"/>
        <v>0.00</v>
      </c>
    </row>
    <row r="17" spans="1:17" x14ac:dyDescent="0.25">
      <c r="A17" t="s">
        <v>512</v>
      </c>
      <c r="K17" t="str">
        <f t="shared" si="0"/>
        <v>1/ Taille: XL</v>
      </c>
      <c r="L17" t="str">
        <f t="shared" si="6"/>
        <v/>
      </c>
      <c r="M17" t="str">
        <f t="shared" si="1"/>
        <v/>
      </c>
      <c r="N17" t="str">
        <f t="shared" si="2"/>
        <v/>
      </c>
      <c r="O17" t="str">
        <f t="shared" si="3"/>
        <v>0.00</v>
      </c>
      <c r="P17" t="str">
        <f t="shared" si="4"/>
        <v>4</v>
      </c>
      <c r="Q17" t="str">
        <f t="shared" si="5"/>
        <v>0.00</v>
      </c>
    </row>
    <row r="18" spans="1:17" x14ac:dyDescent="0.25">
      <c r="A18" t="s">
        <v>506</v>
      </c>
      <c r="K18" t="str">
        <f t="shared" si="0"/>
        <v xml:space="preserve">2/ Point de collecte: </v>
      </c>
      <c r="L18" t="str">
        <f t="shared" si="6"/>
        <v/>
      </c>
      <c r="M18" t="str">
        <f t="shared" si="1"/>
        <v/>
      </c>
      <c r="N18" t="str">
        <f t="shared" si="2"/>
        <v/>
      </c>
      <c r="O18" t="str">
        <f t="shared" si="3"/>
        <v>0.00</v>
      </c>
      <c r="P18" t="str">
        <f t="shared" si="4"/>
        <v>4</v>
      </c>
      <c r="Q18" t="str">
        <f t="shared" si="5"/>
        <v>0.00</v>
      </c>
    </row>
    <row r="19" spans="1:17" x14ac:dyDescent="0.25">
      <c r="A19" t="s">
        <v>507</v>
      </c>
      <c r="K19" t="str">
        <f t="shared" si="0"/>
        <v>€0.00</v>
      </c>
      <c r="L19" t="str">
        <f t="shared" si="6"/>
        <v/>
      </c>
      <c r="M19" t="str">
        <f t="shared" si="1"/>
        <v/>
      </c>
      <c r="N19" t="str">
        <f t="shared" si="2"/>
        <v/>
      </c>
      <c r="O19" t="str">
        <f t="shared" si="3"/>
        <v>0.00</v>
      </c>
      <c r="P19" t="str">
        <f t="shared" si="4"/>
        <v/>
      </c>
      <c r="Q19" t="str">
        <f t="shared" si="5"/>
        <v/>
      </c>
    </row>
    <row r="20" spans="1:17" x14ac:dyDescent="0.25">
      <c r="A20" t="s">
        <v>508</v>
      </c>
      <c r="K20" t="str">
        <f t="shared" si="0"/>
        <v>X 4</v>
      </c>
      <c r="L20" t="str">
        <f t="shared" si="6"/>
        <v/>
      </c>
      <c r="M20" t="str">
        <f t="shared" si="1"/>
        <v/>
      </c>
      <c r="N20" t="str">
        <f t="shared" si="2"/>
        <v/>
      </c>
      <c r="O20" t="str">
        <f t="shared" si="3"/>
        <v>0.00</v>
      </c>
      <c r="P20" t="str">
        <f t="shared" si="4"/>
        <v/>
      </c>
      <c r="Q20" t="str">
        <f t="shared" si="5"/>
        <v/>
      </c>
    </row>
    <row r="21" spans="1:17" x14ac:dyDescent="0.25">
      <c r="A21" t="s">
        <v>507</v>
      </c>
      <c r="J21">
        <f>LEN(K21)</f>
        <v>5</v>
      </c>
      <c r="K21" t="str">
        <f t="shared" si="0"/>
        <v>€0.00</v>
      </c>
      <c r="L21" t="str">
        <f t="shared" si="6"/>
        <v/>
      </c>
      <c r="M21" t="str">
        <f t="shared" si="1"/>
        <v/>
      </c>
      <c r="N21" t="str">
        <f t="shared" si="2"/>
        <v/>
      </c>
      <c r="O21" t="str">
        <f t="shared" si="3"/>
        <v/>
      </c>
      <c r="P21" t="str">
        <f t="shared" si="4"/>
        <v/>
      </c>
      <c r="Q21" t="str">
        <f t="shared" si="5"/>
        <v>0.00</v>
      </c>
    </row>
    <row r="22" spans="1:17" x14ac:dyDescent="0.25">
      <c r="A22" t="s">
        <v>124</v>
      </c>
      <c r="J22">
        <f>LEN(K22)</f>
        <v>30</v>
      </c>
      <c r="K22" t="str">
        <f>A22</f>
        <v>VP-SWEAT ACTEMIUM NOIR &amp; BLANC</v>
      </c>
      <c r="L22" t="str">
        <f t="shared" si="6"/>
        <v>VP</v>
      </c>
      <c r="M22" t="str">
        <f t="shared" si="1"/>
        <v>SWEAT ACTEMIUM NOIR &amp; BLANC</v>
      </c>
      <c r="N22" t="str">
        <f t="shared" si="2"/>
        <v/>
      </c>
      <c r="O22" t="str">
        <f t="shared" si="3"/>
        <v/>
      </c>
      <c r="P22" t="str">
        <f t="shared" si="4"/>
        <v/>
      </c>
      <c r="Q22" t="str">
        <f t="shared" si="5"/>
        <v>0.00</v>
      </c>
    </row>
    <row r="23" spans="1:17" x14ac:dyDescent="0.25">
      <c r="A23" t="s">
        <v>512</v>
      </c>
      <c r="K23" t="str">
        <f t="shared" si="0"/>
        <v>1/ Taille: XL</v>
      </c>
      <c r="L23" t="str">
        <f t="shared" si="6"/>
        <v/>
      </c>
      <c r="M23" t="str">
        <f t="shared" si="1"/>
        <v/>
      </c>
      <c r="N23" t="str">
        <f t="shared" si="2"/>
        <v/>
      </c>
      <c r="O23" t="str">
        <f t="shared" si="3"/>
        <v>0.00</v>
      </c>
      <c r="P23" t="str">
        <f t="shared" si="4"/>
        <v>2</v>
      </c>
      <c r="Q23" t="str">
        <f t="shared" si="5"/>
        <v>0.00</v>
      </c>
    </row>
    <row r="24" spans="1:17" x14ac:dyDescent="0.25">
      <c r="A24" t="s">
        <v>506</v>
      </c>
      <c r="K24" t="str">
        <f t="shared" si="0"/>
        <v xml:space="preserve">2/ Point de collecte: </v>
      </c>
      <c r="L24" t="str">
        <f t="shared" si="6"/>
        <v/>
      </c>
      <c r="M24" t="str">
        <f t="shared" si="1"/>
        <v/>
      </c>
      <c r="N24" t="str">
        <f t="shared" si="2"/>
        <v/>
      </c>
      <c r="O24" t="str">
        <f t="shared" si="3"/>
        <v>0.00</v>
      </c>
      <c r="P24" t="str">
        <f t="shared" si="4"/>
        <v>2</v>
      </c>
      <c r="Q24" t="str">
        <f t="shared" si="5"/>
        <v>0.00</v>
      </c>
    </row>
    <row r="25" spans="1:17" x14ac:dyDescent="0.25">
      <c r="A25" t="s">
        <v>507</v>
      </c>
      <c r="K25" t="str">
        <f t="shared" si="0"/>
        <v>€0.00</v>
      </c>
      <c r="L25" t="str">
        <f t="shared" si="6"/>
        <v/>
      </c>
      <c r="M25" t="str">
        <f t="shared" si="1"/>
        <v/>
      </c>
      <c r="N25" t="str">
        <f t="shared" si="2"/>
        <v/>
      </c>
      <c r="O25" t="str">
        <f t="shared" si="3"/>
        <v>0.00</v>
      </c>
      <c r="P25" t="str">
        <f t="shared" si="4"/>
        <v/>
      </c>
      <c r="Q25" t="str">
        <f t="shared" si="5"/>
        <v/>
      </c>
    </row>
    <row r="26" spans="1:17" x14ac:dyDescent="0.25">
      <c r="A26" t="s">
        <v>498</v>
      </c>
      <c r="J26">
        <f>LEN(K26)</f>
        <v>3</v>
      </c>
      <c r="K26" t="str">
        <f t="shared" si="0"/>
        <v>X 2</v>
      </c>
      <c r="L26" t="str">
        <f t="shared" si="6"/>
        <v/>
      </c>
      <c r="M26" t="str">
        <f t="shared" si="1"/>
        <v/>
      </c>
      <c r="N26" t="str">
        <f t="shared" si="2"/>
        <v/>
      </c>
      <c r="O26" t="str">
        <f t="shared" si="3"/>
        <v>0.00</v>
      </c>
      <c r="P26" t="str">
        <f t="shared" si="4"/>
        <v/>
      </c>
      <c r="Q26" t="str">
        <f t="shared" si="5"/>
        <v/>
      </c>
    </row>
    <row r="27" spans="1:17" x14ac:dyDescent="0.25">
      <c r="A27" t="s">
        <v>507</v>
      </c>
      <c r="K27" t="str">
        <f t="shared" si="0"/>
        <v>€0.00</v>
      </c>
      <c r="L27" t="str">
        <f t="shared" si="6"/>
        <v/>
      </c>
      <c r="M27" t="str">
        <f t="shared" si="1"/>
        <v/>
      </c>
      <c r="N27" t="str">
        <f t="shared" si="2"/>
        <v/>
      </c>
      <c r="O27" t="str">
        <f t="shared" si="3"/>
        <v/>
      </c>
      <c r="P27" t="str">
        <f t="shared" si="4"/>
        <v/>
      </c>
      <c r="Q27" t="str">
        <f t="shared" si="5"/>
        <v>0.00</v>
      </c>
    </row>
    <row r="28" spans="1:17" x14ac:dyDescent="0.25">
      <c r="A28" t="s">
        <v>124</v>
      </c>
      <c r="K28" t="str">
        <f t="shared" si="0"/>
        <v>VP-SWEAT ACTEMIUM NOIR &amp; BLANC</v>
      </c>
      <c r="L28" t="str">
        <f t="shared" si="6"/>
        <v>VP</v>
      </c>
      <c r="M28" t="str">
        <f t="shared" si="1"/>
        <v>SWEAT ACTEMIUM NOIR &amp; BLANC</v>
      </c>
      <c r="N28" t="str">
        <f t="shared" si="2"/>
        <v/>
      </c>
      <c r="O28" t="str">
        <f t="shared" si="3"/>
        <v/>
      </c>
      <c r="P28" t="str">
        <f t="shared" si="4"/>
        <v/>
      </c>
      <c r="Q28" t="str">
        <f t="shared" si="5"/>
        <v>0.00</v>
      </c>
    </row>
    <row r="29" spans="1:17" x14ac:dyDescent="0.25">
      <c r="A29" t="s">
        <v>513</v>
      </c>
      <c r="K29" t="str">
        <f t="shared" si="0"/>
        <v>1/ Taille: L</v>
      </c>
      <c r="L29" t="str">
        <f t="shared" si="6"/>
        <v/>
      </c>
      <c r="M29" t="str">
        <f t="shared" si="1"/>
        <v/>
      </c>
      <c r="N29" t="str">
        <f t="shared" si="2"/>
        <v/>
      </c>
      <c r="O29" t="str">
        <f t="shared" si="3"/>
        <v>0.00</v>
      </c>
      <c r="P29" t="str">
        <f t="shared" si="4"/>
        <v>2</v>
      </c>
      <c r="Q29" t="str">
        <f t="shared" si="5"/>
        <v>0.00</v>
      </c>
    </row>
    <row r="30" spans="1:17" x14ac:dyDescent="0.25">
      <c r="A30" t="s">
        <v>506</v>
      </c>
      <c r="J30">
        <f>LEN(K30)</f>
        <v>22</v>
      </c>
      <c r="K30" t="str">
        <f t="shared" si="0"/>
        <v xml:space="preserve">2/ Point de collecte: </v>
      </c>
      <c r="L30" t="str">
        <f t="shared" si="6"/>
        <v/>
      </c>
      <c r="M30" t="str">
        <f t="shared" si="1"/>
        <v/>
      </c>
      <c r="N30" t="str">
        <f t="shared" si="2"/>
        <v/>
      </c>
      <c r="O30" t="str">
        <f t="shared" si="3"/>
        <v>0.00</v>
      </c>
      <c r="P30" t="str">
        <f t="shared" si="4"/>
        <v>2</v>
      </c>
      <c r="Q30" t="str">
        <f t="shared" si="5"/>
        <v>0.00</v>
      </c>
    </row>
    <row r="31" spans="1:17" x14ac:dyDescent="0.25">
      <c r="A31" t="s">
        <v>507</v>
      </c>
      <c r="K31" t="str">
        <f t="shared" si="0"/>
        <v>€0.00</v>
      </c>
      <c r="L31" t="str">
        <f t="shared" si="6"/>
        <v/>
      </c>
      <c r="M31" t="str">
        <f t="shared" si="1"/>
        <v/>
      </c>
      <c r="N31" t="str">
        <f t="shared" si="2"/>
        <v/>
      </c>
      <c r="O31" t="str">
        <f t="shared" si="3"/>
        <v>0.00</v>
      </c>
      <c r="P31" t="str">
        <f t="shared" si="4"/>
        <v/>
      </c>
      <c r="Q31" t="str">
        <f t="shared" si="5"/>
        <v/>
      </c>
    </row>
    <row r="32" spans="1:17" x14ac:dyDescent="0.25">
      <c r="A32" t="s">
        <v>498</v>
      </c>
      <c r="K32" t="str">
        <f t="shared" si="0"/>
        <v>X 2</v>
      </c>
      <c r="L32" t="str">
        <f t="shared" si="6"/>
        <v/>
      </c>
      <c r="M32" t="str">
        <f t="shared" si="1"/>
        <v/>
      </c>
      <c r="N32" t="str">
        <f t="shared" si="2"/>
        <v/>
      </c>
      <c r="O32" t="str">
        <f t="shared" si="3"/>
        <v>0.00</v>
      </c>
      <c r="P32" t="str">
        <f t="shared" si="4"/>
        <v/>
      </c>
      <c r="Q32" t="str">
        <f t="shared" si="5"/>
        <v/>
      </c>
    </row>
    <row r="33" spans="1:17" x14ac:dyDescent="0.25">
      <c r="A33" t="s">
        <v>507</v>
      </c>
      <c r="K33" t="str">
        <f t="shared" si="0"/>
        <v>€0.00</v>
      </c>
      <c r="L33" t="str">
        <f t="shared" si="6"/>
        <v/>
      </c>
      <c r="M33" t="str">
        <f t="shared" si="1"/>
        <v/>
      </c>
      <c r="N33" t="str">
        <f t="shared" si="2"/>
        <v/>
      </c>
      <c r="O33" t="str">
        <f t="shared" si="3"/>
        <v/>
      </c>
      <c r="P33" t="str">
        <f t="shared" si="4"/>
        <v/>
      </c>
      <c r="Q33" t="str">
        <f t="shared" si="5"/>
        <v>0.00</v>
      </c>
    </row>
    <row r="34" spans="1:17" x14ac:dyDescent="0.25">
      <c r="A34" t="s">
        <v>118</v>
      </c>
      <c r="K34" t="str">
        <f t="shared" si="0"/>
        <v>VP-GILET SANS MANCHE ACTEMIUM ROUGE</v>
      </c>
      <c r="L34" t="str">
        <f t="shared" si="6"/>
        <v>VP</v>
      </c>
      <c r="M34" t="str">
        <f t="shared" si="1"/>
        <v>GILET SANS MANCHE ACTEMIUM ROUGE</v>
      </c>
      <c r="N34" t="str">
        <f t="shared" si="2"/>
        <v/>
      </c>
      <c r="O34" t="str">
        <f t="shared" si="3"/>
        <v/>
      </c>
      <c r="P34" t="str">
        <f t="shared" si="4"/>
        <v/>
      </c>
      <c r="Q34" t="str">
        <f t="shared" si="5"/>
        <v>0.00</v>
      </c>
    </row>
    <row r="35" spans="1:17" x14ac:dyDescent="0.25">
      <c r="A35" t="s">
        <v>512</v>
      </c>
      <c r="K35" t="str">
        <f t="shared" si="0"/>
        <v>1/ Taille: XL</v>
      </c>
      <c r="L35" t="str">
        <f t="shared" si="6"/>
        <v/>
      </c>
      <c r="M35" t="str">
        <f t="shared" si="1"/>
        <v/>
      </c>
      <c r="N35" t="str">
        <f t="shared" si="2"/>
        <v/>
      </c>
      <c r="O35" t="str">
        <f t="shared" si="3"/>
        <v>0.00</v>
      </c>
      <c r="P35" t="str">
        <f t="shared" si="4"/>
        <v>2</v>
      </c>
      <c r="Q35" t="str">
        <f t="shared" si="5"/>
        <v>0.00</v>
      </c>
    </row>
    <row r="36" spans="1:17" x14ac:dyDescent="0.25">
      <c r="A36" t="s">
        <v>506</v>
      </c>
      <c r="K36" t="str">
        <f t="shared" si="0"/>
        <v xml:space="preserve">2/ Point de collecte: </v>
      </c>
      <c r="L36" t="str">
        <f t="shared" si="6"/>
        <v/>
      </c>
      <c r="M36" t="str">
        <f t="shared" si="1"/>
        <v/>
      </c>
      <c r="N36" t="str">
        <f t="shared" si="2"/>
        <v/>
      </c>
      <c r="O36" t="str">
        <f t="shared" si="3"/>
        <v>0.00</v>
      </c>
      <c r="P36" t="str">
        <f t="shared" si="4"/>
        <v>2</v>
      </c>
      <c r="Q36" t="str">
        <f t="shared" si="5"/>
        <v>0.00</v>
      </c>
    </row>
    <row r="37" spans="1:17" x14ac:dyDescent="0.25">
      <c r="A37" t="s">
        <v>507</v>
      </c>
      <c r="K37" t="str">
        <f t="shared" si="0"/>
        <v>€0.00</v>
      </c>
      <c r="L37" t="str">
        <f t="shared" si="6"/>
        <v/>
      </c>
      <c r="M37" t="str">
        <f t="shared" si="1"/>
        <v/>
      </c>
      <c r="N37" t="str">
        <f t="shared" si="2"/>
        <v/>
      </c>
      <c r="O37" t="str">
        <f t="shared" si="3"/>
        <v>0.00</v>
      </c>
      <c r="P37" t="str">
        <f t="shared" si="4"/>
        <v/>
      </c>
      <c r="Q37" t="str">
        <f t="shared" si="5"/>
        <v/>
      </c>
    </row>
    <row r="38" spans="1:17" x14ac:dyDescent="0.25">
      <c r="A38" t="s">
        <v>498</v>
      </c>
      <c r="K38" t="str">
        <f t="shared" si="0"/>
        <v>X 2</v>
      </c>
      <c r="L38" t="str">
        <f t="shared" si="6"/>
        <v/>
      </c>
      <c r="M38" t="str">
        <f t="shared" si="1"/>
        <v/>
      </c>
      <c r="N38" t="str">
        <f t="shared" si="2"/>
        <v/>
      </c>
      <c r="O38" t="str">
        <f t="shared" si="3"/>
        <v>0.00</v>
      </c>
      <c r="P38" t="str">
        <f t="shared" si="4"/>
        <v/>
      </c>
      <c r="Q38" t="str">
        <f t="shared" si="5"/>
        <v>3.71</v>
      </c>
    </row>
    <row r="39" spans="1:17" x14ac:dyDescent="0.25">
      <c r="A39" t="s">
        <v>507</v>
      </c>
      <c r="K39" t="str">
        <f t="shared" si="0"/>
        <v>€0.00</v>
      </c>
      <c r="L39" t="str">
        <f t="shared" si="6"/>
        <v/>
      </c>
      <c r="M39" t="str">
        <f t="shared" si="1"/>
        <v/>
      </c>
      <c r="N39" t="str">
        <f t="shared" si="2"/>
        <v/>
      </c>
      <c r="O39" t="str">
        <f t="shared" si="3"/>
        <v/>
      </c>
      <c r="P39" t="str">
        <f t="shared" si="4"/>
        <v/>
      </c>
      <c r="Q39" t="str">
        <f t="shared" si="5"/>
        <v>3.71</v>
      </c>
    </row>
    <row r="40" spans="1:17" x14ac:dyDescent="0.25">
      <c r="A40" t="s">
        <v>37</v>
      </c>
      <c r="K40" t="str">
        <f t="shared" si="0"/>
        <v>FS-S234078GR GANTS ANTI-COUPURE STARCUT+XTRA</v>
      </c>
      <c r="L40" t="str">
        <f t="shared" si="6"/>
        <v>FS</v>
      </c>
      <c r="M40" t="str">
        <f t="shared" si="1"/>
        <v>S234078GR GANTS ANTI-COUPURE STARCUT+XTRA</v>
      </c>
      <c r="N40" t="str">
        <f t="shared" si="2"/>
        <v>9</v>
      </c>
      <c r="O40" t="str">
        <f t="shared" si="3"/>
        <v>3.71</v>
      </c>
      <c r="P40" t="str">
        <f t="shared" si="4"/>
        <v>6</v>
      </c>
      <c r="Q40" t="str">
        <f t="shared" si="5"/>
        <v>22.26</v>
      </c>
    </row>
    <row r="41" spans="1:17" x14ac:dyDescent="0.25">
      <c r="A41" t="s">
        <v>501</v>
      </c>
      <c r="K41" t="str">
        <f t="shared" si="0"/>
        <v>Taille: 9</v>
      </c>
      <c r="L41" t="str">
        <f t="shared" si="6"/>
        <v/>
      </c>
      <c r="M41" t="str">
        <f t="shared" si="1"/>
        <v/>
      </c>
      <c r="N41" t="str">
        <f t="shared" si="2"/>
        <v/>
      </c>
      <c r="O41" t="str">
        <f t="shared" si="3"/>
        <v>3.71</v>
      </c>
      <c r="P41" t="str">
        <f t="shared" si="4"/>
        <v>6</v>
      </c>
      <c r="Q41" t="str">
        <f t="shared" si="5"/>
        <v>22.26</v>
      </c>
    </row>
    <row r="42" spans="1:17" x14ac:dyDescent="0.25">
      <c r="A42" t="s">
        <v>499</v>
      </c>
      <c r="K42" t="str">
        <f t="shared" si="0"/>
        <v>€3.71</v>
      </c>
      <c r="L42" t="str">
        <f t="shared" si="6"/>
        <v/>
      </c>
      <c r="M42" t="str">
        <f t="shared" si="1"/>
        <v/>
      </c>
      <c r="N42" t="str">
        <f t="shared" si="2"/>
        <v/>
      </c>
      <c r="O42" t="str">
        <f t="shared" si="3"/>
        <v>22.26</v>
      </c>
      <c r="P42" t="str">
        <f t="shared" si="4"/>
        <v/>
      </c>
      <c r="Q42" t="str">
        <f t="shared" si="5"/>
        <v/>
      </c>
    </row>
    <row r="43" spans="1:17" x14ac:dyDescent="0.25">
      <c r="A43" t="s">
        <v>514</v>
      </c>
      <c r="K43" t="str">
        <f t="shared" si="0"/>
        <v>X 6</v>
      </c>
      <c r="L43" t="str">
        <f t="shared" si="6"/>
        <v/>
      </c>
      <c r="M43" t="str">
        <f t="shared" si="1"/>
        <v/>
      </c>
      <c r="N43" t="str">
        <f t="shared" si="2"/>
        <v/>
      </c>
      <c r="O43" t="str">
        <f t="shared" si="3"/>
        <v>22.26</v>
      </c>
      <c r="P43" t="str">
        <f t="shared" si="4"/>
        <v/>
      </c>
      <c r="Q43" t="str">
        <f t="shared" si="5"/>
        <v>4.26</v>
      </c>
    </row>
    <row r="44" spans="1:17" x14ac:dyDescent="0.25">
      <c r="A44" t="s">
        <v>515</v>
      </c>
      <c r="K44" t="str">
        <f t="shared" si="0"/>
        <v>€22.26</v>
      </c>
      <c r="L44" t="str">
        <f t="shared" si="6"/>
        <v/>
      </c>
      <c r="M44" t="str">
        <f t="shared" si="1"/>
        <v/>
      </c>
      <c r="N44" t="str">
        <f t="shared" si="2"/>
        <v/>
      </c>
      <c r="O44" t="str">
        <f t="shared" si="3"/>
        <v/>
      </c>
      <c r="P44" t="str">
        <f t="shared" si="4"/>
        <v/>
      </c>
      <c r="Q44" t="str">
        <f t="shared" si="5"/>
        <v>4.26</v>
      </c>
    </row>
    <row r="45" spans="1:17" x14ac:dyDescent="0.25">
      <c r="A45" t="s">
        <v>44</v>
      </c>
      <c r="K45" t="str">
        <f t="shared" si="0"/>
        <v>FS-S471029 SEMELLES HYGIENIQUE CUT IMAGE</v>
      </c>
      <c r="L45" t="str">
        <f t="shared" si="6"/>
        <v>FS</v>
      </c>
      <c r="M45" t="str">
        <f t="shared" si="1"/>
        <v>S471029 SEMELLES HYGIENIQUE CUT IMAGE</v>
      </c>
      <c r="N45" t="str">
        <f t="shared" si="2"/>
        <v>33 - 46</v>
      </c>
      <c r="O45" t="str">
        <f t="shared" si="3"/>
        <v>4.26</v>
      </c>
      <c r="P45" t="str">
        <f t="shared" si="4"/>
        <v>2</v>
      </c>
      <c r="Q45" t="str">
        <f t="shared" si="5"/>
        <v>8.52</v>
      </c>
    </row>
    <row r="46" spans="1:17" x14ac:dyDescent="0.25">
      <c r="A46" t="s">
        <v>516</v>
      </c>
      <c r="K46" t="str">
        <f t="shared" si="0"/>
        <v>TAILLE: 33 - 46</v>
      </c>
      <c r="L46" t="str">
        <f t="shared" si="6"/>
        <v/>
      </c>
      <c r="M46" t="str">
        <f t="shared" si="1"/>
        <v/>
      </c>
      <c r="N46" t="str">
        <f t="shared" si="2"/>
        <v/>
      </c>
      <c r="O46" t="str">
        <f t="shared" si="3"/>
        <v>4.26</v>
      </c>
      <c r="P46" t="str">
        <f t="shared" si="4"/>
        <v>2</v>
      </c>
      <c r="Q46" t="str">
        <f t="shared" si="5"/>
        <v>8.52</v>
      </c>
    </row>
    <row r="47" spans="1:17" x14ac:dyDescent="0.25">
      <c r="A47" t="s">
        <v>517</v>
      </c>
      <c r="K47" t="str">
        <f t="shared" si="0"/>
        <v>€4.26</v>
      </c>
      <c r="L47" t="str">
        <f t="shared" si="6"/>
        <v/>
      </c>
      <c r="M47" t="str">
        <f t="shared" si="1"/>
        <v/>
      </c>
      <c r="N47" t="str">
        <f t="shared" si="2"/>
        <v/>
      </c>
      <c r="O47" t="str">
        <f t="shared" si="3"/>
        <v>8.52</v>
      </c>
      <c r="P47" t="str">
        <f t="shared" si="4"/>
        <v/>
      </c>
      <c r="Q47" t="str">
        <f t="shared" si="5"/>
        <v/>
      </c>
    </row>
    <row r="48" spans="1:17" x14ac:dyDescent="0.25">
      <c r="A48" t="s">
        <v>498</v>
      </c>
      <c r="K48" t="str">
        <f t="shared" si="0"/>
        <v>X 2</v>
      </c>
      <c r="L48" t="str">
        <f t="shared" si="6"/>
        <v/>
      </c>
      <c r="M48" t="str">
        <f t="shared" si="1"/>
        <v/>
      </c>
      <c r="N48" t="str">
        <f t="shared" si="2"/>
        <v/>
      </c>
      <c r="O48" t="str">
        <f t="shared" si="3"/>
        <v>8.52</v>
      </c>
      <c r="P48" t="str">
        <f t="shared" si="4"/>
        <v/>
      </c>
      <c r="Q48" t="str">
        <f t="shared" si="5"/>
        <v>59.50</v>
      </c>
    </row>
    <row r="49" spans="1:17" x14ac:dyDescent="0.25">
      <c r="A49" t="s">
        <v>518</v>
      </c>
      <c r="K49" t="str">
        <f t="shared" si="0"/>
        <v>€8.52</v>
      </c>
      <c r="L49" t="str">
        <f t="shared" si="6"/>
        <v/>
      </c>
      <c r="M49" t="str">
        <f t="shared" si="1"/>
        <v/>
      </c>
      <c r="N49" t="str">
        <f t="shared" si="2"/>
        <v/>
      </c>
      <c r="O49" t="str">
        <f t="shared" si="3"/>
        <v/>
      </c>
      <c r="P49" t="str">
        <f t="shared" si="4"/>
        <v/>
      </c>
      <c r="Q49" t="str">
        <f t="shared" si="5"/>
        <v>59.50</v>
      </c>
    </row>
    <row r="50" spans="1:17" x14ac:dyDescent="0.25">
      <c r="A50" t="s">
        <v>519</v>
      </c>
      <c r="K50" t="str">
        <f t="shared" si="0"/>
        <v>EM-CHAUSSURE BETA 7252NKK</v>
      </c>
      <c r="L50" t="str">
        <f t="shared" si="6"/>
        <v>EM</v>
      </c>
      <c r="M50" t="str">
        <f t="shared" si="1"/>
        <v>CHAUSSURE BETA 7252NKK</v>
      </c>
      <c r="N50" t="str">
        <f t="shared" si="2"/>
        <v>42</v>
      </c>
      <c r="O50" t="str">
        <f t="shared" si="3"/>
        <v>59.50</v>
      </c>
      <c r="P50" t="str">
        <f t="shared" si="4"/>
        <v>1</v>
      </c>
      <c r="Q50" t="str">
        <f t="shared" si="5"/>
        <v>59.50</v>
      </c>
    </row>
    <row r="51" spans="1:17" x14ac:dyDescent="0.25">
      <c r="A51" t="s">
        <v>520</v>
      </c>
      <c r="K51" t="str">
        <f t="shared" si="0"/>
        <v>TAILLE: 42</v>
      </c>
      <c r="L51" t="str">
        <f t="shared" si="6"/>
        <v/>
      </c>
      <c r="M51" t="str">
        <f t="shared" si="1"/>
        <v/>
      </c>
      <c r="N51" t="str">
        <f t="shared" si="2"/>
        <v/>
      </c>
      <c r="O51" t="str">
        <f t="shared" si="3"/>
        <v>59.50</v>
      </c>
      <c r="P51" t="str">
        <f t="shared" si="4"/>
        <v>1</v>
      </c>
      <c r="Q51" t="str">
        <f t="shared" si="5"/>
        <v>59.50</v>
      </c>
    </row>
    <row r="52" spans="1:17" x14ac:dyDescent="0.25">
      <c r="A52" t="s">
        <v>521</v>
      </c>
      <c r="K52" t="str">
        <f t="shared" si="0"/>
        <v>€59.50</v>
      </c>
      <c r="L52" t="str">
        <f t="shared" si="6"/>
        <v/>
      </c>
      <c r="M52" t="str">
        <f t="shared" si="1"/>
        <v/>
      </c>
      <c r="N52" t="str">
        <f t="shared" si="2"/>
        <v/>
      </c>
      <c r="O52" t="str">
        <f t="shared" si="3"/>
        <v>59.50</v>
      </c>
      <c r="P52" t="str">
        <f t="shared" si="4"/>
        <v/>
      </c>
      <c r="Q52" t="str">
        <f t="shared" si="5"/>
        <v>37.62</v>
      </c>
    </row>
    <row r="53" spans="1:17" x14ac:dyDescent="0.25">
      <c r="A53" t="s">
        <v>497</v>
      </c>
      <c r="K53" t="str">
        <f t="shared" si="0"/>
        <v>X 1</v>
      </c>
      <c r="L53" t="str">
        <f t="shared" si="6"/>
        <v/>
      </c>
      <c r="M53" t="str">
        <f t="shared" si="1"/>
        <v/>
      </c>
      <c r="N53" t="str">
        <f t="shared" si="2"/>
        <v/>
      </c>
      <c r="O53" t="str">
        <f t="shared" si="3"/>
        <v>59.50</v>
      </c>
      <c r="P53" t="str">
        <f t="shared" si="4"/>
        <v/>
      </c>
      <c r="Q53" t="str">
        <f t="shared" si="5"/>
        <v>37.62</v>
      </c>
    </row>
    <row r="54" spans="1:17" x14ac:dyDescent="0.25">
      <c r="A54" t="s">
        <v>521</v>
      </c>
      <c r="K54" t="str">
        <f t="shared" si="0"/>
        <v>€59.50</v>
      </c>
      <c r="L54" t="str">
        <f t="shared" si="6"/>
        <v/>
      </c>
      <c r="M54" t="str">
        <f t="shared" si="1"/>
        <v/>
      </c>
      <c r="N54" t="str">
        <f t="shared" si="2"/>
        <v/>
      </c>
      <c r="O54" t="str">
        <f t="shared" si="3"/>
        <v>37.62</v>
      </c>
      <c r="P54" t="str">
        <f t="shared" si="4"/>
        <v>5</v>
      </c>
      <c r="Q54" t="str">
        <f t="shared" si="5"/>
        <v>188.10</v>
      </c>
    </row>
    <row r="55" spans="1:17" x14ac:dyDescent="0.25">
      <c r="A55" t="s">
        <v>502</v>
      </c>
      <c r="K55" t="str">
        <f t="shared" si="0"/>
        <v>FS-S595125 - LAMPE FRONTAL ATEX ZONE 0</v>
      </c>
      <c r="L55" t="str">
        <f t="shared" si="6"/>
        <v>FS</v>
      </c>
      <c r="M55" t="str">
        <f t="shared" si="1"/>
        <v>S595125 - LAMPE FRONTAL ATEX ZONE 0</v>
      </c>
      <c r="N55" t="str">
        <f t="shared" si="2"/>
        <v/>
      </c>
      <c r="O55" t="str">
        <f t="shared" si="3"/>
        <v>37.62</v>
      </c>
      <c r="P55" t="str">
        <f t="shared" si="4"/>
        <v>5</v>
      </c>
      <c r="Q55" t="str">
        <f t="shared" si="5"/>
        <v>188.10</v>
      </c>
    </row>
    <row r="56" spans="1:17" x14ac:dyDescent="0.25">
      <c r="A56" t="s">
        <v>503</v>
      </c>
      <c r="K56" t="str">
        <f t="shared" si="0"/>
        <v>€37.62</v>
      </c>
      <c r="L56" t="str">
        <f t="shared" si="6"/>
        <v/>
      </c>
      <c r="M56" t="str">
        <f t="shared" si="1"/>
        <v/>
      </c>
      <c r="N56" t="str">
        <f t="shared" si="2"/>
        <v/>
      </c>
      <c r="O56" t="str">
        <f t="shared" si="3"/>
        <v>188.10</v>
      </c>
      <c r="P56" t="str">
        <f t="shared" si="4"/>
        <v/>
      </c>
      <c r="Q56" t="str">
        <f t="shared" si="5"/>
        <v>278.38</v>
      </c>
    </row>
    <row r="57" spans="1:17" x14ac:dyDescent="0.25">
      <c r="A57" t="s">
        <v>500</v>
      </c>
      <c r="K57" t="str">
        <f t="shared" si="0"/>
        <v>X 5</v>
      </c>
      <c r="L57" t="str">
        <f t="shared" si="6"/>
        <v/>
      </c>
      <c r="M57" t="str">
        <f t="shared" si="1"/>
        <v/>
      </c>
      <c r="N57" t="str">
        <f t="shared" si="2"/>
        <v/>
      </c>
      <c r="O57" t="str">
        <f t="shared" si="3"/>
        <v>188.10</v>
      </c>
      <c r="P57" t="str">
        <f t="shared" si="4"/>
        <v/>
      </c>
      <c r="Q57" t="str">
        <f t="shared" si="5"/>
        <v>278.38</v>
      </c>
    </row>
    <row r="58" spans="1:17" x14ac:dyDescent="0.25">
      <c r="A58" t="s">
        <v>522</v>
      </c>
      <c r="K58" t="str">
        <f t="shared" si="0"/>
        <v>€188.10</v>
      </c>
      <c r="L58" t="str">
        <f t="shared" si="6"/>
        <v/>
      </c>
      <c r="M58" t="str">
        <f t="shared" si="1"/>
        <v/>
      </c>
      <c r="N58" t="str">
        <f t="shared" si="2"/>
        <v/>
      </c>
      <c r="O58" t="str">
        <f t="shared" si="3"/>
        <v>278.38</v>
      </c>
      <c r="P58" t="str">
        <f t="shared" si="4"/>
        <v/>
      </c>
      <c r="Q58" t="str">
        <f t="shared" si="5"/>
        <v>278.38</v>
      </c>
    </row>
    <row r="59" spans="1:17" x14ac:dyDescent="0.25">
      <c r="A59" t="s">
        <v>397</v>
      </c>
      <c r="K59" t="str">
        <f t="shared" si="0"/>
        <v>Sous-Total:</v>
      </c>
      <c r="L59" t="str">
        <f t="shared" si="6"/>
        <v/>
      </c>
      <c r="M59" t="str">
        <f t="shared" si="1"/>
        <v/>
      </c>
      <c r="N59" t="str">
        <f t="shared" si="2"/>
        <v/>
      </c>
      <c r="O59" t="str">
        <f t="shared" si="3"/>
        <v>278.38</v>
      </c>
      <c r="P59" t="str">
        <f t="shared" si="4"/>
        <v/>
      </c>
      <c r="Q59" t="str">
        <f t="shared" si="5"/>
        <v>278.38</v>
      </c>
    </row>
    <row r="60" spans="1:17" x14ac:dyDescent="0.25">
      <c r="A60" t="s">
        <v>523</v>
      </c>
      <c r="K60" t="str">
        <f t="shared" si="0"/>
        <v>€278.38</v>
      </c>
      <c r="L60" t="str">
        <f t="shared" si="6"/>
        <v/>
      </c>
      <c r="M60" t="str">
        <f t="shared" si="1"/>
        <v/>
      </c>
      <c r="N60" t="str">
        <f t="shared" si="2"/>
        <v/>
      </c>
      <c r="O60" t="str">
        <f t="shared" si="3"/>
        <v>278.38</v>
      </c>
      <c r="P60" t="str">
        <f t="shared" si="4"/>
        <v/>
      </c>
      <c r="Q60" t="str">
        <f t="shared" si="5"/>
        <v/>
      </c>
    </row>
    <row r="61" spans="1:17" x14ac:dyDescent="0.25">
      <c r="A61" t="s">
        <v>398</v>
      </c>
      <c r="K61" t="str">
        <f t="shared" si="0"/>
        <v>Total:</v>
      </c>
      <c r="L61" t="str">
        <f t="shared" si="6"/>
        <v/>
      </c>
      <c r="M61" t="str">
        <f t="shared" si="1"/>
        <v/>
      </c>
      <c r="N61" t="str">
        <f t="shared" si="2"/>
        <v/>
      </c>
      <c r="O61" t="str">
        <f t="shared" si="3"/>
        <v>278.38</v>
      </c>
      <c r="P61" t="str">
        <f t="shared" si="4"/>
        <v/>
      </c>
      <c r="Q61" t="str">
        <f t="shared" si="5"/>
        <v/>
      </c>
    </row>
    <row r="62" spans="1:17" x14ac:dyDescent="0.25">
      <c r="A62" t="s">
        <v>523</v>
      </c>
      <c r="K62" t="str">
        <f t="shared" si="0"/>
        <v>€278.38</v>
      </c>
      <c r="L62" t="str">
        <f t="shared" si="6"/>
        <v/>
      </c>
      <c r="M62" t="str">
        <f t="shared" si="1"/>
        <v/>
      </c>
      <c r="N62" t="str">
        <f t="shared" si="2"/>
        <v/>
      </c>
      <c r="O62" t="str">
        <f t="shared" si="3"/>
        <v/>
      </c>
      <c r="P62" t="str">
        <f t="shared" si="4"/>
        <v/>
      </c>
      <c r="Q62" t="str">
        <f t="shared" si="5"/>
        <v/>
      </c>
    </row>
    <row r="63" spans="1:17" x14ac:dyDescent="0.25">
      <c r="A63" t="s">
        <v>524</v>
      </c>
      <c r="K63" t="str">
        <f t="shared" si="0"/>
        <v>Remarque du Client :</v>
      </c>
      <c r="L63" t="str">
        <f t="shared" si="6"/>
        <v/>
      </c>
      <c r="M63" t="str">
        <f t="shared" si="1"/>
        <v/>
      </c>
      <c r="N63" t="str">
        <f t="shared" si="2"/>
        <v/>
      </c>
      <c r="O63" t="str">
        <f t="shared" si="3"/>
        <v/>
      </c>
      <c r="P63" t="str">
        <f t="shared" si="4"/>
        <v/>
      </c>
      <c r="Q63" t="str">
        <f t="shared" si="5"/>
        <v/>
      </c>
    </row>
    <row r="64" spans="1:17" x14ac:dyDescent="0.25">
      <c r="A64" t="s">
        <v>399</v>
      </c>
      <c r="K64" t="str">
        <f t="shared" si="0"/>
        <v>Enregistrer Note</v>
      </c>
      <c r="L64" t="str">
        <f t="shared" si="6"/>
        <v/>
      </c>
      <c r="M64" t="str">
        <f t="shared" si="1"/>
        <v/>
      </c>
      <c r="N64" t="str">
        <f t="shared" si="2"/>
        <v/>
      </c>
      <c r="O64" t="str">
        <f t="shared" si="3"/>
        <v/>
      </c>
      <c r="P64" t="str">
        <f t="shared" si="4"/>
        <v/>
      </c>
      <c r="Q64" t="str">
        <f t="shared" si="5"/>
        <v/>
      </c>
    </row>
    <row r="65" spans="1:17" x14ac:dyDescent="0.25">
      <c r="A65" t="s">
        <v>400</v>
      </c>
      <c r="K65" t="str">
        <f t="shared" ref="K65:K128" si="7">A65</f>
        <v>Un instant! Nous chargeons votre commande...</v>
      </c>
      <c r="L65" t="str">
        <f t="shared" si="6"/>
        <v>Un</v>
      </c>
      <c r="M65" t="str">
        <f t="shared" si="1"/>
        <v>instant! Nous chargeons votre commande...</v>
      </c>
      <c r="N65" t="str">
        <f t="shared" si="2"/>
        <v/>
      </c>
      <c r="O65" t="str">
        <f t="shared" si="3"/>
        <v/>
      </c>
      <c r="P65" t="str">
        <f t="shared" si="4"/>
        <v/>
      </c>
      <c r="Q65" t="str">
        <f t="shared" si="5"/>
        <v/>
      </c>
    </row>
    <row r="66" spans="1:17" x14ac:dyDescent="0.25">
      <c r="A66" t="s">
        <v>401</v>
      </c>
      <c r="K66" t="str">
        <f t="shared" si="7"/>
        <v>Retour aux commandes</v>
      </c>
      <c r="L66" t="str">
        <f t="shared" si="6"/>
        <v/>
      </c>
      <c r="M66" t="str">
        <f t="shared" si="1"/>
        <v/>
      </c>
      <c r="N66" t="str">
        <f t="shared" si="2"/>
        <v/>
      </c>
      <c r="O66" t="str">
        <f t="shared" si="3"/>
        <v/>
      </c>
      <c r="P66" t="str">
        <f t="shared" si="4"/>
        <v/>
      </c>
      <c r="Q66" t="str">
        <f t="shared" si="5"/>
        <v/>
      </c>
    </row>
    <row r="67" spans="1:17" x14ac:dyDescent="0.25">
      <c r="A67" t="s">
        <v>402</v>
      </c>
      <c r="K67" t="str">
        <f t="shared" si="7"/>
        <v>Cette commande est complétée</v>
      </c>
      <c r="L67" t="str">
        <f t="shared" si="6"/>
        <v>Ce</v>
      </c>
      <c r="M67" t="str">
        <f t="shared" si="1"/>
        <v>te commande est complétée</v>
      </c>
      <c r="N67" t="str">
        <f t="shared" si="2"/>
        <v/>
      </c>
      <c r="O67" t="str">
        <f t="shared" si="3"/>
        <v/>
      </c>
      <c r="P67" t="str">
        <f t="shared" si="4"/>
        <v/>
      </c>
      <c r="Q67" t="str">
        <f t="shared" si="5"/>
        <v/>
      </c>
    </row>
    <row r="68" spans="1:17" x14ac:dyDescent="0.25">
      <c r="A68" t="s">
        <v>493</v>
      </c>
      <c r="K68" t="str">
        <f t="shared" si="7"/>
        <v>Terminer Commande</v>
      </c>
      <c r="L68" t="str">
        <f t="shared" si="6"/>
        <v/>
      </c>
      <c r="M68" t="str">
        <f t="shared" si="1"/>
        <v/>
      </c>
      <c r="N68" t="str">
        <f t="shared" si="2"/>
        <v/>
      </c>
      <c r="O68" t="str">
        <f t="shared" si="3"/>
        <v/>
      </c>
      <c r="P68" t="str">
        <f t="shared" si="4"/>
        <v/>
      </c>
      <c r="Q68" t="str">
        <f t="shared" si="5"/>
        <v/>
      </c>
    </row>
    <row r="69" spans="1:17" x14ac:dyDescent="0.25">
      <c r="K69">
        <f t="shared" si="7"/>
        <v>0</v>
      </c>
      <c r="L69" t="str">
        <f t="shared" si="6"/>
        <v/>
      </c>
      <c r="M69" t="str">
        <f t="shared" si="1"/>
        <v/>
      </c>
      <c r="N69" t="str">
        <f t="shared" si="2"/>
        <v/>
      </c>
      <c r="O69" t="str">
        <f t="shared" si="3"/>
        <v/>
      </c>
      <c r="P69" t="str">
        <f t="shared" si="4"/>
        <v/>
      </c>
      <c r="Q69" t="str">
        <f t="shared" si="5"/>
        <v/>
      </c>
    </row>
    <row r="70" spans="1:17" x14ac:dyDescent="0.25">
      <c r="K70">
        <f t="shared" si="7"/>
        <v>0</v>
      </c>
      <c r="L70" t="str">
        <f t="shared" si="6"/>
        <v/>
      </c>
      <c r="M70" t="str">
        <f t="shared" si="1"/>
        <v/>
      </c>
      <c r="N70" t="str">
        <f t="shared" si="2"/>
        <v/>
      </c>
      <c r="O70" t="str">
        <f t="shared" si="3"/>
        <v/>
      </c>
      <c r="P70" t="str">
        <f t="shared" si="4"/>
        <v/>
      </c>
      <c r="Q70" t="str">
        <f t="shared" si="5"/>
        <v/>
      </c>
    </row>
    <row r="71" spans="1:17" x14ac:dyDescent="0.25">
      <c r="K71">
        <f t="shared" si="7"/>
        <v>0</v>
      </c>
      <c r="L71" t="str">
        <f t="shared" si="6"/>
        <v/>
      </c>
      <c r="M71" t="str">
        <f t="shared" si="1"/>
        <v/>
      </c>
      <c r="N71" t="str">
        <f t="shared" si="2"/>
        <v/>
      </c>
      <c r="O71" t="str">
        <f t="shared" si="3"/>
        <v/>
      </c>
      <c r="P71" t="str">
        <f t="shared" si="4"/>
        <v/>
      </c>
      <c r="Q71" t="str">
        <f t="shared" si="5"/>
        <v/>
      </c>
    </row>
    <row r="72" spans="1:17" x14ac:dyDescent="0.25">
      <c r="K72">
        <f t="shared" si="7"/>
        <v>0</v>
      </c>
      <c r="L72" t="str">
        <f t="shared" si="6"/>
        <v/>
      </c>
      <c r="M72" t="str">
        <f t="shared" si="1"/>
        <v/>
      </c>
      <c r="N72" t="str">
        <f t="shared" si="2"/>
        <v/>
      </c>
      <c r="O72" t="str">
        <f t="shared" si="3"/>
        <v/>
      </c>
      <c r="P72" t="str">
        <f t="shared" si="4"/>
        <v/>
      </c>
      <c r="Q72" t="str">
        <f t="shared" si="5"/>
        <v/>
      </c>
    </row>
    <row r="73" spans="1:17" x14ac:dyDescent="0.25">
      <c r="K73">
        <f t="shared" si="7"/>
        <v>0</v>
      </c>
      <c r="L73" t="str">
        <f t="shared" si="6"/>
        <v/>
      </c>
      <c r="M73" t="str">
        <f t="shared" si="1"/>
        <v/>
      </c>
      <c r="N73" t="str">
        <f t="shared" si="2"/>
        <v/>
      </c>
      <c r="O73" t="str">
        <f t="shared" si="3"/>
        <v/>
      </c>
      <c r="P73" t="str">
        <f t="shared" si="4"/>
        <v/>
      </c>
      <c r="Q73" t="str">
        <f t="shared" si="5"/>
        <v/>
      </c>
    </row>
    <row r="74" spans="1:17" x14ac:dyDescent="0.25">
      <c r="K74">
        <f t="shared" si="7"/>
        <v>0</v>
      </c>
      <c r="L74" t="str">
        <f t="shared" si="6"/>
        <v/>
      </c>
      <c r="M74" t="str">
        <f t="shared" si="1"/>
        <v/>
      </c>
      <c r="N74" t="str">
        <f t="shared" si="2"/>
        <v/>
      </c>
      <c r="O74" t="str">
        <f t="shared" si="3"/>
        <v/>
      </c>
      <c r="P74" t="str">
        <f t="shared" si="4"/>
        <v/>
      </c>
      <c r="Q74" t="str">
        <f t="shared" si="5"/>
        <v/>
      </c>
    </row>
    <row r="75" spans="1:17" x14ac:dyDescent="0.25">
      <c r="K75">
        <f t="shared" si="7"/>
        <v>0</v>
      </c>
      <c r="L75" t="str">
        <f t="shared" si="6"/>
        <v/>
      </c>
      <c r="M75" t="str">
        <f t="shared" si="1"/>
        <v/>
      </c>
      <c r="N75" t="str">
        <f t="shared" si="2"/>
        <v/>
      </c>
      <c r="O75" t="str">
        <f t="shared" si="3"/>
        <v/>
      </c>
      <c r="P75" t="str">
        <f t="shared" si="4"/>
        <v/>
      </c>
      <c r="Q75" t="str">
        <f t="shared" si="5"/>
        <v/>
      </c>
    </row>
    <row r="76" spans="1:17" x14ac:dyDescent="0.25">
      <c r="K76">
        <f t="shared" si="7"/>
        <v>0</v>
      </c>
      <c r="L76" t="str">
        <f t="shared" si="6"/>
        <v/>
      </c>
      <c r="M76" t="str">
        <f t="shared" si="1"/>
        <v/>
      </c>
      <c r="N76" t="str">
        <f t="shared" si="2"/>
        <v/>
      </c>
      <c r="O76" t="str">
        <f t="shared" si="3"/>
        <v/>
      </c>
      <c r="P76" t="str">
        <f t="shared" si="4"/>
        <v/>
      </c>
      <c r="Q76" t="str">
        <f t="shared" si="5"/>
        <v/>
      </c>
    </row>
    <row r="77" spans="1:17" x14ac:dyDescent="0.25">
      <c r="K77">
        <f t="shared" si="7"/>
        <v>0</v>
      </c>
      <c r="L77" t="str">
        <f t="shared" si="6"/>
        <v/>
      </c>
      <c r="M77" t="str">
        <f t="shared" ref="M77:M140" si="8">IF(L77&lt;&gt;"",RIGHT(K77,(LEN(K77)-3)),"")</f>
        <v/>
      </c>
      <c r="N77" t="str">
        <f t="shared" ref="N77:N140" si="9">IF(LEFT(K78,6)="Taille",RIGHT(K78,(LEN(K78)-8)),"")</f>
        <v/>
      </c>
      <c r="O77" t="str">
        <f t="shared" ref="O77:O140" si="10">IF(LEFT(K78,1)="€",RIGHT(K78,(LEN(K78)-1)),IF(LEFT(K79,1)="€",RIGHT(K79,(LEN(K79)-1)),""))</f>
        <v/>
      </c>
      <c r="P77" t="str">
        <f t="shared" ref="P77:P140" si="11">IF(LEFT(K79,1)="X",RIGHT(K79,(LEN(K79)-2)),IF(LEFT(K80,1)="X",RIGHT(K80,(LEN(K80)-2)),""))</f>
        <v/>
      </c>
      <c r="Q77" t="str">
        <f t="shared" ref="Q77:Q140" si="12">O79</f>
        <v/>
      </c>
    </row>
    <row r="78" spans="1:17" x14ac:dyDescent="0.25">
      <c r="K78">
        <f t="shared" si="7"/>
        <v>0</v>
      </c>
      <c r="L78" t="str">
        <f t="shared" si="6"/>
        <v/>
      </c>
      <c r="M78" t="str">
        <f t="shared" si="8"/>
        <v/>
      </c>
      <c r="N78" t="str">
        <f t="shared" si="9"/>
        <v/>
      </c>
      <c r="O78" t="str">
        <f t="shared" si="10"/>
        <v/>
      </c>
      <c r="P78" t="str">
        <f t="shared" si="11"/>
        <v/>
      </c>
      <c r="Q78" t="str">
        <f t="shared" si="12"/>
        <v/>
      </c>
    </row>
    <row r="79" spans="1:17" x14ac:dyDescent="0.25">
      <c r="K79">
        <f t="shared" si="7"/>
        <v>0</v>
      </c>
      <c r="L79" t="str">
        <f t="shared" ref="L79:L142" si="13">IF(LEFT(K79,2)="PH","PH",IF(LEN(K79)&gt;22,LEFT(K79,2),""))</f>
        <v/>
      </c>
      <c r="M79" t="str">
        <f t="shared" si="8"/>
        <v/>
      </c>
      <c r="N79" t="str">
        <f t="shared" si="9"/>
        <v/>
      </c>
      <c r="O79" t="str">
        <f t="shared" si="10"/>
        <v/>
      </c>
      <c r="P79" t="str">
        <f t="shared" si="11"/>
        <v/>
      </c>
      <c r="Q79" t="str">
        <f t="shared" si="12"/>
        <v/>
      </c>
    </row>
    <row r="80" spans="1:17" x14ac:dyDescent="0.25">
      <c r="K80">
        <f t="shared" si="7"/>
        <v>0</v>
      </c>
      <c r="L80" t="str">
        <f t="shared" si="13"/>
        <v/>
      </c>
      <c r="M80" t="str">
        <f t="shared" si="8"/>
        <v/>
      </c>
      <c r="N80" t="str">
        <f t="shared" si="9"/>
        <v/>
      </c>
      <c r="O80" t="str">
        <f t="shared" si="10"/>
        <v/>
      </c>
      <c r="P80" t="str">
        <f t="shared" si="11"/>
        <v/>
      </c>
      <c r="Q80" t="str">
        <f t="shared" si="12"/>
        <v/>
      </c>
    </row>
    <row r="81" spans="11:17" x14ac:dyDescent="0.25">
      <c r="K81">
        <f t="shared" si="7"/>
        <v>0</v>
      </c>
      <c r="L81" t="str">
        <f t="shared" si="13"/>
        <v/>
      </c>
      <c r="M81" t="str">
        <f t="shared" si="8"/>
        <v/>
      </c>
      <c r="N81" t="str">
        <f t="shared" si="9"/>
        <v/>
      </c>
      <c r="O81" t="str">
        <f t="shared" si="10"/>
        <v/>
      </c>
      <c r="P81" t="str">
        <f t="shared" si="11"/>
        <v/>
      </c>
      <c r="Q81" t="str">
        <f t="shared" si="12"/>
        <v/>
      </c>
    </row>
    <row r="82" spans="11:17" x14ac:dyDescent="0.25">
      <c r="K82">
        <f t="shared" si="7"/>
        <v>0</v>
      </c>
      <c r="L82" t="str">
        <f t="shared" si="13"/>
        <v/>
      </c>
      <c r="M82" t="str">
        <f t="shared" si="8"/>
        <v/>
      </c>
      <c r="N82" t="str">
        <f t="shared" si="9"/>
        <v/>
      </c>
      <c r="O82" t="str">
        <f t="shared" si="10"/>
        <v/>
      </c>
      <c r="P82" t="str">
        <f t="shared" si="11"/>
        <v/>
      </c>
      <c r="Q82" t="str">
        <f t="shared" si="12"/>
        <v/>
      </c>
    </row>
    <row r="83" spans="11:17" x14ac:dyDescent="0.25">
      <c r="K83">
        <f t="shared" si="7"/>
        <v>0</v>
      </c>
      <c r="L83" t="str">
        <f t="shared" si="13"/>
        <v/>
      </c>
      <c r="M83" t="str">
        <f t="shared" si="8"/>
        <v/>
      </c>
      <c r="N83" t="str">
        <f t="shared" si="9"/>
        <v/>
      </c>
      <c r="O83" t="str">
        <f t="shared" si="10"/>
        <v/>
      </c>
      <c r="P83" t="str">
        <f t="shared" si="11"/>
        <v/>
      </c>
      <c r="Q83" t="str">
        <f t="shared" si="12"/>
        <v/>
      </c>
    </row>
    <row r="84" spans="11:17" x14ac:dyDescent="0.25">
      <c r="K84">
        <f t="shared" si="7"/>
        <v>0</v>
      </c>
      <c r="L84" t="str">
        <f t="shared" si="13"/>
        <v/>
      </c>
      <c r="M84" t="str">
        <f t="shared" si="8"/>
        <v/>
      </c>
      <c r="N84" t="str">
        <f t="shared" si="9"/>
        <v/>
      </c>
      <c r="O84" t="str">
        <f t="shared" si="10"/>
        <v/>
      </c>
      <c r="P84" t="str">
        <f t="shared" si="11"/>
        <v/>
      </c>
      <c r="Q84" t="str">
        <f t="shared" si="12"/>
        <v/>
      </c>
    </row>
    <row r="85" spans="11:17" x14ac:dyDescent="0.25">
      <c r="K85">
        <f t="shared" si="7"/>
        <v>0</v>
      </c>
      <c r="L85" t="str">
        <f t="shared" si="13"/>
        <v/>
      </c>
      <c r="M85" t="str">
        <f t="shared" si="8"/>
        <v/>
      </c>
      <c r="N85" t="str">
        <f t="shared" si="9"/>
        <v/>
      </c>
      <c r="O85" t="str">
        <f t="shared" si="10"/>
        <v/>
      </c>
      <c r="P85" t="str">
        <f t="shared" si="11"/>
        <v/>
      </c>
      <c r="Q85" t="str">
        <f t="shared" si="12"/>
        <v/>
      </c>
    </row>
    <row r="86" spans="11:17" x14ac:dyDescent="0.25">
      <c r="K86">
        <f t="shared" si="7"/>
        <v>0</v>
      </c>
      <c r="L86" t="str">
        <f t="shared" si="13"/>
        <v/>
      </c>
      <c r="M86" t="str">
        <f t="shared" si="8"/>
        <v/>
      </c>
      <c r="N86" t="str">
        <f t="shared" si="9"/>
        <v/>
      </c>
      <c r="O86" t="str">
        <f t="shared" si="10"/>
        <v/>
      </c>
      <c r="P86" t="str">
        <f t="shared" si="11"/>
        <v/>
      </c>
      <c r="Q86" t="str">
        <f t="shared" si="12"/>
        <v/>
      </c>
    </row>
    <row r="87" spans="11:17" x14ac:dyDescent="0.25">
      <c r="K87">
        <f t="shared" si="7"/>
        <v>0</v>
      </c>
      <c r="L87" t="str">
        <f t="shared" si="13"/>
        <v/>
      </c>
      <c r="M87" t="str">
        <f t="shared" si="8"/>
        <v/>
      </c>
      <c r="N87" t="str">
        <f t="shared" si="9"/>
        <v/>
      </c>
      <c r="O87" t="str">
        <f t="shared" si="10"/>
        <v/>
      </c>
      <c r="P87" t="str">
        <f t="shared" si="11"/>
        <v/>
      </c>
      <c r="Q87" t="str">
        <f t="shared" si="12"/>
        <v/>
      </c>
    </row>
    <row r="88" spans="11:17" x14ac:dyDescent="0.25">
      <c r="K88">
        <f t="shared" si="7"/>
        <v>0</v>
      </c>
      <c r="L88" t="str">
        <f t="shared" si="13"/>
        <v/>
      </c>
      <c r="M88" t="str">
        <f t="shared" si="8"/>
        <v/>
      </c>
      <c r="N88" t="str">
        <f t="shared" si="9"/>
        <v/>
      </c>
      <c r="O88" t="str">
        <f t="shared" si="10"/>
        <v/>
      </c>
      <c r="P88" t="str">
        <f t="shared" si="11"/>
        <v/>
      </c>
      <c r="Q88" t="str">
        <f t="shared" si="12"/>
        <v/>
      </c>
    </row>
    <row r="89" spans="11:17" x14ac:dyDescent="0.25">
      <c r="K89">
        <f t="shared" si="7"/>
        <v>0</v>
      </c>
      <c r="L89" t="str">
        <f t="shared" si="13"/>
        <v/>
      </c>
      <c r="M89" t="str">
        <f t="shared" si="8"/>
        <v/>
      </c>
      <c r="N89" t="str">
        <f t="shared" si="9"/>
        <v/>
      </c>
      <c r="O89" t="str">
        <f t="shared" si="10"/>
        <v/>
      </c>
      <c r="P89" t="str">
        <f t="shared" si="11"/>
        <v/>
      </c>
      <c r="Q89" t="str">
        <f t="shared" si="12"/>
        <v/>
      </c>
    </row>
    <row r="90" spans="11:17" x14ac:dyDescent="0.25">
      <c r="K90">
        <f t="shared" si="7"/>
        <v>0</v>
      </c>
      <c r="L90" t="str">
        <f t="shared" si="13"/>
        <v/>
      </c>
      <c r="M90" t="str">
        <f t="shared" si="8"/>
        <v/>
      </c>
      <c r="N90" t="str">
        <f t="shared" si="9"/>
        <v/>
      </c>
      <c r="O90" t="str">
        <f t="shared" si="10"/>
        <v/>
      </c>
      <c r="P90" t="str">
        <f t="shared" si="11"/>
        <v/>
      </c>
      <c r="Q90" t="str">
        <f t="shared" si="12"/>
        <v/>
      </c>
    </row>
    <row r="91" spans="11:17" x14ac:dyDescent="0.25">
      <c r="K91">
        <f t="shared" si="7"/>
        <v>0</v>
      </c>
      <c r="L91" t="str">
        <f t="shared" si="13"/>
        <v/>
      </c>
      <c r="M91" t="str">
        <f t="shared" si="8"/>
        <v/>
      </c>
      <c r="N91" t="str">
        <f t="shared" si="9"/>
        <v/>
      </c>
      <c r="O91" t="str">
        <f t="shared" si="10"/>
        <v/>
      </c>
      <c r="P91" t="str">
        <f t="shared" si="11"/>
        <v/>
      </c>
      <c r="Q91" t="str">
        <f t="shared" si="12"/>
        <v/>
      </c>
    </row>
    <row r="92" spans="11:17" x14ac:dyDescent="0.25">
      <c r="K92">
        <f t="shared" si="7"/>
        <v>0</v>
      </c>
      <c r="L92" t="str">
        <f t="shared" si="13"/>
        <v/>
      </c>
      <c r="M92" t="str">
        <f t="shared" si="8"/>
        <v/>
      </c>
      <c r="N92" t="str">
        <f t="shared" si="9"/>
        <v/>
      </c>
      <c r="O92" t="str">
        <f t="shared" si="10"/>
        <v/>
      </c>
      <c r="P92" t="str">
        <f t="shared" si="11"/>
        <v/>
      </c>
      <c r="Q92" t="str">
        <f t="shared" si="12"/>
        <v/>
      </c>
    </row>
    <row r="93" spans="11:17" x14ac:dyDescent="0.25">
      <c r="K93">
        <f t="shared" si="7"/>
        <v>0</v>
      </c>
      <c r="L93" t="str">
        <f t="shared" si="13"/>
        <v/>
      </c>
      <c r="M93" t="str">
        <f t="shared" si="8"/>
        <v/>
      </c>
      <c r="N93" t="str">
        <f t="shared" si="9"/>
        <v/>
      </c>
      <c r="O93" t="str">
        <f t="shared" si="10"/>
        <v/>
      </c>
      <c r="P93" t="str">
        <f t="shared" si="11"/>
        <v/>
      </c>
      <c r="Q93" t="str">
        <f t="shared" si="12"/>
        <v/>
      </c>
    </row>
    <row r="94" spans="11:17" x14ac:dyDescent="0.25">
      <c r="K94">
        <f t="shared" si="7"/>
        <v>0</v>
      </c>
      <c r="L94" t="str">
        <f t="shared" si="13"/>
        <v/>
      </c>
      <c r="M94" t="str">
        <f t="shared" si="8"/>
        <v/>
      </c>
      <c r="N94" t="str">
        <f t="shared" si="9"/>
        <v/>
      </c>
      <c r="O94" t="str">
        <f t="shared" si="10"/>
        <v/>
      </c>
      <c r="P94" t="str">
        <f t="shared" si="11"/>
        <v/>
      </c>
      <c r="Q94" t="str">
        <f t="shared" si="12"/>
        <v/>
      </c>
    </row>
    <row r="95" spans="11:17" x14ac:dyDescent="0.25">
      <c r="K95">
        <f t="shared" si="7"/>
        <v>0</v>
      </c>
      <c r="L95" t="str">
        <f t="shared" si="13"/>
        <v/>
      </c>
      <c r="M95" t="str">
        <f t="shared" si="8"/>
        <v/>
      </c>
      <c r="N95" t="str">
        <f t="shared" si="9"/>
        <v/>
      </c>
      <c r="O95" t="str">
        <f t="shared" si="10"/>
        <v/>
      </c>
      <c r="P95" t="str">
        <f t="shared" si="11"/>
        <v/>
      </c>
      <c r="Q95" t="str">
        <f t="shared" si="12"/>
        <v/>
      </c>
    </row>
    <row r="96" spans="11:17" x14ac:dyDescent="0.25">
      <c r="K96">
        <f t="shared" si="7"/>
        <v>0</v>
      </c>
      <c r="L96" t="str">
        <f t="shared" si="13"/>
        <v/>
      </c>
      <c r="M96" t="str">
        <f t="shared" si="8"/>
        <v/>
      </c>
      <c r="N96" t="str">
        <f t="shared" si="9"/>
        <v/>
      </c>
      <c r="O96" t="str">
        <f t="shared" si="10"/>
        <v/>
      </c>
      <c r="P96" t="str">
        <f t="shared" si="11"/>
        <v/>
      </c>
      <c r="Q96" t="str">
        <f t="shared" si="12"/>
        <v/>
      </c>
    </row>
    <row r="97" spans="11:17" x14ac:dyDescent="0.25">
      <c r="K97">
        <f t="shared" si="7"/>
        <v>0</v>
      </c>
      <c r="L97" t="str">
        <f t="shared" si="13"/>
        <v/>
      </c>
      <c r="M97" t="str">
        <f t="shared" si="8"/>
        <v/>
      </c>
      <c r="N97" t="str">
        <f t="shared" si="9"/>
        <v/>
      </c>
      <c r="O97" t="str">
        <f t="shared" si="10"/>
        <v/>
      </c>
      <c r="P97" t="str">
        <f t="shared" si="11"/>
        <v/>
      </c>
      <c r="Q97" t="str">
        <f t="shared" si="12"/>
        <v/>
      </c>
    </row>
    <row r="98" spans="11:17" x14ac:dyDescent="0.25">
      <c r="K98">
        <f t="shared" si="7"/>
        <v>0</v>
      </c>
      <c r="L98" t="str">
        <f t="shared" si="13"/>
        <v/>
      </c>
      <c r="M98" t="str">
        <f t="shared" si="8"/>
        <v/>
      </c>
      <c r="N98" t="str">
        <f t="shared" si="9"/>
        <v/>
      </c>
      <c r="O98" t="str">
        <f t="shared" si="10"/>
        <v/>
      </c>
      <c r="P98" t="str">
        <f t="shared" si="11"/>
        <v/>
      </c>
      <c r="Q98" t="str">
        <f t="shared" si="12"/>
        <v/>
      </c>
    </row>
    <row r="99" spans="11:17" x14ac:dyDescent="0.25">
      <c r="K99">
        <f t="shared" si="7"/>
        <v>0</v>
      </c>
      <c r="L99" t="str">
        <f t="shared" si="13"/>
        <v/>
      </c>
      <c r="M99" t="str">
        <f t="shared" si="8"/>
        <v/>
      </c>
      <c r="N99" t="str">
        <f t="shared" si="9"/>
        <v/>
      </c>
      <c r="O99" t="str">
        <f t="shared" si="10"/>
        <v/>
      </c>
      <c r="P99" t="str">
        <f t="shared" si="11"/>
        <v/>
      </c>
      <c r="Q99" t="str">
        <f t="shared" si="12"/>
        <v/>
      </c>
    </row>
    <row r="100" spans="11:17" x14ac:dyDescent="0.25">
      <c r="K100">
        <f t="shared" si="7"/>
        <v>0</v>
      </c>
      <c r="L100" t="str">
        <f t="shared" si="13"/>
        <v/>
      </c>
      <c r="M100" t="str">
        <f t="shared" si="8"/>
        <v/>
      </c>
      <c r="N100" t="str">
        <f t="shared" si="9"/>
        <v/>
      </c>
      <c r="O100" t="str">
        <f t="shared" si="10"/>
        <v/>
      </c>
      <c r="P100" t="str">
        <f t="shared" si="11"/>
        <v/>
      </c>
      <c r="Q100" t="str">
        <f t="shared" si="12"/>
        <v/>
      </c>
    </row>
    <row r="101" spans="11:17" x14ac:dyDescent="0.25">
      <c r="K101">
        <f t="shared" si="7"/>
        <v>0</v>
      </c>
      <c r="L101" t="str">
        <f t="shared" si="13"/>
        <v/>
      </c>
      <c r="M101" t="str">
        <f t="shared" si="8"/>
        <v/>
      </c>
      <c r="N101" t="str">
        <f t="shared" si="9"/>
        <v/>
      </c>
      <c r="O101" t="str">
        <f t="shared" si="10"/>
        <v/>
      </c>
      <c r="P101" t="str">
        <f t="shared" si="11"/>
        <v/>
      </c>
      <c r="Q101" t="str">
        <f t="shared" si="12"/>
        <v/>
      </c>
    </row>
    <row r="102" spans="11:17" x14ac:dyDescent="0.25">
      <c r="K102">
        <f t="shared" si="7"/>
        <v>0</v>
      </c>
      <c r="L102" t="str">
        <f t="shared" si="13"/>
        <v/>
      </c>
      <c r="M102" t="str">
        <f t="shared" si="8"/>
        <v/>
      </c>
      <c r="N102" t="str">
        <f t="shared" si="9"/>
        <v/>
      </c>
      <c r="O102" t="str">
        <f t="shared" si="10"/>
        <v/>
      </c>
      <c r="P102" t="str">
        <f t="shared" si="11"/>
        <v/>
      </c>
      <c r="Q102" t="str">
        <f t="shared" si="12"/>
        <v/>
      </c>
    </row>
    <row r="103" spans="11:17" x14ac:dyDescent="0.25">
      <c r="K103">
        <f t="shared" si="7"/>
        <v>0</v>
      </c>
      <c r="L103" t="str">
        <f t="shared" si="13"/>
        <v/>
      </c>
      <c r="M103" t="str">
        <f t="shared" si="8"/>
        <v/>
      </c>
      <c r="N103" t="str">
        <f t="shared" si="9"/>
        <v/>
      </c>
      <c r="O103" t="str">
        <f t="shared" si="10"/>
        <v/>
      </c>
      <c r="P103" t="str">
        <f t="shared" si="11"/>
        <v/>
      </c>
      <c r="Q103" t="str">
        <f t="shared" si="12"/>
        <v/>
      </c>
    </row>
    <row r="104" spans="11:17" x14ac:dyDescent="0.25">
      <c r="K104">
        <f t="shared" si="7"/>
        <v>0</v>
      </c>
      <c r="L104" t="str">
        <f t="shared" si="13"/>
        <v/>
      </c>
      <c r="M104" t="str">
        <f t="shared" si="8"/>
        <v/>
      </c>
      <c r="N104" t="str">
        <f t="shared" si="9"/>
        <v/>
      </c>
      <c r="O104" t="str">
        <f t="shared" si="10"/>
        <v/>
      </c>
      <c r="P104" t="str">
        <f t="shared" si="11"/>
        <v/>
      </c>
      <c r="Q104" t="str">
        <f t="shared" si="12"/>
        <v/>
      </c>
    </row>
    <row r="105" spans="11:17" x14ac:dyDescent="0.25">
      <c r="K105">
        <f t="shared" si="7"/>
        <v>0</v>
      </c>
      <c r="L105" t="str">
        <f t="shared" si="13"/>
        <v/>
      </c>
      <c r="M105" t="str">
        <f t="shared" si="8"/>
        <v/>
      </c>
      <c r="N105" t="str">
        <f t="shared" si="9"/>
        <v/>
      </c>
      <c r="O105" t="str">
        <f t="shared" si="10"/>
        <v/>
      </c>
      <c r="P105" t="str">
        <f t="shared" si="11"/>
        <v/>
      </c>
      <c r="Q105" t="str">
        <f t="shared" si="12"/>
        <v/>
      </c>
    </row>
    <row r="106" spans="11:17" x14ac:dyDescent="0.25">
      <c r="K106">
        <f t="shared" si="7"/>
        <v>0</v>
      </c>
      <c r="L106" t="str">
        <f t="shared" si="13"/>
        <v/>
      </c>
      <c r="M106" t="str">
        <f t="shared" si="8"/>
        <v/>
      </c>
      <c r="N106" t="str">
        <f t="shared" si="9"/>
        <v/>
      </c>
      <c r="O106" t="str">
        <f t="shared" si="10"/>
        <v/>
      </c>
      <c r="P106" t="str">
        <f t="shared" si="11"/>
        <v/>
      </c>
      <c r="Q106" t="str">
        <f t="shared" si="12"/>
        <v/>
      </c>
    </row>
    <row r="107" spans="11:17" x14ac:dyDescent="0.25">
      <c r="K107">
        <f t="shared" si="7"/>
        <v>0</v>
      </c>
      <c r="L107" t="str">
        <f t="shared" si="13"/>
        <v/>
      </c>
      <c r="M107" t="str">
        <f t="shared" si="8"/>
        <v/>
      </c>
      <c r="N107" t="str">
        <f t="shared" si="9"/>
        <v/>
      </c>
      <c r="O107" t="str">
        <f t="shared" si="10"/>
        <v/>
      </c>
      <c r="P107" t="str">
        <f t="shared" si="11"/>
        <v/>
      </c>
      <c r="Q107" t="str">
        <f t="shared" si="12"/>
        <v/>
      </c>
    </row>
    <row r="108" spans="11:17" x14ac:dyDescent="0.25">
      <c r="K108">
        <f t="shared" si="7"/>
        <v>0</v>
      </c>
      <c r="L108" t="str">
        <f t="shared" si="13"/>
        <v/>
      </c>
      <c r="M108" t="str">
        <f t="shared" si="8"/>
        <v/>
      </c>
      <c r="N108" t="str">
        <f t="shared" si="9"/>
        <v/>
      </c>
      <c r="O108" t="str">
        <f t="shared" si="10"/>
        <v/>
      </c>
      <c r="P108" t="str">
        <f t="shared" si="11"/>
        <v/>
      </c>
      <c r="Q108" t="str">
        <f t="shared" si="12"/>
        <v/>
      </c>
    </row>
    <row r="109" spans="11:17" x14ac:dyDescent="0.25">
      <c r="K109">
        <f t="shared" si="7"/>
        <v>0</v>
      </c>
      <c r="L109" t="str">
        <f t="shared" si="13"/>
        <v/>
      </c>
      <c r="M109" t="str">
        <f t="shared" si="8"/>
        <v/>
      </c>
      <c r="N109" t="str">
        <f t="shared" si="9"/>
        <v/>
      </c>
      <c r="O109" t="str">
        <f t="shared" si="10"/>
        <v/>
      </c>
      <c r="P109" t="str">
        <f t="shared" si="11"/>
        <v/>
      </c>
      <c r="Q109" t="str">
        <f t="shared" si="12"/>
        <v/>
      </c>
    </row>
    <row r="110" spans="11:17" x14ac:dyDescent="0.25">
      <c r="K110">
        <f t="shared" si="7"/>
        <v>0</v>
      </c>
      <c r="L110" t="str">
        <f t="shared" si="13"/>
        <v/>
      </c>
      <c r="M110" t="str">
        <f t="shared" si="8"/>
        <v/>
      </c>
      <c r="N110" t="str">
        <f t="shared" si="9"/>
        <v/>
      </c>
      <c r="O110" t="str">
        <f t="shared" si="10"/>
        <v/>
      </c>
      <c r="P110" t="str">
        <f t="shared" si="11"/>
        <v/>
      </c>
      <c r="Q110" t="str">
        <f t="shared" si="12"/>
        <v/>
      </c>
    </row>
    <row r="111" spans="11:17" x14ac:dyDescent="0.25">
      <c r="K111">
        <f t="shared" si="7"/>
        <v>0</v>
      </c>
      <c r="L111" t="str">
        <f t="shared" si="13"/>
        <v/>
      </c>
      <c r="M111" t="str">
        <f t="shared" si="8"/>
        <v/>
      </c>
      <c r="N111" t="str">
        <f t="shared" si="9"/>
        <v/>
      </c>
      <c r="O111" t="str">
        <f t="shared" si="10"/>
        <v/>
      </c>
      <c r="P111" t="str">
        <f t="shared" si="11"/>
        <v/>
      </c>
      <c r="Q111" t="str">
        <f t="shared" si="12"/>
        <v/>
      </c>
    </row>
    <row r="112" spans="11:17" x14ac:dyDescent="0.25">
      <c r="K112">
        <f t="shared" si="7"/>
        <v>0</v>
      </c>
      <c r="L112" t="str">
        <f t="shared" si="13"/>
        <v/>
      </c>
      <c r="M112" t="str">
        <f t="shared" si="8"/>
        <v/>
      </c>
      <c r="N112" t="str">
        <f t="shared" si="9"/>
        <v/>
      </c>
      <c r="O112" t="str">
        <f t="shared" si="10"/>
        <v/>
      </c>
      <c r="P112" t="str">
        <f t="shared" si="11"/>
        <v/>
      </c>
      <c r="Q112" t="str">
        <f t="shared" si="12"/>
        <v/>
      </c>
    </row>
    <row r="113" spans="11:17" x14ac:dyDescent="0.25">
      <c r="K113">
        <f t="shared" si="7"/>
        <v>0</v>
      </c>
      <c r="L113" t="str">
        <f t="shared" si="13"/>
        <v/>
      </c>
      <c r="M113" t="str">
        <f t="shared" si="8"/>
        <v/>
      </c>
      <c r="N113" t="str">
        <f t="shared" si="9"/>
        <v/>
      </c>
      <c r="O113" t="str">
        <f t="shared" si="10"/>
        <v/>
      </c>
      <c r="P113" t="str">
        <f t="shared" si="11"/>
        <v/>
      </c>
      <c r="Q113" t="str">
        <f t="shared" si="12"/>
        <v/>
      </c>
    </row>
    <row r="114" spans="11:17" x14ac:dyDescent="0.25">
      <c r="K114">
        <f t="shared" si="7"/>
        <v>0</v>
      </c>
      <c r="L114" t="str">
        <f t="shared" si="13"/>
        <v/>
      </c>
      <c r="M114" t="str">
        <f t="shared" si="8"/>
        <v/>
      </c>
      <c r="N114" t="str">
        <f t="shared" si="9"/>
        <v/>
      </c>
      <c r="O114" t="str">
        <f t="shared" si="10"/>
        <v/>
      </c>
      <c r="P114" t="str">
        <f t="shared" si="11"/>
        <v/>
      </c>
      <c r="Q114" t="str">
        <f t="shared" si="12"/>
        <v/>
      </c>
    </row>
    <row r="115" spans="11:17" x14ac:dyDescent="0.25">
      <c r="K115">
        <f t="shared" si="7"/>
        <v>0</v>
      </c>
      <c r="L115" t="str">
        <f t="shared" si="13"/>
        <v/>
      </c>
      <c r="M115" t="str">
        <f t="shared" si="8"/>
        <v/>
      </c>
      <c r="N115" t="str">
        <f t="shared" si="9"/>
        <v/>
      </c>
      <c r="O115" t="str">
        <f t="shared" si="10"/>
        <v/>
      </c>
      <c r="P115" t="str">
        <f t="shared" si="11"/>
        <v/>
      </c>
      <c r="Q115" t="str">
        <f t="shared" si="12"/>
        <v/>
      </c>
    </row>
    <row r="116" spans="11:17" x14ac:dyDescent="0.25">
      <c r="K116">
        <f t="shared" si="7"/>
        <v>0</v>
      </c>
      <c r="L116" t="str">
        <f t="shared" si="13"/>
        <v/>
      </c>
      <c r="M116" t="str">
        <f t="shared" si="8"/>
        <v/>
      </c>
      <c r="N116" t="str">
        <f t="shared" si="9"/>
        <v/>
      </c>
      <c r="O116" t="str">
        <f t="shared" si="10"/>
        <v/>
      </c>
      <c r="P116" t="str">
        <f t="shared" si="11"/>
        <v/>
      </c>
      <c r="Q116" t="str">
        <f t="shared" si="12"/>
        <v/>
      </c>
    </row>
    <row r="117" spans="11:17" x14ac:dyDescent="0.25">
      <c r="K117">
        <f t="shared" si="7"/>
        <v>0</v>
      </c>
      <c r="L117" t="str">
        <f t="shared" si="13"/>
        <v/>
      </c>
      <c r="M117" t="str">
        <f t="shared" si="8"/>
        <v/>
      </c>
      <c r="N117" t="str">
        <f t="shared" si="9"/>
        <v/>
      </c>
      <c r="O117" t="str">
        <f t="shared" si="10"/>
        <v/>
      </c>
      <c r="P117" t="str">
        <f t="shared" si="11"/>
        <v/>
      </c>
      <c r="Q117" t="str">
        <f t="shared" si="12"/>
        <v/>
      </c>
    </row>
    <row r="118" spans="11:17" x14ac:dyDescent="0.25">
      <c r="K118">
        <f t="shared" si="7"/>
        <v>0</v>
      </c>
      <c r="L118" t="str">
        <f t="shared" si="13"/>
        <v/>
      </c>
      <c r="M118" t="str">
        <f t="shared" si="8"/>
        <v/>
      </c>
      <c r="N118" t="str">
        <f t="shared" si="9"/>
        <v/>
      </c>
      <c r="O118" t="str">
        <f t="shared" si="10"/>
        <v/>
      </c>
      <c r="P118" t="str">
        <f t="shared" si="11"/>
        <v/>
      </c>
      <c r="Q118" t="str">
        <f t="shared" si="12"/>
        <v/>
      </c>
    </row>
    <row r="119" spans="11:17" x14ac:dyDescent="0.25">
      <c r="K119">
        <f t="shared" si="7"/>
        <v>0</v>
      </c>
      <c r="L119" t="str">
        <f t="shared" si="13"/>
        <v/>
      </c>
      <c r="M119" t="str">
        <f t="shared" si="8"/>
        <v/>
      </c>
      <c r="N119" t="str">
        <f t="shared" si="9"/>
        <v/>
      </c>
      <c r="O119" t="str">
        <f t="shared" si="10"/>
        <v/>
      </c>
      <c r="P119" t="str">
        <f t="shared" si="11"/>
        <v/>
      </c>
      <c r="Q119" t="str">
        <f t="shared" si="12"/>
        <v/>
      </c>
    </row>
    <row r="120" spans="11:17" x14ac:dyDescent="0.25">
      <c r="K120">
        <f t="shared" si="7"/>
        <v>0</v>
      </c>
      <c r="L120" t="str">
        <f t="shared" si="13"/>
        <v/>
      </c>
      <c r="M120" t="str">
        <f t="shared" si="8"/>
        <v/>
      </c>
      <c r="N120" t="str">
        <f t="shared" si="9"/>
        <v/>
      </c>
      <c r="O120" t="str">
        <f t="shared" si="10"/>
        <v/>
      </c>
      <c r="P120" t="str">
        <f t="shared" si="11"/>
        <v/>
      </c>
      <c r="Q120" t="str">
        <f t="shared" si="12"/>
        <v/>
      </c>
    </row>
    <row r="121" spans="11:17" x14ac:dyDescent="0.25">
      <c r="K121">
        <f t="shared" si="7"/>
        <v>0</v>
      </c>
      <c r="L121" t="str">
        <f t="shared" si="13"/>
        <v/>
      </c>
      <c r="M121" t="str">
        <f t="shared" si="8"/>
        <v/>
      </c>
      <c r="N121" t="str">
        <f t="shared" si="9"/>
        <v/>
      </c>
      <c r="O121" t="str">
        <f t="shared" si="10"/>
        <v/>
      </c>
      <c r="P121" t="str">
        <f t="shared" si="11"/>
        <v/>
      </c>
      <c r="Q121" t="str">
        <f t="shared" si="12"/>
        <v/>
      </c>
    </row>
    <row r="122" spans="11:17" x14ac:dyDescent="0.25">
      <c r="K122">
        <f t="shared" si="7"/>
        <v>0</v>
      </c>
      <c r="L122" t="str">
        <f t="shared" si="13"/>
        <v/>
      </c>
      <c r="M122" t="str">
        <f t="shared" si="8"/>
        <v/>
      </c>
      <c r="N122" t="str">
        <f t="shared" si="9"/>
        <v/>
      </c>
      <c r="O122" t="str">
        <f t="shared" si="10"/>
        <v/>
      </c>
      <c r="P122" t="str">
        <f t="shared" si="11"/>
        <v/>
      </c>
      <c r="Q122" t="str">
        <f t="shared" si="12"/>
        <v/>
      </c>
    </row>
    <row r="123" spans="11:17" x14ac:dyDescent="0.25">
      <c r="K123">
        <f t="shared" si="7"/>
        <v>0</v>
      </c>
      <c r="L123" t="str">
        <f t="shared" si="13"/>
        <v/>
      </c>
      <c r="M123" t="str">
        <f t="shared" si="8"/>
        <v/>
      </c>
      <c r="N123" t="str">
        <f t="shared" si="9"/>
        <v/>
      </c>
      <c r="O123" t="str">
        <f t="shared" si="10"/>
        <v/>
      </c>
      <c r="P123" t="str">
        <f t="shared" si="11"/>
        <v/>
      </c>
      <c r="Q123" t="str">
        <f t="shared" si="12"/>
        <v/>
      </c>
    </row>
    <row r="124" spans="11:17" x14ac:dyDescent="0.25">
      <c r="K124">
        <f t="shared" si="7"/>
        <v>0</v>
      </c>
      <c r="L124" t="str">
        <f t="shared" si="13"/>
        <v/>
      </c>
      <c r="M124" t="str">
        <f t="shared" si="8"/>
        <v/>
      </c>
      <c r="N124" t="str">
        <f t="shared" si="9"/>
        <v/>
      </c>
      <c r="O124" t="str">
        <f t="shared" si="10"/>
        <v/>
      </c>
      <c r="P124" t="str">
        <f t="shared" si="11"/>
        <v/>
      </c>
      <c r="Q124" t="str">
        <f t="shared" si="12"/>
        <v/>
      </c>
    </row>
    <row r="125" spans="11:17" x14ac:dyDescent="0.25">
      <c r="K125">
        <f t="shared" si="7"/>
        <v>0</v>
      </c>
      <c r="L125" t="str">
        <f t="shared" si="13"/>
        <v/>
      </c>
      <c r="M125" t="str">
        <f t="shared" si="8"/>
        <v/>
      </c>
      <c r="N125" t="str">
        <f t="shared" si="9"/>
        <v/>
      </c>
      <c r="O125" t="str">
        <f t="shared" si="10"/>
        <v/>
      </c>
      <c r="P125" t="str">
        <f t="shared" si="11"/>
        <v/>
      </c>
      <c r="Q125" t="str">
        <f t="shared" si="12"/>
        <v/>
      </c>
    </row>
    <row r="126" spans="11:17" x14ac:dyDescent="0.25">
      <c r="K126">
        <f t="shared" si="7"/>
        <v>0</v>
      </c>
      <c r="L126" t="str">
        <f t="shared" si="13"/>
        <v/>
      </c>
      <c r="M126" t="str">
        <f t="shared" si="8"/>
        <v/>
      </c>
      <c r="N126" t="str">
        <f t="shared" si="9"/>
        <v/>
      </c>
      <c r="O126" t="str">
        <f t="shared" si="10"/>
        <v/>
      </c>
      <c r="P126" t="str">
        <f t="shared" si="11"/>
        <v/>
      </c>
      <c r="Q126" t="str">
        <f t="shared" si="12"/>
        <v/>
      </c>
    </row>
    <row r="127" spans="11:17" x14ac:dyDescent="0.25">
      <c r="K127">
        <f t="shared" si="7"/>
        <v>0</v>
      </c>
      <c r="L127" t="str">
        <f t="shared" si="13"/>
        <v/>
      </c>
      <c r="M127" t="str">
        <f t="shared" si="8"/>
        <v/>
      </c>
      <c r="N127" t="str">
        <f t="shared" si="9"/>
        <v/>
      </c>
      <c r="O127" t="str">
        <f t="shared" si="10"/>
        <v/>
      </c>
      <c r="P127" t="str">
        <f t="shared" si="11"/>
        <v/>
      </c>
      <c r="Q127" t="str">
        <f t="shared" si="12"/>
        <v/>
      </c>
    </row>
    <row r="128" spans="11:17" x14ac:dyDescent="0.25">
      <c r="K128">
        <f t="shared" si="7"/>
        <v>0</v>
      </c>
      <c r="L128" t="str">
        <f t="shared" si="13"/>
        <v/>
      </c>
      <c r="M128" t="str">
        <f t="shared" si="8"/>
        <v/>
      </c>
      <c r="N128" t="str">
        <f t="shared" si="9"/>
        <v/>
      </c>
      <c r="O128" t="str">
        <f t="shared" si="10"/>
        <v/>
      </c>
      <c r="P128" t="str">
        <f t="shared" si="11"/>
        <v/>
      </c>
      <c r="Q128" t="str">
        <f t="shared" si="12"/>
        <v/>
      </c>
    </row>
    <row r="129" spans="11:17" x14ac:dyDescent="0.25">
      <c r="K129">
        <f t="shared" ref="K129:K192" si="14">A129</f>
        <v>0</v>
      </c>
      <c r="L129" t="str">
        <f t="shared" si="13"/>
        <v/>
      </c>
      <c r="M129" t="str">
        <f t="shared" si="8"/>
        <v/>
      </c>
      <c r="N129" t="str">
        <f t="shared" si="9"/>
        <v/>
      </c>
      <c r="O129" t="str">
        <f t="shared" si="10"/>
        <v/>
      </c>
      <c r="P129" t="str">
        <f t="shared" si="11"/>
        <v/>
      </c>
      <c r="Q129" t="str">
        <f t="shared" si="12"/>
        <v/>
      </c>
    </row>
    <row r="130" spans="11:17" x14ac:dyDescent="0.25">
      <c r="K130">
        <f t="shared" si="14"/>
        <v>0</v>
      </c>
      <c r="L130" t="str">
        <f t="shared" si="13"/>
        <v/>
      </c>
      <c r="M130" t="str">
        <f t="shared" si="8"/>
        <v/>
      </c>
      <c r="N130" t="str">
        <f t="shared" si="9"/>
        <v/>
      </c>
      <c r="O130" t="str">
        <f t="shared" si="10"/>
        <v/>
      </c>
      <c r="P130" t="str">
        <f t="shared" si="11"/>
        <v/>
      </c>
      <c r="Q130" t="str">
        <f t="shared" si="12"/>
        <v/>
      </c>
    </row>
    <row r="131" spans="11:17" x14ac:dyDescent="0.25">
      <c r="K131">
        <f t="shared" si="14"/>
        <v>0</v>
      </c>
      <c r="L131" t="str">
        <f t="shared" si="13"/>
        <v/>
      </c>
      <c r="M131" t="str">
        <f t="shared" si="8"/>
        <v/>
      </c>
      <c r="N131" t="str">
        <f t="shared" si="9"/>
        <v/>
      </c>
      <c r="O131" t="str">
        <f t="shared" si="10"/>
        <v/>
      </c>
      <c r="P131" t="str">
        <f t="shared" si="11"/>
        <v/>
      </c>
      <c r="Q131" t="str">
        <f t="shared" si="12"/>
        <v/>
      </c>
    </row>
    <row r="132" spans="11:17" x14ac:dyDescent="0.25">
      <c r="K132">
        <f t="shared" si="14"/>
        <v>0</v>
      </c>
      <c r="L132" t="str">
        <f t="shared" si="13"/>
        <v/>
      </c>
      <c r="M132" t="str">
        <f t="shared" si="8"/>
        <v/>
      </c>
      <c r="N132" t="str">
        <f t="shared" si="9"/>
        <v/>
      </c>
      <c r="O132" t="str">
        <f t="shared" si="10"/>
        <v/>
      </c>
      <c r="P132" t="str">
        <f t="shared" si="11"/>
        <v/>
      </c>
      <c r="Q132" t="str">
        <f t="shared" si="12"/>
        <v/>
      </c>
    </row>
    <row r="133" spans="11:17" x14ac:dyDescent="0.25">
      <c r="K133">
        <f t="shared" si="14"/>
        <v>0</v>
      </c>
      <c r="L133" t="str">
        <f t="shared" si="13"/>
        <v/>
      </c>
      <c r="M133" t="str">
        <f t="shared" si="8"/>
        <v/>
      </c>
      <c r="N133" t="str">
        <f t="shared" si="9"/>
        <v/>
      </c>
      <c r="O133" t="str">
        <f t="shared" si="10"/>
        <v/>
      </c>
      <c r="P133" t="str">
        <f t="shared" si="11"/>
        <v/>
      </c>
      <c r="Q133" t="str">
        <f t="shared" si="12"/>
        <v/>
      </c>
    </row>
    <row r="134" spans="11:17" x14ac:dyDescent="0.25">
      <c r="K134">
        <f t="shared" si="14"/>
        <v>0</v>
      </c>
      <c r="L134" t="str">
        <f t="shared" si="13"/>
        <v/>
      </c>
      <c r="M134" t="str">
        <f t="shared" si="8"/>
        <v/>
      </c>
      <c r="N134" t="str">
        <f t="shared" si="9"/>
        <v/>
      </c>
      <c r="O134" t="str">
        <f t="shared" si="10"/>
        <v/>
      </c>
      <c r="P134" t="str">
        <f t="shared" si="11"/>
        <v/>
      </c>
      <c r="Q134" t="str">
        <f t="shared" si="12"/>
        <v/>
      </c>
    </row>
    <row r="135" spans="11:17" x14ac:dyDescent="0.25">
      <c r="K135">
        <f t="shared" si="14"/>
        <v>0</v>
      </c>
      <c r="L135" t="str">
        <f t="shared" si="13"/>
        <v/>
      </c>
      <c r="M135" t="str">
        <f t="shared" si="8"/>
        <v/>
      </c>
      <c r="N135" t="str">
        <f t="shared" si="9"/>
        <v/>
      </c>
      <c r="O135" t="str">
        <f t="shared" si="10"/>
        <v/>
      </c>
      <c r="P135" t="str">
        <f t="shared" si="11"/>
        <v/>
      </c>
      <c r="Q135" t="str">
        <f t="shared" si="12"/>
        <v/>
      </c>
    </row>
    <row r="136" spans="11:17" x14ac:dyDescent="0.25">
      <c r="K136">
        <f t="shared" si="14"/>
        <v>0</v>
      </c>
      <c r="L136" t="str">
        <f t="shared" si="13"/>
        <v/>
      </c>
      <c r="M136" t="str">
        <f t="shared" si="8"/>
        <v/>
      </c>
      <c r="N136" t="str">
        <f t="shared" si="9"/>
        <v/>
      </c>
      <c r="O136" t="str">
        <f t="shared" si="10"/>
        <v/>
      </c>
      <c r="P136" t="str">
        <f t="shared" si="11"/>
        <v/>
      </c>
      <c r="Q136" t="str">
        <f t="shared" si="12"/>
        <v/>
      </c>
    </row>
    <row r="137" spans="11:17" x14ac:dyDescent="0.25">
      <c r="K137">
        <f t="shared" si="14"/>
        <v>0</v>
      </c>
      <c r="L137" t="str">
        <f t="shared" si="13"/>
        <v/>
      </c>
      <c r="M137" t="str">
        <f t="shared" si="8"/>
        <v/>
      </c>
      <c r="N137" t="str">
        <f t="shared" si="9"/>
        <v/>
      </c>
      <c r="O137" t="str">
        <f t="shared" si="10"/>
        <v/>
      </c>
      <c r="P137" t="str">
        <f t="shared" si="11"/>
        <v/>
      </c>
      <c r="Q137" t="str">
        <f t="shared" si="12"/>
        <v/>
      </c>
    </row>
    <row r="138" spans="11:17" x14ac:dyDescent="0.25">
      <c r="K138">
        <f t="shared" si="14"/>
        <v>0</v>
      </c>
      <c r="L138" t="str">
        <f t="shared" si="13"/>
        <v/>
      </c>
      <c r="M138" t="str">
        <f t="shared" si="8"/>
        <v/>
      </c>
      <c r="N138" t="str">
        <f t="shared" si="9"/>
        <v/>
      </c>
      <c r="O138" t="str">
        <f t="shared" si="10"/>
        <v/>
      </c>
      <c r="P138" t="str">
        <f t="shared" si="11"/>
        <v/>
      </c>
      <c r="Q138" t="str">
        <f t="shared" si="12"/>
        <v/>
      </c>
    </row>
    <row r="139" spans="11:17" x14ac:dyDescent="0.25">
      <c r="K139">
        <f t="shared" si="14"/>
        <v>0</v>
      </c>
      <c r="L139" t="str">
        <f t="shared" si="13"/>
        <v/>
      </c>
      <c r="M139" t="str">
        <f t="shared" si="8"/>
        <v/>
      </c>
      <c r="N139" t="str">
        <f t="shared" si="9"/>
        <v/>
      </c>
      <c r="O139" t="str">
        <f t="shared" si="10"/>
        <v/>
      </c>
      <c r="P139" t="str">
        <f t="shared" si="11"/>
        <v/>
      </c>
      <c r="Q139" t="str">
        <f t="shared" si="12"/>
        <v/>
      </c>
    </row>
    <row r="140" spans="11:17" x14ac:dyDescent="0.25">
      <c r="K140">
        <f t="shared" si="14"/>
        <v>0</v>
      </c>
      <c r="L140" t="str">
        <f t="shared" si="13"/>
        <v/>
      </c>
      <c r="M140" t="str">
        <f t="shared" si="8"/>
        <v/>
      </c>
      <c r="N140" t="str">
        <f t="shared" si="9"/>
        <v/>
      </c>
      <c r="O140" t="str">
        <f t="shared" si="10"/>
        <v/>
      </c>
      <c r="P140" t="str">
        <f t="shared" si="11"/>
        <v/>
      </c>
      <c r="Q140" t="str">
        <f t="shared" si="12"/>
        <v/>
      </c>
    </row>
    <row r="141" spans="11:17" x14ac:dyDescent="0.25">
      <c r="K141">
        <f t="shared" si="14"/>
        <v>0</v>
      </c>
      <c r="L141" t="str">
        <f t="shared" si="13"/>
        <v/>
      </c>
      <c r="M141" t="str">
        <f t="shared" ref="M141:M204" si="15">IF(L141&lt;&gt;"",RIGHT(K141,(LEN(K141)-3)),"")</f>
        <v/>
      </c>
      <c r="N141" t="str">
        <f t="shared" ref="N141:N204" si="16">IF(LEFT(K142,6)="Taille",RIGHT(K142,(LEN(K142)-8)),"")</f>
        <v/>
      </c>
      <c r="O141" t="str">
        <f t="shared" ref="O141:O204" si="17">IF(LEFT(K142,1)="€",RIGHT(K142,(LEN(K142)-1)),IF(LEFT(K143,1)="€",RIGHT(K143,(LEN(K143)-1)),""))</f>
        <v/>
      </c>
      <c r="P141" t="str">
        <f t="shared" ref="P141:P204" si="18">IF(LEFT(K143,1)="X",RIGHT(K143,(LEN(K143)-2)),IF(LEFT(K144,1)="X",RIGHT(K144,(LEN(K144)-2)),""))</f>
        <v/>
      </c>
      <c r="Q141" t="str">
        <f t="shared" ref="Q141:Q204" si="19">O143</f>
        <v/>
      </c>
    </row>
    <row r="142" spans="11:17" x14ac:dyDescent="0.25">
      <c r="K142">
        <f t="shared" si="14"/>
        <v>0</v>
      </c>
      <c r="L142" t="str">
        <f t="shared" si="13"/>
        <v/>
      </c>
      <c r="M142" t="str">
        <f t="shared" si="15"/>
        <v/>
      </c>
      <c r="N142" t="str">
        <f t="shared" si="16"/>
        <v/>
      </c>
      <c r="O142" t="str">
        <f t="shared" si="17"/>
        <v/>
      </c>
      <c r="P142" t="str">
        <f t="shared" si="18"/>
        <v/>
      </c>
      <c r="Q142" t="str">
        <f t="shared" si="19"/>
        <v/>
      </c>
    </row>
    <row r="143" spans="11:17" x14ac:dyDescent="0.25">
      <c r="K143">
        <f t="shared" si="14"/>
        <v>0</v>
      </c>
      <c r="L143" t="str">
        <f t="shared" ref="L143:L206" si="20">IF(LEFT(K143,2)="PH","PH",IF(LEN(K143)&gt;22,LEFT(K143,2),""))</f>
        <v/>
      </c>
      <c r="M143" t="str">
        <f t="shared" si="15"/>
        <v/>
      </c>
      <c r="N143" t="str">
        <f t="shared" si="16"/>
        <v/>
      </c>
      <c r="O143" t="str">
        <f t="shared" si="17"/>
        <v/>
      </c>
      <c r="P143" t="str">
        <f t="shared" si="18"/>
        <v/>
      </c>
      <c r="Q143" t="str">
        <f t="shared" si="19"/>
        <v/>
      </c>
    </row>
    <row r="144" spans="11:17" x14ac:dyDescent="0.25">
      <c r="K144">
        <f t="shared" si="14"/>
        <v>0</v>
      </c>
      <c r="L144" t="str">
        <f t="shared" si="20"/>
        <v/>
      </c>
      <c r="M144" t="str">
        <f t="shared" si="15"/>
        <v/>
      </c>
      <c r="N144" t="str">
        <f t="shared" si="16"/>
        <v/>
      </c>
      <c r="O144" t="str">
        <f t="shared" si="17"/>
        <v/>
      </c>
      <c r="P144" t="str">
        <f t="shared" si="18"/>
        <v/>
      </c>
      <c r="Q144" t="str">
        <f t="shared" si="19"/>
        <v/>
      </c>
    </row>
    <row r="145" spans="11:17" x14ac:dyDescent="0.25">
      <c r="K145">
        <f t="shared" si="14"/>
        <v>0</v>
      </c>
      <c r="L145" t="str">
        <f t="shared" si="20"/>
        <v/>
      </c>
      <c r="M145" t="str">
        <f t="shared" si="15"/>
        <v/>
      </c>
      <c r="N145" t="str">
        <f t="shared" si="16"/>
        <v/>
      </c>
      <c r="O145" t="str">
        <f t="shared" si="17"/>
        <v/>
      </c>
      <c r="P145" t="str">
        <f t="shared" si="18"/>
        <v/>
      </c>
      <c r="Q145" t="str">
        <f t="shared" si="19"/>
        <v/>
      </c>
    </row>
    <row r="146" spans="11:17" x14ac:dyDescent="0.25">
      <c r="K146">
        <f t="shared" si="14"/>
        <v>0</v>
      </c>
      <c r="L146" t="str">
        <f t="shared" si="20"/>
        <v/>
      </c>
      <c r="M146" t="str">
        <f t="shared" si="15"/>
        <v/>
      </c>
      <c r="N146" t="str">
        <f t="shared" si="16"/>
        <v/>
      </c>
      <c r="O146" t="str">
        <f t="shared" si="17"/>
        <v/>
      </c>
      <c r="P146" t="str">
        <f t="shared" si="18"/>
        <v/>
      </c>
      <c r="Q146" t="str">
        <f t="shared" si="19"/>
        <v/>
      </c>
    </row>
    <row r="147" spans="11:17" x14ac:dyDescent="0.25">
      <c r="K147">
        <f t="shared" si="14"/>
        <v>0</v>
      </c>
      <c r="L147" t="str">
        <f t="shared" si="20"/>
        <v/>
      </c>
      <c r="M147" t="str">
        <f t="shared" si="15"/>
        <v/>
      </c>
      <c r="N147" t="str">
        <f t="shared" si="16"/>
        <v/>
      </c>
      <c r="O147" t="str">
        <f t="shared" si="17"/>
        <v/>
      </c>
      <c r="P147" t="str">
        <f t="shared" si="18"/>
        <v/>
      </c>
      <c r="Q147" t="str">
        <f t="shared" si="19"/>
        <v/>
      </c>
    </row>
    <row r="148" spans="11:17" x14ac:dyDescent="0.25">
      <c r="K148">
        <f t="shared" si="14"/>
        <v>0</v>
      </c>
      <c r="L148" t="str">
        <f t="shared" si="20"/>
        <v/>
      </c>
      <c r="M148" t="str">
        <f t="shared" si="15"/>
        <v/>
      </c>
      <c r="N148" t="str">
        <f t="shared" si="16"/>
        <v/>
      </c>
      <c r="O148" t="str">
        <f t="shared" si="17"/>
        <v/>
      </c>
      <c r="P148" t="str">
        <f t="shared" si="18"/>
        <v/>
      </c>
      <c r="Q148" t="str">
        <f t="shared" si="19"/>
        <v/>
      </c>
    </row>
    <row r="149" spans="11:17" x14ac:dyDescent="0.25">
      <c r="K149">
        <f t="shared" si="14"/>
        <v>0</v>
      </c>
      <c r="L149" t="str">
        <f t="shared" si="20"/>
        <v/>
      </c>
      <c r="M149" t="str">
        <f t="shared" si="15"/>
        <v/>
      </c>
      <c r="N149" t="str">
        <f t="shared" si="16"/>
        <v/>
      </c>
      <c r="O149" t="str">
        <f t="shared" si="17"/>
        <v/>
      </c>
      <c r="P149" t="str">
        <f t="shared" si="18"/>
        <v/>
      </c>
      <c r="Q149" t="str">
        <f t="shared" si="19"/>
        <v/>
      </c>
    </row>
    <row r="150" spans="11:17" x14ac:dyDescent="0.25">
      <c r="K150">
        <f t="shared" si="14"/>
        <v>0</v>
      </c>
      <c r="L150" t="str">
        <f t="shared" si="20"/>
        <v/>
      </c>
      <c r="M150" t="str">
        <f t="shared" si="15"/>
        <v/>
      </c>
      <c r="N150" t="str">
        <f t="shared" si="16"/>
        <v/>
      </c>
      <c r="O150" t="str">
        <f t="shared" si="17"/>
        <v/>
      </c>
      <c r="P150" t="str">
        <f t="shared" si="18"/>
        <v/>
      </c>
      <c r="Q150" t="str">
        <f t="shared" si="19"/>
        <v/>
      </c>
    </row>
    <row r="151" spans="11:17" x14ac:dyDescent="0.25">
      <c r="K151">
        <f t="shared" si="14"/>
        <v>0</v>
      </c>
      <c r="L151" t="str">
        <f t="shared" si="20"/>
        <v/>
      </c>
      <c r="M151" t="str">
        <f t="shared" si="15"/>
        <v/>
      </c>
      <c r="N151" t="str">
        <f t="shared" si="16"/>
        <v/>
      </c>
      <c r="O151" t="str">
        <f t="shared" si="17"/>
        <v/>
      </c>
      <c r="P151" t="str">
        <f t="shared" si="18"/>
        <v/>
      </c>
      <c r="Q151" t="str">
        <f t="shared" si="19"/>
        <v/>
      </c>
    </row>
    <row r="152" spans="11:17" x14ac:dyDescent="0.25">
      <c r="K152">
        <f t="shared" si="14"/>
        <v>0</v>
      </c>
      <c r="L152" t="str">
        <f t="shared" si="20"/>
        <v/>
      </c>
      <c r="M152" t="str">
        <f t="shared" si="15"/>
        <v/>
      </c>
      <c r="N152" t="str">
        <f t="shared" si="16"/>
        <v/>
      </c>
      <c r="O152" t="str">
        <f t="shared" si="17"/>
        <v/>
      </c>
      <c r="P152" t="str">
        <f t="shared" si="18"/>
        <v/>
      </c>
      <c r="Q152" t="str">
        <f t="shared" si="19"/>
        <v/>
      </c>
    </row>
    <row r="153" spans="11:17" x14ac:dyDescent="0.25">
      <c r="K153">
        <f t="shared" si="14"/>
        <v>0</v>
      </c>
      <c r="L153" t="str">
        <f t="shared" si="20"/>
        <v/>
      </c>
      <c r="M153" t="str">
        <f t="shared" si="15"/>
        <v/>
      </c>
      <c r="N153" t="str">
        <f t="shared" si="16"/>
        <v/>
      </c>
      <c r="O153" t="str">
        <f t="shared" si="17"/>
        <v/>
      </c>
      <c r="P153" t="str">
        <f t="shared" si="18"/>
        <v/>
      </c>
      <c r="Q153" t="str">
        <f t="shared" si="19"/>
        <v/>
      </c>
    </row>
    <row r="154" spans="11:17" x14ac:dyDescent="0.25">
      <c r="K154">
        <f t="shared" si="14"/>
        <v>0</v>
      </c>
      <c r="L154" t="str">
        <f t="shared" si="20"/>
        <v/>
      </c>
      <c r="M154" t="str">
        <f t="shared" si="15"/>
        <v/>
      </c>
      <c r="N154" t="str">
        <f t="shared" si="16"/>
        <v/>
      </c>
      <c r="O154" t="str">
        <f t="shared" si="17"/>
        <v/>
      </c>
      <c r="P154" t="str">
        <f t="shared" si="18"/>
        <v/>
      </c>
      <c r="Q154" t="str">
        <f t="shared" si="19"/>
        <v/>
      </c>
    </row>
    <row r="155" spans="11:17" x14ac:dyDescent="0.25">
      <c r="K155">
        <f t="shared" si="14"/>
        <v>0</v>
      </c>
      <c r="L155" t="str">
        <f t="shared" si="20"/>
        <v/>
      </c>
      <c r="M155" t="str">
        <f t="shared" si="15"/>
        <v/>
      </c>
      <c r="N155" t="str">
        <f t="shared" si="16"/>
        <v/>
      </c>
      <c r="O155" t="str">
        <f t="shared" si="17"/>
        <v/>
      </c>
      <c r="P155" t="str">
        <f t="shared" si="18"/>
        <v/>
      </c>
      <c r="Q155" t="str">
        <f t="shared" si="19"/>
        <v/>
      </c>
    </row>
    <row r="156" spans="11:17" x14ac:dyDescent="0.25">
      <c r="K156">
        <f t="shared" si="14"/>
        <v>0</v>
      </c>
      <c r="L156" t="str">
        <f t="shared" si="20"/>
        <v/>
      </c>
      <c r="M156" t="str">
        <f t="shared" si="15"/>
        <v/>
      </c>
      <c r="N156" t="str">
        <f t="shared" si="16"/>
        <v/>
      </c>
      <c r="O156" t="str">
        <f t="shared" si="17"/>
        <v/>
      </c>
      <c r="P156" t="str">
        <f t="shared" si="18"/>
        <v/>
      </c>
      <c r="Q156" t="str">
        <f t="shared" si="19"/>
        <v/>
      </c>
    </row>
    <row r="157" spans="11:17" x14ac:dyDescent="0.25">
      <c r="K157">
        <f t="shared" si="14"/>
        <v>0</v>
      </c>
      <c r="L157" t="str">
        <f t="shared" si="20"/>
        <v/>
      </c>
      <c r="M157" t="str">
        <f t="shared" si="15"/>
        <v/>
      </c>
      <c r="N157" t="str">
        <f t="shared" si="16"/>
        <v/>
      </c>
      <c r="O157" t="str">
        <f t="shared" si="17"/>
        <v/>
      </c>
      <c r="P157" t="str">
        <f t="shared" si="18"/>
        <v/>
      </c>
      <c r="Q157" t="str">
        <f t="shared" si="19"/>
        <v/>
      </c>
    </row>
    <row r="158" spans="11:17" x14ac:dyDescent="0.25">
      <c r="K158">
        <f t="shared" si="14"/>
        <v>0</v>
      </c>
      <c r="L158" t="str">
        <f t="shared" si="20"/>
        <v/>
      </c>
      <c r="M158" t="str">
        <f t="shared" si="15"/>
        <v/>
      </c>
      <c r="N158" t="str">
        <f t="shared" si="16"/>
        <v/>
      </c>
      <c r="O158" t="str">
        <f t="shared" si="17"/>
        <v/>
      </c>
      <c r="P158" t="str">
        <f t="shared" si="18"/>
        <v/>
      </c>
      <c r="Q158" t="str">
        <f t="shared" si="19"/>
        <v/>
      </c>
    </row>
    <row r="159" spans="11:17" x14ac:dyDescent="0.25">
      <c r="K159">
        <f t="shared" si="14"/>
        <v>0</v>
      </c>
      <c r="L159" t="str">
        <f t="shared" si="20"/>
        <v/>
      </c>
      <c r="M159" t="str">
        <f t="shared" si="15"/>
        <v/>
      </c>
      <c r="N159" t="str">
        <f t="shared" si="16"/>
        <v/>
      </c>
      <c r="O159" t="str">
        <f t="shared" si="17"/>
        <v/>
      </c>
      <c r="P159" t="str">
        <f t="shared" si="18"/>
        <v/>
      </c>
      <c r="Q159" t="str">
        <f t="shared" si="19"/>
        <v/>
      </c>
    </row>
    <row r="160" spans="11:17" x14ac:dyDescent="0.25">
      <c r="K160">
        <f t="shared" si="14"/>
        <v>0</v>
      </c>
      <c r="L160" t="str">
        <f t="shared" si="20"/>
        <v/>
      </c>
      <c r="M160" t="str">
        <f t="shared" si="15"/>
        <v/>
      </c>
      <c r="N160" t="str">
        <f t="shared" si="16"/>
        <v/>
      </c>
      <c r="O160" t="str">
        <f t="shared" si="17"/>
        <v/>
      </c>
      <c r="P160" t="str">
        <f t="shared" si="18"/>
        <v/>
      </c>
      <c r="Q160" t="str">
        <f t="shared" si="19"/>
        <v/>
      </c>
    </row>
    <row r="161" spans="11:17" x14ac:dyDescent="0.25">
      <c r="K161">
        <f t="shared" si="14"/>
        <v>0</v>
      </c>
      <c r="L161" t="str">
        <f t="shared" si="20"/>
        <v/>
      </c>
      <c r="M161" t="str">
        <f t="shared" si="15"/>
        <v/>
      </c>
      <c r="N161" t="str">
        <f t="shared" si="16"/>
        <v/>
      </c>
      <c r="O161" t="str">
        <f t="shared" si="17"/>
        <v/>
      </c>
      <c r="P161" t="str">
        <f t="shared" si="18"/>
        <v/>
      </c>
      <c r="Q161" t="str">
        <f t="shared" si="19"/>
        <v/>
      </c>
    </row>
    <row r="162" spans="11:17" x14ac:dyDescent="0.25">
      <c r="K162">
        <f t="shared" si="14"/>
        <v>0</v>
      </c>
      <c r="L162" t="str">
        <f t="shared" si="20"/>
        <v/>
      </c>
      <c r="M162" t="str">
        <f t="shared" si="15"/>
        <v/>
      </c>
      <c r="N162" t="str">
        <f t="shared" si="16"/>
        <v/>
      </c>
      <c r="O162" t="str">
        <f t="shared" si="17"/>
        <v/>
      </c>
      <c r="P162" t="str">
        <f t="shared" si="18"/>
        <v/>
      </c>
      <c r="Q162" t="str">
        <f t="shared" si="19"/>
        <v/>
      </c>
    </row>
    <row r="163" spans="11:17" x14ac:dyDescent="0.25">
      <c r="K163">
        <f t="shared" si="14"/>
        <v>0</v>
      </c>
      <c r="L163" t="str">
        <f t="shared" si="20"/>
        <v/>
      </c>
      <c r="M163" t="str">
        <f t="shared" si="15"/>
        <v/>
      </c>
      <c r="N163" t="str">
        <f t="shared" si="16"/>
        <v/>
      </c>
      <c r="O163" t="str">
        <f t="shared" si="17"/>
        <v/>
      </c>
      <c r="P163" t="str">
        <f t="shared" si="18"/>
        <v/>
      </c>
      <c r="Q163" t="str">
        <f t="shared" si="19"/>
        <v/>
      </c>
    </row>
    <row r="164" spans="11:17" x14ac:dyDescent="0.25">
      <c r="K164">
        <f t="shared" si="14"/>
        <v>0</v>
      </c>
      <c r="L164" t="str">
        <f t="shared" si="20"/>
        <v/>
      </c>
      <c r="M164" t="str">
        <f t="shared" si="15"/>
        <v/>
      </c>
      <c r="N164" t="str">
        <f t="shared" si="16"/>
        <v/>
      </c>
      <c r="O164" t="str">
        <f t="shared" si="17"/>
        <v/>
      </c>
      <c r="P164" t="str">
        <f t="shared" si="18"/>
        <v/>
      </c>
      <c r="Q164" t="str">
        <f t="shared" si="19"/>
        <v/>
      </c>
    </row>
    <row r="165" spans="11:17" x14ac:dyDescent="0.25">
      <c r="K165">
        <f t="shared" si="14"/>
        <v>0</v>
      </c>
      <c r="L165" t="str">
        <f t="shared" si="20"/>
        <v/>
      </c>
      <c r="M165" t="str">
        <f t="shared" si="15"/>
        <v/>
      </c>
      <c r="N165" t="str">
        <f t="shared" si="16"/>
        <v/>
      </c>
      <c r="O165" t="str">
        <f t="shared" si="17"/>
        <v/>
      </c>
      <c r="P165" t="str">
        <f t="shared" si="18"/>
        <v/>
      </c>
      <c r="Q165" t="str">
        <f t="shared" si="19"/>
        <v/>
      </c>
    </row>
    <row r="166" spans="11:17" x14ac:dyDescent="0.25">
      <c r="K166">
        <f t="shared" si="14"/>
        <v>0</v>
      </c>
      <c r="L166" t="str">
        <f t="shared" si="20"/>
        <v/>
      </c>
      <c r="M166" t="str">
        <f t="shared" si="15"/>
        <v/>
      </c>
      <c r="N166" t="str">
        <f t="shared" si="16"/>
        <v/>
      </c>
      <c r="O166" t="str">
        <f t="shared" si="17"/>
        <v/>
      </c>
      <c r="P166" t="str">
        <f t="shared" si="18"/>
        <v/>
      </c>
      <c r="Q166" t="str">
        <f t="shared" si="19"/>
        <v/>
      </c>
    </row>
    <row r="167" spans="11:17" x14ac:dyDescent="0.25">
      <c r="K167">
        <f t="shared" si="14"/>
        <v>0</v>
      </c>
      <c r="L167" t="str">
        <f t="shared" si="20"/>
        <v/>
      </c>
      <c r="M167" t="str">
        <f t="shared" si="15"/>
        <v/>
      </c>
      <c r="N167" t="str">
        <f t="shared" si="16"/>
        <v/>
      </c>
      <c r="O167" t="str">
        <f t="shared" si="17"/>
        <v/>
      </c>
      <c r="P167" t="str">
        <f t="shared" si="18"/>
        <v/>
      </c>
      <c r="Q167" t="str">
        <f t="shared" si="19"/>
        <v/>
      </c>
    </row>
    <row r="168" spans="11:17" x14ac:dyDescent="0.25">
      <c r="K168">
        <f t="shared" si="14"/>
        <v>0</v>
      </c>
      <c r="L168" t="str">
        <f t="shared" si="20"/>
        <v/>
      </c>
      <c r="M168" t="str">
        <f t="shared" si="15"/>
        <v/>
      </c>
      <c r="N168" t="str">
        <f t="shared" si="16"/>
        <v/>
      </c>
      <c r="O168" t="str">
        <f t="shared" si="17"/>
        <v/>
      </c>
      <c r="P168" t="str">
        <f t="shared" si="18"/>
        <v/>
      </c>
      <c r="Q168" t="str">
        <f t="shared" si="19"/>
        <v/>
      </c>
    </row>
    <row r="169" spans="11:17" x14ac:dyDescent="0.25">
      <c r="K169">
        <f t="shared" si="14"/>
        <v>0</v>
      </c>
      <c r="L169" t="str">
        <f t="shared" si="20"/>
        <v/>
      </c>
      <c r="M169" t="str">
        <f t="shared" si="15"/>
        <v/>
      </c>
      <c r="N169" t="str">
        <f t="shared" si="16"/>
        <v/>
      </c>
      <c r="O169" t="str">
        <f t="shared" si="17"/>
        <v/>
      </c>
      <c r="P169" t="str">
        <f t="shared" si="18"/>
        <v/>
      </c>
      <c r="Q169" t="str">
        <f t="shared" si="19"/>
        <v/>
      </c>
    </row>
    <row r="170" spans="11:17" x14ac:dyDescent="0.25">
      <c r="K170">
        <f t="shared" si="14"/>
        <v>0</v>
      </c>
      <c r="L170" t="str">
        <f t="shared" si="20"/>
        <v/>
      </c>
      <c r="M170" t="str">
        <f t="shared" si="15"/>
        <v/>
      </c>
      <c r="N170" t="str">
        <f t="shared" si="16"/>
        <v/>
      </c>
      <c r="O170" t="str">
        <f t="shared" si="17"/>
        <v/>
      </c>
      <c r="P170" t="str">
        <f t="shared" si="18"/>
        <v/>
      </c>
      <c r="Q170" t="str">
        <f t="shared" si="19"/>
        <v/>
      </c>
    </row>
    <row r="171" spans="11:17" x14ac:dyDescent="0.25">
      <c r="K171">
        <f t="shared" si="14"/>
        <v>0</v>
      </c>
      <c r="L171" t="str">
        <f t="shared" si="20"/>
        <v/>
      </c>
      <c r="M171" t="str">
        <f t="shared" si="15"/>
        <v/>
      </c>
      <c r="N171" t="str">
        <f t="shared" si="16"/>
        <v/>
      </c>
      <c r="O171" t="str">
        <f t="shared" si="17"/>
        <v/>
      </c>
      <c r="P171" t="str">
        <f t="shared" si="18"/>
        <v/>
      </c>
      <c r="Q171" t="str">
        <f t="shared" si="19"/>
        <v/>
      </c>
    </row>
    <row r="172" spans="11:17" x14ac:dyDescent="0.25">
      <c r="K172">
        <f t="shared" si="14"/>
        <v>0</v>
      </c>
      <c r="L172" t="str">
        <f t="shared" si="20"/>
        <v/>
      </c>
      <c r="M172" t="str">
        <f t="shared" si="15"/>
        <v/>
      </c>
      <c r="N172" t="str">
        <f t="shared" si="16"/>
        <v/>
      </c>
      <c r="O172" t="str">
        <f t="shared" si="17"/>
        <v/>
      </c>
      <c r="P172" t="str">
        <f t="shared" si="18"/>
        <v/>
      </c>
      <c r="Q172" t="str">
        <f t="shared" si="19"/>
        <v/>
      </c>
    </row>
    <row r="173" spans="11:17" x14ac:dyDescent="0.25">
      <c r="K173">
        <f t="shared" si="14"/>
        <v>0</v>
      </c>
      <c r="L173" t="str">
        <f t="shared" si="20"/>
        <v/>
      </c>
      <c r="M173" t="str">
        <f t="shared" si="15"/>
        <v/>
      </c>
      <c r="N173" t="str">
        <f t="shared" si="16"/>
        <v/>
      </c>
      <c r="O173" t="str">
        <f t="shared" si="17"/>
        <v/>
      </c>
      <c r="P173" t="str">
        <f t="shared" si="18"/>
        <v/>
      </c>
      <c r="Q173" t="str">
        <f t="shared" si="19"/>
        <v/>
      </c>
    </row>
    <row r="174" spans="11:17" x14ac:dyDescent="0.25">
      <c r="K174">
        <f t="shared" si="14"/>
        <v>0</v>
      </c>
      <c r="L174" t="str">
        <f t="shared" si="20"/>
        <v/>
      </c>
      <c r="M174" t="str">
        <f t="shared" si="15"/>
        <v/>
      </c>
      <c r="N174" t="str">
        <f t="shared" si="16"/>
        <v/>
      </c>
      <c r="O174" t="str">
        <f t="shared" si="17"/>
        <v/>
      </c>
      <c r="P174" t="str">
        <f t="shared" si="18"/>
        <v/>
      </c>
      <c r="Q174" t="str">
        <f t="shared" si="19"/>
        <v/>
      </c>
    </row>
    <row r="175" spans="11:17" x14ac:dyDescent="0.25">
      <c r="K175">
        <f t="shared" si="14"/>
        <v>0</v>
      </c>
      <c r="L175" t="str">
        <f t="shared" si="20"/>
        <v/>
      </c>
      <c r="M175" t="str">
        <f t="shared" si="15"/>
        <v/>
      </c>
      <c r="N175" t="str">
        <f t="shared" si="16"/>
        <v/>
      </c>
      <c r="O175" t="str">
        <f t="shared" si="17"/>
        <v/>
      </c>
      <c r="P175" t="str">
        <f t="shared" si="18"/>
        <v/>
      </c>
      <c r="Q175" t="str">
        <f t="shared" si="19"/>
        <v/>
      </c>
    </row>
    <row r="176" spans="11:17" x14ac:dyDescent="0.25">
      <c r="K176">
        <f t="shared" si="14"/>
        <v>0</v>
      </c>
      <c r="L176" t="str">
        <f t="shared" si="20"/>
        <v/>
      </c>
      <c r="M176" t="str">
        <f t="shared" si="15"/>
        <v/>
      </c>
      <c r="N176" t="str">
        <f t="shared" si="16"/>
        <v/>
      </c>
      <c r="O176" t="str">
        <f t="shared" si="17"/>
        <v/>
      </c>
      <c r="P176" t="str">
        <f t="shared" si="18"/>
        <v/>
      </c>
      <c r="Q176" t="str">
        <f t="shared" si="19"/>
        <v/>
      </c>
    </row>
    <row r="177" spans="11:17" x14ac:dyDescent="0.25">
      <c r="K177">
        <f t="shared" si="14"/>
        <v>0</v>
      </c>
      <c r="L177" t="str">
        <f t="shared" si="20"/>
        <v/>
      </c>
      <c r="M177" t="str">
        <f t="shared" si="15"/>
        <v/>
      </c>
      <c r="N177" t="str">
        <f t="shared" si="16"/>
        <v/>
      </c>
      <c r="O177" t="str">
        <f t="shared" si="17"/>
        <v/>
      </c>
      <c r="P177" t="str">
        <f t="shared" si="18"/>
        <v/>
      </c>
      <c r="Q177" t="str">
        <f t="shared" si="19"/>
        <v/>
      </c>
    </row>
    <row r="178" spans="11:17" x14ac:dyDescent="0.25">
      <c r="K178">
        <f t="shared" si="14"/>
        <v>0</v>
      </c>
      <c r="L178" t="str">
        <f t="shared" si="20"/>
        <v/>
      </c>
      <c r="M178" t="str">
        <f t="shared" si="15"/>
        <v/>
      </c>
      <c r="N178" t="str">
        <f t="shared" si="16"/>
        <v/>
      </c>
      <c r="O178" t="str">
        <f t="shared" si="17"/>
        <v/>
      </c>
      <c r="P178" t="str">
        <f t="shared" si="18"/>
        <v/>
      </c>
      <c r="Q178" t="str">
        <f t="shared" si="19"/>
        <v/>
      </c>
    </row>
    <row r="179" spans="11:17" x14ac:dyDescent="0.25">
      <c r="K179">
        <f t="shared" si="14"/>
        <v>0</v>
      </c>
      <c r="L179" t="str">
        <f t="shared" si="20"/>
        <v/>
      </c>
      <c r="M179" t="str">
        <f t="shared" si="15"/>
        <v/>
      </c>
      <c r="N179" t="str">
        <f t="shared" si="16"/>
        <v/>
      </c>
      <c r="O179" t="str">
        <f t="shared" si="17"/>
        <v/>
      </c>
      <c r="P179" t="str">
        <f t="shared" si="18"/>
        <v/>
      </c>
      <c r="Q179" t="str">
        <f t="shared" si="19"/>
        <v/>
      </c>
    </row>
    <row r="180" spans="11:17" x14ac:dyDescent="0.25">
      <c r="K180">
        <f t="shared" si="14"/>
        <v>0</v>
      </c>
      <c r="L180" t="str">
        <f t="shared" si="20"/>
        <v/>
      </c>
      <c r="M180" t="str">
        <f t="shared" si="15"/>
        <v/>
      </c>
      <c r="N180" t="str">
        <f t="shared" si="16"/>
        <v/>
      </c>
      <c r="O180" t="str">
        <f t="shared" si="17"/>
        <v/>
      </c>
      <c r="P180" t="str">
        <f t="shared" si="18"/>
        <v/>
      </c>
      <c r="Q180" t="str">
        <f t="shared" si="19"/>
        <v/>
      </c>
    </row>
    <row r="181" spans="11:17" x14ac:dyDescent="0.25">
      <c r="K181">
        <f t="shared" si="14"/>
        <v>0</v>
      </c>
      <c r="L181" t="str">
        <f t="shared" si="20"/>
        <v/>
      </c>
      <c r="M181" t="str">
        <f t="shared" si="15"/>
        <v/>
      </c>
      <c r="N181" t="str">
        <f t="shared" si="16"/>
        <v/>
      </c>
      <c r="O181" t="str">
        <f t="shared" si="17"/>
        <v/>
      </c>
      <c r="P181" t="str">
        <f t="shared" si="18"/>
        <v/>
      </c>
      <c r="Q181" t="str">
        <f t="shared" si="19"/>
        <v/>
      </c>
    </row>
    <row r="182" spans="11:17" x14ac:dyDescent="0.25">
      <c r="K182">
        <f t="shared" si="14"/>
        <v>0</v>
      </c>
      <c r="L182" t="str">
        <f t="shared" si="20"/>
        <v/>
      </c>
      <c r="M182" t="str">
        <f t="shared" si="15"/>
        <v/>
      </c>
      <c r="N182" t="str">
        <f t="shared" si="16"/>
        <v/>
      </c>
      <c r="O182" t="str">
        <f t="shared" si="17"/>
        <v/>
      </c>
      <c r="P182" t="str">
        <f t="shared" si="18"/>
        <v/>
      </c>
      <c r="Q182" t="str">
        <f t="shared" si="19"/>
        <v/>
      </c>
    </row>
    <row r="183" spans="11:17" x14ac:dyDescent="0.25">
      <c r="K183">
        <f t="shared" si="14"/>
        <v>0</v>
      </c>
      <c r="L183" t="str">
        <f t="shared" si="20"/>
        <v/>
      </c>
      <c r="M183" t="str">
        <f t="shared" si="15"/>
        <v/>
      </c>
      <c r="N183" t="str">
        <f t="shared" si="16"/>
        <v/>
      </c>
      <c r="O183" t="str">
        <f t="shared" si="17"/>
        <v/>
      </c>
      <c r="P183" t="str">
        <f t="shared" si="18"/>
        <v/>
      </c>
      <c r="Q183" t="str">
        <f t="shared" si="19"/>
        <v/>
      </c>
    </row>
    <row r="184" spans="11:17" x14ac:dyDescent="0.25">
      <c r="K184">
        <f t="shared" si="14"/>
        <v>0</v>
      </c>
      <c r="L184" t="str">
        <f t="shared" si="20"/>
        <v/>
      </c>
      <c r="M184" t="str">
        <f t="shared" si="15"/>
        <v/>
      </c>
      <c r="N184" t="str">
        <f t="shared" si="16"/>
        <v/>
      </c>
      <c r="O184" t="str">
        <f t="shared" si="17"/>
        <v/>
      </c>
      <c r="P184" t="str">
        <f t="shared" si="18"/>
        <v/>
      </c>
      <c r="Q184" t="str">
        <f t="shared" si="19"/>
        <v/>
      </c>
    </row>
    <row r="185" spans="11:17" x14ac:dyDescent="0.25">
      <c r="K185">
        <f t="shared" si="14"/>
        <v>0</v>
      </c>
      <c r="L185" t="str">
        <f t="shared" si="20"/>
        <v/>
      </c>
      <c r="M185" t="str">
        <f t="shared" si="15"/>
        <v/>
      </c>
      <c r="N185" t="str">
        <f t="shared" si="16"/>
        <v/>
      </c>
      <c r="O185" t="str">
        <f t="shared" si="17"/>
        <v/>
      </c>
      <c r="P185" t="str">
        <f t="shared" si="18"/>
        <v/>
      </c>
      <c r="Q185" t="str">
        <f t="shared" si="19"/>
        <v/>
      </c>
    </row>
    <row r="186" spans="11:17" x14ac:dyDescent="0.25">
      <c r="K186">
        <f t="shared" si="14"/>
        <v>0</v>
      </c>
      <c r="L186" t="str">
        <f t="shared" si="20"/>
        <v/>
      </c>
      <c r="M186" t="str">
        <f t="shared" si="15"/>
        <v/>
      </c>
      <c r="N186" t="str">
        <f t="shared" si="16"/>
        <v/>
      </c>
      <c r="O186" t="str">
        <f t="shared" si="17"/>
        <v/>
      </c>
      <c r="P186" t="str">
        <f t="shared" si="18"/>
        <v/>
      </c>
      <c r="Q186" t="str">
        <f t="shared" si="19"/>
        <v/>
      </c>
    </row>
    <row r="187" spans="11:17" x14ac:dyDescent="0.25">
      <c r="K187">
        <f t="shared" si="14"/>
        <v>0</v>
      </c>
      <c r="L187" t="str">
        <f t="shared" si="20"/>
        <v/>
      </c>
      <c r="M187" t="str">
        <f t="shared" si="15"/>
        <v/>
      </c>
      <c r="N187" t="str">
        <f t="shared" si="16"/>
        <v/>
      </c>
      <c r="O187" t="str">
        <f t="shared" si="17"/>
        <v/>
      </c>
      <c r="P187" t="str">
        <f t="shared" si="18"/>
        <v/>
      </c>
      <c r="Q187" t="str">
        <f t="shared" si="19"/>
        <v/>
      </c>
    </row>
    <row r="188" spans="11:17" x14ac:dyDescent="0.25">
      <c r="K188">
        <f t="shared" si="14"/>
        <v>0</v>
      </c>
      <c r="L188" t="str">
        <f t="shared" si="20"/>
        <v/>
      </c>
      <c r="M188" t="str">
        <f t="shared" si="15"/>
        <v/>
      </c>
      <c r="N188" t="str">
        <f t="shared" si="16"/>
        <v/>
      </c>
      <c r="O188" t="str">
        <f t="shared" si="17"/>
        <v/>
      </c>
      <c r="P188" t="str">
        <f t="shared" si="18"/>
        <v/>
      </c>
      <c r="Q188" t="str">
        <f t="shared" si="19"/>
        <v/>
      </c>
    </row>
    <row r="189" spans="11:17" x14ac:dyDescent="0.25">
      <c r="K189">
        <f t="shared" si="14"/>
        <v>0</v>
      </c>
      <c r="L189" t="str">
        <f t="shared" si="20"/>
        <v/>
      </c>
      <c r="M189" t="str">
        <f t="shared" si="15"/>
        <v/>
      </c>
      <c r="N189" t="str">
        <f t="shared" si="16"/>
        <v/>
      </c>
      <c r="O189" t="str">
        <f t="shared" si="17"/>
        <v/>
      </c>
      <c r="P189" t="str">
        <f t="shared" si="18"/>
        <v/>
      </c>
      <c r="Q189" t="str">
        <f t="shared" si="19"/>
        <v/>
      </c>
    </row>
    <row r="190" spans="11:17" x14ac:dyDescent="0.25">
      <c r="K190">
        <f t="shared" si="14"/>
        <v>0</v>
      </c>
      <c r="L190" t="str">
        <f t="shared" si="20"/>
        <v/>
      </c>
      <c r="M190" t="str">
        <f t="shared" si="15"/>
        <v/>
      </c>
      <c r="N190" t="str">
        <f t="shared" si="16"/>
        <v/>
      </c>
      <c r="O190" t="str">
        <f t="shared" si="17"/>
        <v/>
      </c>
      <c r="P190" t="str">
        <f t="shared" si="18"/>
        <v/>
      </c>
      <c r="Q190" t="str">
        <f t="shared" si="19"/>
        <v/>
      </c>
    </row>
    <row r="191" spans="11:17" x14ac:dyDescent="0.25">
      <c r="K191">
        <f t="shared" si="14"/>
        <v>0</v>
      </c>
      <c r="L191" t="str">
        <f t="shared" si="20"/>
        <v/>
      </c>
      <c r="M191" t="str">
        <f t="shared" si="15"/>
        <v/>
      </c>
      <c r="N191" t="str">
        <f t="shared" si="16"/>
        <v/>
      </c>
      <c r="O191" t="str">
        <f t="shared" si="17"/>
        <v/>
      </c>
      <c r="P191" t="str">
        <f t="shared" si="18"/>
        <v/>
      </c>
      <c r="Q191" t="str">
        <f t="shared" si="19"/>
        <v/>
      </c>
    </row>
    <row r="192" spans="11:17" x14ac:dyDescent="0.25">
      <c r="K192">
        <f t="shared" si="14"/>
        <v>0</v>
      </c>
      <c r="L192" t="str">
        <f t="shared" si="20"/>
        <v/>
      </c>
      <c r="M192" t="str">
        <f t="shared" si="15"/>
        <v/>
      </c>
      <c r="N192" t="str">
        <f t="shared" si="16"/>
        <v/>
      </c>
      <c r="O192" t="str">
        <f t="shared" si="17"/>
        <v/>
      </c>
      <c r="P192" t="str">
        <f t="shared" si="18"/>
        <v/>
      </c>
      <c r="Q192" t="str">
        <f t="shared" si="19"/>
        <v/>
      </c>
    </row>
    <row r="193" spans="11:17" x14ac:dyDescent="0.25">
      <c r="K193">
        <f t="shared" ref="K193:K256" si="21">A193</f>
        <v>0</v>
      </c>
      <c r="L193" t="str">
        <f t="shared" si="20"/>
        <v/>
      </c>
      <c r="M193" t="str">
        <f t="shared" si="15"/>
        <v/>
      </c>
      <c r="N193" t="str">
        <f t="shared" si="16"/>
        <v/>
      </c>
      <c r="O193" t="str">
        <f t="shared" si="17"/>
        <v/>
      </c>
      <c r="P193" t="str">
        <f t="shared" si="18"/>
        <v/>
      </c>
      <c r="Q193" t="str">
        <f t="shared" si="19"/>
        <v/>
      </c>
    </row>
    <row r="194" spans="11:17" x14ac:dyDescent="0.25">
      <c r="K194">
        <f t="shared" si="21"/>
        <v>0</v>
      </c>
      <c r="L194" t="str">
        <f t="shared" si="20"/>
        <v/>
      </c>
      <c r="M194" t="str">
        <f t="shared" si="15"/>
        <v/>
      </c>
      <c r="N194" t="str">
        <f t="shared" si="16"/>
        <v/>
      </c>
      <c r="O194" t="str">
        <f t="shared" si="17"/>
        <v/>
      </c>
      <c r="P194" t="str">
        <f t="shared" si="18"/>
        <v/>
      </c>
      <c r="Q194" t="str">
        <f t="shared" si="19"/>
        <v/>
      </c>
    </row>
    <row r="195" spans="11:17" x14ac:dyDescent="0.25">
      <c r="K195">
        <f t="shared" si="21"/>
        <v>0</v>
      </c>
      <c r="L195" t="str">
        <f t="shared" si="20"/>
        <v/>
      </c>
      <c r="M195" t="str">
        <f t="shared" si="15"/>
        <v/>
      </c>
      <c r="N195" t="str">
        <f t="shared" si="16"/>
        <v/>
      </c>
      <c r="O195" t="str">
        <f t="shared" si="17"/>
        <v/>
      </c>
      <c r="P195" t="str">
        <f t="shared" si="18"/>
        <v/>
      </c>
      <c r="Q195" t="str">
        <f t="shared" si="19"/>
        <v/>
      </c>
    </row>
    <row r="196" spans="11:17" x14ac:dyDescent="0.25">
      <c r="K196">
        <f t="shared" si="21"/>
        <v>0</v>
      </c>
      <c r="L196" t="str">
        <f t="shared" si="20"/>
        <v/>
      </c>
      <c r="M196" t="str">
        <f t="shared" si="15"/>
        <v/>
      </c>
      <c r="N196" t="str">
        <f t="shared" si="16"/>
        <v/>
      </c>
      <c r="O196" t="str">
        <f t="shared" si="17"/>
        <v/>
      </c>
      <c r="P196" t="str">
        <f t="shared" si="18"/>
        <v/>
      </c>
      <c r="Q196" t="str">
        <f t="shared" si="19"/>
        <v/>
      </c>
    </row>
    <row r="197" spans="11:17" x14ac:dyDescent="0.25">
      <c r="K197">
        <f t="shared" si="21"/>
        <v>0</v>
      </c>
      <c r="L197" t="str">
        <f t="shared" si="20"/>
        <v/>
      </c>
      <c r="M197" t="str">
        <f t="shared" si="15"/>
        <v/>
      </c>
      <c r="N197" t="str">
        <f t="shared" si="16"/>
        <v/>
      </c>
      <c r="O197" t="str">
        <f t="shared" si="17"/>
        <v/>
      </c>
      <c r="P197" t="str">
        <f t="shared" si="18"/>
        <v/>
      </c>
      <c r="Q197" t="str">
        <f t="shared" si="19"/>
        <v/>
      </c>
    </row>
    <row r="198" spans="11:17" x14ac:dyDescent="0.25">
      <c r="K198">
        <f t="shared" si="21"/>
        <v>0</v>
      </c>
      <c r="L198" t="str">
        <f t="shared" si="20"/>
        <v/>
      </c>
      <c r="M198" t="str">
        <f t="shared" si="15"/>
        <v/>
      </c>
      <c r="N198" t="str">
        <f t="shared" si="16"/>
        <v/>
      </c>
      <c r="O198" t="str">
        <f t="shared" si="17"/>
        <v/>
      </c>
      <c r="P198" t="str">
        <f t="shared" si="18"/>
        <v/>
      </c>
      <c r="Q198" t="str">
        <f t="shared" si="19"/>
        <v/>
      </c>
    </row>
    <row r="199" spans="11:17" x14ac:dyDescent="0.25">
      <c r="K199">
        <f t="shared" si="21"/>
        <v>0</v>
      </c>
      <c r="L199" t="str">
        <f t="shared" si="20"/>
        <v/>
      </c>
      <c r="M199" t="str">
        <f t="shared" si="15"/>
        <v/>
      </c>
      <c r="N199" t="str">
        <f t="shared" si="16"/>
        <v/>
      </c>
      <c r="O199" t="str">
        <f t="shared" si="17"/>
        <v/>
      </c>
      <c r="P199" t="str">
        <f t="shared" si="18"/>
        <v/>
      </c>
      <c r="Q199" t="str">
        <f t="shared" si="19"/>
        <v/>
      </c>
    </row>
    <row r="200" spans="11:17" x14ac:dyDescent="0.25">
      <c r="K200">
        <f t="shared" si="21"/>
        <v>0</v>
      </c>
      <c r="L200" t="str">
        <f t="shared" si="20"/>
        <v/>
      </c>
      <c r="M200" t="str">
        <f t="shared" si="15"/>
        <v/>
      </c>
      <c r="N200" t="str">
        <f t="shared" si="16"/>
        <v/>
      </c>
      <c r="O200" t="str">
        <f t="shared" si="17"/>
        <v/>
      </c>
      <c r="P200" t="str">
        <f t="shared" si="18"/>
        <v/>
      </c>
      <c r="Q200" t="str">
        <f t="shared" si="19"/>
        <v/>
      </c>
    </row>
    <row r="201" spans="11:17" x14ac:dyDescent="0.25">
      <c r="K201">
        <f t="shared" si="21"/>
        <v>0</v>
      </c>
      <c r="L201" t="str">
        <f t="shared" si="20"/>
        <v/>
      </c>
      <c r="M201" t="str">
        <f t="shared" si="15"/>
        <v/>
      </c>
      <c r="N201" t="str">
        <f t="shared" si="16"/>
        <v/>
      </c>
      <c r="O201" t="str">
        <f t="shared" si="17"/>
        <v/>
      </c>
      <c r="P201" t="str">
        <f t="shared" si="18"/>
        <v/>
      </c>
      <c r="Q201" t="str">
        <f t="shared" si="19"/>
        <v/>
      </c>
    </row>
    <row r="202" spans="11:17" x14ac:dyDescent="0.25">
      <c r="K202">
        <f t="shared" si="21"/>
        <v>0</v>
      </c>
      <c r="L202" t="str">
        <f t="shared" si="20"/>
        <v/>
      </c>
      <c r="M202" t="str">
        <f t="shared" si="15"/>
        <v/>
      </c>
      <c r="N202" t="str">
        <f t="shared" si="16"/>
        <v/>
      </c>
      <c r="O202" t="str">
        <f t="shared" si="17"/>
        <v/>
      </c>
      <c r="P202" t="str">
        <f t="shared" si="18"/>
        <v/>
      </c>
      <c r="Q202" t="str">
        <f t="shared" si="19"/>
        <v/>
      </c>
    </row>
    <row r="203" spans="11:17" x14ac:dyDescent="0.25">
      <c r="K203">
        <f t="shared" si="21"/>
        <v>0</v>
      </c>
      <c r="L203" t="str">
        <f t="shared" si="20"/>
        <v/>
      </c>
      <c r="M203" t="str">
        <f t="shared" si="15"/>
        <v/>
      </c>
      <c r="N203" t="str">
        <f t="shared" si="16"/>
        <v/>
      </c>
      <c r="O203" t="str">
        <f t="shared" si="17"/>
        <v/>
      </c>
      <c r="P203" t="str">
        <f t="shared" si="18"/>
        <v/>
      </c>
      <c r="Q203" t="str">
        <f t="shared" si="19"/>
        <v/>
      </c>
    </row>
    <row r="204" spans="11:17" x14ac:dyDescent="0.25">
      <c r="K204">
        <f t="shared" si="21"/>
        <v>0</v>
      </c>
      <c r="L204" t="str">
        <f t="shared" si="20"/>
        <v/>
      </c>
      <c r="M204" t="str">
        <f t="shared" si="15"/>
        <v/>
      </c>
      <c r="N204" t="str">
        <f t="shared" si="16"/>
        <v/>
      </c>
      <c r="O204" t="str">
        <f t="shared" si="17"/>
        <v/>
      </c>
      <c r="P204" t="str">
        <f t="shared" si="18"/>
        <v/>
      </c>
      <c r="Q204" t="str">
        <f t="shared" si="19"/>
        <v/>
      </c>
    </row>
    <row r="205" spans="11:17" x14ac:dyDescent="0.25">
      <c r="K205">
        <f t="shared" si="21"/>
        <v>0</v>
      </c>
      <c r="L205" t="str">
        <f t="shared" si="20"/>
        <v/>
      </c>
      <c r="M205" t="str">
        <f t="shared" ref="M205:M228" si="22">IF(L205&lt;&gt;"",RIGHT(K205,(LEN(K205)-3)),"")</f>
        <v/>
      </c>
      <c r="N205" t="str">
        <f t="shared" ref="N205:N268" si="23">IF(LEFT(K206,6)="Taille",RIGHT(K206,(LEN(K206)-8)),"")</f>
        <v/>
      </c>
      <c r="O205" t="str">
        <f t="shared" ref="O205:O268" si="24">IF(LEFT(K206,1)="€",RIGHT(K206,(LEN(K206)-1)),IF(LEFT(K207,1)="€",RIGHT(K207,(LEN(K207)-1)),""))</f>
        <v/>
      </c>
      <c r="P205" t="str">
        <f t="shared" ref="P205:P268" si="25">IF(LEFT(K207,1)="X",RIGHT(K207,(LEN(K207)-2)),IF(LEFT(K208,1)="X",RIGHT(K208,(LEN(K208)-2)),""))</f>
        <v/>
      </c>
      <c r="Q205" t="str">
        <f t="shared" ref="Q205:Q268" si="26">O207</f>
        <v/>
      </c>
    </row>
    <row r="206" spans="11:17" x14ac:dyDescent="0.25">
      <c r="K206">
        <f t="shared" si="21"/>
        <v>0</v>
      </c>
      <c r="L206" t="str">
        <f t="shared" si="20"/>
        <v/>
      </c>
      <c r="M206" t="str">
        <f t="shared" si="22"/>
        <v/>
      </c>
      <c r="N206" t="str">
        <f t="shared" si="23"/>
        <v/>
      </c>
      <c r="O206" t="str">
        <f t="shared" si="24"/>
        <v/>
      </c>
      <c r="P206" t="str">
        <f t="shared" si="25"/>
        <v/>
      </c>
      <c r="Q206" t="str">
        <f t="shared" si="26"/>
        <v/>
      </c>
    </row>
    <row r="207" spans="11:17" x14ac:dyDescent="0.25">
      <c r="K207">
        <f t="shared" si="21"/>
        <v>0</v>
      </c>
      <c r="L207" t="str">
        <f t="shared" ref="L207:L270" si="27">IF(LEFT(K207,2)="PH","PH",IF(LEN(K207)&gt;22,LEFT(K207,2),""))</f>
        <v/>
      </c>
      <c r="M207" t="str">
        <f t="shared" si="22"/>
        <v/>
      </c>
      <c r="N207" t="str">
        <f t="shared" si="23"/>
        <v/>
      </c>
      <c r="O207" t="str">
        <f t="shared" si="24"/>
        <v/>
      </c>
      <c r="P207" t="str">
        <f t="shared" si="25"/>
        <v/>
      </c>
      <c r="Q207" t="str">
        <f t="shared" si="26"/>
        <v/>
      </c>
    </row>
    <row r="208" spans="11:17" x14ac:dyDescent="0.25">
      <c r="K208">
        <f t="shared" si="21"/>
        <v>0</v>
      </c>
      <c r="L208" t="str">
        <f t="shared" si="27"/>
        <v/>
      </c>
      <c r="M208" t="str">
        <f t="shared" si="22"/>
        <v/>
      </c>
      <c r="N208" t="str">
        <f t="shared" si="23"/>
        <v/>
      </c>
      <c r="O208" t="str">
        <f t="shared" si="24"/>
        <v/>
      </c>
      <c r="P208" t="str">
        <f t="shared" si="25"/>
        <v/>
      </c>
      <c r="Q208" t="str">
        <f t="shared" si="26"/>
        <v/>
      </c>
    </row>
    <row r="209" spans="11:17" x14ac:dyDescent="0.25">
      <c r="K209">
        <f t="shared" si="21"/>
        <v>0</v>
      </c>
      <c r="L209" t="str">
        <f t="shared" si="27"/>
        <v/>
      </c>
      <c r="M209" t="str">
        <f t="shared" si="22"/>
        <v/>
      </c>
      <c r="N209" t="str">
        <f t="shared" si="23"/>
        <v/>
      </c>
      <c r="O209" t="str">
        <f t="shared" si="24"/>
        <v/>
      </c>
      <c r="P209" t="str">
        <f t="shared" si="25"/>
        <v/>
      </c>
      <c r="Q209" t="str">
        <f t="shared" si="26"/>
        <v/>
      </c>
    </row>
    <row r="210" spans="11:17" x14ac:dyDescent="0.25">
      <c r="K210">
        <f t="shared" si="21"/>
        <v>0</v>
      </c>
      <c r="L210" t="str">
        <f t="shared" si="27"/>
        <v/>
      </c>
      <c r="M210" t="str">
        <f t="shared" si="22"/>
        <v/>
      </c>
      <c r="N210" t="str">
        <f t="shared" si="23"/>
        <v/>
      </c>
      <c r="O210" t="str">
        <f t="shared" si="24"/>
        <v/>
      </c>
      <c r="P210" t="str">
        <f t="shared" si="25"/>
        <v/>
      </c>
      <c r="Q210" t="str">
        <f t="shared" si="26"/>
        <v/>
      </c>
    </row>
    <row r="211" spans="11:17" x14ac:dyDescent="0.25">
      <c r="K211">
        <f t="shared" si="21"/>
        <v>0</v>
      </c>
      <c r="L211" t="str">
        <f t="shared" si="27"/>
        <v/>
      </c>
      <c r="M211" t="str">
        <f t="shared" si="22"/>
        <v/>
      </c>
      <c r="N211" t="str">
        <f t="shared" si="23"/>
        <v/>
      </c>
      <c r="O211" t="str">
        <f t="shared" si="24"/>
        <v/>
      </c>
      <c r="P211" t="str">
        <f t="shared" si="25"/>
        <v/>
      </c>
      <c r="Q211" t="str">
        <f t="shared" si="26"/>
        <v/>
      </c>
    </row>
    <row r="212" spans="11:17" x14ac:dyDescent="0.25">
      <c r="K212">
        <f t="shared" si="21"/>
        <v>0</v>
      </c>
      <c r="L212" t="str">
        <f t="shared" si="27"/>
        <v/>
      </c>
      <c r="M212" t="str">
        <f t="shared" si="22"/>
        <v/>
      </c>
      <c r="N212" t="str">
        <f t="shared" si="23"/>
        <v/>
      </c>
      <c r="O212" t="str">
        <f t="shared" si="24"/>
        <v/>
      </c>
      <c r="P212" t="str">
        <f t="shared" si="25"/>
        <v/>
      </c>
      <c r="Q212" t="str">
        <f t="shared" si="26"/>
        <v/>
      </c>
    </row>
    <row r="213" spans="11:17" x14ac:dyDescent="0.25">
      <c r="K213">
        <f t="shared" si="21"/>
        <v>0</v>
      </c>
      <c r="L213" t="str">
        <f t="shared" si="27"/>
        <v/>
      </c>
      <c r="M213" t="str">
        <f t="shared" si="22"/>
        <v/>
      </c>
      <c r="N213" t="str">
        <f t="shared" si="23"/>
        <v/>
      </c>
      <c r="O213" t="str">
        <f t="shared" si="24"/>
        <v/>
      </c>
      <c r="P213" t="str">
        <f t="shared" si="25"/>
        <v/>
      </c>
      <c r="Q213" t="str">
        <f t="shared" si="26"/>
        <v/>
      </c>
    </row>
    <row r="214" spans="11:17" x14ac:dyDescent="0.25">
      <c r="K214">
        <f t="shared" si="21"/>
        <v>0</v>
      </c>
      <c r="L214" t="str">
        <f t="shared" si="27"/>
        <v/>
      </c>
      <c r="M214" t="str">
        <f t="shared" si="22"/>
        <v/>
      </c>
      <c r="N214" t="str">
        <f t="shared" si="23"/>
        <v/>
      </c>
      <c r="O214" t="str">
        <f t="shared" si="24"/>
        <v/>
      </c>
      <c r="P214" t="str">
        <f t="shared" si="25"/>
        <v/>
      </c>
      <c r="Q214" t="str">
        <f t="shared" si="26"/>
        <v/>
      </c>
    </row>
    <row r="215" spans="11:17" x14ac:dyDescent="0.25">
      <c r="K215">
        <f t="shared" si="21"/>
        <v>0</v>
      </c>
      <c r="L215" t="str">
        <f t="shared" si="27"/>
        <v/>
      </c>
      <c r="M215" t="str">
        <f t="shared" si="22"/>
        <v/>
      </c>
      <c r="N215" t="str">
        <f t="shared" si="23"/>
        <v/>
      </c>
      <c r="O215" t="str">
        <f t="shared" si="24"/>
        <v/>
      </c>
      <c r="P215" t="str">
        <f t="shared" si="25"/>
        <v/>
      </c>
      <c r="Q215" t="str">
        <f t="shared" si="26"/>
        <v/>
      </c>
    </row>
    <row r="216" spans="11:17" x14ac:dyDescent="0.25">
      <c r="K216">
        <f t="shared" si="21"/>
        <v>0</v>
      </c>
      <c r="L216" t="str">
        <f t="shared" si="27"/>
        <v/>
      </c>
      <c r="M216" t="str">
        <f t="shared" si="22"/>
        <v/>
      </c>
      <c r="N216" t="str">
        <f t="shared" si="23"/>
        <v/>
      </c>
      <c r="O216" t="str">
        <f t="shared" si="24"/>
        <v/>
      </c>
      <c r="P216" t="str">
        <f t="shared" si="25"/>
        <v/>
      </c>
      <c r="Q216" t="str">
        <f t="shared" si="26"/>
        <v/>
      </c>
    </row>
    <row r="217" spans="11:17" x14ac:dyDescent="0.25">
      <c r="K217">
        <f t="shared" si="21"/>
        <v>0</v>
      </c>
      <c r="L217" t="str">
        <f t="shared" si="27"/>
        <v/>
      </c>
      <c r="M217" t="str">
        <f t="shared" si="22"/>
        <v/>
      </c>
      <c r="N217" t="str">
        <f t="shared" si="23"/>
        <v/>
      </c>
      <c r="O217" t="str">
        <f t="shared" si="24"/>
        <v/>
      </c>
      <c r="P217" t="str">
        <f t="shared" si="25"/>
        <v/>
      </c>
      <c r="Q217" t="str">
        <f t="shared" si="26"/>
        <v/>
      </c>
    </row>
    <row r="218" spans="11:17" x14ac:dyDescent="0.25">
      <c r="K218">
        <f t="shared" si="21"/>
        <v>0</v>
      </c>
      <c r="L218" t="str">
        <f t="shared" si="27"/>
        <v/>
      </c>
      <c r="M218" t="str">
        <f t="shared" si="22"/>
        <v/>
      </c>
      <c r="N218" t="str">
        <f t="shared" si="23"/>
        <v/>
      </c>
      <c r="O218" t="str">
        <f t="shared" si="24"/>
        <v/>
      </c>
      <c r="P218" t="str">
        <f t="shared" si="25"/>
        <v/>
      </c>
      <c r="Q218" t="str">
        <f t="shared" si="26"/>
        <v/>
      </c>
    </row>
    <row r="219" spans="11:17" x14ac:dyDescent="0.25">
      <c r="K219">
        <f t="shared" si="21"/>
        <v>0</v>
      </c>
      <c r="L219" t="str">
        <f t="shared" si="27"/>
        <v/>
      </c>
      <c r="M219" t="str">
        <f t="shared" si="22"/>
        <v/>
      </c>
      <c r="N219" t="str">
        <f t="shared" si="23"/>
        <v/>
      </c>
      <c r="O219" t="str">
        <f t="shared" si="24"/>
        <v/>
      </c>
      <c r="P219" t="str">
        <f t="shared" si="25"/>
        <v/>
      </c>
      <c r="Q219" t="str">
        <f t="shared" si="26"/>
        <v/>
      </c>
    </row>
    <row r="220" spans="11:17" x14ac:dyDescent="0.25">
      <c r="K220">
        <f t="shared" si="21"/>
        <v>0</v>
      </c>
      <c r="L220" t="str">
        <f t="shared" si="27"/>
        <v/>
      </c>
      <c r="M220" t="str">
        <f t="shared" si="22"/>
        <v/>
      </c>
      <c r="N220" t="str">
        <f t="shared" si="23"/>
        <v/>
      </c>
      <c r="O220" t="str">
        <f t="shared" si="24"/>
        <v/>
      </c>
      <c r="P220" t="str">
        <f t="shared" si="25"/>
        <v/>
      </c>
      <c r="Q220" t="str">
        <f t="shared" si="26"/>
        <v/>
      </c>
    </row>
    <row r="221" spans="11:17" x14ac:dyDescent="0.25">
      <c r="K221">
        <f t="shared" si="21"/>
        <v>0</v>
      </c>
      <c r="L221" t="str">
        <f t="shared" si="27"/>
        <v/>
      </c>
      <c r="M221" t="str">
        <f t="shared" si="22"/>
        <v/>
      </c>
      <c r="N221" t="str">
        <f t="shared" si="23"/>
        <v/>
      </c>
      <c r="O221" t="str">
        <f t="shared" si="24"/>
        <v/>
      </c>
      <c r="P221" t="str">
        <f t="shared" si="25"/>
        <v/>
      </c>
      <c r="Q221" t="str">
        <f t="shared" si="26"/>
        <v/>
      </c>
    </row>
    <row r="222" spans="11:17" x14ac:dyDescent="0.25">
      <c r="K222">
        <f t="shared" si="21"/>
        <v>0</v>
      </c>
      <c r="L222" t="str">
        <f t="shared" si="27"/>
        <v/>
      </c>
      <c r="M222" t="str">
        <f t="shared" si="22"/>
        <v/>
      </c>
      <c r="N222" t="str">
        <f t="shared" si="23"/>
        <v/>
      </c>
      <c r="O222" t="str">
        <f t="shared" si="24"/>
        <v/>
      </c>
      <c r="P222" t="str">
        <f t="shared" si="25"/>
        <v/>
      </c>
      <c r="Q222" t="str">
        <f t="shared" si="26"/>
        <v/>
      </c>
    </row>
    <row r="223" spans="11:17" x14ac:dyDescent="0.25">
      <c r="K223">
        <f t="shared" si="21"/>
        <v>0</v>
      </c>
      <c r="L223" t="str">
        <f t="shared" si="27"/>
        <v/>
      </c>
      <c r="M223" t="str">
        <f t="shared" si="22"/>
        <v/>
      </c>
      <c r="N223" t="str">
        <f t="shared" si="23"/>
        <v/>
      </c>
      <c r="O223" t="str">
        <f t="shared" si="24"/>
        <v/>
      </c>
      <c r="P223" t="str">
        <f t="shared" si="25"/>
        <v/>
      </c>
      <c r="Q223" t="str">
        <f t="shared" si="26"/>
        <v/>
      </c>
    </row>
    <row r="224" spans="11:17" x14ac:dyDescent="0.25">
      <c r="K224">
        <f t="shared" si="21"/>
        <v>0</v>
      </c>
      <c r="L224" t="str">
        <f t="shared" si="27"/>
        <v/>
      </c>
      <c r="M224" t="str">
        <f t="shared" si="22"/>
        <v/>
      </c>
      <c r="N224" t="str">
        <f t="shared" si="23"/>
        <v/>
      </c>
      <c r="O224" t="str">
        <f t="shared" si="24"/>
        <v/>
      </c>
      <c r="P224" t="str">
        <f t="shared" si="25"/>
        <v/>
      </c>
      <c r="Q224" t="str">
        <f t="shared" si="26"/>
        <v/>
      </c>
    </row>
    <row r="225" spans="11:17" x14ac:dyDescent="0.25">
      <c r="K225">
        <f t="shared" si="21"/>
        <v>0</v>
      </c>
      <c r="L225" t="str">
        <f t="shared" si="27"/>
        <v/>
      </c>
      <c r="M225" t="str">
        <f t="shared" si="22"/>
        <v/>
      </c>
      <c r="N225" t="str">
        <f t="shared" si="23"/>
        <v/>
      </c>
      <c r="O225" t="str">
        <f t="shared" si="24"/>
        <v/>
      </c>
      <c r="P225" t="str">
        <f t="shared" si="25"/>
        <v/>
      </c>
      <c r="Q225" t="str">
        <f t="shared" si="26"/>
        <v/>
      </c>
    </row>
    <row r="226" spans="11:17" x14ac:dyDescent="0.25">
      <c r="K226">
        <f t="shared" si="21"/>
        <v>0</v>
      </c>
      <c r="L226" t="str">
        <f t="shared" si="27"/>
        <v/>
      </c>
      <c r="M226" t="str">
        <f t="shared" si="22"/>
        <v/>
      </c>
      <c r="N226" t="str">
        <f t="shared" si="23"/>
        <v/>
      </c>
      <c r="O226" t="str">
        <f t="shared" si="24"/>
        <v/>
      </c>
      <c r="P226" t="str">
        <f t="shared" si="25"/>
        <v/>
      </c>
      <c r="Q226" t="str">
        <f t="shared" si="26"/>
        <v/>
      </c>
    </row>
    <row r="227" spans="11:17" x14ac:dyDescent="0.25">
      <c r="K227">
        <f t="shared" si="21"/>
        <v>0</v>
      </c>
      <c r="L227" t="str">
        <f t="shared" si="27"/>
        <v/>
      </c>
      <c r="M227" t="str">
        <f t="shared" si="22"/>
        <v/>
      </c>
      <c r="N227" t="str">
        <f t="shared" si="23"/>
        <v/>
      </c>
      <c r="O227" t="str">
        <f t="shared" si="24"/>
        <v/>
      </c>
      <c r="P227" t="str">
        <f t="shared" si="25"/>
        <v/>
      </c>
      <c r="Q227" t="str">
        <f t="shared" si="26"/>
        <v/>
      </c>
    </row>
    <row r="228" spans="11:17" x14ac:dyDescent="0.25">
      <c r="K228">
        <f t="shared" si="21"/>
        <v>0</v>
      </c>
      <c r="L228" t="str">
        <f t="shared" si="27"/>
        <v/>
      </c>
      <c r="M228" t="str">
        <f t="shared" si="22"/>
        <v/>
      </c>
      <c r="N228" t="str">
        <f t="shared" si="23"/>
        <v/>
      </c>
      <c r="O228" t="str">
        <f t="shared" si="24"/>
        <v/>
      </c>
      <c r="P228" t="str">
        <f t="shared" si="25"/>
        <v/>
      </c>
      <c r="Q228" t="str">
        <f t="shared" si="26"/>
        <v/>
      </c>
    </row>
    <row r="229" spans="11:17" x14ac:dyDescent="0.25">
      <c r="K229">
        <f t="shared" si="21"/>
        <v>0</v>
      </c>
      <c r="L229" t="str">
        <f t="shared" si="27"/>
        <v/>
      </c>
      <c r="N229" t="str">
        <f t="shared" si="23"/>
        <v/>
      </c>
      <c r="O229" t="str">
        <f t="shared" si="24"/>
        <v/>
      </c>
      <c r="P229" t="str">
        <f t="shared" si="25"/>
        <v/>
      </c>
      <c r="Q229" t="str">
        <f t="shared" si="26"/>
        <v/>
      </c>
    </row>
    <row r="230" spans="11:17" x14ac:dyDescent="0.25">
      <c r="K230">
        <f t="shared" si="21"/>
        <v>0</v>
      </c>
      <c r="L230" t="str">
        <f t="shared" si="27"/>
        <v/>
      </c>
      <c r="N230" t="str">
        <f t="shared" si="23"/>
        <v/>
      </c>
      <c r="O230" t="str">
        <f t="shared" si="24"/>
        <v/>
      </c>
      <c r="P230" t="str">
        <f t="shared" si="25"/>
        <v/>
      </c>
      <c r="Q230" t="str">
        <f t="shared" si="26"/>
        <v/>
      </c>
    </row>
    <row r="231" spans="11:17" x14ac:dyDescent="0.25">
      <c r="K231">
        <f t="shared" si="21"/>
        <v>0</v>
      </c>
      <c r="L231" t="str">
        <f t="shared" si="27"/>
        <v/>
      </c>
      <c r="N231" t="str">
        <f t="shared" si="23"/>
        <v/>
      </c>
      <c r="O231" t="str">
        <f t="shared" si="24"/>
        <v/>
      </c>
      <c r="P231" t="str">
        <f t="shared" si="25"/>
        <v/>
      </c>
      <c r="Q231" t="str">
        <f t="shared" si="26"/>
        <v/>
      </c>
    </row>
    <row r="232" spans="11:17" x14ac:dyDescent="0.25">
      <c r="K232">
        <f t="shared" si="21"/>
        <v>0</v>
      </c>
      <c r="L232" t="str">
        <f t="shared" si="27"/>
        <v/>
      </c>
      <c r="N232" t="str">
        <f t="shared" si="23"/>
        <v/>
      </c>
      <c r="O232" t="str">
        <f t="shared" si="24"/>
        <v/>
      </c>
      <c r="P232" t="str">
        <f t="shared" si="25"/>
        <v/>
      </c>
      <c r="Q232" t="str">
        <f t="shared" si="26"/>
        <v/>
      </c>
    </row>
    <row r="233" spans="11:17" x14ac:dyDescent="0.25">
      <c r="K233">
        <f t="shared" si="21"/>
        <v>0</v>
      </c>
      <c r="L233" t="str">
        <f t="shared" si="27"/>
        <v/>
      </c>
      <c r="N233" t="str">
        <f t="shared" si="23"/>
        <v/>
      </c>
      <c r="O233" t="str">
        <f t="shared" si="24"/>
        <v/>
      </c>
      <c r="P233" t="str">
        <f t="shared" si="25"/>
        <v/>
      </c>
      <c r="Q233" t="str">
        <f t="shared" si="26"/>
        <v/>
      </c>
    </row>
    <row r="234" spans="11:17" x14ac:dyDescent="0.25">
      <c r="K234">
        <f t="shared" si="21"/>
        <v>0</v>
      </c>
      <c r="L234" t="str">
        <f t="shared" si="27"/>
        <v/>
      </c>
      <c r="N234" t="str">
        <f t="shared" si="23"/>
        <v/>
      </c>
      <c r="O234" t="str">
        <f t="shared" si="24"/>
        <v/>
      </c>
      <c r="P234" t="str">
        <f t="shared" si="25"/>
        <v/>
      </c>
      <c r="Q234" t="str">
        <f t="shared" si="26"/>
        <v/>
      </c>
    </row>
    <row r="235" spans="11:17" x14ac:dyDescent="0.25">
      <c r="K235">
        <f t="shared" si="21"/>
        <v>0</v>
      </c>
      <c r="L235" t="str">
        <f t="shared" si="27"/>
        <v/>
      </c>
      <c r="N235" t="str">
        <f t="shared" si="23"/>
        <v/>
      </c>
      <c r="O235" t="str">
        <f t="shared" si="24"/>
        <v/>
      </c>
      <c r="P235" t="str">
        <f t="shared" si="25"/>
        <v/>
      </c>
      <c r="Q235" t="str">
        <f t="shared" si="26"/>
        <v/>
      </c>
    </row>
    <row r="236" spans="11:17" x14ac:dyDescent="0.25">
      <c r="K236">
        <f t="shared" si="21"/>
        <v>0</v>
      </c>
      <c r="L236" t="str">
        <f t="shared" si="27"/>
        <v/>
      </c>
      <c r="N236" t="str">
        <f t="shared" si="23"/>
        <v/>
      </c>
      <c r="O236" t="str">
        <f t="shared" si="24"/>
        <v/>
      </c>
      <c r="P236" t="str">
        <f t="shared" si="25"/>
        <v/>
      </c>
      <c r="Q236" t="str">
        <f t="shared" si="26"/>
        <v/>
      </c>
    </row>
    <row r="237" spans="11:17" x14ac:dyDescent="0.25">
      <c r="K237">
        <f t="shared" si="21"/>
        <v>0</v>
      </c>
      <c r="L237" t="str">
        <f t="shared" si="27"/>
        <v/>
      </c>
      <c r="N237" t="str">
        <f t="shared" si="23"/>
        <v/>
      </c>
      <c r="O237" t="str">
        <f t="shared" si="24"/>
        <v/>
      </c>
      <c r="P237" t="str">
        <f t="shared" si="25"/>
        <v/>
      </c>
      <c r="Q237" t="str">
        <f t="shared" si="26"/>
        <v/>
      </c>
    </row>
    <row r="238" spans="11:17" x14ac:dyDescent="0.25">
      <c r="K238">
        <f t="shared" si="21"/>
        <v>0</v>
      </c>
      <c r="L238" t="str">
        <f t="shared" si="27"/>
        <v/>
      </c>
      <c r="N238" t="str">
        <f t="shared" si="23"/>
        <v/>
      </c>
      <c r="O238" t="str">
        <f t="shared" si="24"/>
        <v/>
      </c>
      <c r="P238" t="str">
        <f t="shared" si="25"/>
        <v/>
      </c>
      <c r="Q238" t="str">
        <f t="shared" si="26"/>
        <v/>
      </c>
    </row>
    <row r="239" spans="11:17" x14ac:dyDescent="0.25">
      <c r="K239">
        <f t="shared" si="21"/>
        <v>0</v>
      </c>
      <c r="L239" t="str">
        <f t="shared" si="27"/>
        <v/>
      </c>
      <c r="N239" t="str">
        <f t="shared" si="23"/>
        <v/>
      </c>
      <c r="O239" t="str">
        <f t="shared" si="24"/>
        <v/>
      </c>
      <c r="P239" t="str">
        <f t="shared" si="25"/>
        <v/>
      </c>
      <c r="Q239" t="str">
        <f t="shared" si="26"/>
        <v/>
      </c>
    </row>
    <row r="240" spans="11:17" x14ac:dyDescent="0.25">
      <c r="K240">
        <f t="shared" si="21"/>
        <v>0</v>
      </c>
      <c r="L240" t="str">
        <f t="shared" si="27"/>
        <v/>
      </c>
      <c r="N240" t="str">
        <f t="shared" si="23"/>
        <v/>
      </c>
      <c r="O240" t="str">
        <f t="shared" si="24"/>
        <v/>
      </c>
      <c r="P240" t="str">
        <f t="shared" si="25"/>
        <v/>
      </c>
      <c r="Q240" t="str">
        <f t="shared" si="26"/>
        <v/>
      </c>
    </row>
    <row r="241" spans="11:17" x14ac:dyDescent="0.25">
      <c r="K241">
        <f t="shared" si="21"/>
        <v>0</v>
      </c>
      <c r="L241" t="str">
        <f t="shared" si="27"/>
        <v/>
      </c>
      <c r="N241" t="str">
        <f t="shared" si="23"/>
        <v/>
      </c>
      <c r="O241" t="str">
        <f t="shared" si="24"/>
        <v/>
      </c>
      <c r="P241" t="str">
        <f t="shared" si="25"/>
        <v/>
      </c>
      <c r="Q241" t="str">
        <f t="shared" si="26"/>
        <v/>
      </c>
    </row>
    <row r="242" spans="11:17" x14ac:dyDescent="0.25">
      <c r="K242">
        <f t="shared" si="21"/>
        <v>0</v>
      </c>
      <c r="L242" t="str">
        <f t="shared" si="27"/>
        <v/>
      </c>
      <c r="N242" t="str">
        <f t="shared" si="23"/>
        <v/>
      </c>
      <c r="O242" t="str">
        <f t="shared" si="24"/>
        <v/>
      </c>
      <c r="P242" t="str">
        <f t="shared" si="25"/>
        <v/>
      </c>
      <c r="Q242" t="str">
        <f t="shared" si="26"/>
        <v/>
      </c>
    </row>
    <row r="243" spans="11:17" x14ac:dyDescent="0.25">
      <c r="K243">
        <f t="shared" si="21"/>
        <v>0</v>
      </c>
      <c r="L243" t="str">
        <f t="shared" si="27"/>
        <v/>
      </c>
      <c r="N243" t="str">
        <f t="shared" si="23"/>
        <v/>
      </c>
      <c r="O243" t="str">
        <f t="shared" si="24"/>
        <v/>
      </c>
      <c r="P243" t="str">
        <f t="shared" si="25"/>
        <v/>
      </c>
      <c r="Q243" t="str">
        <f t="shared" si="26"/>
        <v/>
      </c>
    </row>
    <row r="244" spans="11:17" x14ac:dyDescent="0.25">
      <c r="K244">
        <f t="shared" si="21"/>
        <v>0</v>
      </c>
      <c r="L244" t="str">
        <f t="shared" si="27"/>
        <v/>
      </c>
      <c r="N244" t="str">
        <f t="shared" si="23"/>
        <v/>
      </c>
      <c r="O244" t="str">
        <f t="shared" si="24"/>
        <v/>
      </c>
      <c r="P244" t="str">
        <f t="shared" si="25"/>
        <v/>
      </c>
      <c r="Q244" t="str">
        <f t="shared" si="26"/>
        <v/>
      </c>
    </row>
    <row r="245" spans="11:17" x14ac:dyDescent="0.25">
      <c r="K245">
        <f t="shared" si="21"/>
        <v>0</v>
      </c>
      <c r="L245" t="str">
        <f t="shared" si="27"/>
        <v/>
      </c>
      <c r="N245" t="str">
        <f t="shared" si="23"/>
        <v/>
      </c>
      <c r="O245" t="str">
        <f t="shared" si="24"/>
        <v/>
      </c>
      <c r="P245" t="str">
        <f t="shared" si="25"/>
        <v/>
      </c>
      <c r="Q245" t="str">
        <f t="shared" si="26"/>
        <v/>
      </c>
    </row>
    <row r="246" spans="11:17" x14ac:dyDescent="0.25">
      <c r="K246">
        <f t="shared" si="21"/>
        <v>0</v>
      </c>
      <c r="L246" t="str">
        <f t="shared" si="27"/>
        <v/>
      </c>
      <c r="N246" t="str">
        <f t="shared" si="23"/>
        <v/>
      </c>
      <c r="O246" t="str">
        <f t="shared" si="24"/>
        <v/>
      </c>
      <c r="P246" t="str">
        <f t="shared" si="25"/>
        <v/>
      </c>
      <c r="Q246" t="str">
        <f t="shared" si="26"/>
        <v/>
      </c>
    </row>
    <row r="247" spans="11:17" x14ac:dyDescent="0.25">
      <c r="K247">
        <f t="shared" si="21"/>
        <v>0</v>
      </c>
      <c r="L247" t="str">
        <f t="shared" si="27"/>
        <v/>
      </c>
      <c r="N247" t="str">
        <f t="shared" si="23"/>
        <v/>
      </c>
      <c r="O247" t="str">
        <f t="shared" si="24"/>
        <v/>
      </c>
      <c r="P247" t="str">
        <f t="shared" si="25"/>
        <v/>
      </c>
      <c r="Q247" t="str">
        <f t="shared" si="26"/>
        <v/>
      </c>
    </row>
    <row r="248" spans="11:17" x14ac:dyDescent="0.25">
      <c r="K248">
        <f t="shared" si="21"/>
        <v>0</v>
      </c>
      <c r="L248" t="str">
        <f t="shared" si="27"/>
        <v/>
      </c>
      <c r="N248" t="str">
        <f t="shared" si="23"/>
        <v/>
      </c>
      <c r="O248" t="str">
        <f t="shared" si="24"/>
        <v/>
      </c>
      <c r="P248" t="str">
        <f t="shared" si="25"/>
        <v/>
      </c>
      <c r="Q248" t="str">
        <f t="shared" si="26"/>
        <v/>
      </c>
    </row>
    <row r="249" spans="11:17" x14ac:dyDescent="0.25">
      <c r="K249">
        <f t="shared" si="21"/>
        <v>0</v>
      </c>
      <c r="L249" t="str">
        <f t="shared" si="27"/>
        <v/>
      </c>
      <c r="N249" t="str">
        <f t="shared" si="23"/>
        <v/>
      </c>
      <c r="O249" t="str">
        <f t="shared" si="24"/>
        <v/>
      </c>
      <c r="P249" t="str">
        <f t="shared" si="25"/>
        <v/>
      </c>
      <c r="Q249" t="str">
        <f t="shared" si="26"/>
        <v/>
      </c>
    </row>
    <row r="250" spans="11:17" x14ac:dyDescent="0.25">
      <c r="K250">
        <f t="shared" si="21"/>
        <v>0</v>
      </c>
      <c r="L250" t="str">
        <f t="shared" si="27"/>
        <v/>
      </c>
      <c r="N250" t="str">
        <f t="shared" si="23"/>
        <v/>
      </c>
      <c r="O250" t="str">
        <f t="shared" si="24"/>
        <v/>
      </c>
      <c r="P250" t="str">
        <f t="shared" si="25"/>
        <v/>
      </c>
      <c r="Q250" t="str">
        <f t="shared" si="26"/>
        <v/>
      </c>
    </row>
    <row r="251" spans="11:17" x14ac:dyDescent="0.25">
      <c r="K251">
        <f t="shared" si="21"/>
        <v>0</v>
      </c>
      <c r="L251" t="str">
        <f t="shared" si="27"/>
        <v/>
      </c>
      <c r="N251" t="str">
        <f t="shared" si="23"/>
        <v/>
      </c>
      <c r="O251" t="str">
        <f t="shared" si="24"/>
        <v/>
      </c>
      <c r="P251" t="str">
        <f t="shared" si="25"/>
        <v/>
      </c>
      <c r="Q251" t="str">
        <f t="shared" si="26"/>
        <v/>
      </c>
    </row>
    <row r="252" spans="11:17" x14ac:dyDescent="0.25">
      <c r="K252">
        <f t="shared" si="21"/>
        <v>0</v>
      </c>
      <c r="L252" t="str">
        <f t="shared" si="27"/>
        <v/>
      </c>
      <c r="N252" t="str">
        <f t="shared" si="23"/>
        <v/>
      </c>
      <c r="O252" t="str">
        <f t="shared" si="24"/>
        <v/>
      </c>
      <c r="P252" t="str">
        <f t="shared" si="25"/>
        <v/>
      </c>
      <c r="Q252" t="str">
        <f t="shared" si="26"/>
        <v/>
      </c>
    </row>
    <row r="253" spans="11:17" x14ac:dyDescent="0.25">
      <c r="K253">
        <f t="shared" si="21"/>
        <v>0</v>
      </c>
      <c r="L253" t="str">
        <f t="shared" si="27"/>
        <v/>
      </c>
      <c r="N253" t="str">
        <f t="shared" si="23"/>
        <v/>
      </c>
      <c r="O253" t="str">
        <f t="shared" si="24"/>
        <v/>
      </c>
      <c r="P253" t="str">
        <f t="shared" si="25"/>
        <v/>
      </c>
      <c r="Q253" t="str">
        <f t="shared" si="26"/>
        <v/>
      </c>
    </row>
    <row r="254" spans="11:17" x14ac:dyDescent="0.25">
      <c r="K254">
        <f t="shared" si="21"/>
        <v>0</v>
      </c>
      <c r="L254" t="str">
        <f t="shared" si="27"/>
        <v/>
      </c>
      <c r="N254" t="str">
        <f t="shared" si="23"/>
        <v/>
      </c>
      <c r="O254" t="str">
        <f t="shared" si="24"/>
        <v/>
      </c>
      <c r="P254" t="str">
        <f t="shared" si="25"/>
        <v/>
      </c>
      <c r="Q254" t="str">
        <f t="shared" si="26"/>
        <v/>
      </c>
    </row>
    <row r="255" spans="11:17" x14ac:dyDescent="0.25">
      <c r="K255">
        <f t="shared" si="21"/>
        <v>0</v>
      </c>
      <c r="L255" t="str">
        <f t="shared" si="27"/>
        <v/>
      </c>
      <c r="N255" t="str">
        <f t="shared" si="23"/>
        <v/>
      </c>
      <c r="O255" t="str">
        <f t="shared" si="24"/>
        <v/>
      </c>
      <c r="P255" t="str">
        <f t="shared" si="25"/>
        <v/>
      </c>
      <c r="Q255" t="str">
        <f t="shared" si="26"/>
        <v/>
      </c>
    </row>
    <row r="256" spans="11:17" x14ac:dyDescent="0.25">
      <c r="K256">
        <f t="shared" si="21"/>
        <v>0</v>
      </c>
      <c r="L256" t="str">
        <f t="shared" si="27"/>
        <v/>
      </c>
      <c r="N256" t="str">
        <f t="shared" si="23"/>
        <v/>
      </c>
      <c r="O256" t="str">
        <f t="shared" si="24"/>
        <v/>
      </c>
      <c r="P256" t="str">
        <f t="shared" si="25"/>
        <v/>
      </c>
      <c r="Q256" t="str">
        <f t="shared" si="26"/>
        <v/>
      </c>
    </row>
    <row r="257" spans="11:17" x14ac:dyDescent="0.25">
      <c r="K257">
        <f t="shared" ref="K257:K320" si="28">A257</f>
        <v>0</v>
      </c>
      <c r="L257" t="str">
        <f t="shared" si="27"/>
        <v/>
      </c>
      <c r="N257" t="str">
        <f t="shared" si="23"/>
        <v/>
      </c>
      <c r="O257" t="str">
        <f t="shared" si="24"/>
        <v/>
      </c>
      <c r="P257" t="str">
        <f t="shared" si="25"/>
        <v/>
      </c>
      <c r="Q257" t="str">
        <f t="shared" si="26"/>
        <v/>
      </c>
    </row>
    <row r="258" spans="11:17" x14ac:dyDescent="0.25">
      <c r="K258">
        <f t="shared" si="28"/>
        <v>0</v>
      </c>
      <c r="L258" t="str">
        <f t="shared" si="27"/>
        <v/>
      </c>
      <c r="N258" t="str">
        <f t="shared" si="23"/>
        <v/>
      </c>
      <c r="O258" t="str">
        <f t="shared" si="24"/>
        <v/>
      </c>
      <c r="P258" t="str">
        <f t="shared" si="25"/>
        <v/>
      </c>
      <c r="Q258" t="str">
        <f t="shared" si="26"/>
        <v/>
      </c>
    </row>
    <row r="259" spans="11:17" x14ac:dyDescent="0.25">
      <c r="K259">
        <f t="shared" si="28"/>
        <v>0</v>
      </c>
      <c r="L259" t="str">
        <f t="shared" si="27"/>
        <v/>
      </c>
      <c r="N259" t="str">
        <f t="shared" si="23"/>
        <v/>
      </c>
      <c r="O259" t="str">
        <f t="shared" si="24"/>
        <v/>
      </c>
      <c r="P259" t="str">
        <f t="shared" si="25"/>
        <v/>
      </c>
      <c r="Q259" t="str">
        <f t="shared" si="26"/>
        <v/>
      </c>
    </row>
    <row r="260" spans="11:17" x14ac:dyDescent="0.25">
      <c r="K260">
        <f t="shared" si="28"/>
        <v>0</v>
      </c>
      <c r="L260" t="str">
        <f t="shared" si="27"/>
        <v/>
      </c>
      <c r="N260" t="str">
        <f t="shared" si="23"/>
        <v/>
      </c>
      <c r="O260" t="str">
        <f t="shared" si="24"/>
        <v/>
      </c>
      <c r="P260" t="str">
        <f t="shared" si="25"/>
        <v/>
      </c>
      <c r="Q260" t="str">
        <f t="shared" si="26"/>
        <v/>
      </c>
    </row>
    <row r="261" spans="11:17" x14ac:dyDescent="0.25">
      <c r="K261">
        <f t="shared" si="28"/>
        <v>0</v>
      </c>
      <c r="L261" t="str">
        <f t="shared" si="27"/>
        <v/>
      </c>
      <c r="N261" t="str">
        <f t="shared" si="23"/>
        <v/>
      </c>
      <c r="O261" t="str">
        <f t="shared" si="24"/>
        <v/>
      </c>
      <c r="P261" t="str">
        <f t="shared" si="25"/>
        <v/>
      </c>
      <c r="Q261" t="str">
        <f t="shared" si="26"/>
        <v/>
      </c>
    </row>
    <row r="262" spans="11:17" x14ac:dyDescent="0.25">
      <c r="K262">
        <f t="shared" si="28"/>
        <v>0</v>
      </c>
      <c r="L262" t="str">
        <f t="shared" si="27"/>
        <v/>
      </c>
      <c r="N262" t="str">
        <f t="shared" si="23"/>
        <v/>
      </c>
      <c r="O262" t="str">
        <f t="shared" si="24"/>
        <v/>
      </c>
      <c r="P262" t="str">
        <f t="shared" si="25"/>
        <v/>
      </c>
      <c r="Q262" t="str">
        <f t="shared" si="26"/>
        <v/>
      </c>
    </row>
    <row r="263" spans="11:17" x14ac:dyDescent="0.25">
      <c r="K263">
        <f t="shared" si="28"/>
        <v>0</v>
      </c>
      <c r="L263" t="str">
        <f t="shared" si="27"/>
        <v/>
      </c>
      <c r="N263" t="str">
        <f t="shared" si="23"/>
        <v/>
      </c>
      <c r="O263" t="str">
        <f t="shared" si="24"/>
        <v/>
      </c>
      <c r="P263" t="str">
        <f t="shared" si="25"/>
        <v/>
      </c>
      <c r="Q263" t="str">
        <f t="shared" si="26"/>
        <v/>
      </c>
    </row>
    <row r="264" spans="11:17" x14ac:dyDescent="0.25">
      <c r="K264">
        <f t="shared" si="28"/>
        <v>0</v>
      </c>
      <c r="L264" t="str">
        <f t="shared" si="27"/>
        <v/>
      </c>
      <c r="N264" t="str">
        <f t="shared" si="23"/>
        <v/>
      </c>
      <c r="O264" t="str">
        <f t="shared" si="24"/>
        <v/>
      </c>
      <c r="P264" t="str">
        <f t="shared" si="25"/>
        <v/>
      </c>
      <c r="Q264" t="str">
        <f t="shared" si="26"/>
        <v/>
      </c>
    </row>
    <row r="265" spans="11:17" x14ac:dyDescent="0.25">
      <c r="K265">
        <f t="shared" si="28"/>
        <v>0</v>
      </c>
      <c r="L265" t="str">
        <f t="shared" si="27"/>
        <v/>
      </c>
      <c r="N265" t="str">
        <f t="shared" si="23"/>
        <v/>
      </c>
      <c r="O265" t="str">
        <f t="shared" si="24"/>
        <v/>
      </c>
      <c r="P265" t="str">
        <f t="shared" si="25"/>
        <v/>
      </c>
      <c r="Q265" t="str">
        <f t="shared" si="26"/>
        <v/>
      </c>
    </row>
    <row r="266" spans="11:17" x14ac:dyDescent="0.25">
      <c r="K266">
        <f t="shared" si="28"/>
        <v>0</v>
      </c>
      <c r="L266" t="str">
        <f t="shared" si="27"/>
        <v/>
      </c>
      <c r="N266" t="str">
        <f t="shared" si="23"/>
        <v/>
      </c>
      <c r="O266" t="str">
        <f t="shared" si="24"/>
        <v/>
      </c>
      <c r="P266" t="str">
        <f t="shared" si="25"/>
        <v/>
      </c>
      <c r="Q266" t="str">
        <f t="shared" si="26"/>
        <v/>
      </c>
    </row>
    <row r="267" spans="11:17" x14ac:dyDescent="0.25">
      <c r="K267">
        <f t="shared" si="28"/>
        <v>0</v>
      </c>
      <c r="L267" t="str">
        <f t="shared" si="27"/>
        <v/>
      </c>
      <c r="N267" t="str">
        <f t="shared" si="23"/>
        <v/>
      </c>
      <c r="O267" t="str">
        <f t="shared" si="24"/>
        <v/>
      </c>
      <c r="P267" t="str">
        <f t="shared" si="25"/>
        <v/>
      </c>
      <c r="Q267" t="str">
        <f t="shared" si="26"/>
        <v/>
      </c>
    </row>
    <row r="268" spans="11:17" x14ac:dyDescent="0.25">
      <c r="K268">
        <f t="shared" si="28"/>
        <v>0</v>
      </c>
      <c r="L268" t="str">
        <f t="shared" si="27"/>
        <v/>
      </c>
      <c r="N268" t="str">
        <f t="shared" si="23"/>
        <v/>
      </c>
      <c r="O268" t="str">
        <f t="shared" si="24"/>
        <v/>
      </c>
      <c r="P268" t="str">
        <f t="shared" si="25"/>
        <v/>
      </c>
      <c r="Q268" t="str">
        <f t="shared" si="26"/>
        <v/>
      </c>
    </row>
    <row r="269" spans="11:17" x14ac:dyDescent="0.25">
      <c r="K269">
        <f t="shared" si="28"/>
        <v>0</v>
      </c>
      <c r="L269" t="str">
        <f t="shared" si="27"/>
        <v/>
      </c>
      <c r="N269" t="str">
        <f t="shared" ref="N269:N332" si="29">IF(LEFT(K270,6)="Taille",RIGHT(K270,(LEN(K270)-8)),"")</f>
        <v/>
      </c>
      <c r="O269" t="str">
        <f t="shared" ref="O269:O332" si="30">IF(LEFT(K270,1)="€",RIGHT(K270,(LEN(K270)-1)),IF(LEFT(K271,1)="€",RIGHT(K271,(LEN(K271)-1)),""))</f>
        <v/>
      </c>
      <c r="P269" t="str">
        <f t="shared" ref="P269:P332" si="31">IF(LEFT(K271,1)="X",RIGHT(K271,(LEN(K271)-2)),IF(LEFT(K272,1)="X",RIGHT(K272,(LEN(K272)-2)),""))</f>
        <v/>
      </c>
      <c r="Q269" t="str">
        <f t="shared" ref="Q269:Q332" si="32">O271</f>
        <v/>
      </c>
    </row>
    <row r="270" spans="11:17" x14ac:dyDescent="0.25">
      <c r="K270">
        <f t="shared" si="28"/>
        <v>0</v>
      </c>
      <c r="L270" t="str">
        <f t="shared" si="27"/>
        <v/>
      </c>
      <c r="N270" t="str">
        <f t="shared" si="29"/>
        <v/>
      </c>
      <c r="O270" t="str">
        <f t="shared" si="30"/>
        <v/>
      </c>
      <c r="P270" t="str">
        <f t="shared" si="31"/>
        <v/>
      </c>
      <c r="Q270" t="str">
        <f t="shared" si="32"/>
        <v/>
      </c>
    </row>
    <row r="271" spans="11:17" x14ac:dyDescent="0.25">
      <c r="K271">
        <f t="shared" si="28"/>
        <v>0</v>
      </c>
      <c r="L271" t="str">
        <f t="shared" ref="L271:L326" si="33">IF(LEFT(K271,2)="PH","PH",IF(LEN(K271)&gt;22,LEFT(K271,2),""))</f>
        <v/>
      </c>
      <c r="N271" t="str">
        <f t="shared" si="29"/>
        <v/>
      </c>
      <c r="O271" t="str">
        <f t="shared" si="30"/>
        <v/>
      </c>
      <c r="P271" t="str">
        <f t="shared" si="31"/>
        <v/>
      </c>
      <c r="Q271" t="str">
        <f t="shared" si="32"/>
        <v/>
      </c>
    </row>
    <row r="272" spans="11:17" x14ac:dyDescent="0.25">
      <c r="K272">
        <f t="shared" si="28"/>
        <v>0</v>
      </c>
      <c r="L272" t="str">
        <f t="shared" si="33"/>
        <v/>
      </c>
      <c r="N272" t="str">
        <f t="shared" si="29"/>
        <v/>
      </c>
      <c r="O272" t="str">
        <f t="shared" si="30"/>
        <v/>
      </c>
      <c r="P272" t="str">
        <f t="shared" si="31"/>
        <v/>
      </c>
      <c r="Q272" t="str">
        <f t="shared" si="32"/>
        <v/>
      </c>
    </row>
    <row r="273" spans="11:17" x14ac:dyDescent="0.25">
      <c r="K273">
        <f t="shared" si="28"/>
        <v>0</v>
      </c>
      <c r="L273" t="str">
        <f t="shared" si="33"/>
        <v/>
      </c>
      <c r="N273" t="str">
        <f t="shared" si="29"/>
        <v/>
      </c>
      <c r="O273" t="str">
        <f t="shared" si="30"/>
        <v/>
      </c>
      <c r="P273" t="str">
        <f t="shared" si="31"/>
        <v/>
      </c>
      <c r="Q273" t="str">
        <f t="shared" si="32"/>
        <v/>
      </c>
    </row>
    <row r="274" spans="11:17" x14ac:dyDescent="0.25">
      <c r="K274">
        <f t="shared" si="28"/>
        <v>0</v>
      </c>
      <c r="L274" t="str">
        <f t="shared" si="33"/>
        <v/>
      </c>
      <c r="N274" t="str">
        <f t="shared" si="29"/>
        <v/>
      </c>
      <c r="O274" t="str">
        <f t="shared" si="30"/>
        <v/>
      </c>
      <c r="P274" t="str">
        <f t="shared" si="31"/>
        <v/>
      </c>
      <c r="Q274" t="str">
        <f t="shared" si="32"/>
        <v/>
      </c>
    </row>
    <row r="275" spans="11:17" x14ac:dyDescent="0.25">
      <c r="K275">
        <f t="shared" si="28"/>
        <v>0</v>
      </c>
      <c r="L275" t="str">
        <f t="shared" si="33"/>
        <v/>
      </c>
      <c r="N275" t="str">
        <f t="shared" si="29"/>
        <v/>
      </c>
      <c r="O275" t="str">
        <f t="shared" si="30"/>
        <v/>
      </c>
      <c r="P275" t="str">
        <f t="shared" si="31"/>
        <v/>
      </c>
      <c r="Q275" t="str">
        <f t="shared" si="32"/>
        <v/>
      </c>
    </row>
    <row r="276" spans="11:17" x14ac:dyDescent="0.25">
      <c r="K276">
        <f t="shared" si="28"/>
        <v>0</v>
      </c>
      <c r="L276" t="str">
        <f t="shared" si="33"/>
        <v/>
      </c>
      <c r="N276" t="str">
        <f t="shared" si="29"/>
        <v/>
      </c>
      <c r="O276" t="str">
        <f t="shared" si="30"/>
        <v/>
      </c>
      <c r="P276" t="str">
        <f t="shared" si="31"/>
        <v/>
      </c>
      <c r="Q276" t="str">
        <f t="shared" si="32"/>
        <v/>
      </c>
    </row>
    <row r="277" spans="11:17" x14ac:dyDescent="0.25">
      <c r="K277">
        <f t="shared" si="28"/>
        <v>0</v>
      </c>
      <c r="L277" t="str">
        <f t="shared" si="33"/>
        <v/>
      </c>
      <c r="N277" t="str">
        <f t="shared" si="29"/>
        <v/>
      </c>
      <c r="O277" t="str">
        <f t="shared" si="30"/>
        <v/>
      </c>
      <c r="P277" t="str">
        <f t="shared" si="31"/>
        <v/>
      </c>
      <c r="Q277" t="str">
        <f t="shared" si="32"/>
        <v/>
      </c>
    </row>
    <row r="278" spans="11:17" x14ac:dyDescent="0.25">
      <c r="K278">
        <f t="shared" si="28"/>
        <v>0</v>
      </c>
      <c r="L278" t="str">
        <f t="shared" si="33"/>
        <v/>
      </c>
      <c r="N278" t="str">
        <f t="shared" si="29"/>
        <v/>
      </c>
      <c r="O278" t="str">
        <f t="shared" si="30"/>
        <v/>
      </c>
      <c r="P278" t="str">
        <f t="shared" si="31"/>
        <v/>
      </c>
      <c r="Q278" t="str">
        <f t="shared" si="32"/>
        <v/>
      </c>
    </row>
    <row r="279" spans="11:17" x14ac:dyDescent="0.25">
      <c r="K279">
        <f t="shared" si="28"/>
        <v>0</v>
      </c>
      <c r="L279" t="str">
        <f t="shared" si="33"/>
        <v/>
      </c>
      <c r="N279" t="str">
        <f t="shared" si="29"/>
        <v/>
      </c>
      <c r="O279" t="str">
        <f t="shared" si="30"/>
        <v/>
      </c>
      <c r="P279" t="str">
        <f t="shared" si="31"/>
        <v/>
      </c>
      <c r="Q279" t="str">
        <f t="shared" si="32"/>
        <v/>
      </c>
    </row>
    <row r="280" spans="11:17" x14ac:dyDescent="0.25">
      <c r="K280">
        <f t="shared" si="28"/>
        <v>0</v>
      </c>
      <c r="L280" t="str">
        <f t="shared" si="33"/>
        <v/>
      </c>
      <c r="N280" t="str">
        <f t="shared" si="29"/>
        <v/>
      </c>
      <c r="O280" t="str">
        <f t="shared" si="30"/>
        <v/>
      </c>
      <c r="P280" t="str">
        <f t="shared" si="31"/>
        <v/>
      </c>
      <c r="Q280" t="str">
        <f t="shared" si="32"/>
        <v/>
      </c>
    </row>
    <row r="281" spans="11:17" x14ac:dyDescent="0.25">
      <c r="K281">
        <f t="shared" si="28"/>
        <v>0</v>
      </c>
      <c r="L281" t="str">
        <f t="shared" si="33"/>
        <v/>
      </c>
      <c r="N281" t="str">
        <f t="shared" si="29"/>
        <v/>
      </c>
      <c r="O281" t="str">
        <f t="shared" si="30"/>
        <v/>
      </c>
      <c r="P281" t="str">
        <f t="shared" si="31"/>
        <v/>
      </c>
      <c r="Q281" t="str">
        <f t="shared" si="32"/>
        <v/>
      </c>
    </row>
    <row r="282" spans="11:17" x14ac:dyDescent="0.25">
      <c r="K282">
        <f t="shared" si="28"/>
        <v>0</v>
      </c>
      <c r="L282" t="str">
        <f t="shared" si="33"/>
        <v/>
      </c>
      <c r="N282" t="str">
        <f t="shared" si="29"/>
        <v/>
      </c>
      <c r="O282" t="str">
        <f t="shared" si="30"/>
        <v/>
      </c>
      <c r="P282" t="str">
        <f t="shared" si="31"/>
        <v/>
      </c>
      <c r="Q282" t="str">
        <f t="shared" si="32"/>
        <v/>
      </c>
    </row>
    <row r="283" spans="11:17" x14ac:dyDescent="0.25">
      <c r="K283">
        <f t="shared" si="28"/>
        <v>0</v>
      </c>
      <c r="L283" t="str">
        <f t="shared" si="33"/>
        <v/>
      </c>
      <c r="N283" t="str">
        <f t="shared" si="29"/>
        <v/>
      </c>
      <c r="O283" t="str">
        <f t="shared" si="30"/>
        <v/>
      </c>
      <c r="P283" t="str">
        <f t="shared" si="31"/>
        <v/>
      </c>
      <c r="Q283" t="str">
        <f t="shared" si="32"/>
        <v/>
      </c>
    </row>
    <row r="284" spans="11:17" x14ac:dyDescent="0.25">
      <c r="K284">
        <f t="shared" si="28"/>
        <v>0</v>
      </c>
      <c r="L284" t="str">
        <f t="shared" si="33"/>
        <v/>
      </c>
      <c r="N284" t="str">
        <f t="shared" si="29"/>
        <v/>
      </c>
      <c r="O284" t="str">
        <f t="shared" si="30"/>
        <v/>
      </c>
      <c r="P284" t="str">
        <f t="shared" si="31"/>
        <v/>
      </c>
      <c r="Q284" t="str">
        <f t="shared" si="32"/>
        <v/>
      </c>
    </row>
    <row r="285" spans="11:17" x14ac:dyDescent="0.25">
      <c r="K285">
        <f t="shared" si="28"/>
        <v>0</v>
      </c>
      <c r="L285" t="str">
        <f t="shared" si="33"/>
        <v/>
      </c>
      <c r="N285" t="str">
        <f t="shared" si="29"/>
        <v/>
      </c>
      <c r="O285" t="str">
        <f t="shared" si="30"/>
        <v/>
      </c>
      <c r="P285" t="str">
        <f t="shared" si="31"/>
        <v/>
      </c>
      <c r="Q285" t="str">
        <f t="shared" si="32"/>
        <v/>
      </c>
    </row>
    <row r="286" spans="11:17" x14ac:dyDescent="0.25">
      <c r="K286">
        <f t="shared" si="28"/>
        <v>0</v>
      </c>
      <c r="L286" t="str">
        <f t="shared" si="33"/>
        <v/>
      </c>
      <c r="N286" t="str">
        <f t="shared" si="29"/>
        <v/>
      </c>
      <c r="O286" t="str">
        <f t="shared" si="30"/>
        <v/>
      </c>
      <c r="P286" t="str">
        <f t="shared" si="31"/>
        <v/>
      </c>
      <c r="Q286" t="str">
        <f t="shared" si="32"/>
        <v/>
      </c>
    </row>
    <row r="287" spans="11:17" x14ac:dyDescent="0.25">
      <c r="K287">
        <f t="shared" si="28"/>
        <v>0</v>
      </c>
      <c r="L287" t="str">
        <f t="shared" si="33"/>
        <v/>
      </c>
      <c r="N287" t="str">
        <f t="shared" si="29"/>
        <v/>
      </c>
      <c r="O287" t="str">
        <f t="shared" si="30"/>
        <v/>
      </c>
      <c r="P287" t="str">
        <f t="shared" si="31"/>
        <v/>
      </c>
      <c r="Q287" t="str">
        <f t="shared" si="32"/>
        <v/>
      </c>
    </row>
    <row r="288" spans="11:17" x14ac:dyDescent="0.25">
      <c r="K288">
        <f t="shared" si="28"/>
        <v>0</v>
      </c>
      <c r="L288" t="str">
        <f t="shared" si="33"/>
        <v/>
      </c>
      <c r="N288" t="str">
        <f t="shared" si="29"/>
        <v/>
      </c>
      <c r="O288" t="str">
        <f t="shared" si="30"/>
        <v/>
      </c>
      <c r="P288" t="str">
        <f t="shared" si="31"/>
        <v/>
      </c>
      <c r="Q288" t="str">
        <f t="shared" si="32"/>
        <v/>
      </c>
    </row>
    <row r="289" spans="11:17" x14ac:dyDescent="0.25">
      <c r="K289">
        <f t="shared" si="28"/>
        <v>0</v>
      </c>
      <c r="L289" t="str">
        <f t="shared" si="33"/>
        <v/>
      </c>
      <c r="N289" t="str">
        <f t="shared" si="29"/>
        <v/>
      </c>
      <c r="O289" t="str">
        <f t="shared" si="30"/>
        <v/>
      </c>
      <c r="P289" t="str">
        <f t="shared" si="31"/>
        <v/>
      </c>
      <c r="Q289" t="str">
        <f t="shared" si="32"/>
        <v/>
      </c>
    </row>
    <row r="290" spans="11:17" x14ac:dyDescent="0.25">
      <c r="K290">
        <f t="shared" si="28"/>
        <v>0</v>
      </c>
      <c r="L290" t="str">
        <f t="shared" si="33"/>
        <v/>
      </c>
      <c r="N290" t="str">
        <f t="shared" si="29"/>
        <v/>
      </c>
      <c r="O290" t="str">
        <f t="shared" si="30"/>
        <v/>
      </c>
      <c r="P290" t="str">
        <f t="shared" si="31"/>
        <v/>
      </c>
      <c r="Q290" t="str">
        <f t="shared" si="32"/>
        <v/>
      </c>
    </row>
    <row r="291" spans="11:17" x14ac:dyDescent="0.25">
      <c r="K291">
        <f t="shared" si="28"/>
        <v>0</v>
      </c>
      <c r="L291" t="str">
        <f t="shared" si="33"/>
        <v/>
      </c>
      <c r="N291" t="str">
        <f t="shared" si="29"/>
        <v/>
      </c>
      <c r="O291" t="str">
        <f t="shared" si="30"/>
        <v/>
      </c>
      <c r="P291" t="str">
        <f t="shared" si="31"/>
        <v/>
      </c>
      <c r="Q291" t="str">
        <f t="shared" si="32"/>
        <v/>
      </c>
    </row>
    <row r="292" spans="11:17" x14ac:dyDescent="0.25">
      <c r="K292">
        <f t="shared" si="28"/>
        <v>0</v>
      </c>
      <c r="L292" t="str">
        <f t="shared" si="33"/>
        <v/>
      </c>
      <c r="N292" t="str">
        <f t="shared" si="29"/>
        <v/>
      </c>
      <c r="O292" t="str">
        <f t="shared" si="30"/>
        <v/>
      </c>
      <c r="P292" t="str">
        <f t="shared" si="31"/>
        <v/>
      </c>
      <c r="Q292" t="str">
        <f t="shared" si="32"/>
        <v/>
      </c>
    </row>
    <row r="293" spans="11:17" x14ac:dyDescent="0.25">
      <c r="K293">
        <f t="shared" si="28"/>
        <v>0</v>
      </c>
      <c r="L293" t="str">
        <f t="shared" si="33"/>
        <v/>
      </c>
      <c r="N293" t="str">
        <f t="shared" si="29"/>
        <v/>
      </c>
      <c r="O293" t="str">
        <f t="shared" si="30"/>
        <v/>
      </c>
      <c r="P293" t="str">
        <f t="shared" si="31"/>
        <v/>
      </c>
      <c r="Q293" t="str">
        <f t="shared" si="32"/>
        <v/>
      </c>
    </row>
    <row r="294" spans="11:17" x14ac:dyDescent="0.25">
      <c r="K294">
        <f t="shared" si="28"/>
        <v>0</v>
      </c>
      <c r="L294" t="str">
        <f t="shared" si="33"/>
        <v/>
      </c>
      <c r="N294" t="str">
        <f t="shared" si="29"/>
        <v/>
      </c>
      <c r="O294" t="str">
        <f t="shared" si="30"/>
        <v/>
      </c>
      <c r="P294" t="str">
        <f t="shared" si="31"/>
        <v/>
      </c>
      <c r="Q294" t="str">
        <f t="shared" si="32"/>
        <v/>
      </c>
    </row>
    <row r="295" spans="11:17" x14ac:dyDescent="0.25">
      <c r="K295">
        <f t="shared" si="28"/>
        <v>0</v>
      </c>
      <c r="L295" t="str">
        <f t="shared" si="33"/>
        <v/>
      </c>
      <c r="N295" t="str">
        <f t="shared" si="29"/>
        <v/>
      </c>
      <c r="O295" t="str">
        <f t="shared" si="30"/>
        <v/>
      </c>
      <c r="P295" t="str">
        <f t="shared" si="31"/>
        <v/>
      </c>
      <c r="Q295" t="str">
        <f t="shared" si="32"/>
        <v/>
      </c>
    </row>
    <row r="296" spans="11:17" x14ac:dyDescent="0.25">
      <c r="K296">
        <f t="shared" si="28"/>
        <v>0</v>
      </c>
      <c r="L296" t="str">
        <f t="shared" si="33"/>
        <v/>
      </c>
      <c r="N296" t="str">
        <f t="shared" si="29"/>
        <v/>
      </c>
      <c r="O296" t="str">
        <f t="shared" si="30"/>
        <v/>
      </c>
      <c r="P296" t="str">
        <f t="shared" si="31"/>
        <v/>
      </c>
      <c r="Q296" t="str">
        <f t="shared" si="32"/>
        <v/>
      </c>
    </row>
    <row r="297" spans="11:17" x14ac:dyDescent="0.25">
      <c r="K297">
        <f t="shared" si="28"/>
        <v>0</v>
      </c>
      <c r="L297" t="str">
        <f t="shared" si="33"/>
        <v/>
      </c>
      <c r="N297" t="str">
        <f t="shared" si="29"/>
        <v/>
      </c>
      <c r="O297" t="str">
        <f t="shared" si="30"/>
        <v/>
      </c>
      <c r="P297" t="str">
        <f t="shared" si="31"/>
        <v/>
      </c>
      <c r="Q297" t="str">
        <f t="shared" si="32"/>
        <v/>
      </c>
    </row>
    <row r="298" spans="11:17" x14ac:dyDescent="0.25">
      <c r="K298">
        <f t="shared" si="28"/>
        <v>0</v>
      </c>
      <c r="L298" t="str">
        <f t="shared" si="33"/>
        <v/>
      </c>
      <c r="N298" t="str">
        <f t="shared" si="29"/>
        <v/>
      </c>
      <c r="O298" t="str">
        <f t="shared" si="30"/>
        <v/>
      </c>
      <c r="P298" t="str">
        <f t="shared" si="31"/>
        <v/>
      </c>
      <c r="Q298" t="str">
        <f t="shared" si="32"/>
        <v/>
      </c>
    </row>
    <row r="299" spans="11:17" x14ac:dyDescent="0.25">
      <c r="K299">
        <f t="shared" si="28"/>
        <v>0</v>
      </c>
      <c r="L299" t="str">
        <f t="shared" si="33"/>
        <v/>
      </c>
      <c r="N299" t="str">
        <f t="shared" si="29"/>
        <v/>
      </c>
      <c r="O299" t="str">
        <f t="shared" si="30"/>
        <v/>
      </c>
      <c r="P299" t="str">
        <f t="shared" si="31"/>
        <v/>
      </c>
      <c r="Q299" t="str">
        <f t="shared" si="32"/>
        <v/>
      </c>
    </row>
    <row r="300" spans="11:17" x14ac:dyDescent="0.25">
      <c r="K300">
        <f t="shared" si="28"/>
        <v>0</v>
      </c>
      <c r="L300" t="str">
        <f t="shared" si="33"/>
        <v/>
      </c>
      <c r="N300" t="str">
        <f t="shared" si="29"/>
        <v/>
      </c>
      <c r="O300" t="str">
        <f t="shared" si="30"/>
        <v/>
      </c>
      <c r="P300" t="str">
        <f t="shared" si="31"/>
        <v/>
      </c>
      <c r="Q300" t="str">
        <f t="shared" si="32"/>
        <v/>
      </c>
    </row>
    <row r="301" spans="11:17" x14ac:dyDescent="0.25">
      <c r="K301">
        <f t="shared" si="28"/>
        <v>0</v>
      </c>
      <c r="L301" t="str">
        <f t="shared" si="33"/>
        <v/>
      </c>
      <c r="N301" t="str">
        <f t="shared" si="29"/>
        <v/>
      </c>
      <c r="O301" t="str">
        <f t="shared" si="30"/>
        <v/>
      </c>
      <c r="P301" t="str">
        <f t="shared" si="31"/>
        <v/>
      </c>
      <c r="Q301" t="str">
        <f t="shared" si="32"/>
        <v/>
      </c>
    </row>
    <row r="302" spans="11:17" x14ac:dyDescent="0.25">
      <c r="K302">
        <f t="shared" si="28"/>
        <v>0</v>
      </c>
      <c r="L302" t="str">
        <f t="shared" si="33"/>
        <v/>
      </c>
      <c r="N302" t="str">
        <f t="shared" si="29"/>
        <v/>
      </c>
      <c r="O302" t="str">
        <f t="shared" si="30"/>
        <v/>
      </c>
      <c r="P302" t="str">
        <f t="shared" si="31"/>
        <v/>
      </c>
      <c r="Q302" t="str">
        <f t="shared" si="32"/>
        <v/>
      </c>
    </row>
    <row r="303" spans="11:17" x14ac:dyDescent="0.25">
      <c r="K303">
        <f t="shared" si="28"/>
        <v>0</v>
      </c>
      <c r="L303" t="str">
        <f t="shared" si="33"/>
        <v/>
      </c>
      <c r="N303" t="str">
        <f t="shared" si="29"/>
        <v/>
      </c>
      <c r="O303" t="str">
        <f t="shared" si="30"/>
        <v/>
      </c>
      <c r="P303" t="str">
        <f t="shared" si="31"/>
        <v/>
      </c>
      <c r="Q303" t="str">
        <f t="shared" si="32"/>
        <v/>
      </c>
    </row>
    <row r="304" spans="11:17" x14ac:dyDescent="0.25">
      <c r="K304">
        <f t="shared" si="28"/>
        <v>0</v>
      </c>
      <c r="L304" t="str">
        <f t="shared" si="33"/>
        <v/>
      </c>
      <c r="N304" t="str">
        <f t="shared" si="29"/>
        <v/>
      </c>
      <c r="O304" t="str">
        <f t="shared" si="30"/>
        <v/>
      </c>
      <c r="P304" t="str">
        <f t="shared" si="31"/>
        <v/>
      </c>
      <c r="Q304" t="str">
        <f t="shared" si="32"/>
        <v/>
      </c>
    </row>
    <row r="305" spans="11:17" x14ac:dyDescent="0.25">
      <c r="K305">
        <f t="shared" si="28"/>
        <v>0</v>
      </c>
      <c r="L305" t="str">
        <f t="shared" si="33"/>
        <v/>
      </c>
      <c r="N305" t="str">
        <f t="shared" si="29"/>
        <v/>
      </c>
      <c r="O305" t="str">
        <f t="shared" si="30"/>
        <v/>
      </c>
      <c r="P305" t="str">
        <f t="shared" si="31"/>
        <v/>
      </c>
      <c r="Q305" t="str">
        <f t="shared" si="32"/>
        <v/>
      </c>
    </row>
    <row r="306" spans="11:17" x14ac:dyDescent="0.25">
      <c r="K306">
        <f t="shared" si="28"/>
        <v>0</v>
      </c>
      <c r="L306" t="str">
        <f t="shared" si="33"/>
        <v/>
      </c>
      <c r="N306" t="str">
        <f t="shared" si="29"/>
        <v/>
      </c>
      <c r="O306" t="str">
        <f t="shared" si="30"/>
        <v/>
      </c>
      <c r="P306" t="str">
        <f t="shared" si="31"/>
        <v/>
      </c>
      <c r="Q306" t="str">
        <f t="shared" si="32"/>
        <v/>
      </c>
    </row>
    <row r="307" spans="11:17" x14ac:dyDescent="0.25">
      <c r="K307">
        <f t="shared" si="28"/>
        <v>0</v>
      </c>
      <c r="L307" t="str">
        <f t="shared" si="33"/>
        <v/>
      </c>
      <c r="N307" t="str">
        <f t="shared" si="29"/>
        <v/>
      </c>
      <c r="O307" t="str">
        <f t="shared" si="30"/>
        <v/>
      </c>
      <c r="P307" t="str">
        <f t="shared" si="31"/>
        <v/>
      </c>
      <c r="Q307" t="str">
        <f t="shared" si="32"/>
        <v/>
      </c>
    </row>
    <row r="308" spans="11:17" x14ac:dyDescent="0.25">
      <c r="K308">
        <f t="shared" si="28"/>
        <v>0</v>
      </c>
      <c r="L308" t="str">
        <f t="shared" si="33"/>
        <v/>
      </c>
      <c r="N308" t="str">
        <f t="shared" si="29"/>
        <v/>
      </c>
      <c r="O308" t="str">
        <f t="shared" si="30"/>
        <v/>
      </c>
      <c r="P308" t="str">
        <f t="shared" si="31"/>
        <v/>
      </c>
      <c r="Q308" t="str">
        <f t="shared" si="32"/>
        <v/>
      </c>
    </row>
    <row r="309" spans="11:17" x14ac:dyDescent="0.25">
      <c r="K309">
        <f t="shared" si="28"/>
        <v>0</v>
      </c>
      <c r="L309" t="str">
        <f t="shared" si="33"/>
        <v/>
      </c>
      <c r="N309" t="str">
        <f t="shared" si="29"/>
        <v/>
      </c>
      <c r="O309" t="str">
        <f t="shared" si="30"/>
        <v/>
      </c>
      <c r="P309" t="str">
        <f t="shared" si="31"/>
        <v/>
      </c>
      <c r="Q309" t="str">
        <f t="shared" si="32"/>
        <v/>
      </c>
    </row>
    <row r="310" spans="11:17" x14ac:dyDescent="0.25">
      <c r="K310">
        <f t="shared" si="28"/>
        <v>0</v>
      </c>
      <c r="L310" t="str">
        <f t="shared" si="33"/>
        <v/>
      </c>
      <c r="N310" t="str">
        <f t="shared" si="29"/>
        <v/>
      </c>
      <c r="O310" t="str">
        <f t="shared" si="30"/>
        <v/>
      </c>
      <c r="P310" t="str">
        <f t="shared" si="31"/>
        <v/>
      </c>
      <c r="Q310" t="str">
        <f t="shared" si="32"/>
        <v/>
      </c>
    </row>
    <row r="311" spans="11:17" x14ac:dyDescent="0.25">
      <c r="K311">
        <f t="shared" si="28"/>
        <v>0</v>
      </c>
      <c r="L311" t="str">
        <f t="shared" si="33"/>
        <v/>
      </c>
      <c r="N311" t="str">
        <f t="shared" si="29"/>
        <v/>
      </c>
      <c r="O311" t="str">
        <f t="shared" si="30"/>
        <v/>
      </c>
      <c r="P311" t="str">
        <f t="shared" si="31"/>
        <v/>
      </c>
      <c r="Q311" t="str">
        <f t="shared" si="32"/>
        <v/>
      </c>
    </row>
    <row r="312" spans="11:17" x14ac:dyDescent="0.25">
      <c r="K312">
        <f t="shared" si="28"/>
        <v>0</v>
      </c>
      <c r="L312" t="str">
        <f t="shared" si="33"/>
        <v/>
      </c>
      <c r="N312" t="str">
        <f t="shared" si="29"/>
        <v/>
      </c>
      <c r="O312" t="str">
        <f t="shared" si="30"/>
        <v/>
      </c>
      <c r="P312" t="str">
        <f t="shared" si="31"/>
        <v/>
      </c>
      <c r="Q312" t="str">
        <f t="shared" si="32"/>
        <v/>
      </c>
    </row>
    <row r="313" spans="11:17" x14ac:dyDescent="0.25">
      <c r="K313">
        <f t="shared" si="28"/>
        <v>0</v>
      </c>
      <c r="L313" t="str">
        <f t="shared" si="33"/>
        <v/>
      </c>
      <c r="N313" t="str">
        <f t="shared" si="29"/>
        <v/>
      </c>
      <c r="O313" t="str">
        <f t="shared" si="30"/>
        <v/>
      </c>
      <c r="P313" t="str">
        <f t="shared" si="31"/>
        <v/>
      </c>
      <c r="Q313" t="str">
        <f t="shared" si="32"/>
        <v/>
      </c>
    </row>
    <row r="314" spans="11:17" x14ac:dyDescent="0.25">
      <c r="K314">
        <f t="shared" si="28"/>
        <v>0</v>
      </c>
      <c r="L314" t="str">
        <f t="shared" si="33"/>
        <v/>
      </c>
      <c r="N314" t="str">
        <f t="shared" si="29"/>
        <v/>
      </c>
      <c r="O314" t="str">
        <f t="shared" si="30"/>
        <v/>
      </c>
      <c r="P314" t="str">
        <f t="shared" si="31"/>
        <v/>
      </c>
      <c r="Q314" t="str">
        <f t="shared" si="32"/>
        <v/>
      </c>
    </row>
    <row r="315" spans="11:17" x14ac:dyDescent="0.25">
      <c r="K315">
        <f t="shared" si="28"/>
        <v>0</v>
      </c>
      <c r="L315" t="str">
        <f t="shared" si="33"/>
        <v/>
      </c>
      <c r="N315" t="str">
        <f t="shared" si="29"/>
        <v/>
      </c>
      <c r="O315" t="str">
        <f t="shared" si="30"/>
        <v/>
      </c>
      <c r="P315" t="str">
        <f t="shared" si="31"/>
        <v/>
      </c>
      <c r="Q315" t="str">
        <f t="shared" si="32"/>
        <v/>
      </c>
    </row>
    <row r="316" spans="11:17" x14ac:dyDescent="0.25">
      <c r="K316">
        <f t="shared" si="28"/>
        <v>0</v>
      </c>
      <c r="L316" t="str">
        <f t="shared" si="33"/>
        <v/>
      </c>
      <c r="N316" t="str">
        <f t="shared" si="29"/>
        <v/>
      </c>
      <c r="O316" t="str">
        <f t="shared" si="30"/>
        <v/>
      </c>
      <c r="P316" t="str">
        <f t="shared" si="31"/>
        <v/>
      </c>
      <c r="Q316" t="str">
        <f t="shared" si="32"/>
        <v/>
      </c>
    </row>
    <row r="317" spans="11:17" x14ac:dyDescent="0.25">
      <c r="K317">
        <f t="shared" si="28"/>
        <v>0</v>
      </c>
      <c r="L317" t="str">
        <f t="shared" si="33"/>
        <v/>
      </c>
      <c r="N317" t="str">
        <f t="shared" si="29"/>
        <v/>
      </c>
      <c r="O317" t="str">
        <f t="shared" si="30"/>
        <v/>
      </c>
      <c r="P317" t="str">
        <f t="shared" si="31"/>
        <v/>
      </c>
      <c r="Q317" t="str">
        <f t="shared" si="32"/>
        <v/>
      </c>
    </row>
    <row r="318" spans="11:17" x14ac:dyDescent="0.25">
      <c r="K318">
        <f t="shared" si="28"/>
        <v>0</v>
      </c>
      <c r="L318" t="str">
        <f t="shared" si="33"/>
        <v/>
      </c>
      <c r="N318" t="str">
        <f t="shared" si="29"/>
        <v/>
      </c>
      <c r="O318" t="str">
        <f t="shared" si="30"/>
        <v/>
      </c>
      <c r="P318" t="str">
        <f t="shared" si="31"/>
        <v/>
      </c>
      <c r="Q318" t="str">
        <f t="shared" si="32"/>
        <v/>
      </c>
    </row>
    <row r="319" spans="11:17" x14ac:dyDescent="0.25">
      <c r="K319">
        <f t="shared" si="28"/>
        <v>0</v>
      </c>
      <c r="L319" t="str">
        <f t="shared" si="33"/>
        <v/>
      </c>
      <c r="N319" t="str">
        <f t="shared" si="29"/>
        <v/>
      </c>
      <c r="O319" t="str">
        <f t="shared" si="30"/>
        <v/>
      </c>
      <c r="P319" t="str">
        <f t="shared" si="31"/>
        <v/>
      </c>
      <c r="Q319" t="str">
        <f t="shared" si="32"/>
        <v/>
      </c>
    </row>
    <row r="320" spans="11:17" x14ac:dyDescent="0.25">
      <c r="K320">
        <f t="shared" si="28"/>
        <v>0</v>
      </c>
      <c r="L320" t="str">
        <f t="shared" si="33"/>
        <v/>
      </c>
      <c r="N320" t="str">
        <f t="shared" si="29"/>
        <v/>
      </c>
      <c r="O320" t="str">
        <f t="shared" si="30"/>
        <v/>
      </c>
      <c r="P320" t="str">
        <f t="shared" si="31"/>
        <v/>
      </c>
      <c r="Q320" t="str">
        <f t="shared" si="32"/>
        <v/>
      </c>
    </row>
    <row r="321" spans="11:17" x14ac:dyDescent="0.25">
      <c r="K321">
        <f t="shared" ref="K321:K384" si="34">A321</f>
        <v>0</v>
      </c>
      <c r="L321" t="str">
        <f t="shared" si="33"/>
        <v/>
      </c>
      <c r="N321" t="str">
        <f t="shared" si="29"/>
        <v/>
      </c>
      <c r="O321" t="str">
        <f t="shared" si="30"/>
        <v/>
      </c>
      <c r="P321" t="str">
        <f t="shared" si="31"/>
        <v/>
      </c>
      <c r="Q321" t="str">
        <f t="shared" si="32"/>
        <v/>
      </c>
    </row>
    <row r="322" spans="11:17" x14ac:dyDescent="0.25">
      <c r="K322">
        <f t="shared" si="34"/>
        <v>0</v>
      </c>
      <c r="L322" t="str">
        <f t="shared" si="33"/>
        <v/>
      </c>
      <c r="N322" t="str">
        <f t="shared" si="29"/>
        <v/>
      </c>
      <c r="O322" t="str">
        <f t="shared" si="30"/>
        <v/>
      </c>
      <c r="P322" t="str">
        <f t="shared" si="31"/>
        <v/>
      </c>
      <c r="Q322" t="str">
        <f t="shared" si="32"/>
        <v/>
      </c>
    </row>
    <row r="323" spans="11:17" x14ac:dyDescent="0.25">
      <c r="K323">
        <f t="shared" si="34"/>
        <v>0</v>
      </c>
      <c r="L323" t="str">
        <f t="shared" si="33"/>
        <v/>
      </c>
      <c r="N323" t="str">
        <f t="shared" si="29"/>
        <v/>
      </c>
      <c r="O323" t="str">
        <f t="shared" si="30"/>
        <v/>
      </c>
      <c r="P323" t="str">
        <f t="shared" si="31"/>
        <v/>
      </c>
      <c r="Q323" t="str">
        <f t="shared" si="32"/>
        <v/>
      </c>
    </row>
    <row r="324" spans="11:17" x14ac:dyDescent="0.25">
      <c r="K324">
        <f t="shared" si="34"/>
        <v>0</v>
      </c>
      <c r="L324" t="str">
        <f t="shared" si="33"/>
        <v/>
      </c>
      <c r="N324" t="str">
        <f t="shared" si="29"/>
        <v/>
      </c>
      <c r="O324" t="str">
        <f t="shared" si="30"/>
        <v/>
      </c>
      <c r="P324" t="str">
        <f t="shared" si="31"/>
        <v/>
      </c>
      <c r="Q324" t="str">
        <f t="shared" si="32"/>
        <v/>
      </c>
    </row>
    <row r="325" spans="11:17" x14ac:dyDescent="0.25">
      <c r="K325">
        <f t="shared" si="34"/>
        <v>0</v>
      </c>
      <c r="L325" t="str">
        <f t="shared" si="33"/>
        <v/>
      </c>
      <c r="N325" t="str">
        <f t="shared" si="29"/>
        <v/>
      </c>
      <c r="O325" t="str">
        <f t="shared" si="30"/>
        <v/>
      </c>
      <c r="P325" t="str">
        <f t="shared" si="31"/>
        <v/>
      </c>
      <c r="Q325" t="str">
        <f t="shared" si="32"/>
        <v/>
      </c>
    </row>
    <row r="326" spans="11:17" x14ac:dyDescent="0.25">
      <c r="K326">
        <f t="shared" si="34"/>
        <v>0</v>
      </c>
      <c r="L326" t="str">
        <f t="shared" si="33"/>
        <v/>
      </c>
      <c r="N326" t="str">
        <f t="shared" si="29"/>
        <v/>
      </c>
      <c r="O326" t="str">
        <f t="shared" si="30"/>
        <v/>
      </c>
      <c r="P326" t="str">
        <f t="shared" si="31"/>
        <v/>
      </c>
      <c r="Q326" t="str">
        <f t="shared" si="32"/>
        <v/>
      </c>
    </row>
    <row r="327" spans="11:17" x14ac:dyDescent="0.25">
      <c r="K327">
        <f t="shared" si="34"/>
        <v>0</v>
      </c>
      <c r="L327" t="str">
        <f t="shared" ref="L327:L332" si="35">IF(LEN(K327)&gt;22,LEFT(K327,2),"")</f>
        <v/>
      </c>
      <c r="N327" t="str">
        <f t="shared" si="29"/>
        <v/>
      </c>
      <c r="O327" t="str">
        <f t="shared" si="30"/>
        <v/>
      </c>
      <c r="P327" t="str">
        <f t="shared" si="31"/>
        <v/>
      </c>
      <c r="Q327" t="str">
        <f t="shared" si="32"/>
        <v/>
      </c>
    </row>
    <row r="328" spans="11:17" x14ac:dyDescent="0.25">
      <c r="K328">
        <f t="shared" si="34"/>
        <v>0</v>
      </c>
      <c r="L328" t="str">
        <f t="shared" si="35"/>
        <v/>
      </c>
      <c r="N328" t="str">
        <f t="shared" si="29"/>
        <v/>
      </c>
      <c r="O328" t="str">
        <f t="shared" si="30"/>
        <v/>
      </c>
      <c r="P328" t="str">
        <f t="shared" si="31"/>
        <v/>
      </c>
      <c r="Q328" t="str">
        <f t="shared" si="32"/>
        <v/>
      </c>
    </row>
    <row r="329" spans="11:17" x14ac:dyDescent="0.25">
      <c r="K329">
        <f t="shared" si="34"/>
        <v>0</v>
      </c>
      <c r="L329" t="str">
        <f t="shared" si="35"/>
        <v/>
      </c>
      <c r="N329" t="str">
        <f t="shared" si="29"/>
        <v/>
      </c>
      <c r="O329" t="str">
        <f t="shared" si="30"/>
        <v/>
      </c>
      <c r="P329" t="str">
        <f t="shared" si="31"/>
        <v/>
      </c>
      <c r="Q329" t="str">
        <f t="shared" si="32"/>
        <v/>
      </c>
    </row>
    <row r="330" spans="11:17" x14ac:dyDescent="0.25">
      <c r="K330">
        <f t="shared" si="34"/>
        <v>0</v>
      </c>
      <c r="L330" t="str">
        <f t="shared" si="35"/>
        <v/>
      </c>
      <c r="N330" t="str">
        <f t="shared" si="29"/>
        <v/>
      </c>
      <c r="O330" t="str">
        <f t="shared" si="30"/>
        <v/>
      </c>
      <c r="P330" t="str">
        <f t="shared" si="31"/>
        <v/>
      </c>
      <c r="Q330" t="str">
        <f t="shared" si="32"/>
        <v/>
      </c>
    </row>
    <row r="331" spans="11:17" x14ac:dyDescent="0.25">
      <c r="K331">
        <f t="shared" si="34"/>
        <v>0</v>
      </c>
      <c r="L331" t="str">
        <f t="shared" si="35"/>
        <v/>
      </c>
      <c r="N331" t="str">
        <f t="shared" si="29"/>
        <v/>
      </c>
      <c r="O331" t="str">
        <f t="shared" si="30"/>
        <v/>
      </c>
      <c r="P331" t="str">
        <f t="shared" si="31"/>
        <v/>
      </c>
      <c r="Q331" t="str">
        <f t="shared" si="32"/>
        <v/>
      </c>
    </row>
    <row r="332" spans="11:17" x14ac:dyDescent="0.25">
      <c r="K332">
        <f t="shared" si="34"/>
        <v>0</v>
      </c>
      <c r="L332" t="str">
        <f t="shared" si="35"/>
        <v/>
      </c>
      <c r="N332" t="str">
        <f t="shared" si="29"/>
        <v/>
      </c>
      <c r="O332" t="str">
        <f t="shared" si="30"/>
        <v/>
      </c>
      <c r="P332" t="str">
        <f t="shared" si="31"/>
        <v/>
      </c>
      <c r="Q332" t="str">
        <f t="shared" si="32"/>
        <v/>
      </c>
    </row>
    <row r="333" spans="11:17" x14ac:dyDescent="0.25">
      <c r="K333">
        <f t="shared" si="34"/>
        <v>0</v>
      </c>
      <c r="L333" t="str">
        <f t="shared" ref="L333:L396" si="36">IF(LEN(K333)&gt;22,LEFT(K333,2),"")</f>
        <v/>
      </c>
      <c r="N333" t="str">
        <f t="shared" ref="N333:N396" si="37">IF(LEFT(K334,6)="Taille",RIGHT(K334,(LEN(K334)-8)),"")</f>
        <v/>
      </c>
      <c r="O333" t="str">
        <f t="shared" ref="O333:O396" si="38">IF(LEFT(K334,1)="€",RIGHT(K334,(LEN(K334)-1)),IF(LEFT(K335,1)="€",RIGHT(K335,(LEN(K335)-1)),""))</f>
        <v/>
      </c>
      <c r="P333" t="str">
        <f t="shared" ref="P333:P396" si="39">IF(LEFT(K335,1)="X",RIGHT(K335,(LEN(K335)-2)),IF(LEFT(K336,1)="X",RIGHT(K336,(LEN(K336)-2)),""))</f>
        <v/>
      </c>
      <c r="Q333" t="str">
        <f t="shared" ref="Q333:Q396" si="40">O335</f>
        <v/>
      </c>
    </row>
    <row r="334" spans="11:17" x14ac:dyDescent="0.25">
      <c r="K334">
        <f t="shared" si="34"/>
        <v>0</v>
      </c>
      <c r="L334" t="str">
        <f t="shared" si="36"/>
        <v/>
      </c>
      <c r="N334" t="str">
        <f t="shared" si="37"/>
        <v/>
      </c>
      <c r="O334" t="str">
        <f t="shared" si="38"/>
        <v/>
      </c>
      <c r="P334" t="str">
        <f t="shared" si="39"/>
        <v/>
      </c>
      <c r="Q334" t="str">
        <f t="shared" si="40"/>
        <v/>
      </c>
    </row>
    <row r="335" spans="11:17" x14ac:dyDescent="0.25">
      <c r="K335">
        <f t="shared" si="34"/>
        <v>0</v>
      </c>
      <c r="L335" t="str">
        <f t="shared" si="36"/>
        <v/>
      </c>
      <c r="N335" t="str">
        <f t="shared" si="37"/>
        <v/>
      </c>
      <c r="O335" t="str">
        <f t="shared" si="38"/>
        <v/>
      </c>
      <c r="P335" t="str">
        <f t="shared" si="39"/>
        <v/>
      </c>
      <c r="Q335" t="str">
        <f t="shared" si="40"/>
        <v/>
      </c>
    </row>
    <row r="336" spans="11:17" x14ac:dyDescent="0.25">
      <c r="K336">
        <f t="shared" si="34"/>
        <v>0</v>
      </c>
      <c r="L336" t="str">
        <f t="shared" si="36"/>
        <v/>
      </c>
      <c r="N336" t="str">
        <f t="shared" si="37"/>
        <v/>
      </c>
      <c r="O336" t="str">
        <f t="shared" si="38"/>
        <v/>
      </c>
      <c r="P336" t="str">
        <f t="shared" si="39"/>
        <v/>
      </c>
      <c r="Q336" t="str">
        <f t="shared" si="40"/>
        <v/>
      </c>
    </row>
    <row r="337" spans="11:17" x14ac:dyDescent="0.25">
      <c r="K337">
        <f t="shared" si="34"/>
        <v>0</v>
      </c>
      <c r="L337" t="str">
        <f t="shared" si="36"/>
        <v/>
      </c>
      <c r="N337" t="str">
        <f t="shared" si="37"/>
        <v/>
      </c>
      <c r="O337" t="str">
        <f t="shared" si="38"/>
        <v/>
      </c>
      <c r="P337" t="str">
        <f t="shared" si="39"/>
        <v/>
      </c>
      <c r="Q337" t="str">
        <f t="shared" si="40"/>
        <v/>
      </c>
    </row>
    <row r="338" spans="11:17" x14ac:dyDescent="0.25">
      <c r="K338">
        <f t="shared" si="34"/>
        <v>0</v>
      </c>
      <c r="L338" t="str">
        <f t="shared" si="36"/>
        <v/>
      </c>
      <c r="N338" t="str">
        <f t="shared" si="37"/>
        <v/>
      </c>
      <c r="O338" t="str">
        <f t="shared" si="38"/>
        <v/>
      </c>
      <c r="P338" t="str">
        <f t="shared" si="39"/>
        <v/>
      </c>
      <c r="Q338" t="str">
        <f t="shared" si="40"/>
        <v/>
      </c>
    </row>
    <row r="339" spans="11:17" x14ac:dyDescent="0.25">
      <c r="K339">
        <f t="shared" si="34"/>
        <v>0</v>
      </c>
      <c r="L339" t="str">
        <f t="shared" si="36"/>
        <v/>
      </c>
      <c r="N339" t="str">
        <f t="shared" si="37"/>
        <v/>
      </c>
      <c r="O339" t="str">
        <f t="shared" si="38"/>
        <v/>
      </c>
      <c r="P339" t="str">
        <f t="shared" si="39"/>
        <v/>
      </c>
      <c r="Q339" t="str">
        <f t="shared" si="40"/>
        <v/>
      </c>
    </row>
    <row r="340" spans="11:17" x14ac:dyDescent="0.25">
      <c r="K340">
        <f t="shared" si="34"/>
        <v>0</v>
      </c>
      <c r="L340" t="str">
        <f t="shared" si="36"/>
        <v/>
      </c>
      <c r="N340" t="str">
        <f t="shared" si="37"/>
        <v/>
      </c>
      <c r="O340" t="str">
        <f t="shared" si="38"/>
        <v/>
      </c>
      <c r="P340" t="str">
        <f t="shared" si="39"/>
        <v/>
      </c>
      <c r="Q340" t="str">
        <f t="shared" si="40"/>
        <v/>
      </c>
    </row>
    <row r="341" spans="11:17" x14ac:dyDescent="0.25">
      <c r="K341">
        <f t="shared" si="34"/>
        <v>0</v>
      </c>
      <c r="L341" t="str">
        <f t="shared" si="36"/>
        <v/>
      </c>
      <c r="N341" t="str">
        <f t="shared" si="37"/>
        <v/>
      </c>
      <c r="O341" t="str">
        <f t="shared" si="38"/>
        <v/>
      </c>
      <c r="P341" t="str">
        <f t="shared" si="39"/>
        <v/>
      </c>
      <c r="Q341" t="str">
        <f t="shared" si="40"/>
        <v/>
      </c>
    </row>
    <row r="342" spans="11:17" x14ac:dyDescent="0.25">
      <c r="K342">
        <f t="shared" si="34"/>
        <v>0</v>
      </c>
      <c r="L342" t="str">
        <f t="shared" si="36"/>
        <v/>
      </c>
      <c r="N342" t="str">
        <f t="shared" si="37"/>
        <v/>
      </c>
      <c r="O342" t="str">
        <f t="shared" si="38"/>
        <v/>
      </c>
      <c r="P342" t="str">
        <f t="shared" si="39"/>
        <v/>
      </c>
      <c r="Q342" t="str">
        <f t="shared" si="40"/>
        <v/>
      </c>
    </row>
    <row r="343" spans="11:17" x14ac:dyDescent="0.25">
      <c r="K343">
        <f t="shared" si="34"/>
        <v>0</v>
      </c>
      <c r="L343" t="str">
        <f t="shared" si="36"/>
        <v/>
      </c>
      <c r="N343" t="str">
        <f t="shared" si="37"/>
        <v/>
      </c>
      <c r="O343" t="str">
        <f t="shared" si="38"/>
        <v/>
      </c>
      <c r="P343" t="str">
        <f t="shared" si="39"/>
        <v/>
      </c>
      <c r="Q343" t="str">
        <f t="shared" si="40"/>
        <v/>
      </c>
    </row>
    <row r="344" spans="11:17" x14ac:dyDescent="0.25">
      <c r="K344">
        <f t="shared" si="34"/>
        <v>0</v>
      </c>
      <c r="L344" t="str">
        <f t="shared" si="36"/>
        <v/>
      </c>
      <c r="N344" t="str">
        <f t="shared" si="37"/>
        <v/>
      </c>
      <c r="O344" t="str">
        <f t="shared" si="38"/>
        <v/>
      </c>
      <c r="P344" t="str">
        <f t="shared" si="39"/>
        <v/>
      </c>
      <c r="Q344" t="str">
        <f t="shared" si="40"/>
        <v/>
      </c>
    </row>
    <row r="345" spans="11:17" x14ac:dyDescent="0.25">
      <c r="K345">
        <f t="shared" si="34"/>
        <v>0</v>
      </c>
      <c r="L345" t="str">
        <f t="shared" si="36"/>
        <v/>
      </c>
      <c r="N345" t="str">
        <f t="shared" si="37"/>
        <v/>
      </c>
      <c r="O345" t="str">
        <f t="shared" si="38"/>
        <v/>
      </c>
      <c r="P345" t="str">
        <f t="shared" si="39"/>
        <v/>
      </c>
      <c r="Q345" t="str">
        <f t="shared" si="40"/>
        <v/>
      </c>
    </row>
    <row r="346" spans="11:17" x14ac:dyDescent="0.25">
      <c r="K346">
        <f t="shared" si="34"/>
        <v>0</v>
      </c>
      <c r="L346" t="str">
        <f t="shared" si="36"/>
        <v/>
      </c>
      <c r="N346" t="str">
        <f t="shared" si="37"/>
        <v/>
      </c>
      <c r="O346" t="str">
        <f t="shared" si="38"/>
        <v/>
      </c>
      <c r="P346" t="str">
        <f t="shared" si="39"/>
        <v/>
      </c>
      <c r="Q346" t="str">
        <f t="shared" si="40"/>
        <v/>
      </c>
    </row>
    <row r="347" spans="11:17" x14ac:dyDescent="0.25">
      <c r="K347">
        <f t="shared" si="34"/>
        <v>0</v>
      </c>
      <c r="L347" t="str">
        <f t="shared" si="36"/>
        <v/>
      </c>
      <c r="N347" t="str">
        <f t="shared" si="37"/>
        <v/>
      </c>
      <c r="O347" t="str">
        <f t="shared" si="38"/>
        <v/>
      </c>
      <c r="P347" t="str">
        <f t="shared" si="39"/>
        <v/>
      </c>
      <c r="Q347" t="str">
        <f t="shared" si="40"/>
        <v/>
      </c>
    </row>
    <row r="348" spans="11:17" x14ac:dyDescent="0.25">
      <c r="K348">
        <f t="shared" si="34"/>
        <v>0</v>
      </c>
      <c r="L348" t="str">
        <f t="shared" si="36"/>
        <v/>
      </c>
      <c r="N348" t="str">
        <f t="shared" si="37"/>
        <v/>
      </c>
      <c r="O348" t="str">
        <f t="shared" si="38"/>
        <v/>
      </c>
      <c r="P348" t="str">
        <f t="shared" si="39"/>
        <v/>
      </c>
      <c r="Q348" t="str">
        <f t="shared" si="40"/>
        <v/>
      </c>
    </row>
    <row r="349" spans="11:17" x14ac:dyDescent="0.25">
      <c r="K349">
        <f t="shared" si="34"/>
        <v>0</v>
      </c>
      <c r="L349" t="str">
        <f t="shared" si="36"/>
        <v/>
      </c>
      <c r="N349" t="str">
        <f t="shared" si="37"/>
        <v/>
      </c>
      <c r="O349" t="str">
        <f t="shared" si="38"/>
        <v/>
      </c>
      <c r="P349" t="str">
        <f t="shared" si="39"/>
        <v/>
      </c>
      <c r="Q349" t="str">
        <f t="shared" si="40"/>
        <v/>
      </c>
    </row>
    <row r="350" spans="11:17" x14ac:dyDescent="0.25">
      <c r="K350">
        <f t="shared" si="34"/>
        <v>0</v>
      </c>
      <c r="L350" t="str">
        <f t="shared" si="36"/>
        <v/>
      </c>
      <c r="N350" t="str">
        <f t="shared" si="37"/>
        <v/>
      </c>
      <c r="O350" t="str">
        <f t="shared" si="38"/>
        <v/>
      </c>
      <c r="P350" t="str">
        <f t="shared" si="39"/>
        <v/>
      </c>
      <c r="Q350" t="str">
        <f t="shared" si="40"/>
        <v/>
      </c>
    </row>
    <row r="351" spans="11:17" x14ac:dyDescent="0.25">
      <c r="K351">
        <f t="shared" si="34"/>
        <v>0</v>
      </c>
      <c r="L351" t="str">
        <f t="shared" si="36"/>
        <v/>
      </c>
      <c r="N351" t="str">
        <f t="shared" si="37"/>
        <v/>
      </c>
      <c r="O351" t="str">
        <f t="shared" si="38"/>
        <v/>
      </c>
      <c r="P351" t="str">
        <f t="shared" si="39"/>
        <v/>
      </c>
      <c r="Q351" t="str">
        <f t="shared" si="40"/>
        <v/>
      </c>
    </row>
    <row r="352" spans="11:17" x14ac:dyDescent="0.25">
      <c r="K352">
        <f t="shared" si="34"/>
        <v>0</v>
      </c>
      <c r="L352" t="str">
        <f t="shared" si="36"/>
        <v/>
      </c>
      <c r="N352" t="str">
        <f t="shared" si="37"/>
        <v/>
      </c>
      <c r="O352" t="str">
        <f t="shared" si="38"/>
        <v/>
      </c>
      <c r="P352" t="str">
        <f t="shared" si="39"/>
        <v/>
      </c>
      <c r="Q352" t="str">
        <f t="shared" si="40"/>
        <v/>
      </c>
    </row>
    <row r="353" spans="11:17" x14ac:dyDescent="0.25">
      <c r="K353">
        <f t="shared" si="34"/>
        <v>0</v>
      </c>
      <c r="L353" t="str">
        <f t="shared" si="36"/>
        <v/>
      </c>
      <c r="N353" t="str">
        <f t="shared" si="37"/>
        <v/>
      </c>
      <c r="O353" t="str">
        <f t="shared" si="38"/>
        <v/>
      </c>
      <c r="P353" t="str">
        <f t="shared" si="39"/>
        <v/>
      </c>
      <c r="Q353" t="str">
        <f t="shared" si="40"/>
        <v/>
      </c>
    </row>
    <row r="354" spans="11:17" x14ac:dyDescent="0.25">
      <c r="K354">
        <f t="shared" si="34"/>
        <v>0</v>
      </c>
      <c r="L354" t="str">
        <f t="shared" si="36"/>
        <v/>
      </c>
      <c r="N354" t="str">
        <f t="shared" si="37"/>
        <v/>
      </c>
      <c r="O354" t="str">
        <f t="shared" si="38"/>
        <v/>
      </c>
      <c r="P354" t="str">
        <f t="shared" si="39"/>
        <v/>
      </c>
      <c r="Q354" t="str">
        <f t="shared" si="40"/>
        <v/>
      </c>
    </row>
    <row r="355" spans="11:17" x14ac:dyDescent="0.25">
      <c r="K355">
        <f t="shared" si="34"/>
        <v>0</v>
      </c>
      <c r="L355" t="str">
        <f t="shared" si="36"/>
        <v/>
      </c>
      <c r="N355" t="str">
        <f t="shared" si="37"/>
        <v/>
      </c>
      <c r="O355" t="str">
        <f t="shared" si="38"/>
        <v/>
      </c>
      <c r="P355" t="str">
        <f t="shared" si="39"/>
        <v/>
      </c>
      <c r="Q355" t="str">
        <f t="shared" si="40"/>
        <v/>
      </c>
    </row>
    <row r="356" spans="11:17" x14ac:dyDescent="0.25">
      <c r="K356">
        <f t="shared" si="34"/>
        <v>0</v>
      </c>
      <c r="L356" t="str">
        <f t="shared" si="36"/>
        <v/>
      </c>
      <c r="N356" t="str">
        <f t="shared" si="37"/>
        <v/>
      </c>
      <c r="O356" t="str">
        <f t="shared" si="38"/>
        <v/>
      </c>
      <c r="P356" t="str">
        <f t="shared" si="39"/>
        <v/>
      </c>
      <c r="Q356" t="str">
        <f t="shared" si="40"/>
        <v/>
      </c>
    </row>
    <row r="357" spans="11:17" x14ac:dyDescent="0.25">
      <c r="K357">
        <f t="shared" si="34"/>
        <v>0</v>
      </c>
      <c r="L357" t="str">
        <f t="shared" si="36"/>
        <v/>
      </c>
      <c r="N357" t="str">
        <f t="shared" si="37"/>
        <v/>
      </c>
      <c r="O357" t="str">
        <f t="shared" si="38"/>
        <v/>
      </c>
      <c r="P357" t="str">
        <f t="shared" si="39"/>
        <v/>
      </c>
      <c r="Q357" t="str">
        <f t="shared" si="40"/>
        <v/>
      </c>
    </row>
    <row r="358" spans="11:17" x14ac:dyDescent="0.25">
      <c r="K358">
        <f t="shared" si="34"/>
        <v>0</v>
      </c>
      <c r="L358" t="str">
        <f t="shared" si="36"/>
        <v/>
      </c>
      <c r="N358" t="str">
        <f t="shared" si="37"/>
        <v/>
      </c>
      <c r="O358" t="str">
        <f t="shared" si="38"/>
        <v/>
      </c>
      <c r="P358" t="str">
        <f t="shared" si="39"/>
        <v/>
      </c>
      <c r="Q358" t="str">
        <f t="shared" si="40"/>
        <v/>
      </c>
    </row>
    <row r="359" spans="11:17" x14ac:dyDescent="0.25">
      <c r="K359">
        <f t="shared" si="34"/>
        <v>0</v>
      </c>
      <c r="L359" t="str">
        <f t="shared" si="36"/>
        <v/>
      </c>
      <c r="N359" t="str">
        <f t="shared" si="37"/>
        <v/>
      </c>
      <c r="O359" t="str">
        <f t="shared" si="38"/>
        <v/>
      </c>
      <c r="P359" t="str">
        <f t="shared" si="39"/>
        <v/>
      </c>
      <c r="Q359" t="str">
        <f t="shared" si="40"/>
        <v/>
      </c>
    </row>
    <row r="360" spans="11:17" x14ac:dyDescent="0.25">
      <c r="K360">
        <f t="shared" si="34"/>
        <v>0</v>
      </c>
      <c r="L360" t="str">
        <f t="shared" si="36"/>
        <v/>
      </c>
      <c r="N360" t="str">
        <f t="shared" si="37"/>
        <v/>
      </c>
      <c r="O360" t="str">
        <f t="shared" si="38"/>
        <v/>
      </c>
      <c r="P360" t="str">
        <f t="shared" si="39"/>
        <v/>
      </c>
      <c r="Q360" t="str">
        <f t="shared" si="40"/>
        <v/>
      </c>
    </row>
    <row r="361" spans="11:17" x14ac:dyDescent="0.25">
      <c r="K361">
        <f t="shared" si="34"/>
        <v>0</v>
      </c>
      <c r="L361" t="str">
        <f t="shared" si="36"/>
        <v/>
      </c>
      <c r="N361" t="str">
        <f t="shared" si="37"/>
        <v/>
      </c>
      <c r="O361" t="str">
        <f t="shared" si="38"/>
        <v/>
      </c>
      <c r="P361" t="str">
        <f t="shared" si="39"/>
        <v/>
      </c>
      <c r="Q361" t="str">
        <f t="shared" si="40"/>
        <v/>
      </c>
    </row>
    <row r="362" spans="11:17" x14ac:dyDescent="0.25">
      <c r="K362">
        <f t="shared" si="34"/>
        <v>0</v>
      </c>
      <c r="L362" t="str">
        <f t="shared" si="36"/>
        <v/>
      </c>
      <c r="N362" t="str">
        <f t="shared" si="37"/>
        <v/>
      </c>
      <c r="O362" t="str">
        <f t="shared" si="38"/>
        <v/>
      </c>
      <c r="P362" t="str">
        <f t="shared" si="39"/>
        <v/>
      </c>
      <c r="Q362" t="str">
        <f t="shared" si="40"/>
        <v/>
      </c>
    </row>
    <row r="363" spans="11:17" x14ac:dyDescent="0.25">
      <c r="K363">
        <f t="shared" si="34"/>
        <v>0</v>
      </c>
      <c r="L363" t="str">
        <f t="shared" si="36"/>
        <v/>
      </c>
      <c r="N363" t="str">
        <f t="shared" si="37"/>
        <v/>
      </c>
      <c r="O363" t="str">
        <f t="shared" si="38"/>
        <v/>
      </c>
      <c r="P363" t="str">
        <f t="shared" si="39"/>
        <v/>
      </c>
      <c r="Q363" t="str">
        <f t="shared" si="40"/>
        <v/>
      </c>
    </row>
    <row r="364" spans="11:17" x14ac:dyDescent="0.25">
      <c r="K364">
        <f t="shared" si="34"/>
        <v>0</v>
      </c>
      <c r="L364" t="str">
        <f t="shared" si="36"/>
        <v/>
      </c>
      <c r="N364" t="str">
        <f t="shared" si="37"/>
        <v/>
      </c>
      <c r="O364" t="str">
        <f t="shared" si="38"/>
        <v/>
      </c>
      <c r="P364" t="str">
        <f t="shared" si="39"/>
        <v/>
      </c>
      <c r="Q364" t="str">
        <f t="shared" si="40"/>
        <v/>
      </c>
    </row>
    <row r="365" spans="11:17" x14ac:dyDescent="0.25">
      <c r="K365">
        <f t="shared" si="34"/>
        <v>0</v>
      </c>
      <c r="L365" t="str">
        <f t="shared" si="36"/>
        <v/>
      </c>
      <c r="N365" t="str">
        <f t="shared" si="37"/>
        <v/>
      </c>
      <c r="O365" t="str">
        <f t="shared" si="38"/>
        <v/>
      </c>
      <c r="P365" t="str">
        <f t="shared" si="39"/>
        <v/>
      </c>
      <c r="Q365" t="str">
        <f t="shared" si="40"/>
        <v/>
      </c>
    </row>
    <row r="366" spans="11:17" x14ac:dyDescent="0.25">
      <c r="K366">
        <f t="shared" si="34"/>
        <v>0</v>
      </c>
      <c r="L366" t="str">
        <f t="shared" si="36"/>
        <v/>
      </c>
      <c r="N366" t="str">
        <f t="shared" si="37"/>
        <v/>
      </c>
      <c r="O366" t="str">
        <f t="shared" si="38"/>
        <v/>
      </c>
      <c r="P366" t="str">
        <f t="shared" si="39"/>
        <v/>
      </c>
      <c r="Q366" t="str">
        <f t="shared" si="40"/>
        <v/>
      </c>
    </row>
    <row r="367" spans="11:17" x14ac:dyDescent="0.25">
      <c r="K367">
        <f t="shared" si="34"/>
        <v>0</v>
      </c>
      <c r="L367" t="str">
        <f t="shared" si="36"/>
        <v/>
      </c>
      <c r="N367" t="str">
        <f t="shared" si="37"/>
        <v/>
      </c>
      <c r="O367" t="str">
        <f t="shared" si="38"/>
        <v/>
      </c>
      <c r="P367" t="str">
        <f t="shared" si="39"/>
        <v/>
      </c>
      <c r="Q367" t="str">
        <f t="shared" si="40"/>
        <v/>
      </c>
    </row>
    <row r="368" spans="11:17" x14ac:dyDescent="0.25">
      <c r="K368">
        <f t="shared" si="34"/>
        <v>0</v>
      </c>
      <c r="L368" t="str">
        <f t="shared" si="36"/>
        <v/>
      </c>
      <c r="N368" t="str">
        <f t="shared" si="37"/>
        <v/>
      </c>
      <c r="O368" t="str">
        <f t="shared" si="38"/>
        <v/>
      </c>
      <c r="P368" t="str">
        <f t="shared" si="39"/>
        <v/>
      </c>
      <c r="Q368" t="str">
        <f t="shared" si="40"/>
        <v/>
      </c>
    </row>
    <row r="369" spans="11:17" x14ac:dyDescent="0.25">
      <c r="K369">
        <f t="shared" si="34"/>
        <v>0</v>
      </c>
      <c r="L369" t="str">
        <f t="shared" si="36"/>
        <v/>
      </c>
      <c r="N369" t="str">
        <f t="shared" si="37"/>
        <v/>
      </c>
      <c r="O369" t="str">
        <f t="shared" si="38"/>
        <v/>
      </c>
      <c r="P369" t="str">
        <f t="shared" si="39"/>
        <v/>
      </c>
      <c r="Q369" t="str">
        <f t="shared" si="40"/>
        <v/>
      </c>
    </row>
    <row r="370" spans="11:17" x14ac:dyDescent="0.25">
      <c r="K370">
        <f t="shared" si="34"/>
        <v>0</v>
      </c>
      <c r="L370" t="str">
        <f t="shared" si="36"/>
        <v/>
      </c>
      <c r="N370" t="str">
        <f t="shared" si="37"/>
        <v/>
      </c>
      <c r="O370" t="str">
        <f t="shared" si="38"/>
        <v/>
      </c>
      <c r="P370" t="str">
        <f t="shared" si="39"/>
        <v/>
      </c>
      <c r="Q370" t="str">
        <f t="shared" si="40"/>
        <v/>
      </c>
    </row>
    <row r="371" spans="11:17" x14ac:dyDescent="0.25">
      <c r="K371">
        <f t="shared" si="34"/>
        <v>0</v>
      </c>
      <c r="L371" t="str">
        <f t="shared" si="36"/>
        <v/>
      </c>
      <c r="N371" t="str">
        <f t="shared" si="37"/>
        <v/>
      </c>
      <c r="O371" t="str">
        <f t="shared" si="38"/>
        <v/>
      </c>
      <c r="P371" t="str">
        <f t="shared" si="39"/>
        <v/>
      </c>
      <c r="Q371" t="str">
        <f t="shared" si="40"/>
        <v/>
      </c>
    </row>
    <row r="372" spans="11:17" x14ac:dyDescent="0.25">
      <c r="K372">
        <f t="shared" si="34"/>
        <v>0</v>
      </c>
      <c r="L372" t="str">
        <f t="shared" si="36"/>
        <v/>
      </c>
      <c r="N372" t="str">
        <f t="shared" si="37"/>
        <v/>
      </c>
      <c r="O372" t="str">
        <f t="shared" si="38"/>
        <v/>
      </c>
      <c r="P372" t="str">
        <f t="shared" si="39"/>
        <v/>
      </c>
      <c r="Q372" t="str">
        <f t="shared" si="40"/>
        <v/>
      </c>
    </row>
    <row r="373" spans="11:17" x14ac:dyDescent="0.25">
      <c r="K373">
        <f t="shared" si="34"/>
        <v>0</v>
      </c>
      <c r="L373" t="str">
        <f t="shared" si="36"/>
        <v/>
      </c>
      <c r="N373" t="str">
        <f t="shared" si="37"/>
        <v/>
      </c>
      <c r="O373" t="str">
        <f t="shared" si="38"/>
        <v/>
      </c>
      <c r="P373" t="str">
        <f t="shared" si="39"/>
        <v/>
      </c>
      <c r="Q373" t="str">
        <f t="shared" si="40"/>
        <v/>
      </c>
    </row>
    <row r="374" spans="11:17" x14ac:dyDescent="0.25">
      <c r="K374">
        <f t="shared" si="34"/>
        <v>0</v>
      </c>
      <c r="L374" t="str">
        <f t="shared" si="36"/>
        <v/>
      </c>
      <c r="N374" t="str">
        <f t="shared" si="37"/>
        <v/>
      </c>
      <c r="O374" t="str">
        <f t="shared" si="38"/>
        <v/>
      </c>
      <c r="P374" t="str">
        <f t="shared" si="39"/>
        <v/>
      </c>
      <c r="Q374" t="str">
        <f t="shared" si="40"/>
        <v/>
      </c>
    </row>
    <row r="375" spans="11:17" x14ac:dyDescent="0.25">
      <c r="K375">
        <f t="shared" si="34"/>
        <v>0</v>
      </c>
      <c r="L375" t="str">
        <f t="shared" si="36"/>
        <v/>
      </c>
      <c r="N375" t="str">
        <f t="shared" si="37"/>
        <v/>
      </c>
      <c r="O375" t="str">
        <f t="shared" si="38"/>
        <v/>
      </c>
      <c r="P375" t="str">
        <f t="shared" si="39"/>
        <v/>
      </c>
      <c r="Q375" t="str">
        <f t="shared" si="40"/>
        <v/>
      </c>
    </row>
    <row r="376" spans="11:17" x14ac:dyDescent="0.25">
      <c r="K376">
        <f t="shared" si="34"/>
        <v>0</v>
      </c>
      <c r="L376" t="str">
        <f t="shared" si="36"/>
        <v/>
      </c>
      <c r="N376" t="str">
        <f t="shared" si="37"/>
        <v/>
      </c>
      <c r="O376" t="str">
        <f t="shared" si="38"/>
        <v/>
      </c>
      <c r="P376" t="str">
        <f t="shared" si="39"/>
        <v/>
      </c>
      <c r="Q376" t="str">
        <f t="shared" si="40"/>
        <v/>
      </c>
    </row>
    <row r="377" spans="11:17" x14ac:dyDescent="0.25">
      <c r="K377">
        <f t="shared" si="34"/>
        <v>0</v>
      </c>
      <c r="L377" t="str">
        <f t="shared" si="36"/>
        <v/>
      </c>
      <c r="N377" t="str">
        <f t="shared" si="37"/>
        <v/>
      </c>
      <c r="O377" t="str">
        <f t="shared" si="38"/>
        <v/>
      </c>
      <c r="P377" t="str">
        <f t="shared" si="39"/>
        <v/>
      </c>
      <c r="Q377" t="str">
        <f t="shared" si="40"/>
        <v/>
      </c>
    </row>
    <row r="378" spans="11:17" x14ac:dyDescent="0.25">
      <c r="K378">
        <f t="shared" si="34"/>
        <v>0</v>
      </c>
      <c r="L378" t="str">
        <f t="shared" si="36"/>
        <v/>
      </c>
      <c r="N378" t="str">
        <f t="shared" si="37"/>
        <v/>
      </c>
      <c r="O378" t="str">
        <f t="shared" si="38"/>
        <v/>
      </c>
      <c r="P378" t="str">
        <f t="shared" si="39"/>
        <v/>
      </c>
      <c r="Q378" t="str">
        <f t="shared" si="40"/>
        <v/>
      </c>
    </row>
    <row r="379" spans="11:17" x14ac:dyDescent="0.25">
      <c r="K379">
        <f t="shared" si="34"/>
        <v>0</v>
      </c>
      <c r="L379" t="str">
        <f t="shared" si="36"/>
        <v/>
      </c>
      <c r="N379" t="str">
        <f t="shared" si="37"/>
        <v/>
      </c>
      <c r="O379" t="str">
        <f t="shared" si="38"/>
        <v/>
      </c>
      <c r="P379" t="str">
        <f t="shared" si="39"/>
        <v/>
      </c>
      <c r="Q379" t="str">
        <f t="shared" si="40"/>
        <v/>
      </c>
    </row>
    <row r="380" spans="11:17" x14ac:dyDescent="0.25">
      <c r="K380">
        <f t="shared" si="34"/>
        <v>0</v>
      </c>
      <c r="L380" t="str">
        <f t="shared" si="36"/>
        <v/>
      </c>
      <c r="N380" t="str">
        <f t="shared" si="37"/>
        <v/>
      </c>
      <c r="O380" t="str">
        <f t="shared" si="38"/>
        <v/>
      </c>
      <c r="P380" t="str">
        <f t="shared" si="39"/>
        <v/>
      </c>
      <c r="Q380" t="str">
        <f t="shared" si="40"/>
        <v/>
      </c>
    </row>
    <row r="381" spans="11:17" x14ac:dyDescent="0.25">
      <c r="K381">
        <f t="shared" si="34"/>
        <v>0</v>
      </c>
      <c r="L381" t="str">
        <f t="shared" si="36"/>
        <v/>
      </c>
      <c r="N381" t="str">
        <f t="shared" si="37"/>
        <v/>
      </c>
      <c r="O381" t="str">
        <f t="shared" si="38"/>
        <v/>
      </c>
      <c r="P381" t="str">
        <f t="shared" si="39"/>
        <v/>
      </c>
      <c r="Q381" t="str">
        <f t="shared" si="40"/>
        <v/>
      </c>
    </row>
    <row r="382" spans="11:17" x14ac:dyDescent="0.25">
      <c r="K382">
        <f t="shared" si="34"/>
        <v>0</v>
      </c>
      <c r="L382" t="str">
        <f t="shared" si="36"/>
        <v/>
      </c>
      <c r="N382" t="str">
        <f t="shared" si="37"/>
        <v/>
      </c>
      <c r="O382" t="str">
        <f t="shared" si="38"/>
        <v/>
      </c>
      <c r="P382" t="str">
        <f t="shared" si="39"/>
        <v/>
      </c>
      <c r="Q382" t="str">
        <f t="shared" si="40"/>
        <v/>
      </c>
    </row>
    <row r="383" spans="11:17" x14ac:dyDescent="0.25">
      <c r="K383">
        <f t="shared" si="34"/>
        <v>0</v>
      </c>
      <c r="L383" t="str">
        <f t="shared" si="36"/>
        <v/>
      </c>
      <c r="N383" t="str">
        <f t="shared" si="37"/>
        <v/>
      </c>
      <c r="O383" t="str">
        <f t="shared" si="38"/>
        <v/>
      </c>
      <c r="P383" t="str">
        <f t="shared" si="39"/>
        <v/>
      </c>
      <c r="Q383" t="str">
        <f t="shared" si="40"/>
        <v/>
      </c>
    </row>
    <row r="384" spans="11:17" x14ac:dyDescent="0.25">
      <c r="K384">
        <f t="shared" si="34"/>
        <v>0</v>
      </c>
      <c r="L384" t="str">
        <f t="shared" si="36"/>
        <v/>
      </c>
      <c r="N384" t="str">
        <f t="shared" si="37"/>
        <v/>
      </c>
      <c r="O384" t="str">
        <f t="shared" si="38"/>
        <v/>
      </c>
      <c r="P384" t="str">
        <f t="shared" si="39"/>
        <v/>
      </c>
      <c r="Q384" t="str">
        <f t="shared" si="40"/>
        <v/>
      </c>
    </row>
    <row r="385" spans="11:17" x14ac:dyDescent="0.25">
      <c r="K385">
        <f t="shared" ref="K385:K448" si="41">A385</f>
        <v>0</v>
      </c>
      <c r="L385" t="str">
        <f t="shared" si="36"/>
        <v/>
      </c>
      <c r="N385" t="str">
        <f t="shared" si="37"/>
        <v/>
      </c>
      <c r="O385" t="str">
        <f t="shared" si="38"/>
        <v/>
      </c>
      <c r="P385" t="str">
        <f t="shared" si="39"/>
        <v/>
      </c>
      <c r="Q385" t="str">
        <f t="shared" si="40"/>
        <v/>
      </c>
    </row>
    <row r="386" spans="11:17" x14ac:dyDescent="0.25">
      <c r="K386">
        <f t="shared" si="41"/>
        <v>0</v>
      </c>
      <c r="L386" t="str">
        <f t="shared" si="36"/>
        <v/>
      </c>
      <c r="N386" t="str">
        <f t="shared" si="37"/>
        <v/>
      </c>
      <c r="O386" t="str">
        <f t="shared" si="38"/>
        <v/>
      </c>
      <c r="P386" t="str">
        <f t="shared" si="39"/>
        <v/>
      </c>
      <c r="Q386" t="str">
        <f t="shared" si="40"/>
        <v/>
      </c>
    </row>
    <row r="387" spans="11:17" x14ac:dyDescent="0.25">
      <c r="K387">
        <f t="shared" si="41"/>
        <v>0</v>
      </c>
      <c r="L387" t="str">
        <f t="shared" si="36"/>
        <v/>
      </c>
      <c r="N387" t="str">
        <f t="shared" si="37"/>
        <v/>
      </c>
      <c r="O387" t="str">
        <f t="shared" si="38"/>
        <v/>
      </c>
      <c r="P387" t="str">
        <f t="shared" si="39"/>
        <v/>
      </c>
      <c r="Q387" t="str">
        <f t="shared" si="40"/>
        <v/>
      </c>
    </row>
    <row r="388" spans="11:17" x14ac:dyDescent="0.25">
      <c r="K388">
        <f t="shared" si="41"/>
        <v>0</v>
      </c>
      <c r="L388" t="str">
        <f t="shared" si="36"/>
        <v/>
      </c>
      <c r="N388" t="str">
        <f t="shared" si="37"/>
        <v/>
      </c>
      <c r="O388" t="str">
        <f t="shared" si="38"/>
        <v/>
      </c>
      <c r="P388" t="str">
        <f t="shared" si="39"/>
        <v/>
      </c>
      <c r="Q388" t="str">
        <f t="shared" si="40"/>
        <v/>
      </c>
    </row>
    <row r="389" spans="11:17" x14ac:dyDescent="0.25">
      <c r="K389">
        <f t="shared" si="41"/>
        <v>0</v>
      </c>
      <c r="L389" t="str">
        <f t="shared" si="36"/>
        <v/>
      </c>
      <c r="N389" t="str">
        <f t="shared" si="37"/>
        <v/>
      </c>
      <c r="O389" t="str">
        <f t="shared" si="38"/>
        <v/>
      </c>
      <c r="P389" t="str">
        <f t="shared" si="39"/>
        <v/>
      </c>
      <c r="Q389" t="str">
        <f t="shared" si="40"/>
        <v/>
      </c>
    </row>
    <row r="390" spans="11:17" x14ac:dyDescent="0.25">
      <c r="K390">
        <f t="shared" si="41"/>
        <v>0</v>
      </c>
      <c r="L390" t="str">
        <f t="shared" si="36"/>
        <v/>
      </c>
      <c r="N390" t="str">
        <f t="shared" si="37"/>
        <v/>
      </c>
      <c r="O390" t="str">
        <f t="shared" si="38"/>
        <v/>
      </c>
      <c r="P390" t="str">
        <f t="shared" si="39"/>
        <v/>
      </c>
      <c r="Q390" t="str">
        <f t="shared" si="40"/>
        <v/>
      </c>
    </row>
    <row r="391" spans="11:17" x14ac:dyDescent="0.25">
      <c r="K391">
        <f t="shared" si="41"/>
        <v>0</v>
      </c>
      <c r="L391" t="str">
        <f t="shared" si="36"/>
        <v/>
      </c>
      <c r="N391" t="str">
        <f t="shared" si="37"/>
        <v/>
      </c>
      <c r="O391" t="str">
        <f t="shared" si="38"/>
        <v/>
      </c>
      <c r="P391" t="str">
        <f t="shared" si="39"/>
        <v/>
      </c>
      <c r="Q391" t="str">
        <f t="shared" si="40"/>
        <v/>
      </c>
    </row>
    <row r="392" spans="11:17" x14ac:dyDescent="0.25">
      <c r="K392">
        <f t="shared" si="41"/>
        <v>0</v>
      </c>
      <c r="L392" t="str">
        <f t="shared" si="36"/>
        <v/>
      </c>
      <c r="N392" t="str">
        <f t="shared" si="37"/>
        <v/>
      </c>
      <c r="O392" t="str">
        <f t="shared" si="38"/>
        <v/>
      </c>
      <c r="P392" t="str">
        <f t="shared" si="39"/>
        <v/>
      </c>
      <c r="Q392" t="str">
        <f t="shared" si="40"/>
        <v/>
      </c>
    </row>
    <row r="393" spans="11:17" x14ac:dyDescent="0.25">
      <c r="K393">
        <f t="shared" si="41"/>
        <v>0</v>
      </c>
      <c r="L393" t="str">
        <f t="shared" si="36"/>
        <v/>
      </c>
      <c r="N393" t="str">
        <f t="shared" si="37"/>
        <v/>
      </c>
      <c r="O393" t="str">
        <f t="shared" si="38"/>
        <v/>
      </c>
      <c r="P393" t="str">
        <f t="shared" si="39"/>
        <v/>
      </c>
      <c r="Q393" t="str">
        <f t="shared" si="40"/>
        <v/>
      </c>
    </row>
    <row r="394" spans="11:17" x14ac:dyDescent="0.25">
      <c r="K394">
        <f t="shared" si="41"/>
        <v>0</v>
      </c>
      <c r="L394" t="str">
        <f t="shared" si="36"/>
        <v/>
      </c>
      <c r="N394" t="str">
        <f t="shared" si="37"/>
        <v/>
      </c>
      <c r="O394" t="str">
        <f t="shared" si="38"/>
        <v/>
      </c>
      <c r="P394" t="str">
        <f t="shared" si="39"/>
        <v/>
      </c>
      <c r="Q394" t="str">
        <f t="shared" si="40"/>
        <v/>
      </c>
    </row>
    <row r="395" spans="11:17" x14ac:dyDescent="0.25">
      <c r="K395">
        <f t="shared" si="41"/>
        <v>0</v>
      </c>
      <c r="L395" t="str">
        <f t="shared" si="36"/>
        <v/>
      </c>
      <c r="N395" t="str">
        <f t="shared" si="37"/>
        <v/>
      </c>
      <c r="O395" t="str">
        <f t="shared" si="38"/>
        <v/>
      </c>
      <c r="P395" t="str">
        <f t="shared" si="39"/>
        <v/>
      </c>
      <c r="Q395" t="str">
        <f t="shared" si="40"/>
        <v/>
      </c>
    </row>
    <row r="396" spans="11:17" x14ac:dyDescent="0.25">
      <c r="K396">
        <f t="shared" si="41"/>
        <v>0</v>
      </c>
      <c r="L396" t="str">
        <f t="shared" si="36"/>
        <v/>
      </c>
      <c r="N396" t="str">
        <f t="shared" si="37"/>
        <v/>
      </c>
      <c r="O396" t="str">
        <f t="shared" si="38"/>
        <v/>
      </c>
      <c r="P396" t="str">
        <f t="shared" si="39"/>
        <v/>
      </c>
      <c r="Q396" t="str">
        <f t="shared" si="40"/>
        <v/>
      </c>
    </row>
    <row r="397" spans="11:17" x14ac:dyDescent="0.25">
      <c r="K397">
        <f t="shared" si="41"/>
        <v>0</v>
      </c>
      <c r="L397" t="str">
        <f t="shared" ref="L397:L460" si="42">IF(LEN(K397)&gt;22,LEFT(K397,2),"")</f>
        <v/>
      </c>
      <c r="N397" t="str">
        <f t="shared" ref="N397:N460" si="43">IF(LEFT(K398,6)="Taille",RIGHT(K398,(LEN(K398)-8)),"")</f>
        <v/>
      </c>
      <c r="O397" t="str">
        <f t="shared" ref="O397:O460" si="44">IF(LEFT(K398,1)="€",RIGHT(K398,(LEN(K398)-1)),IF(LEFT(K399,1)="€",RIGHT(K399,(LEN(K399)-1)),""))</f>
        <v/>
      </c>
      <c r="P397" t="str">
        <f t="shared" ref="P397:P460" si="45">IF(LEFT(K399,1)="X",RIGHT(K399,(LEN(K399)-2)),IF(LEFT(K400,1)="X",RIGHT(K400,(LEN(K400)-2)),""))</f>
        <v/>
      </c>
      <c r="Q397" t="str">
        <f t="shared" ref="Q397:Q460" si="46">O399</f>
        <v/>
      </c>
    </row>
    <row r="398" spans="11:17" x14ac:dyDescent="0.25">
      <c r="K398">
        <f t="shared" si="41"/>
        <v>0</v>
      </c>
      <c r="L398" t="str">
        <f t="shared" si="42"/>
        <v/>
      </c>
      <c r="N398" t="str">
        <f t="shared" si="43"/>
        <v/>
      </c>
      <c r="O398" t="str">
        <f t="shared" si="44"/>
        <v/>
      </c>
      <c r="P398" t="str">
        <f t="shared" si="45"/>
        <v/>
      </c>
      <c r="Q398" t="str">
        <f t="shared" si="46"/>
        <v/>
      </c>
    </row>
    <row r="399" spans="11:17" x14ac:dyDescent="0.25">
      <c r="K399">
        <f t="shared" si="41"/>
        <v>0</v>
      </c>
      <c r="L399" t="str">
        <f t="shared" si="42"/>
        <v/>
      </c>
      <c r="N399" t="str">
        <f t="shared" si="43"/>
        <v/>
      </c>
      <c r="O399" t="str">
        <f t="shared" si="44"/>
        <v/>
      </c>
      <c r="P399" t="str">
        <f t="shared" si="45"/>
        <v/>
      </c>
      <c r="Q399" t="str">
        <f t="shared" si="46"/>
        <v/>
      </c>
    </row>
    <row r="400" spans="11:17" x14ac:dyDescent="0.25">
      <c r="K400">
        <f t="shared" si="41"/>
        <v>0</v>
      </c>
      <c r="L400" t="str">
        <f t="shared" si="42"/>
        <v/>
      </c>
      <c r="N400" t="str">
        <f t="shared" si="43"/>
        <v/>
      </c>
      <c r="O400" t="str">
        <f t="shared" si="44"/>
        <v/>
      </c>
      <c r="P400" t="str">
        <f t="shared" si="45"/>
        <v/>
      </c>
      <c r="Q400" t="str">
        <f t="shared" si="46"/>
        <v/>
      </c>
    </row>
    <row r="401" spans="11:17" x14ac:dyDescent="0.25">
      <c r="K401">
        <f t="shared" si="41"/>
        <v>0</v>
      </c>
      <c r="L401" t="str">
        <f t="shared" si="42"/>
        <v/>
      </c>
      <c r="N401" t="str">
        <f t="shared" si="43"/>
        <v/>
      </c>
      <c r="O401" t="str">
        <f t="shared" si="44"/>
        <v/>
      </c>
      <c r="P401" t="str">
        <f t="shared" si="45"/>
        <v/>
      </c>
      <c r="Q401" t="str">
        <f t="shared" si="46"/>
        <v/>
      </c>
    </row>
    <row r="402" spans="11:17" x14ac:dyDescent="0.25">
      <c r="K402">
        <f t="shared" si="41"/>
        <v>0</v>
      </c>
      <c r="L402" t="str">
        <f t="shared" si="42"/>
        <v/>
      </c>
      <c r="N402" t="str">
        <f t="shared" si="43"/>
        <v/>
      </c>
      <c r="O402" t="str">
        <f t="shared" si="44"/>
        <v/>
      </c>
      <c r="P402" t="str">
        <f t="shared" si="45"/>
        <v/>
      </c>
      <c r="Q402" t="str">
        <f t="shared" si="46"/>
        <v/>
      </c>
    </row>
    <row r="403" spans="11:17" x14ac:dyDescent="0.25">
      <c r="K403">
        <f t="shared" si="41"/>
        <v>0</v>
      </c>
      <c r="L403" t="str">
        <f t="shared" si="42"/>
        <v/>
      </c>
      <c r="N403" t="str">
        <f t="shared" si="43"/>
        <v/>
      </c>
      <c r="O403" t="str">
        <f t="shared" si="44"/>
        <v/>
      </c>
      <c r="P403" t="str">
        <f t="shared" si="45"/>
        <v/>
      </c>
      <c r="Q403" t="str">
        <f t="shared" si="46"/>
        <v/>
      </c>
    </row>
    <row r="404" spans="11:17" x14ac:dyDescent="0.25">
      <c r="K404">
        <f t="shared" si="41"/>
        <v>0</v>
      </c>
      <c r="L404" t="str">
        <f t="shared" si="42"/>
        <v/>
      </c>
      <c r="N404" t="str">
        <f t="shared" si="43"/>
        <v/>
      </c>
      <c r="O404" t="str">
        <f t="shared" si="44"/>
        <v/>
      </c>
      <c r="P404" t="str">
        <f t="shared" si="45"/>
        <v/>
      </c>
      <c r="Q404" t="str">
        <f t="shared" si="46"/>
        <v/>
      </c>
    </row>
    <row r="405" spans="11:17" x14ac:dyDescent="0.25">
      <c r="K405">
        <f t="shared" si="41"/>
        <v>0</v>
      </c>
      <c r="L405" t="str">
        <f t="shared" si="42"/>
        <v/>
      </c>
      <c r="N405" t="str">
        <f t="shared" si="43"/>
        <v/>
      </c>
      <c r="O405" t="str">
        <f t="shared" si="44"/>
        <v/>
      </c>
      <c r="P405" t="str">
        <f t="shared" si="45"/>
        <v/>
      </c>
      <c r="Q405" t="str">
        <f t="shared" si="46"/>
        <v/>
      </c>
    </row>
    <row r="406" spans="11:17" x14ac:dyDescent="0.25">
      <c r="K406">
        <f t="shared" si="41"/>
        <v>0</v>
      </c>
      <c r="L406" t="str">
        <f t="shared" si="42"/>
        <v/>
      </c>
      <c r="N406" t="str">
        <f t="shared" si="43"/>
        <v/>
      </c>
      <c r="O406" t="str">
        <f t="shared" si="44"/>
        <v/>
      </c>
      <c r="P406" t="str">
        <f t="shared" si="45"/>
        <v/>
      </c>
      <c r="Q406" t="str">
        <f t="shared" si="46"/>
        <v/>
      </c>
    </row>
    <row r="407" spans="11:17" x14ac:dyDescent="0.25">
      <c r="K407">
        <f t="shared" si="41"/>
        <v>0</v>
      </c>
      <c r="L407" t="str">
        <f t="shared" si="42"/>
        <v/>
      </c>
      <c r="N407" t="str">
        <f t="shared" si="43"/>
        <v/>
      </c>
      <c r="O407" t="str">
        <f t="shared" si="44"/>
        <v/>
      </c>
      <c r="P407" t="str">
        <f t="shared" si="45"/>
        <v/>
      </c>
      <c r="Q407" t="str">
        <f t="shared" si="46"/>
        <v/>
      </c>
    </row>
    <row r="408" spans="11:17" x14ac:dyDescent="0.25">
      <c r="K408">
        <f t="shared" si="41"/>
        <v>0</v>
      </c>
      <c r="L408" t="str">
        <f t="shared" si="42"/>
        <v/>
      </c>
      <c r="N408" t="str">
        <f t="shared" si="43"/>
        <v/>
      </c>
      <c r="O408" t="str">
        <f t="shared" si="44"/>
        <v/>
      </c>
      <c r="P408" t="str">
        <f t="shared" si="45"/>
        <v/>
      </c>
      <c r="Q408" t="str">
        <f t="shared" si="46"/>
        <v/>
      </c>
    </row>
    <row r="409" spans="11:17" x14ac:dyDescent="0.25">
      <c r="K409">
        <f t="shared" si="41"/>
        <v>0</v>
      </c>
      <c r="L409" t="str">
        <f t="shared" si="42"/>
        <v/>
      </c>
      <c r="N409" t="str">
        <f t="shared" si="43"/>
        <v/>
      </c>
      <c r="O409" t="str">
        <f t="shared" si="44"/>
        <v/>
      </c>
      <c r="P409" t="str">
        <f t="shared" si="45"/>
        <v/>
      </c>
      <c r="Q409" t="str">
        <f t="shared" si="46"/>
        <v/>
      </c>
    </row>
    <row r="410" spans="11:17" x14ac:dyDescent="0.25">
      <c r="K410">
        <f t="shared" si="41"/>
        <v>0</v>
      </c>
      <c r="L410" t="str">
        <f t="shared" si="42"/>
        <v/>
      </c>
      <c r="N410" t="str">
        <f t="shared" si="43"/>
        <v/>
      </c>
      <c r="O410" t="str">
        <f t="shared" si="44"/>
        <v/>
      </c>
      <c r="P410" t="str">
        <f t="shared" si="45"/>
        <v/>
      </c>
      <c r="Q410" t="str">
        <f t="shared" si="46"/>
        <v/>
      </c>
    </row>
    <row r="411" spans="11:17" x14ac:dyDescent="0.25">
      <c r="K411">
        <f t="shared" si="41"/>
        <v>0</v>
      </c>
      <c r="L411" t="str">
        <f t="shared" si="42"/>
        <v/>
      </c>
      <c r="N411" t="str">
        <f t="shared" si="43"/>
        <v/>
      </c>
      <c r="O411" t="str">
        <f t="shared" si="44"/>
        <v/>
      </c>
      <c r="P411" t="str">
        <f t="shared" si="45"/>
        <v/>
      </c>
      <c r="Q411" t="str">
        <f t="shared" si="46"/>
        <v/>
      </c>
    </row>
    <row r="412" spans="11:17" x14ac:dyDescent="0.25">
      <c r="K412">
        <f t="shared" si="41"/>
        <v>0</v>
      </c>
      <c r="L412" t="str">
        <f t="shared" si="42"/>
        <v/>
      </c>
      <c r="N412" t="str">
        <f t="shared" si="43"/>
        <v/>
      </c>
      <c r="O412" t="str">
        <f t="shared" si="44"/>
        <v/>
      </c>
      <c r="P412" t="str">
        <f t="shared" si="45"/>
        <v/>
      </c>
      <c r="Q412" t="str">
        <f t="shared" si="46"/>
        <v/>
      </c>
    </row>
    <row r="413" spans="11:17" x14ac:dyDescent="0.25">
      <c r="K413">
        <f t="shared" si="41"/>
        <v>0</v>
      </c>
      <c r="L413" t="str">
        <f t="shared" si="42"/>
        <v/>
      </c>
      <c r="N413" t="str">
        <f t="shared" si="43"/>
        <v/>
      </c>
      <c r="O413" t="str">
        <f t="shared" si="44"/>
        <v/>
      </c>
      <c r="P413" t="str">
        <f t="shared" si="45"/>
        <v/>
      </c>
      <c r="Q413" t="str">
        <f t="shared" si="46"/>
        <v/>
      </c>
    </row>
    <row r="414" spans="11:17" x14ac:dyDescent="0.25">
      <c r="K414">
        <f t="shared" si="41"/>
        <v>0</v>
      </c>
      <c r="L414" t="str">
        <f t="shared" si="42"/>
        <v/>
      </c>
      <c r="N414" t="str">
        <f t="shared" si="43"/>
        <v/>
      </c>
      <c r="O414" t="str">
        <f t="shared" si="44"/>
        <v/>
      </c>
      <c r="P414" t="str">
        <f t="shared" si="45"/>
        <v/>
      </c>
      <c r="Q414" t="str">
        <f t="shared" si="46"/>
        <v/>
      </c>
    </row>
    <row r="415" spans="11:17" x14ac:dyDescent="0.25">
      <c r="K415">
        <f t="shared" si="41"/>
        <v>0</v>
      </c>
      <c r="L415" t="str">
        <f t="shared" si="42"/>
        <v/>
      </c>
      <c r="N415" t="str">
        <f t="shared" si="43"/>
        <v/>
      </c>
      <c r="O415" t="str">
        <f t="shared" si="44"/>
        <v/>
      </c>
      <c r="P415" t="str">
        <f t="shared" si="45"/>
        <v/>
      </c>
      <c r="Q415" t="str">
        <f t="shared" si="46"/>
        <v/>
      </c>
    </row>
    <row r="416" spans="11:17" x14ac:dyDescent="0.25">
      <c r="K416">
        <f t="shared" si="41"/>
        <v>0</v>
      </c>
      <c r="L416" t="str">
        <f t="shared" si="42"/>
        <v/>
      </c>
      <c r="N416" t="str">
        <f t="shared" si="43"/>
        <v/>
      </c>
      <c r="O416" t="str">
        <f t="shared" si="44"/>
        <v/>
      </c>
      <c r="P416" t="str">
        <f t="shared" si="45"/>
        <v/>
      </c>
      <c r="Q416" t="str">
        <f t="shared" si="46"/>
        <v/>
      </c>
    </row>
    <row r="417" spans="11:17" x14ac:dyDescent="0.25">
      <c r="K417">
        <f t="shared" si="41"/>
        <v>0</v>
      </c>
      <c r="L417" t="str">
        <f t="shared" si="42"/>
        <v/>
      </c>
      <c r="N417" t="str">
        <f t="shared" si="43"/>
        <v/>
      </c>
      <c r="O417" t="str">
        <f t="shared" si="44"/>
        <v/>
      </c>
      <c r="P417" t="str">
        <f t="shared" si="45"/>
        <v/>
      </c>
      <c r="Q417" t="str">
        <f t="shared" si="46"/>
        <v/>
      </c>
    </row>
    <row r="418" spans="11:17" x14ac:dyDescent="0.25">
      <c r="K418">
        <f t="shared" si="41"/>
        <v>0</v>
      </c>
      <c r="L418" t="str">
        <f t="shared" si="42"/>
        <v/>
      </c>
      <c r="N418" t="str">
        <f t="shared" si="43"/>
        <v/>
      </c>
      <c r="O418" t="str">
        <f t="shared" si="44"/>
        <v/>
      </c>
      <c r="P418" t="str">
        <f t="shared" si="45"/>
        <v/>
      </c>
      <c r="Q418" t="str">
        <f t="shared" si="46"/>
        <v/>
      </c>
    </row>
    <row r="419" spans="11:17" x14ac:dyDescent="0.25">
      <c r="K419">
        <f t="shared" si="41"/>
        <v>0</v>
      </c>
      <c r="L419" t="str">
        <f t="shared" si="42"/>
        <v/>
      </c>
      <c r="N419" t="str">
        <f t="shared" si="43"/>
        <v/>
      </c>
      <c r="O419" t="str">
        <f t="shared" si="44"/>
        <v/>
      </c>
      <c r="P419" t="str">
        <f t="shared" si="45"/>
        <v/>
      </c>
      <c r="Q419" t="str">
        <f t="shared" si="46"/>
        <v/>
      </c>
    </row>
    <row r="420" spans="11:17" x14ac:dyDescent="0.25">
      <c r="K420">
        <f t="shared" si="41"/>
        <v>0</v>
      </c>
      <c r="L420" t="str">
        <f t="shared" si="42"/>
        <v/>
      </c>
      <c r="N420" t="str">
        <f t="shared" si="43"/>
        <v/>
      </c>
      <c r="O420" t="str">
        <f t="shared" si="44"/>
        <v/>
      </c>
      <c r="P420" t="str">
        <f t="shared" si="45"/>
        <v/>
      </c>
      <c r="Q420" t="str">
        <f t="shared" si="46"/>
        <v/>
      </c>
    </row>
    <row r="421" spans="11:17" x14ac:dyDescent="0.25">
      <c r="K421">
        <f t="shared" si="41"/>
        <v>0</v>
      </c>
      <c r="L421" t="str">
        <f t="shared" si="42"/>
        <v/>
      </c>
      <c r="N421" t="str">
        <f t="shared" si="43"/>
        <v/>
      </c>
      <c r="O421" t="str">
        <f t="shared" si="44"/>
        <v/>
      </c>
      <c r="P421" t="str">
        <f t="shared" si="45"/>
        <v/>
      </c>
      <c r="Q421" t="str">
        <f t="shared" si="46"/>
        <v/>
      </c>
    </row>
    <row r="422" spans="11:17" x14ac:dyDescent="0.25">
      <c r="K422">
        <f t="shared" si="41"/>
        <v>0</v>
      </c>
      <c r="L422" t="str">
        <f t="shared" si="42"/>
        <v/>
      </c>
      <c r="N422" t="str">
        <f t="shared" si="43"/>
        <v/>
      </c>
      <c r="O422" t="str">
        <f t="shared" si="44"/>
        <v/>
      </c>
      <c r="P422" t="str">
        <f t="shared" si="45"/>
        <v/>
      </c>
      <c r="Q422" t="str">
        <f t="shared" si="46"/>
        <v/>
      </c>
    </row>
    <row r="423" spans="11:17" x14ac:dyDescent="0.25">
      <c r="K423">
        <f t="shared" si="41"/>
        <v>0</v>
      </c>
      <c r="L423" t="str">
        <f t="shared" si="42"/>
        <v/>
      </c>
      <c r="N423" t="str">
        <f t="shared" si="43"/>
        <v/>
      </c>
      <c r="O423" t="str">
        <f t="shared" si="44"/>
        <v/>
      </c>
      <c r="P423" t="str">
        <f t="shared" si="45"/>
        <v/>
      </c>
      <c r="Q423" t="str">
        <f t="shared" si="46"/>
        <v/>
      </c>
    </row>
    <row r="424" spans="11:17" x14ac:dyDescent="0.25">
      <c r="K424">
        <f t="shared" si="41"/>
        <v>0</v>
      </c>
      <c r="L424" t="str">
        <f t="shared" si="42"/>
        <v/>
      </c>
      <c r="N424" t="str">
        <f t="shared" si="43"/>
        <v/>
      </c>
      <c r="O424" t="str">
        <f t="shared" si="44"/>
        <v/>
      </c>
      <c r="P424" t="str">
        <f t="shared" si="45"/>
        <v/>
      </c>
      <c r="Q424" t="str">
        <f t="shared" si="46"/>
        <v/>
      </c>
    </row>
    <row r="425" spans="11:17" x14ac:dyDescent="0.25">
      <c r="K425">
        <f t="shared" si="41"/>
        <v>0</v>
      </c>
      <c r="L425" t="str">
        <f t="shared" si="42"/>
        <v/>
      </c>
      <c r="N425" t="str">
        <f t="shared" si="43"/>
        <v/>
      </c>
      <c r="O425" t="str">
        <f t="shared" si="44"/>
        <v/>
      </c>
      <c r="P425" t="str">
        <f t="shared" si="45"/>
        <v/>
      </c>
      <c r="Q425" t="str">
        <f t="shared" si="46"/>
        <v/>
      </c>
    </row>
    <row r="426" spans="11:17" x14ac:dyDescent="0.25">
      <c r="K426">
        <f t="shared" si="41"/>
        <v>0</v>
      </c>
      <c r="L426" t="str">
        <f t="shared" si="42"/>
        <v/>
      </c>
      <c r="N426" t="str">
        <f t="shared" si="43"/>
        <v/>
      </c>
      <c r="O426" t="str">
        <f t="shared" si="44"/>
        <v/>
      </c>
      <c r="P426" t="str">
        <f t="shared" si="45"/>
        <v/>
      </c>
      <c r="Q426" t="str">
        <f t="shared" si="46"/>
        <v/>
      </c>
    </row>
    <row r="427" spans="11:17" x14ac:dyDescent="0.25">
      <c r="K427">
        <f t="shared" si="41"/>
        <v>0</v>
      </c>
      <c r="L427" t="str">
        <f t="shared" si="42"/>
        <v/>
      </c>
      <c r="N427" t="str">
        <f t="shared" si="43"/>
        <v/>
      </c>
      <c r="O427" t="str">
        <f t="shared" si="44"/>
        <v/>
      </c>
      <c r="P427" t="str">
        <f t="shared" si="45"/>
        <v/>
      </c>
      <c r="Q427" t="str">
        <f t="shared" si="46"/>
        <v/>
      </c>
    </row>
    <row r="428" spans="11:17" x14ac:dyDescent="0.25">
      <c r="K428">
        <f t="shared" si="41"/>
        <v>0</v>
      </c>
      <c r="L428" t="str">
        <f t="shared" si="42"/>
        <v/>
      </c>
      <c r="N428" t="str">
        <f t="shared" si="43"/>
        <v/>
      </c>
      <c r="O428" t="str">
        <f t="shared" si="44"/>
        <v/>
      </c>
      <c r="P428" t="str">
        <f t="shared" si="45"/>
        <v/>
      </c>
      <c r="Q428" t="str">
        <f t="shared" si="46"/>
        <v/>
      </c>
    </row>
    <row r="429" spans="11:17" x14ac:dyDescent="0.25">
      <c r="K429">
        <f t="shared" si="41"/>
        <v>0</v>
      </c>
      <c r="L429" t="str">
        <f t="shared" si="42"/>
        <v/>
      </c>
      <c r="N429" t="str">
        <f t="shared" si="43"/>
        <v/>
      </c>
      <c r="O429" t="str">
        <f t="shared" si="44"/>
        <v/>
      </c>
      <c r="P429" t="str">
        <f t="shared" si="45"/>
        <v/>
      </c>
      <c r="Q429" t="str">
        <f t="shared" si="46"/>
        <v/>
      </c>
    </row>
    <row r="430" spans="11:17" x14ac:dyDescent="0.25">
      <c r="K430">
        <f t="shared" si="41"/>
        <v>0</v>
      </c>
      <c r="L430" t="str">
        <f t="shared" si="42"/>
        <v/>
      </c>
      <c r="N430" t="str">
        <f t="shared" si="43"/>
        <v/>
      </c>
      <c r="O430" t="str">
        <f t="shared" si="44"/>
        <v/>
      </c>
      <c r="P430" t="str">
        <f t="shared" si="45"/>
        <v/>
      </c>
      <c r="Q430" t="str">
        <f t="shared" si="46"/>
        <v/>
      </c>
    </row>
    <row r="431" spans="11:17" x14ac:dyDescent="0.25">
      <c r="K431">
        <f t="shared" si="41"/>
        <v>0</v>
      </c>
      <c r="L431" t="str">
        <f t="shared" si="42"/>
        <v/>
      </c>
      <c r="N431" t="str">
        <f t="shared" si="43"/>
        <v/>
      </c>
      <c r="O431" t="str">
        <f t="shared" si="44"/>
        <v/>
      </c>
      <c r="P431" t="str">
        <f t="shared" si="45"/>
        <v/>
      </c>
      <c r="Q431" t="str">
        <f t="shared" si="46"/>
        <v/>
      </c>
    </row>
    <row r="432" spans="11:17" x14ac:dyDescent="0.25">
      <c r="K432">
        <f t="shared" si="41"/>
        <v>0</v>
      </c>
      <c r="L432" t="str">
        <f t="shared" si="42"/>
        <v/>
      </c>
      <c r="N432" t="str">
        <f t="shared" si="43"/>
        <v/>
      </c>
      <c r="O432" t="str">
        <f t="shared" si="44"/>
        <v/>
      </c>
      <c r="P432" t="str">
        <f t="shared" si="45"/>
        <v/>
      </c>
      <c r="Q432" t="str">
        <f t="shared" si="46"/>
        <v/>
      </c>
    </row>
    <row r="433" spans="11:17" x14ac:dyDescent="0.25">
      <c r="K433">
        <f t="shared" si="41"/>
        <v>0</v>
      </c>
      <c r="L433" t="str">
        <f t="shared" si="42"/>
        <v/>
      </c>
      <c r="N433" t="str">
        <f t="shared" si="43"/>
        <v/>
      </c>
      <c r="O433" t="str">
        <f t="shared" si="44"/>
        <v/>
      </c>
      <c r="P433" t="str">
        <f t="shared" si="45"/>
        <v/>
      </c>
      <c r="Q433" t="str">
        <f t="shared" si="46"/>
        <v/>
      </c>
    </row>
    <row r="434" spans="11:17" x14ac:dyDescent="0.25">
      <c r="K434">
        <f t="shared" si="41"/>
        <v>0</v>
      </c>
      <c r="L434" t="str">
        <f t="shared" si="42"/>
        <v/>
      </c>
      <c r="N434" t="str">
        <f t="shared" si="43"/>
        <v/>
      </c>
      <c r="O434" t="str">
        <f t="shared" si="44"/>
        <v/>
      </c>
      <c r="P434" t="str">
        <f t="shared" si="45"/>
        <v/>
      </c>
      <c r="Q434" t="str">
        <f t="shared" si="46"/>
        <v/>
      </c>
    </row>
    <row r="435" spans="11:17" x14ac:dyDescent="0.25">
      <c r="K435">
        <f t="shared" si="41"/>
        <v>0</v>
      </c>
      <c r="L435" t="str">
        <f t="shared" si="42"/>
        <v/>
      </c>
      <c r="N435" t="str">
        <f t="shared" si="43"/>
        <v/>
      </c>
      <c r="O435" t="str">
        <f t="shared" si="44"/>
        <v/>
      </c>
      <c r="P435" t="str">
        <f t="shared" si="45"/>
        <v/>
      </c>
      <c r="Q435" t="str">
        <f t="shared" si="46"/>
        <v/>
      </c>
    </row>
    <row r="436" spans="11:17" x14ac:dyDescent="0.25">
      <c r="K436">
        <f t="shared" si="41"/>
        <v>0</v>
      </c>
      <c r="L436" t="str">
        <f t="shared" si="42"/>
        <v/>
      </c>
      <c r="N436" t="str">
        <f t="shared" si="43"/>
        <v/>
      </c>
      <c r="O436" t="str">
        <f t="shared" si="44"/>
        <v/>
      </c>
      <c r="P436" t="str">
        <f t="shared" si="45"/>
        <v/>
      </c>
      <c r="Q436" t="str">
        <f t="shared" si="46"/>
        <v/>
      </c>
    </row>
    <row r="437" spans="11:17" x14ac:dyDescent="0.25">
      <c r="K437">
        <f t="shared" si="41"/>
        <v>0</v>
      </c>
      <c r="L437" t="str">
        <f t="shared" si="42"/>
        <v/>
      </c>
      <c r="N437" t="str">
        <f t="shared" si="43"/>
        <v/>
      </c>
      <c r="O437" t="str">
        <f t="shared" si="44"/>
        <v/>
      </c>
      <c r="P437" t="str">
        <f t="shared" si="45"/>
        <v/>
      </c>
      <c r="Q437" t="str">
        <f t="shared" si="46"/>
        <v/>
      </c>
    </row>
    <row r="438" spans="11:17" x14ac:dyDescent="0.25">
      <c r="K438">
        <f t="shared" si="41"/>
        <v>0</v>
      </c>
      <c r="L438" t="str">
        <f t="shared" si="42"/>
        <v/>
      </c>
      <c r="N438" t="str">
        <f t="shared" si="43"/>
        <v/>
      </c>
      <c r="O438" t="str">
        <f t="shared" si="44"/>
        <v/>
      </c>
      <c r="P438" t="str">
        <f t="shared" si="45"/>
        <v/>
      </c>
      <c r="Q438" t="str">
        <f t="shared" si="46"/>
        <v/>
      </c>
    </row>
    <row r="439" spans="11:17" x14ac:dyDescent="0.25">
      <c r="K439">
        <f t="shared" si="41"/>
        <v>0</v>
      </c>
      <c r="L439" t="str">
        <f t="shared" si="42"/>
        <v/>
      </c>
      <c r="N439" t="str">
        <f t="shared" si="43"/>
        <v/>
      </c>
      <c r="O439" t="str">
        <f t="shared" si="44"/>
        <v/>
      </c>
      <c r="P439" t="str">
        <f t="shared" si="45"/>
        <v/>
      </c>
      <c r="Q439" t="str">
        <f t="shared" si="46"/>
        <v/>
      </c>
    </row>
    <row r="440" spans="11:17" x14ac:dyDescent="0.25">
      <c r="K440">
        <f t="shared" si="41"/>
        <v>0</v>
      </c>
      <c r="L440" t="str">
        <f t="shared" si="42"/>
        <v/>
      </c>
      <c r="N440" t="str">
        <f t="shared" si="43"/>
        <v/>
      </c>
      <c r="O440" t="str">
        <f t="shared" si="44"/>
        <v/>
      </c>
      <c r="P440" t="str">
        <f t="shared" si="45"/>
        <v/>
      </c>
      <c r="Q440" t="str">
        <f t="shared" si="46"/>
        <v/>
      </c>
    </row>
    <row r="441" spans="11:17" x14ac:dyDescent="0.25">
      <c r="K441">
        <f t="shared" si="41"/>
        <v>0</v>
      </c>
      <c r="L441" t="str">
        <f t="shared" si="42"/>
        <v/>
      </c>
      <c r="N441" t="str">
        <f t="shared" si="43"/>
        <v/>
      </c>
      <c r="O441" t="str">
        <f t="shared" si="44"/>
        <v/>
      </c>
      <c r="P441" t="str">
        <f t="shared" si="45"/>
        <v/>
      </c>
      <c r="Q441" t="str">
        <f t="shared" si="46"/>
        <v/>
      </c>
    </row>
    <row r="442" spans="11:17" x14ac:dyDescent="0.25">
      <c r="K442">
        <f t="shared" si="41"/>
        <v>0</v>
      </c>
      <c r="L442" t="str">
        <f t="shared" si="42"/>
        <v/>
      </c>
      <c r="N442" t="str">
        <f t="shared" si="43"/>
        <v/>
      </c>
      <c r="O442" t="str">
        <f t="shared" si="44"/>
        <v/>
      </c>
      <c r="P442" t="str">
        <f t="shared" si="45"/>
        <v/>
      </c>
      <c r="Q442" t="str">
        <f t="shared" si="46"/>
        <v/>
      </c>
    </row>
    <row r="443" spans="11:17" x14ac:dyDescent="0.25">
      <c r="K443">
        <f t="shared" si="41"/>
        <v>0</v>
      </c>
      <c r="L443" t="str">
        <f t="shared" si="42"/>
        <v/>
      </c>
      <c r="N443" t="str">
        <f t="shared" si="43"/>
        <v/>
      </c>
      <c r="O443" t="str">
        <f t="shared" si="44"/>
        <v/>
      </c>
      <c r="P443" t="str">
        <f t="shared" si="45"/>
        <v/>
      </c>
      <c r="Q443" t="str">
        <f t="shared" si="46"/>
        <v/>
      </c>
    </row>
    <row r="444" spans="11:17" x14ac:dyDescent="0.25">
      <c r="K444">
        <f t="shared" si="41"/>
        <v>0</v>
      </c>
      <c r="L444" t="str">
        <f t="shared" si="42"/>
        <v/>
      </c>
      <c r="N444" t="str">
        <f t="shared" si="43"/>
        <v/>
      </c>
      <c r="O444" t="str">
        <f t="shared" si="44"/>
        <v/>
      </c>
      <c r="P444" t="str">
        <f t="shared" si="45"/>
        <v/>
      </c>
      <c r="Q444" t="str">
        <f t="shared" si="46"/>
        <v/>
      </c>
    </row>
    <row r="445" spans="11:17" x14ac:dyDescent="0.25">
      <c r="K445">
        <f t="shared" si="41"/>
        <v>0</v>
      </c>
      <c r="L445" t="str">
        <f t="shared" si="42"/>
        <v/>
      </c>
      <c r="N445" t="str">
        <f t="shared" si="43"/>
        <v/>
      </c>
      <c r="O445" t="str">
        <f t="shared" si="44"/>
        <v/>
      </c>
      <c r="P445" t="str">
        <f t="shared" si="45"/>
        <v/>
      </c>
      <c r="Q445" t="str">
        <f t="shared" si="46"/>
        <v/>
      </c>
    </row>
    <row r="446" spans="11:17" x14ac:dyDescent="0.25">
      <c r="K446">
        <f t="shared" si="41"/>
        <v>0</v>
      </c>
      <c r="L446" t="str">
        <f t="shared" si="42"/>
        <v/>
      </c>
      <c r="N446" t="str">
        <f t="shared" si="43"/>
        <v/>
      </c>
      <c r="O446" t="str">
        <f t="shared" si="44"/>
        <v/>
      </c>
      <c r="P446" t="str">
        <f t="shared" si="45"/>
        <v/>
      </c>
      <c r="Q446" t="str">
        <f t="shared" si="46"/>
        <v/>
      </c>
    </row>
    <row r="447" spans="11:17" x14ac:dyDescent="0.25">
      <c r="K447">
        <f t="shared" si="41"/>
        <v>0</v>
      </c>
      <c r="L447" t="str">
        <f t="shared" si="42"/>
        <v/>
      </c>
      <c r="N447" t="str">
        <f t="shared" si="43"/>
        <v/>
      </c>
      <c r="O447" t="str">
        <f t="shared" si="44"/>
        <v/>
      </c>
      <c r="P447" t="str">
        <f t="shared" si="45"/>
        <v/>
      </c>
      <c r="Q447" t="str">
        <f t="shared" si="46"/>
        <v/>
      </c>
    </row>
    <row r="448" spans="11:17" x14ac:dyDescent="0.25">
      <c r="K448">
        <f t="shared" si="41"/>
        <v>0</v>
      </c>
      <c r="L448" t="str">
        <f t="shared" si="42"/>
        <v/>
      </c>
      <c r="N448" t="str">
        <f t="shared" si="43"/>
        <v/>
      </c>
      <c r="O448" t="str">
        <f t="shared" si="44"/>
        <v/>
      </c>
      <c r="P448" t="str">
        <f t="shared" si="45"/>
        <v/>
      </c>
      <c r="Q448" t="str">
        <f t="shared" si="46"/>
        <v/>
      </c>
    </row>
    <row r="449" spans="11:17" x14ac:dyDescent="0.25">
      <c r="K449">
        <f t="shared" ref="K449:K512" si="47">A449</f>
        <v>0</v>
      </c>
      <c r="L449" t="str">
        <f t="shared" si="42"/>
        <v/>
      </c>
      <c r="N449" t="str">
        <f t="shared" si="43"/>
        <v/>
      </c>
      <c r="O449" t="str">
        <f t="shared" si="44"/>
        <v/>
      </c>
      <c r="P449" t="str">
        <f t="shared" si="45"/>
        <v/>
      </c>
      <c r="Q449" t="str">
        <f t="shared" si="46"/>
        <v/>
      </c>
    </row>
    <row r="450" spans="11:17" x14ac:dyDescent="0.25">
      <c r="K450">
        <f t="shared" si="47"/>
        <v>0</v>
      </c>
      <c r="L450" t="str">
        <f t="shared" si="42"/>
        <v/>
      </c>
      <c r="N450" t="str">
        <f t="shared" si="43"/>
        <v/>
      </c>
      <c r="O450" t="str">
        <f t="shared" si="44"/>
        <v/>
      </c>
      <c r="P450" t="str">
        <f t="shared" si="45"/>
        <v/>
      </c>
      <c r="Q450" t="str">
        <f t="shared" si="46"/>
        <v/>
      </c>
    </row>
    <row r="451" spans="11:17" x14ac:dyDescent="0.25">
      <c r="K451">
        <f t="shared" si="47"/>
        <v>0</v>
      </c>
      <c r="L451" t="str">
        <f t="shared" si="42"/>
        <v/>
      </c>
      <c r="N451" t="str">
        <f t="shared" si="43"/>
        <v/>
      </c>
      <c r="O451" t="str">
        <f t="shared" si="44"/>
        <v/>
      </c>
      <c r="P451" t="str">
        <f t="shared" si="45"/>
        <v/>
      </c>
      <c r="Q451" t="str">
        <f t="shared" si="46"/>
        <v/>
      </c>
    </row>
    <row r="452" spans="11:17" x14ac:dyDescent="0.25">
      <c r="K452">
        <f t="shared" si="47"/>
        <v>0</v>
      </c>
      <c r="L452" t="str">
        <f t="shared" si="42"/>
        <v/>
      </c>
      <c r="N452" t="str">
        <f t="shared" si="43"/>
        <v/>
      </c>
      <c r="O452" t="str">
        <f t="shared" si="44"/>
        <v/>
      </c>
      <c r="P452" t="str">
        <f t="shared" si="45"/>
        <v/>
      </c>
      <c r="Q452" t="str">
        <f t="shared" si="46"/>
        <v/>
      </c>
    </row>
    <row r="453" spans="11:17" x14ac:dyDescent="0.25">
      <c r="K453">
        <f t="shared" si="47"/>
        <v>0</v>
      </c>
      <c r="L453" t="str">
        <f t="shared" si="42"/>
        <v/>
      </c>
      <c r="N453" t="str">
        <f t="shared" si="43"/>
        <v/>
      </c>
      <c r="O453" t="str">
        <f t="shared" si="44"/>
        <v/>
      </c>
      <c r="P453" t="str">
        <f t="shared" si="45"/>
        <v/>
      </c>
      <c r="Q453" t="str">
        <f t="shared" si="46"/>
        <v/>
      </c>
    </row>
    <row r="454" spans="11:17" x14ac:dyDescent="0.25">
      <c r="K454">
        <f t="shared" si="47"/>
        <v>0</v>
      </c>
      <c r="L454" t="str">
        <f t="shared" si="42"/>
        <v/>
      </c>
      <c r="N454" t="str">
        <f t="shared" si="43"/>
        <v/>
      </c>
      <c r="O454" t="str">
        <f t="shared" si="44"/>
        <v/>
      </c>
      <c r="P454" t="str">
        <f t="shared" si="45"/>
        <v/>
      </c>
      <c r="Q454" t="str">
        <f t="shared" si="46"/>
        <v/>
      </c>
    </row>
    <row r="455" spans="11:17" x14ac:dyDescent="0.25">
      <c r="K455">
        <f t="shared" si="47"/>
        <v>0</v>
      </c>
      <c r="L455" t="str">
        <f t="shared" si="42"/>
        <v/>
      </c>
      <c r="N455" t="str">
        <f t="shared" si="43"/>
        <v/>
      </c>
      <c r="O455" t="str">
        <f t="shared" si="44"/>
        <v/>
      </c>
      <c r="P455" t="str">
        <f t="shared" si="45"/>
        <v/>
      </c>
      <c r="Q455" t="str">
        <f t="shared" si="46"/>
        <v/>
      </c>
    </row>
    <row r="456" spans="11:17" x14ac:dyDescent="0.25">
      <c r="K456">
        <f t="shared" si="47"/>
        <v>0</v>
      </c>
      <c r="L456" t="str">
        <f t="shared" si="42"/>
        <v/>
      </c>
      <c r="N456" t="str">
        <f t="shared" si="43"/>
        <v/>
      </c>
      <c r="O456" t="str">
        <f t="shared" si="44"/>
        <v/>
      </c>
      <c r="P456" t="str">
        <f t="shared" si="45"/>
        <v/>
      </c>
      <c r="Q456" t="str">
        <f t="shared" si="46"/>
        <v/>
      </c>
    </row>
    <row r="457" spans="11:17" x14ac:dyDescent="0.25">
      <c r="K457">
        <f t="shared" si="47"/>
        <v>0</v>
      </c>
      <c r="L457" t="str">
        <f t="shared" si="42"/>
        <v/>
      </c>
      <c r="N457" t="str">
        <f t="shared" si="43"/>
        <v/>
      </c>
      <c r="O457" t="str">
        <f t="shared" si="44"/>
        <v/>
      </c>
      <c r="P457" t="str">
        <f t="shared" si="45"/>
        <v/>
      </c>
      <c r="Q457" t="str">
        <f t="shared" si="46"/>
        <v/>
      </c>
    </row>
    <row r="458" spans="11:17" x14ac:dyDescent="0.25">
      <c r="K458">
        <f t="shared" si="47"/>
        <v>0</v>
      </c>
      <c r="L458" t="str">
        <f t="shared" si="42"/>
        <v/>
      </c>
      <c r="N458" t="str">
        <f t="shared" si="43"/>
        <v/>
      </c>
      <c r="O458" t="str">
        <f t="shared" si="44"/>
        <v/>
      </c>
      <c r="P458" t="str">
        <f t="shared" si="45"/>
        <v/>
      </c>
      <c r="Q458" t="str">
        <f t="shared" si="46"/>
        <v/>
      </c>
    </row>
    <row r="459" spans="11:17" x14ac:dyDescent="0.25">
      <c r="K459">
        <f t="shared" si="47"/>
        <v>0</v>
      </c>
      <c r="L459" t="str">
        <f t="shared" si="42"/>
        <v/>
      </c>
      <c r="N459" t="str">
        <f t="shared" si="43"/>
        <v/>
      </c>
      <c r="O459" t="str">
        <f t="shared" si="44"/>
        <v/>
      </c>
      <c r="P459" t="str">
        <f t="shared" si="45"/>
        <v/>
      </c>
      <c r="Q459" t="str">
        <f t="shared" si="46"/>
        <v/>
      </c>
    </row>
    <row r="460" spans="11:17" x14ac:dyDescent="0.25">
      <c r="K460">
        <f t="shared" si="47"/>
        <v>0</v>
      </c>
      <c r="L460" t="str">
        <f t="shared" si="42"/>
        <v/>
      </c>
      <c r="N460" t="str">
        <f t="shared" si="43"/>
        <v/>
      </c>
      <c r="O460" t="str">
        <f t="shared" si="44"/>
        <v/>
      </c>
      <c r="P460" t="str">
        <f t="shared" si="45"/>
        <v/>
      </c>
      <c r="Q460" t="str">
        <f t="shared" si="46"/>
        <v/>
      </c>
    </row>
    <row r="461" spans="11:17" x14ac:dyDescent="0.25">
      <c r="K461">
        <f t="shared" si="47"/>
        <v>0</v>
      </c>
      <c r="L461" t="str">
        <f t="shared" ref="L461:L524" si="48">IF(LEN(K461)&gt;22,LEFT(K461,2),"")</f>
        <v/>
      </c>
      <c r="N461" t="str">
        <f t="shared" ref="N461:N524" si="49">IF(LEFT(K462,6)="Taille",RIGHT(K462,(LEN(K462)-8)),"")</f>
        <v/>
      </c>
      <c r="O461" t="str">
        <f t="shared" ref="O461:O524" si="50">IF(LEFT(K462,1)="€",RIGHT(K462,(LEN(K462)-1)),IF(LEFT(K463,1)="€",RIGHT(K463,(LEN(K463)-1)),""))</f>
        <v/>
      </c>
      <c r="P461" t="str">
        <f t="shared" ref="P461:P524" si="51">IF(LEFT(K463,1)="X",RIGHT(K463,(LEN(K463)-2)),IF(LEFT(K464,1)="X",RIGHT(K464,(LEN(K464)-2)),""))</f>
        <v/>
      </c>
      <c r="Q461" t="str">
        <f t="shared" ref="Q461:Q524" si="52">O463</f>
        <v/>
      </c>
    </row>
    <row r="462" spans="11:17" x14ac:dyDescent="0.25">
      <c r="K462">
        <f t="shared" si="47"/>
        <v>0</v>
      </c>
      <c r="L462" t="str">
        <f t="shared" si="48"/>
        <v/>
      </c>
      <c r="N462" t="str">
        <f t="shared" si="49"/>
        <v/>
      </c>
      <c r="O462" t="str">
        <f t="shared" si="50"/>
        <v/>
      </c>
      <c r="P462" t="str">
        <f t="shared" si="51"/>
        <v/>
      </c>
      <c r="Q462" t="str">
        <f t="shared" si="52"/>
        <v/>
      </c>
    </row>
    <row r="463" spans="11:17" x14ac:dyDescent="0.25">
      <c r="K463">
        <f t="shared" si="47"/>
        <v>0</v>
      </c>
      <c r="L463" t="str">
        <f t="shared" si="48"/>
        <v/>
      </c>
      <c r="N463" t="str">
        <f t="shared" si="49"/>
        <v/>
      </c>
      <c r="O463" t="str">
        <f t="shared" si="50"/>
        <v/>
      </c>
      <c r="P463" t="str">
        <f t="shared" si="51"/>
        <v/>
      </c>
      <c r="Q463" t="str">
        <f t="shared" si="52"/>
        <v/>
      </c>
    </row>
    <row r="464" spans="11:17" x14ac:dyDescent="0.25">
      <c r="K464">
        <f t="shared" si="47"/>
        <v>0</v>
      </c>
      <c r="L464" t="str">
        <f t="shared" si="48"/>
        <v/>
      </c>
      <c r="N464" t="str">
        <f t="shared" si="49"/>
        <v/>
      </c>
      <c r="O464" t="str">
        <f t="shared" si="50"/>
        <v/>
      </c>
      <c r="P464" t="str">
        <f t="shared" si="51"/>
        <v/>
      </c>
      <c r="Q464" t="str">
        <f t="shared" si="52"/>
        <v/>
      </c>
    </row>
    <row r="465" spans="11:17" x14ac:dyDescent="0.25">
      <c r="K465">
        <f t="shared" si="47"/>
        <v>0</v>
      </c>
      <c r="L465" t="str">
        <f t="shared" si="48"/>
        <v/>
      </c>
      <c r="N465" t="str">
        <f t="shared" si="49"/>
        <v/>
      </c>
      <c r="O465" t="str">
        <f t="shared" si="50"/>
        <v/>
      </c>
      <c r="P465" t="str">
        <f t="shared" si="51"/>
        <v/>
      </c>
      <c r="Q465" t="str">
        <f t="shared" si="52"/>
        <v/>
      </c>
    </row>
    <row r="466" spans="11:17" x14ac:dyDescent="0.25">
      <c r="K466">
        <f t="shared" si="47"/>
        <v>0</v>
      </c>
      <c r="L466" t="str">
        <f t="shared" si="48"/>
        <v/>
      </c>
      <c r="N466" t="str">
        <f t="shared" si="49"/>
        <v/>
      </c>
      <c r="O466" t="str">
        <f t="shared" si="50"/>
        <v/>
      </c>
      <c r="P466" t="str">
        <f t="shared" si="51"/>
        <v/>
      </c>
      <c r="Q466" t="str">
        <f t="shared" si="52"/>
        <v/>
      </c>
    </row>
    <row r="467" spans="11:17" x14ac:dyDescent="0.25">
      <c r="K467">
        <f t="shared" si="47"/>
        <v>0</v>
      </c>
      <c r="L467" t="str">
        <f t="shared" si="48"/>
        <v/>
      </c>
      <c r="N467" t="str">
        <f t="shared" si="49"/>
        <v/>
      </c>
      <c r="O467" t="str">
        <f t="shared" si="50"/>
        <v/>
      </c>
      <c r="P467" t="str">
        <f t="shared" si="51"/>
        <v/>
      </c>
      <c r="Q467" t="str">
        <f t="shared" si="52"/>
        <v/>
      </c>
    </row>
    <row r="468" spans="11:17" x14ac:dyDescent="0.25">
      <c r="K468">
        <f t="shared" si="47"/>
        <v>0</v>
      </c>
      <c r="L468" t="str">
        <f t="shared" si="48"/>
        <v/>
      </c>
      <c r="N468" t="str">
        <f t="shared" si="49"/>
        <v/>
      </c>
      <c r="O468" t="str">
        <f t="shared" si="50"/>
        <v/>
      </c>
      <c r="P468" t="str">
        <f t="shared" si="51"/>
        <v/>
      </c>
      <c r="Q468" t="str">
        <f t="shared" si="52"/>
        <v/>
      </c>
    </row>
    <row r="469" spans="11:17" x14ac:dyDescent="0.25">
      <c r="K469">
        <f t="shared" si="47"/>
        <v>0</v>
      </c>
      <c r="L469" t="str">
        <f t="shared" si="48"/>
        <v/>
      </c>
      <c r="N469" t="str">
        <f t="shared" si="49"/>
        <v/>
      </c>
      <c r="O469" t="str">
        <f t="shared" si="50"/>
        <v/>
      </c>
      <c r="P469" t="str">
        <f t="shared" si="51"/>
        <v/>
      </c>
      <c r="Q469" t="str">
        <f t="shared" si="52"/>
        <v/>
      </c>
    </row>
    <row r="470" spans="11:17" x14ac:dyDescent="0.25">
      <c r="K470">
        <f t="shared" si="47"/>
        <v>0</v>
      </c>
      <c r="L470" t="str">
        <f t="shared" si="48"/>
        <v/>
      </c>
      <c r="N470" t="str">
        <f t="shared" si="49"/>
        <v/>
      </c>
      <c r="O470" t="str">
        <f t="shared" si="50"/>
        <v/>
      </c>
      <c r="P470" t="str">
        <f t="shared" si="51"/>
        <v/>
      </c>
      <c r="Q470" t="str">
        <f t="shared" si="52"/>
        <v/>
      </c>
    </row>
    <row r="471" spans="11:17" x14ac:dyDescent="0.25">
      <c r="K471">
        <f t="shared" si="47"/>
        <v>0</v>
      </c>
      <c r="L471" t="str">
        <f t="shared" si="48"/>
        <v/>
      </c>
      <c r="N471" t="str">
        <f t="shared" si="49"/>
        <v/>
      </c>
      <c r="O471" t="str">
        <f t="shared" si="50"/>
        <v/>
      </c>
      <c r="P471" t="str">
        <f t="shared" si="51"/>
        <v/>
      </c>
      <c r="Q471" t="str">
        <f t="shared" si="52"/>
        <v/>
      </c>
    </row>
    <row r="472" spans="11:17" x14ac:dyDescent="0.25">
      <c r="K472">
        <f t="shared" si="47"/>
        <v>0</v>
      </c>
      <c r="L472" t="str">
        <f t="shared" si="48"/>
        <v/>
      </c>
      <c r="N472" t="str">
        <f t="shared" si="49"/>
        <v/>
      </c>
      <c r="O472" t="str">
        <f t="shared" si="50"/>
        <v/>
      </c>
      <c r="P472" t="str">
        <f t="shared" si="51"/>
        <v/>
      </c>
      <c r="Q472" t="str">
        <f t="shared" si="52"/>
        <v/>
      </c>
    </row>
    <row r="473" spans="11:17" x14ac:dyDescent="0.25">
      <c r="K473">
        <f t="shared" si="47"/>
        <v>0</v>
      </c>
      <c r="L473" t="str">
        <f t="shared" si="48"/>
        <v/>
      </c>
      <c r="N473" t="str">
        <f t="shared" si="49"/>
        <v/>
      </c>
      <c r="O473" t="str">
        <f t="shared" si="50"/>
        <v/>
      </c>
      <c r="P473" t="str">
        <f t="shared" si="51"/>
        <v/>
      </c>
      <c r="Q473" t="str">
        <f t="shared" si="52"/>
        <v/>
      </c>
    </row>
    <row r="474" spans="11:17" x14ac:dyDescent="0.25">
      <c r="K474">
        <f t="shared" si="47"/>
        <v>0</v>
      </c>
      <c r="L474" t="str">
        <f t="shared" si="48"/>
        <v/>
      </c>
      <c r="N474" t="str">
        <f t="shared" si="49"/>
        <v/>
      </c>
      <c r="O474" t="str">
        <f t="shared" si="50"/>
        <v/>
      </c>
      <c r="P474" t="str">
        <f t="shared" si="51"/>
        <v/>
      </c>
      <c r="Q474" t="str">
        <f t="shared" si="52"/>
        <v/>
      </c>
    </row>
    <row r="475" spans="11:17" x14ac:dyDescent="0.25">
      <c r="K475">
        <f t="shared" si="47"/>
        <v>0</v>
      </c>
      <c r="L475" t="str">
        <f t="shared" si="48"/>
        <v/>
      </c>
      <c r="N475" t="str">
        <f t="shared" si="49"/>
        <v/>
      </c>
      <c r="O475" t="str">
        <f t="shared" si="50"/>
        <v/>
      </c>
      <c r="P475" t="str">
        <f t="shared" si="51"/>
        <v/>
      </c>
      <c r="Q475" t="str">
        <f t="shared" si="52"/>
        <v/>
      </c>
    </row>
    <row r="476" spans="11:17" x14ac:dyDescent="0.25">
      <c r="K476">
        <f t="shared" si="47"/>
        <v>0</v>
      </c>
      <c r="L476" t="str">
        <f t="shared" si="48"/>
        <v/>
      </c>
      <c r="N476" t="str">
        <f t="shared" si="49"/>
        <v/>
      </c>
      <c r="O476" t="str">
        <f t="shared" si="50"/>
        <v/>
      </c>
      <c r="P476" t="str">
        <f t="shared" si="51"/>
        <v/>
      </c>
      <c r="Q476" t="str">
        <f t="shared" si="52"/>
        <v/>
      </c>
    </row>
    <row r="477" spans="11:17" x14ac:dyDescent="0.25">
      <c r="K477">
        <f t="shared" si="47"/>
        <v>0</v>
      </c>
      <c r="L477" t="str">
        <f t="shared" si="48"/>
        <v/>
      </c>
      <c r="N477" t="str">
        <f t="shared" si="49"/>
        <v/>
      </c>
      <c r="O477" t="str">
        <f t="shared" si="50"/>
        <v/>
      </c>
      <c r="P477" t="str">
        <f t="shared" si="51"/>
        <v/>
      </c>
      <c r="Q477" t="str">
        <f t="shared" si="52"/>
        <v/>
      </c>
    </row>
    <row r="478" spans="11:17" x14ac:dyDescent="0.25">
      <c r="K478">
        <f t="shared" si="47"/>
        <v>0</v>
      </c>
      <c r="L478" t="str">
        <f t="shared" si="48"/>
        <v/>
      </c>
      <c r="N478" t="str">
        <f t="shared" si="49"/>
        <v/>
      </c>
      <c r="O478" t="str">
        <f t="shared" si="50"/>
        <v/>
      </c>
      <c r="P478" t="str">
        <f t="shared" si="51"/>
        <v/>
      </c>
      <c r="Q478" t="str">
        <f t="shared" si="52"/>
        <v/>
      </c>
    </row>
    <row r="479" spans="11:17" x14ac:dyDescent="0.25">
      <c r="K479">
        <f t="shared" si="47"/>
        <v>0</v>
      </c>
      <c r="L479" t="str">
        <f t="shared" si="48"/>
        <v/>
      </c>
      <c r="N479" t="str">
        <f t="shared" si="49"/>
        <v/>
      </c>
      <c r="O479" t="str">
        <f t="shared" si="50"/>
        <v/>
      </c>
      <c r="P479" t="str">
        <f t="shared" si="51"/>
        <v/>
      </c>
      <c r="Q479" t="str">
        <f t="shared" si="52"/>
        <v/>
      </c>
    </row>
    <row r="480" spans="11:17" x14ac:dyDescent="0.25">
      <c r="K480">
        <f t="shared" si="47"/>
        <v>0</v>
      </c>
      <c r="L480" t="str">
        <f t="shared" si="48"/>
        <v/>
      </c>
      <c r="N480" t="str">
        <f t="shared" si="49"/>
        <v/>
      </c>
      <c r="O480" t="str">
        <f t="shared" si="50"/>
        <v/>
      </c>
      <c r="P480" t="str">
        <f t="shared" si="51"/>
        <v/>
      </c>
      <c r="Q480" t="str">
        <f t="shared" si="52"/>
        <v/>
      </c>
    </row>
    <row r="481" spans="11:17" x14ac:dyDescent="0.25">
      <c r="K481">
        <f t="shared" si="47"/>
        <v>0</v>
      </c>
      <c r="L481" t="str">
        <f t="shared" si="48"/>
        <v/>
      </c>
      <c r="N481" t="str">
        <f t="shared" si="49"/>
        <v/>
      </c>
      <c r="O481" t="str">
        <f t="shared" si="50"/>
        <v/>
      </c>
      <c r="P481" t="str">
        <f t="shared" si="51"/>
        <v/>
      </c>
      <c r="Q481" t="str">
        <f t="shared" si="52"/>
        <v/>
      </c>
    </row>
    <row r="482" spans="11:17" x14ac:dyDescent="0.25">
      <c r="K482">
        <f t="shared" si="47"/>
        <v>0</v>
      </c>
      <c r="L482" t="str">
        <f t="shared" si="48"/>
        <v/>
      </c>
      <c r="N482" t="str">
        <f t="shared" si="49"/>
        <v/>
      </c>
      <c r="O482" t="str">
        <f t="shared" si="50"/>
        <v/>
      </c>
      <c r="P482" t="str">
        <f t="shared" si="51"/>
        <v/>
      </c>
      <c r="Q482" t="str">
        <f t="shared" si="52"/>
        <v/>
      </c>
    </row>
    <row r="483" spans="11:17" x14ac:dyDescent="0.25">
      <c r="K483">
        <f t="shared" si="47"/>
        <v>0</v>
      </c>
      <c r="L483" t="str">
        <f t="shared" si="48"/>
        <v/>
      </c>
      <c r="N483" t="str">
        <f t="shared" si="49"/>
        <v/>
      </c>
      <c r="O483" t="str">
        <f t="shared" si="50"/>
        <v/>
      </c>
      <c r="P483" t="str">
        <f t="shared" si="51"/>
        <v/>
      </c>
      <c r="Q483" t="str">
        <f t="shared" si="52"/>
        <v/>
      </c>
    </row>
    <row r="484" spans="11:17" x14ac:dyDescent="0.25">
      <c r="K484">
        <f t="shared" si="47"/>
        <v>0</v>
      </c>
      <c r="L484" t="str">
        <f t="shared" si="48"/>
        <v/>
      </c>
      <c r="N484" t="str">
        <f t="shared" si="49"/>
        <v/>
      </c>
      <c r="O484" t="str">
        <f t="shared" si="50"/>
        <v/>
      </c>
      <c r="P484" t="str">
        <f t="shared" si="51"/>
        <v/>
      </c>
      <c r="Q484" t="str">
        <f t="shared" si="52"/>
        <v/>
      </c>
    </row>
    <row r="485" spans="11:17" x14ac:dyDescent="0.25">
      <c r="K485">
        <f t="shared" si="47"/>
        <v>0</v>
      </c>
      <c r="L485" t="str">
        <f t="shared" si="48"/>
        <v/>
      </c>
      <c r="N485" t="str">
        <f t="shared" si="49"/>
        <v/>
      </c>
      <c r="O485" t="str">
        <f t="shared" si="50"/>
        <v/>
      </c>
      <c r="P485" t="str">
        <f t="shared" si="51"/>
        <v/>
      </c>
      <c r="Q485" t="str">
        <f t="shared" si="52"/>
        <v/>
      </c>
    </row>
    <row r="486" spans="11:17" x14ac:dyDescent="0.25">
      <c r="K486">
        <f t="shared" si="47"/>
        <v>0</v>
      </c>
      <c r="L486" t="str">
        <f t="shared" si="48"/>
        <v/>
      </c>
      <c r="N486" t="str">
        <f t="shared" si="49"/>
        <v/>
      </c>
      <c r="O486" t="str">
        <f t="shared" si="50"/>
        <v/>
      </c>
      <c r="P486" t="str">
        <f t="shared" si="51"/>
        <v/>
      </c>
      <c r="Q486" t="str">
        <f t="shared" si="52"/>
        <v/>
      </c>
    </row>
    <row r="487" spans="11:17" x14ac:dyDescent="0.25">
      <c r="K487">
        <f t="shared" si="47"/>
        <v>0</v>
      </c>
      <c r="L487" t="str">
        <f t="shared" si="48"/>
        <v/>
      </c>
      <c r="N487" t="str">
        <f t="shared" si="49"/>
        <v/>
      </c>
      <c r="O487" t="str">
        <f t="shared" si="50"/>
        <v/>
      </c>
      <c r="P487" t="str">
        <f t="shared" si="51"/>
        <v/>
      </c>
      <c r="Q487" t="str">
        <f t="shared" si="52"/>
        <v/>
      </c>
    </row>
    <row r="488" spans="11:17" x14ac:dyDescent="0.25">
      <c r="K488">
        <f t="shared" si="47"/>
        <v>0</v>
      </c>
      <c r="L488" t="str">
        <f t="shared" si="48"/>
        <v/>
      </c>
      <c r="N488" t="str">
        <f t="shared" si="49"/>
        <v/>
      </c>
      <c r="O488" t="str">
        <f t="shared" si="50"/>
        <v/>
      </c>
      <c r="P488" t="str">
        <f t="shared" si="51"/>
        <v/>
      </c>
      <c r="Q488" t="str">
        <f t="shared" si="52"/>
        <v/>
      </c>
    </row>
    <row r="489" spans="11:17" x14ac:dyDescent="0.25">
      <c r="K489">
        <f t="shared" si="47"/>
        <v>0</v>
      </c>
      <c r="L489" t="str">
        <f t="shared" si="48"/>
        <v/>
      </c>
      <c r="N489" t="str">
        <f t="shared" si="49"/>
        <v/>
      </c>
      <c r="O489" t="str">
        <f t="shared" si="50"/>
        <v/>
      </c>
      <c r="P489" t="str">
        <f t="shared" si="51"/>
        <v/>
      </c>
      <c r="Q489" t="str">
        <f t="shared" si="52"/>
        <v/>
      </c>
    </row>
    <row r="490" spans="11:17" x14ac:dyDescent="0.25">
      <c r="K490">
        <f t="shared" si="47"/>
        <v>0</v>
      </c>
      <c r="L490" t="str">
        <f t="shared" si="48"/>
        <v/>
      </c>
      <c r="N490" t="str">
        <f t="shared" si="49"/>
        <v/>
      </c>
      <c r="O490" t="str">
        <f t="shared" si="50"/>
        <v/>
      </c>
      <c r="P490" t="str">
        <f t="shared" si="51"/>
        <v/>
      </c>
      <c r="Q490" t="str">
        <f t="shared" si="52"/>
        <v/>
      </c>
    </row>
    <row r="491" spans="11:17" x14ac:dyDescent="0.25">
      <c r="K491">
        <f t="shared" si="47"/>
        <v>0</v>
      </c>
      <c r="L491" t="str">
        <f t="shared" si="48"/>
        <v/>
      </c>
      <c r="N491" t="str">
        <f t="shared" si="49"/>
        <v/>
      </c>
      <c r="O491" t="str">
        <f t="shared" si="50"/>
        <v/>
      </c>
      <c r="P491" t="str">
        <f t="shared" si="51"/>
        <v/>
      </c>
      <c r="Q491" t="str">
        <f t="shared" si="52"/>
        <v/>
      </c>
    </row>
    <row r="492" spans="11:17" x14ac:dyDescent="0.25">
      <c r="K492">
        <f t="shared" si="47"/>
        <v>0</v>
      </c>
      <c r="L492" t="str">
        <f t="shared" si="48"/>
        <v/>
      </c>
      <c r="N492" t="str">
        <f t="shared" si="49"/>
        <v/>
      </c>
      <c r="O492" t="str">
        <f t="shared" si="50"/>
        <v/>
      </c>
      <c r="P492" t="str">
        <f t="shared" si="51"/>
        <v/>
      </c>
      <c r="Q492" t="str">
        <f t="shared" si="52"/>
        <v/>
      </c>
    </row>
    <row r="493" spans="11:17" x14ac:dyDescent="0.25">
      <c r="K493">
        <f t="shared" si="47"/>
        <v>0</v>
      </c>
      <c r="L493" t="str">
        <f t="shared" si="48"/>
        <v/>
      </c>
      <c r="N493" t="str">
        <f t="shared" si="49"/>
        <v/>
      </c>
      <c r="O493" t="str">
        <f t="shared" si="50"/>
        <v/>
      </c>
      <c r="P493" t="str">
        <f t="shared" si="51"/>
        <v/>
      </c>
      <c r="Q493" t="str">
        <f t="shared" si="52"/>
        <v/>
      </c>
    </row>
    <row r="494" spans="11:17" x14ac:dyDescent="0.25">
      <c r="K494">
        <f t="shared" si="47"/>
        <v>0</v>
      </c>
      <c r="L494" t="str">
        <f t="shared" si="48"/>
        <v/>
      </c>
      <c r="N494" t="str">
        <f t="shared" si="49"/>
        <v/>
      </c>
      <c r="O494" t="str">
        <f t="shared" si="50"/>
        <v/>
      </c>
      <c r="P494" t="str">
        <f t="shared" si="51"/>
        <v/>
      </c>
      <c r="Q494" t="str">
        <f t="shared" si="52"/>
        <v/>
      </c>
    </row>
    <row r="495" spans="11:17" x14ac:dyDescent="0.25">
      <c r="K495">
        <f t="shared" si="47"/>
        <v>0</v>
      </c>
      <c r="L495" t="str">
        <f t="shared" si="48"/>
        <v/>
      </c>
      <c r="N495" t="str">
        <f t="shared" si="49"/>
        <v/>
      </c>
      <c r="O495" t="str">
        <f t="shared" si="50"/>
        <v/>
      </c>
      <c r="P495" t="str">
        <f t="shared" si="51"/>
        <v/>
      </c>
      <c r="Q495" t="str">
        <f t="shared" si="52"/>
        <v/>
      </c>
    </row>
    <row r="496" spans="11:17" x14ac:dyDescent="0.25">
      <c r="K496">
        <f t="shared" si="47"/>
        <v>0</v>
      </c>
      <c r="L496" t="str">
        <f t="shared" si="48"/>
        <v/>
      </c>
      <c r="N496" t="str">
        <f t="shared" si="49"/>
        <v/>
      </c>
      <c r="O496" t="str">
        <f t="shared" si="50"/>
        <v/>
      </c>
      <c r="P496" t="str">
        <f t="shared" si="51"/>
        <v/>
      </c>
      <c r="Q496" t="str">
        <f t="shared" si="52"/>
        <v/>
      </c>
    </row>
    <row r="497" spans="11:17" x14ac:dyDescent="0.25">
      <c r="K497">
        <f t="shared" si="47"/>
        <v>0</v>
      </c>
      <c r="L497" t="str">
        <f t="shared" si="48"/>
        <v/>
      </c>
      <c r="N497" t="str">
        <f t="shared" si="49"/>
        <v/>
      </c>
      <c r="O497" t="str">
        <f t="shared" si="50"/>
        <v/>
      </c>
      <c r="P497" t="str">
        <f t="shared" si="51"/>
        <v/>
      </c>
      <c r="Q497" t="str">
        <f t="shared" si="52"/>
        <v/>
      </c>
    </row>
    <row r="498" spans="11:17" x14ac:dyDescent="0.25">
      <c r="K498">
        <f t="shared" si="47"/>
        <v>0</v>
      </c>
      <c r="L498" t="str">
        <f t="shared" si="48"/>
        <v/>
      </c>
      <c r="N498" t="str">
        <f t="shared" si="49"/>
        <v/>
      </c>
      <c r="O498" t="str">
        <f t="shared" si="50"/>
        <v/>
      </c>
      <c r="P498" t="str">
        <f t="shared" si="51"/>
        <v/>
      </c>
      <c r="Q498" t="str">
        <f t="shared" si="52"/>
        <v/>
      </c>
    </row>
    <row r="499" spans="11:17" x14ac:dyDescent="0.25">
      <c r="K499">
        <f t="shared" si="47"/>
        <v>0</v>
      </c>
      <c r="L499" t="str">
        <f t="shared" si="48"/>
        <v/>
      </c>
      <c r="N499" t="str">
        <f t="shared" si="49"/>
        <v/>
      </c>
      <c r="O499" t="str">
        <f t="shared" si="50"/>
        <v/>
      </c>
      <c r="P499" t="str">
        <f t="shared" si="51"/>
        <v/>
      </c>
      <c r="Q499" t="str">
        <f t="shared" si="52"/>
        <v/>
      </c>
    </row>
    <row r="500" spans="11:17" x14ac:dyDescent="0.25">
      <c r="K500">
        <f t="shared" si="47"/>
        <v>0</v>
      </c>
      <c r="L500" t="str">
        <f t="shared" si="48"/>
        <v/>
      </c>
      <c r="N500" t="str">
        <f t="shared" si="49"/>
        <v/>
      </c>
      <c r="O500" t="str">
        <f t="shared" si="50"/>
        <v/>
      </c>
      <c r="P500" t="str">
        <f t="shared" si="51"/>
        <v/>
      </c>
      <c r="Q500" t="str">
        <f t="shared" si="52"/>
        <v/>
      </c>
    </row>
    <row r="501" spans="11:17" x14ac:dyDescent="0.25">
      <c r="K501">
        <f t="shared" si="47"/>
        <v>0</v>
      </c>
      <c r="L501" t="str">
        <f t="shared" si="48"/>
        <v/>
      </c>
      <c r="N501" t="str">
        <f t="shared" si="49"/>
        <v/>
      </c>
      <c r="O501" t="str">
        <f t="shared" si="50"/>
        <v/>
      </c>
      <c r="P501" t="str">
        <f t="shared" si="51"/>
        <v/>
      </c>
      <c r="Q501" t="str">
        <f t="shared" si="52"/>
        <v/>
      </c>
    </row>
    <row r="502" spans="11:17" x14ac:dyDescent="0.25">
      <c r="K502">
        <f t="shared" si="47"/>
        <v>0</v>
      </c>
      <c r="L502" t="str">
        <f t="shared" si="48"/>
        <v/>
      </c>
      <c r="N502" t="str">
        <f t="shared" si="49"/>
        <v/>
      </c>
      <c r="O502" t="str">
        <f t="shared" si="50"/>
        <v/>
      </c>
      <c r="P502" t="str">
        <f t="shared" si="51"/>
        <v/>
      </c>
      <c r="Q502" t="str">
        <f t="shared" si="52"/>
        <v/>
      </c>
    </row>
    <row r="503" spans="11:17" x14ac:dyDescent="0.25">
      <c r="K503">
        <f t="shared" si="47"/>
        <v>0</v>
      </c>
      <c r="L503" t="str">
        <f t="shared" si="48"/>
        <v/>
      </c>
      <c r="N503" t="str">
        <f t="shared" si="49"/>
        <v/>
      </c>
      <c r="O503" t="str">
        <f t="shared" si="50"/>
        <v/>
      </c>
      <c r="P503" t="str">
        <f t="shared" si="51"/>
        <v/>
      </c>
      <c r="Q503" t="str">
        <f t="shared" si="52"/>
        <v/>
      </c>
    </row>
    <row r="504" spans="11:17" x14ac:dyDescent="0.25">
      <c r="K504">
        <f t="shared" si="47"/>
        <v>0</v>
      </c>
      <c r="L504" t="str">
        <f t="shared" si="48"/>
        <v/>
      </c>
      <c r="N504" t="str">
        <f t="shared" si="49"/>
        <v/>
      </c>
      <c r="O504" t="str">
        <f t="shared" si="50"/>
        <v/>
      </c>
      <c r="P504" t="str">
        <f t="shared" si="51"/>
        <v/>
      </c>
      <c r="Q504" t="str">
        <f t="shared" si="52"/>
        <v/>
      </c>
    </row>
    <row r="505" spans="11:17" x14ac:dyDescent="0.25">
      <c r="K505">
        <f t="shared" si="47"/>
        <v>0</v>
      </c>
      <c r="L505" t="str">
        <f t="shared" si="48"/>
        <v/>
      </c>
      <c r="N505" t="str">
        <f t="shared" si="49"/>
        <v/>
      </c>
      <c r="O505" t="str">
        <f t="shared" si="50"/>
        <v/>
      </c>
      <c r="P505" t="str">
        <f t="shared" si="51"/>
        <v/>
      </c>
      <c r="Q505" t="str">
        <f t="shared" si="52"/>
        <v/>
      </c>
    </row>
    <row r="506" spans="11:17" x14ac:dyDescent="0.25">
      <c r="K506">
        <f t="shared" si="47"/>
        <v>0</v>
      </c>
      <c r="L506" t="str">
        <f t="shared" si="48"/>
        <v/>
      </c>
      <c r="N506" t="str">
        <f t="shared" si="49"/>
        <v/>
      </c>
      <c r="O506" t="str">
        <f t="shared" si="50"/>
        <v/>
      </c>
      <c r="P506" t="str">
        <f t="shared" si="51"/>
        <v/>
      </c>
      <c r="Q506" t="str">
        <f t="shared" si="52"/>
        <v/>
      </c>
    </row>
    <row r="507" spans="11:17" x14ac:dyDescent="0.25">
      <c r="K507">
        <f t="shared" si="47"/>
        <v>0</v>
      </c>
      <c r="L507" t="str">
        <f t="shared" si="48"/>
        <v/>
      </c>
      <c r="N507" t="str">
        <f t="shared" si="49"/>
        <v/>
      </c>
      <c r="O507" t="str">
        <f t="shared" si="50"/>
        <v/>
      </c>
      <c r="P507" t="str">
        <f t="shared" si="51"/>
        <v/>
      </c>
      <c r="Q507" t="str">
        <f t="shared" si="52"/>
        <v/>
      </c>
    </row>
    <row r="508" spans="11:17" x14ac:dyDescent="0.25">
      <c r="K508">
        <f t="shared" si="47"/>
        <v>0</v>
      </c>
      <c r="L508" t="str">
        <f t="shared" si="48"/>
        <v/>
      </c>
      <c r="N508" t="str">
        <f t="shared" si="49"/>
        <v/>
      </c>
      <c r="O508" t="str">
        <f t="shared" si="50"/>
        <v/>
      </c>
      <c r="P508" t="str">
        <f t="shared" si="51"/>
        <v/>
      </c>
      <c r="Q508" t="str">
        <f t="shared" si="52"/>
        <v/>
      </c>
    </row>
    <row r="509" spans="11:17" x14ac:dyDescent="0.25">
      <c r="K509">
        <f t="shared" si="47"/>
        <v>0</v>
      </c>
      <c r="L509" t="str">
        <f t="shared" si="48"/>
        <v/>
      </c>
      <c r="N509" t="str">
        <f t="shared" si="49"/>
        <v/>
      </c>
      <c r="O509" t="str">
        <f t="shared" si="50"/>
        <v/>
      </c>
      <c r="P509" t="str">
        <f t="shared" si="51"/>
        <v/>
      </c>
      <c r="Q509" t="str">
        <f t="shared" si="52"/>
        <v/>
      </c>
    </row>
    <row r="510" spans="11:17" x14ac:dyDescent="0.25">
      <c r="K510">
        <f t="shared" si="47"/>
        <v>0</v>
      </c>
      <c r="L510" t="str">
        <f t="shared" si="48"/>
        <v/>
      </c>
      <c r="N510" t="str">
        <f t="shared" si="49"/>
        <v/>
      </c>
      <c r="O510" t="str">
        <f t="shared" si="50"/>
        <v/>
      </c>
      <c r="P510" t="str">
        <f t="shared" si="51"/>
        <v/>
      </c>
      <c r="Q510" t="str">
        <f t="shared" si="52"/>
        <v/>
      </c>
    </row>
    <row r="511" spans="11:17" x14ac:dyDescent="0.25">
      <c r="K511">
        <f t="shared" si="47"/>
        <v>0</v>
      </c>
      <c r="L511" t="str">
        <f t="shared" si="48"/>
        <v/>
      </c>
      <c r="N511" t="str">
        <f t="shared" si="49"/>
        <v/>
      </c>
      <c r="O511" t="str">
        <f t="shared" si="50"/>
        <v/>
      </c>
      <c r="P511" t="str">
        <f t="shared" si="51"/>
        <v/>
      </c>
      <c r="Q511" t="str">
        <f t="shared" si="52"/>
        <v/>
      </c>
    </row>
    <row r="512" spans="11:17" x14ac:dyDescent="0.25">
      <c r="K512">
        <f t="shared" si="47"/>
        <v>0</v>
      </c>
      <c r="L512" t="str">
        <f t="shared" si="48"/>
        <v/>
      </c>
      <c r="N512" t="str">
        <f t="shared" si="49"/>
        <v/>
      </c>
      <c r="O512" t="str">
        <f t="shared" si="50"/>
        <v/>
      </c>
      <c r="P512" t="str">
        <f t="shared" si="51"/>
        <v/>
      </c>
      <c r="Q512" t="str">
        <f t="shared" si="52"/>
        <v/>
      </c>
    </row>
    <row r="513" spans="11:17" x14ac:dyDescent="0.25">
      <c r="K513">
        <f t="shared" ref="K513:K576" si="53">A513</f>
        <v>0</v>
      </c>
      <c r="L513" t="str">
        <f t="shared" si="48"/>
        <v/>
      </c>
      <c r="N513" t="str">
        <f t="shared" si="49"/>
        <v/>
      </c>
      <c r="O513" t="str">
        <f t="shared" si="50"/>
        <v/>
      </c>
      <c r="P513" t="str">
        <f t="shared" si="51"/>
        <v/>
      </c>
      <c r="Q513" t="str">
        <f t="shared" si="52"/>
        <v/>
      </c>
    </row>
    <row r="514" spans="11:17" x14ac:dyDescent="0.25">
      <c r="K514">
        <f t="shared" si="53"/>
        <v>0</v>
      </c>
      <c r="L514" t="str">
        <f t="shared" si="48"/>
        <v/>
      </c>
      <c r="N514" t="str">
        <f t="shared" si="49"/>
        <v/>
      </c>
      <c r="O514" t="str">
        <f t="shared" si="50"/>
        <v/>
      </c>
      <c r="P514" t="str">
        <f t="shared" si="51"/>
        <v/>
      </c>
      <c r="Q514" t="str">
        <f t="shared" si="52"/>
        <v/>
      </c>
    </row>
    <row r="515" spans="11:17" x14ac:dyDescent="0.25">
      <c r="K515">
        <f t="shared" si="53"/>
        <v>0</v>
      </c>
      <c r="L515" t="str">
        <f t="shared" si="48"/>
        <v/>
      </c>
      <c r="N515" t="str">
        <f t="shared" si="49"/>
        <v/>
      </c>
      <c r="O515" t="str">
        <f t="shared" si="50"/>
        <v/>
      </c>
      <c r="P515" t="str">
        <f t="shared" si="51"/>
        <v/>
      </c>
      <c r="Q515" t="str">
        <f t="shared" si="52"/>
        <v/>
      </c>
    </row>
    <row r="516" spans="11:17" x14ac:dyDescent="0.25">
      <c r="K516">
        <f t="shared" si="53"/>
        <v>0</v>
      </c>
      <c r="L516" t="str">
        <f t="shared" si="48"/>
        <v/>
      </c>
      <c r="N516" t="str">
        <f t="shared" si="49"/>
        <v/>
      </c>
      <c r="O516" t="str">
        <f t="shared" si="50"/>
        <v/>
      </c>
      <c r="P516" t="str">
        <f t="shared" si="51"/>
        <v/>
      </c>
      <c r="Q516" t="str">
        <f t="shared" si="52"/>
        <v/>
      </c>
    </row>
    <row r="517" spans="11:17" x14ac:dyDescent="0.25">
      <c r="K517">
        <f t="shared" si="53"/>
        <v>0</v>
      </c>
      <c r="L517" t="str">
        <f t="shared" si="48"/>
        <v/>
      </c>
      <c r="N517" t="str">
        <f t="shared" si="49"/>
        <v/>
      </c>
      <c r="O517" t="str">
        <f t="shared" si="50"/>
        <v/>
      </c>
      <c r="P517" t="str">
        <f t="shared" si="51"/>
        <v/>
      </c>
      <c r="Q517" t="str">
        <f t="shared" si="52"/>
        <v/>
      </c>
    </row>
    <row r="518" spans="11:17" x14ac:dyDescent="0.25">
      <c r="K518">
        <f t="shared" si="53"/>
        <v>0</v>
      </c>
      <c r="L518" t="str">
        <f t="shared" si="48"/>
        <v/>
      </c>
      <c r="N518" t="str">
        <f t="shared" si="49"/>
        <v/>
      </c>
      <c r="O518" t="str">
        <f t="shared" si="50"/>
        <v/>
      </c>
      <c r="P518" t="str">
        <f t="shared" si="51"/>
        <v/>
      </c>
      <c r="Q518" t="str">
        <f t="shared" si="52"/>
        <v/>
      </c>
    </row>
    <row r="519" spans="11:17" x14ac:dyDescent="0.25">
      <c r="K519">
        <f t="shared" si="53"/>
        <v>0</v>
      </c>
      <c r="L519" t="str">
        <f t="shared" si="48"/>
        <v/>
      </c>
      <c r="N519" t="str">
        <f t="shared" si="49"/>
        <v/>
      </c>
      <c r="O519" t="str">
        <f t="shared" si="50"/>
        <v/>
      </c>
      <c r="P519" t="str">
        <f t="shared" si="51"/>
        <v/>
      </c>
      <c r="Q519" t="str">
        <f t="shared" si="52"/>
        <v/>
      </c>
    </row>
    <row r="520" spans="11:17" x14ac:dyDescent="0.25">
      <c r="K520">
        <f t="shared" si="53"/>
        <v>0</v>
      </c>
      <c r="L520" t="str">
        <f t="shared" si="48"/>
        <v/>
      </c>
      <c r="N520" t="str">
        <f t="shared" si="49"/>
        <v/>
      </c>
      <c r="O520" t="str">
        <f t="shared" si="50"/>
        <v/>
      </c>
      <c r="P520" t="str">
        <f t="shared" si="51"/>
        <v/>
      </c>
      <c r="Q520" t="str">
        <f t="shared" si="52"/>
        <v/>
      </c>
    </row>
    <row r="521" spans="11:17" x14ac:dyDescent="0.25">
      <c r="K521">
        <f t="shared" si="53"/>
        <v>0</v>
      </c>
      <c r="L521" t="str">
        <f t="shared" si="48"/>
        <v/>
      </c>
      <c r="N521" t="str">
        <f t="shared" si="49"/>
        <v/>
      </c>
      <c r="O521" t="str">
        <f t="shared" si="50"/>
        <v/>
      </c>
      <c r="P521" t="str">
        <f t="shared" si="51"/>
        <v/>
      </c>
      <c r="Q521" t="str">
        <f t="shared" si="52"/>
        <v/>
      </c>
    </row>
    <row r="522" spans="11:17" x14ac:dyDescent="0.25">
      <c r="K522">
        <f t="shared" si="53"/>
        <v>0</v>
      </c>
      <c r="L522" t="str">
        <f t="shared" si="48"/>
        <v/>
      </c>
      <c r="N522" t="str">
        <f t="shared" si="49"/>
        <v/>
      </c>
      <c r="O522" t="str">
        <f t="shared" si="50"/>
        <v/>
      </c>
      <c r="P522" t="str">
        <f t="shared" si="51"/>
        <v/>
      </c>
      <c r="Q522" t="str">
        <f t="shared" si="52"/>
        <v/>
      </c>
    </row>
    <row r="523" spans="11:17" x14ac:dyDescent="0.25">
      <c r="K523">
        <f t="shared" si="53"/>
        <v>0</v>
      </c>
      <c r="L523" t="str">
        <f t="shared" si="48"/>
        <v/>
      </c>
      <c r="N523" t="str">
        <f t="shared" si="49"/>
        <v/>
      </c>
      <c r="O523" t="str">
        <f t="shared" si="50"/>
        <v/>
      </c>
      <c r="P523" t="str">
        <f t="shared" si="51"/>
        <v/>
      </c>
      <c r="Q523" t="str">
        <f t="shared" si="52"/>
        <v/>
      </c>
    </row>
    <row r="524" spans="11:17" x14ac:dyDescent="0.25">
      <c r="K524">
        <f t="shared" si="53"/>
        <v>0</v>
      </c>
      <c r="L524" t="str">
        <f t="shared" si="48"/>
        <v/>
      </c>
      <c r="N524" t="str">
        <f t="shared" si="49"/>
        <v/>
      </c>
      <c r="O524" t="str">
        <f t="shared" si="50"/>
        <v/>
      </c>
      <c r="P524" t="str">
        <f t="shared" si="51"/>
        <v/>
      </c>
      <c r="Q524" t="str">
        <f t="shared" si="52"/>
        <v/>
      </c>
    </row>
    <row r="525" spans="11:17" x14ac:dyDescent="0.25">
      <c r="K525">
        <f t="shared" si="53"/>
        <v>0</v>
      </c>
      <c r="L525" t="str">
        <f t="shared" ref="L525:L588" si="54">IF(LEN(K525)&gt;22,LEFT(K525,2),"")</f>
        <v/>
      </c>
      <c r="N525" t="str">
        <f t="shared" ref="N525:N588" si="55">IF(LEFT(K526,6)="Taille",RIGHT(K526,(LEN(K526)-8)),"")</f>
        <v/>
      </c>
      <c r="O525" t="str">
        <f t="shared" ref="O525:O588" si="56">IF(LEFT(K526,1)="€",RIGHT(K526,(LEN(K526)-1)),IF(LEFT(K527,1)="€",RIGHT(K527,(LEN(K527)-1)),""))</f>
        <v/>
      </c>
      <c r="P525" t="str">
        <f t="shared" ref="P525:P588" si="57">IF(LEFT(K527,1)="X",RIGHT(K527,(LEN(K527)-2)),IF(LEFT(K528,1)="X",RIGHT(K528,(LEN(K528)-2)),""))</f>
        <v/>
      </c>
      <c r="Q525" t="str">
        <f t="shared" ref="Q525:Q588" si="58">O527</f>
        <v/>
      </c>
    </row>
    <row r="526" spans="11:17" x14ac:dyDescent="0.25">
      <c r="K526">
        <f t="shared" si="53"/>
        <v>0</v>
      </c>
      <c r="L526" t="str">
        <f t="shared" si="54"/>
        <v/>
      </c>
      <c r="N526" t="str">
        <f t="shared" si="55"/>
        <v/>
      </c>
      <c r="O526" t="str">
        <f t="shared" si="56"/>
        <v/>
      </c>
      <c r="P526" t="str">
        <f t="shared" si="57"/>
        <v/>
      </c>
      <c r="Q526" t="str">
        <f t="shared" si="58"/>
        <v/>
      </c>
    </row>
    <row r="527" spans="11:17" x14ac:dyDescent="0.25">
      <c r="K527">
        <f t="shared" si="53"/>
        <v>0</v>
      </c>
      <c r="L527" t="str">
        <f t="shared" si="54"/>
        <v/>
      </c>
      <c r="N527" t="str">
        <f t="shared" si="55"/>
        <v/>
      </c>
      <c r="O527" t="str">
        <f t="shared" si="56"/>
        <v/>
      </c>
      <c r="P527" t="str">
        <f t="shared" si="57"/>
        <v/>
      </c>
      <c r="Q527" t="str">
        <f t="shared" si="58"/>
        <v/>
      </c>
    </row>
    <row r="528" spans="11:17" x14ac:dyDescent="0.25">
      <c r="K528">
        <f t="shared" si="53"/>
        <v>0</v>
      </c>
      <c r="L528" t="str">
        <f t="shared" si="54"/>
        <v/>
      </c>
      <c r="N528" t="str">
        <f t="shared" si="55"/>
        <v/>
      </c>
      <c r="O528" t="str">
        <f t="shared" si="56"/>
        <v/>
      </c>
      <c r="P528" t="str">
        <f t="shared" si="57"/>
        <v/>
      </c>
      <c r="Q528" t="str">
        <f t="shared" si="58"/>
        <v/>
      </c>
    </row>
    <row r="529" spans="11:17" x14ac:dyDescent="0.25">
      <c r="K529">
        <f t="shared" si="53"/>
        <v>0</v>
      </c>
      <c r="L529" t="str">
        <f t="shared" si="54"/>
        <v/>
      </c>
      <c r="N529" t="str">
        <f t="shared" si="55"/>
        <v/>
      </c>
      <c r="O529" t="str">
        <f t="shared" si="56"/>
        <v/>
      </c>
      <c r="P529" t="str">
        <f t="shared" si="57"/>
        <v/>
      </c>
      <c r="Q529" t="str">
        <f t="shared" si="58"/>
        <v/>
      </c>
    </row>
    <row r="530" spans="11:17" x14ac:dyDescent="0.25">
      <c r="K530">
        <f t="shared" si="53"/>
        <v>0</v>
      </c>
      <c r="L530" t="str">
        <f t="shared" si="54"/>
        <v/>
      </c>
      <c r="N530" t="str">
        <f t="shared" si="55"/>
        <v/>
      </c>
      <c r="O530" t="str">
        <f t="shared" si="56"/>
        <v/>
      </c>
      <c r="P530" t="str">
        <f t="shared" si="57"/>
        <v/>
      </c>
      <c r="Q530" t="str">
        <f t="shared" si="58"/>
        <v/>
      </c>
    </row>
    <row r="531" spans="11:17" x14ac:dyDescent="0.25">
      <c r="K531">
        <f t="shared" si="53"/>
        <v>0</v>
      </c>
      <c r="L531" t="str">
        <f t="shared" si="54"/>
        <v/>
      </c>
      <c r="N531" t="str">
        <f t="shared" si="55"/>
        <v/>
      </c>
      <c r="O531" t="str">
        <f t="shared" si="56"/>
        <v/>
      </c>
      <c r="P531" t="str">
        <f t="shared" si="57"/>
        <v/>
      </c>
      <c r="Q531" t="str">
        <f t="shared" si="58"/>
        <v/>
      </c>
    </row>
    <row r="532" spans="11:17" x14ac:dyDescent="0.25">
      <c r="K532">
        <f t="shared" si="53"/>
        <v>0</v>
      </c>
      <c r="L532" t="str">
        <f t="shared" si="54"/>
        <v/>
      </c>
      <c r="N532" t="str">
        <f t="shared" si="55"/>
        <v/>
      </c>
      <c r="O532" t="str">
        <f t="shared" si="56"/>
        <v/>
      </c>
      <c r="P532" t="str">
        <f t="shared" si="57"/>
        <v/>
      </c>
      <c r="Q532" t="str">
        <f t="shared" si="58"/>
        <v/>
      </c>
    </row>
    <row r="533" spans="11:17" x14ac:dyDescent="0.25">
      <c r="K533">
        <f t="shared" si="53"/>
        <v>0</v>
      </c>
      <c r="L533" t="str">
        <f t="shared" si="54"/>
        <v/>
      </c>
      <c r="N533" t="str">
        <f t="shared" si="55"/>
        <v/>
      </c>
      <c r="O533" t="str">
        <f t="shared" si="56"/>
        <v/>
      </c>
      <c r="P533" t="str">
        <f t="shared" si="57"/>
        <v/>
      </c>
      <c r="Q533" t="str">
        <f t="shared" si="58"/>
        <v/>
      </c>
    </row>
    <row r="534" spans="11:17" x14ac:dyDescent="0.25">
      <c r="K534">
        <f t="shared" si="53"/>
        <v>0</v>
      </c>
      <c r="L534" t="str">
        <f t="shared" si="54"/>
        <v/>
      </c>
      <c r="N534" t="str">
        <f t="shared" si="55"/>
        <v/>
      </c>
      <c r="O534" t="str">
        <f t="shared" si="56"/>
        <v/>
      </c>
      <c r="P534" t="str">
        <f t="shared" si="57"/>
        <v/>
      </c>
      <c r="Q534" t="str">
        <f t="shared" si="58"/>
        <v/>
      </c>
    </row>
    <row r="535" spans="11:17" x14ac:dyDescent="0.25">
      <c r="K535">
        <f t="shared" si="53"/>
        <v>0</v>
      </c>
      <c r="L535" t="str">
        <f t="shared" si="54"/>
        <v/>
      </c>
      <c r="N535" t="str">
        <f t="shared" si="55"/>
        <v/>
      </c>
      <c r="O535" t="str">
        <f t="shared" si="56"/>
        <v/>
      </c>
      <c r="P535" t="str">
        <f t="shared" si="57"/>
        <v/>
      </c>
      <c r="Q535" t="str">
        <f t="shared" si="58"/>
        <v/>
      </c>
    </row>
    <row r="536" spans="11:17" x14ac:dyDescent="0.25">
      <c r="K536">
        <f t="shared" si="53"/>
        <v>0</v>
      </c>
      <c r="L536" t="str">
        <f t="shared" si="54"/>
        <v/>
      </c>
      <c r="N536" t="str">
        <f t="shared" si="55"/>
        <v/>
      </c>
      <c r="O536" t="str">
        <f t="shared" si="56"/>
        <v/>
      </c>
      <c r="P536" t="str">
        <f t="shared" si="57"/>
        <v/>
      </c>
      <c r="Q536" t="str">
        <f t="shared" si="58"/>
        <v/>
      </c>
    </row>
    <row r="537" spans="11:17" x14ac:dyDescent="0.25">
      <c r="K537">
        <f t="shared" si="53"/>
        <v>0</v>
      </c>
      <c r="L537" t="str">
        <f t="shared" si="54"/>
        <v/>
      </c>
      <c r="N537" t="str">
        <f t="shared" si="55"/>
        <v/>
      </c>
      <c r="O537" t="str">
        <f t="shared" si="56"/>
        <v/>
      </c>
      <c r="P537" t="str">
        <f t="shared" si="57"/>
        <v/>
      </c>
      <c r="Q537" t="str">
        <f t="shared" si="58"/>
        <v/>
      </c>
    </row>
    <row r="538" spans="11:17" x14ac:dyDescent="0.25">
      <c r="K538">
        <f t="shared" si="53"/>
        <v>0</v>
      </c>
      <c r="L538" t="str">
        <f t="shared" si="54"/>
        <v/>
      </c>
      <c r="N538" t="str">
        <f t="shared" si="55"/>
        <v/>
      </c>
      <c r="O538" t="str">
        <f t="shared" si="56"/>
        <v/>
      </c>
      <c r="P538" t="str">
        <f t="shared" si="57"/>
        <v/>
      </c>
      <c r="Q538" t="str">
        <f t="shared" si="58"/>
        <v/>
      </c>
    </row>
    <row r="539" spans="11:17" x14ac:dyDescent="0.25">
      <c r="K539">
        <f t="shared" si="53"/>
        <v>0</v>
      </c>
      <c r="L539" t="str">
        <f t="shared" si="54"/>
        <v/>
      </c>
      <c r="N539" t="str">
        <f t="shared" si="55"/>
        <v/>
      </c>
      <c r="O539" t="str">
        <f t="shared" si="56"/>
        <v/>
      </c>
      <c r="P539" t="str">
        <f t="shared" si="57"/>
        <v/>
      </c>
      <c r="Q539" t="str">
        <f t="shared" si="58"/>
        <v/>
      </c>
    </row>
    <row r="540" spans="11:17" x14ac:dyDescent="0.25">
      <c r="K540">
        <f t="shared" si="53"/>
        <v>0</v>
      </c>
      <c r="L540" t="str">
        <f t="shared" si="54"/>
        <v/>
      </c>
      <c r="N540" t="str">
        <f t="shared" si="55"/>
        <v/>
      </c>
      <c r="O540" t="str">
        <f t="shared" si="56"/>
        <v/>
      </c>
      <c r="P540" t="str">
        <f t="shared" si="57"/>
        <v/>
      </c>
      <c r="Q540" t="str">
        <f t="shared" si="58"/>
        <v/>
      </c>
    </row>
    <row r="541" spans="11:17" x14ac:dyDescent="0.25">
      <c r="K541">
        <f t="shared" si="53"/>
        <v>0</v>
      </c>
      <c r="L541" t="str">
        <f t="shared" si="54"/>
        <v/>
      </c>
      <c r="N541" t="str">
        <f t="shared" si="55"/>
        <v/>
      </c>
      <c r="O541" t="str">
        <f t="shared" si="56"/>
        <v/>
      </c>
      <c r="P541" t="str">
        <f t="shared" si="57"/>
        <v/>
      </c>
      <c r="Q541" t="str">
        <f t="shared" si="58"/>
        <v/>
      </c>
    </row>
    <row r="542" spans="11:17" x14ac:dyDescent="0.25">
      <c r="K542">
        <f t="shared" si="53"/>
        <v>0</v>
      </c>
      <c r="L542" t="str">
        <f t="shared" si="54"/>
        <v/>
      </c>
      <c r="N542" t="str">
        <f t="shared" si="55"/>
        <v/>
      </c>
      <c r="O542" t="str">
        <f t="shared" si="56"/>
        <v/>
      </c>
      <c r="P542" t="str">
        <f t="shared" si="57"/>
        <v/>
      </c>
      <c r="Q542" t="str">
        <f t="shared" si="58"/>
        <v/>
      </c>
    </row>
    <row r="543" spans="11:17" x14ac:dyDescent="0.25">
      <c r="K543">
        <f t="shared" si="53"/>
        <v>0</v>
      </c>
      <c r="L543" t="str">
        <f t="shared" si="54"/>
        <v/>
      </c>
      <c r="N543" t="str">
        <f t="shared" si="55"/>
        <v/>
      </c>
      <c r="O543" t="str">
        <f t="shared" si="56"/>
        <v/>
      </c>
      <c r="P543" t="str">
        <f t="shared" si="57"/>
        <v/>
      </c>
      <c r="Q543" t="str">
        <f t="shared" si="58"/>
        <v/>
      </c>
    </row>
    <row r="544" spans="11:17" x14ac:dyDescent="0.25">
      <c r="K544">
        <f t="shared" si="53"/>
        <v>0</v>
      </c>
      <c r="L544" t="str">
        <f t="shared" si="54"/>
        <v/>
      </c>
      <c r="N544" t="str">
        <f t="shared" si="55"/>
        <v/>
      </c>
      <c r="O544" t="str">
        <f t="shared" si="56"/>
        <v/>
      </c>
      <c r="P544" t="str">
        <f t="shared" si="57"/>
        <v/>
      </c>
      <c r="Q544" t="str">
        <f t="shared" si="58"/>
        <v/>
      </c>
    </row>
    <row r="545" spans="11:17" x14ac:dyDescent="0.25">
      <c r="K545">
        <f t="shared" si="53"/>
        <v>0</v>
      </c>
      <c r="L545" t="str">
        <f t="shared" si="54"/>
        <v/>
      </c>
      <c r="N545" t="str">
        <f t="shared" si="55"/>
        <v/>
      </c>
      <c r="O545" t="str">
        <f t="shared" si="56"/>
        <v/>
      </c>
      <c r="P545" t="str">
        <f t="shared" si="57"/>
        <v/>
      </c>
      <c r="Q545" t="str">
        <f t="shared" si="58"/>
        <v/>
      </c>
    </row>
    <row r="546" spans="11:17" x14ac:dyDescent="0.25">
      <c r="K546">
        <f t="shared" si="53"/>
        <v>0</v>
      </c>
      <c r="L546" t="str">
        <f t="shared" si="54"/>
        <v/>
      </c>
      <c r="N546" t="str">
        <f t="shared" si="55"/>
        <v/>
      </c>
      <c r="O546" t="str">
        <f t="shared" si="56"/>
        <v/>
      </c>
      <c r="P546" t="str">
        <f t="shared" si="57"/>
        <v/>
      </c>
      <c r="Q546" t="str">
        <f t="shared" si="58"/>
        <v/>
      </c>
    </row>
    <row r="547" spans="11:17" x14ac:dyDescent="0.25">
      <c r="K547">
        <f t="shared" si="53"/>
        <v>0</v>
      </c>
      <c r="L547" t="str">
        <f t="shared" si="54"/>
        <v/>
      </c>
      <c r="N547" t="str">
        <f t="shared" si="55"/>
        <v/>
      </c>
      <c r="O547" t="str">
        <f t="shared" si="56"/>
        <v/>
      </c>
      <c r="P547" t="str">
        <f t="shared" si="57"/>
        <v/>
      </c>
      <c r="Q547" t="str">
        <f t="shared" si="58"/>
        <v/>
      </c>
    </row>
    <row r="548" spans="11:17" x14ac:dyDescent="0.25">
      <c r="K548">
        <f t="shared" si="53"/>
        <v>0</v>
      </c>
      <c r="L548" t="str">
        <f t="shared" si="54"/>
        <v/>
      </c>
      <c r="N548" t="str">
        <f t="shared" si="55"/>
        <v/>
      </c>
      <c r="O548" t="str">
        <f t="shared" si="56"/>
        <v/>
      </c>
      <c r="P548" t="str">
        <f t="shared" si="57"/>
        <v/>
      </c>
      <c r="Q548" t="str">
        <f t="shared" si="58"/>
        <v/>
      </c>
    </row>
    <row r="549" spans="11:17" x14ac:dyDescent="0.25">
      <c r="K549">
        <f t="shared" si="53"/>
        <v>0</v>
      </c>
      <c r="L549" t="str">
        <f t="shared" si="54"/>
        <v/>
      </c>
      <c r="N549" t="str">
        <f t="shared" si="55"/>
        <v/>
      </c>
      <c r="O549" t="str">
        <f t="shared" si="56"/>
        <v/>
      </c>
      <c r="P549" t="str">
        <f t="shared" si="57"/>
        <v/>
      </c>
      <c r="Q549" t="str">
        <f t="shared" si="58"/>
        <v/>
      </c>
    </row>
    <row r="550" spans="11:17" x14ac:dyDescent="0.25">
      <c r="K550">
        <f t="shared" si="53"/>
        <v>0</v>
      </c>
      <c r="L550" t="str">
        <f t="shared" si="54"/>
        <v/>
      </c>
      <c r="N550" t="str">
        <f t="shared" si="55"/>
        <v/>
      </c>
      <c r="O550" t="str">
        <f t="shared" si="56"/>
        <v/>
      </c>
      <c r="P550" t="str">
        <f t="shared" si="57"/>
        <v/>
      </c>
      <c r="Q550" t="str">
        <f t="shared" si="58"/>
        <v/>
      </c>
    </row>
    <row r="551" spans="11:17" x14ac:dyDescent="0.25">
      <c r="K551">
        <f t="shared" si="53"/>
        <v>0</v>
      </c>
      <c r="L551" t="str">
        <f t="shared" si="54"/>
        <v/>
      </c>
      <c r="N551" t="str">
        <f t="shared" si="55"/>
        <v/>
      </c>
      <c r="O551" t="str">
        <f t="shared" si="56"/>
        <v/>
      </c>
      <c r="P551" t="str">
        <f t="shared" si="57"/>
        <v/>
      </c>
      <c r="Q551" t="str">
        <f t="shared" si="58"/>
        <v/>
      </c>
    </row>
    <row r="552" spans="11:17" x14ac:dyDescent="0.25">
      <c r="K552">
        <f t="shared" si="53"/>
        <v>0</v>
      </c>
      <c r="L552" t="str">
        <f t="shared" si="54"/>
        <v/>
      </c>
      <c r="N552" t="str">
        <f t="shared" si="55"/>
        <v/>
      </c>
      <c r="O552" t="str">
        <f t="shared" si="56"/>
        <v/>
      </c>
      <c r="P552" t="str">
        <f t="shared" si="57"/>
        <v/>
      </c>
      <c r="Q552" t="str">
        <f t="shared" si="58"/>
        <v/>
      </c>
    </row>
    <row r="553" spans="11:17" x14ac:dyDescent="0.25">
      <c r="K553">
        <f t="shared" si="53"/>
        <v>0</v>
      </c>
      <c r="L553" t="str">
        <f t="shared" si="54"/>
        <v/>
      </c>
      <c r="N553" t="str">
        <f t="shared" si="55"/>
        <v/>
      </c>
      <c r="O553" t="str">
        <f t="shared" si="56"/>
        <v/>
      </c>
      <c r="P553" t="str">
        <f t="shared" si="57"/>
        <v/>
      </c>
      <c r="Q553" t="str">
        <f t="shared" si="58"/>
        <v/>
      </c>
    </row>
    <row r="554" spans="11:17" x14ac:dyDescent="0.25">
      <c r="K554">
        <f t="shared" si="53"/>
        <v>0</v>
      </c>
      <c r="L554" t="str">
        <f t="shared" si="54"/>
        <v/>
      </c>
      <c r="N554" t="str">
        <f t="shared" si="55"/>
        <v/>
      </c>
      <c r="O554" t="str">
        <f t="shared" si="56"/>
        <v/>
      </c>
      <c r="P554" t="str">
        <f t="shared" si="57"/>
        <v/>
      </c>
      <c r="Q554" t="str">
        <f t="shared" si="58"/>
        <v/>
      </c>
    </row>
    <row r="555" spans="11:17" x14ac:dyDescent="0.25">
      <c r="K555">
        <f t="shared" si="53"/>
        <v>0</v>
      </c>
      <c r="L555" t="str">
        <f t="shared" si="54"/>
        <v/>
      </c>
      <c r="N555" t="str">
        <f t="shared" si="55"/>
        <v/>
      </c>
      <c r="O555" t="str">
        <f t="shared" si="56"/>
        <v/>
      </c>
      <c r="P555" t="str">
        <f t="shared" si="57"/>
        <v/>
      </c>
      <c r="Q555" t="str">
        <f t="shared" si="58"/>
        <v/>
      </c>
    </row>
    <row r="556" spans="11:17" x14ac:dyDescent="0.25">
      <c r="K556">
        <f t="shared" si="53"/>
        <v>0</v>
      </c>
      <c r="L556" t="str">
        <f t="shared" si="54"/>
        <v/>
      </c>
      <c r="N556" t="str">
        <f t="shared" si="55"/>
        <v/>
      </c>
      <c r="O556" t="str">
        <f t="shared" si="56"/>
        <v/>
      </c>
      <c r="P556" t="str">
        <f t="shared" si="57"/>
        <v/>
      </c>
      <c r="Q556" t="str">
        <f t="shared" si="58"/>
        <v/>
      </c>
    </row>
    <row r="557" spans="11:17" x14ac:dyDescent="0.25">
      <c r="K557">
        <f t="shared" si="53"/>
        <v>0</v>
      </c>
      <c r="L557" t="str">
        <f t="shared" si="54"/>
        <v/>
      </c>
      <c r="N557" t="str">
        <f t="shared" si="55"/>
        <v/>
      </c>
      <c r="O557" t="str">
        <f t="shared" si="56"/>
        <v/>
      </c>
      <c r="P557" t="str">
        <f t="shared" si="57"/>
        <v/>
      </c>
      <c r="Q557" t="str">
        <f t="shared" si="58"/>
        <v/>
      </c>
    </row>
    <row r="558" spans="11:17" x14ac:dyDescent="0.25">
      <c r="K558">
        <f t="shared" si="53"/>
        <v>0</v>
      </c>
      <c r="L558" t="str">
        <f t="shared" si="54"/>
        <v/>
      </c>
      <c r="N558" t="str">
        <f t="shared" si="55"/>
        <v/>
      </c>
      <c r="O558" t="str">
        <f t="shared" si="56"/>
        <v/>
      </c>
      <c r="P558" t="str">
        <f t="shared" si="57"/>
        <v/>
      </c>
      <c r="Q558" t="str">
        <f t="shared" si="58"/>
        <v/>
      </c>
    </row>
    <row r="559" spans="11:17" x14ac:dyDescent="0.25">
      <c r="K559">
        <f t="shared" si="53"/>
        <v>0</v>
      </c>
      <c r="L559" t="str">
        <f t="shared" si="54"/>
        <v/>
      </c>
      <c r="N559" t="str">
        <f t="shared" si="55"/>
        <v/>
      </c>
      <c r="O559" t="str">
        <f t="shared" si="56"/>
        <v/>
      </c>
      <c r="P559" t="str">
        <f t="shared" si="57"/>
        <v/>
      </c>
      <c r="Q559" t="str">
        <f t="shared" si="58"/>
        <v/>
      </c>
    </row>
    <row r="560" spans="11:17" x14ac:dyDescent="0.25">
      <c r="K560">
        <f t="shared" si="53"/>
        <v>0</v>
      </c>
      <c r="L560" t="str">
        <f t="shared" si="54"/>
        <v/>
      </c>
      <c r="N560" t="str">
        <f t="shared" si="55"/>
        <v/>
      </c>
      <c r="O560" t="str">
        <f t="shared" si="56"/>
        <v/>
      </c>
      <c r="P560" t="str">
        <f t="shared" si="57"/>
        <v/>
      </c>
      <c r="Q560" t="str">
        <f t="shared" si="58"/>
        <v/>
      </c>
    </row>
    <row r="561" spans="11:17" x14ac:dyDescent="0.25">
      <c r="K561">
        <f t="shared" si="53"/>
        <v>0</v>
      </c>
      <c r="L561" t="str">
        <f t="shared" si="54"/>
        <v/>
      </c>
      <c r="N561" t="str">
        <f t="shared" si="55"/>
        <v/>
      </c>
      <c r="O561" t="str">
        <f t="shared" si="56"/>
        <v/>
      </c>
      <c r="P561" t="str">
        <f t="shared" si="57"/>
        <v/>
      </c>
      <c r="Q561" t="str">
        <f t="shared" si="58"/>
        <v/>
      </c>
    </row>
    <row r="562" spans="11:17" x14ac:dyDescent="0.25">
      <c r="K562">
        <f t="shared" si="53"/>
        <v>0</v>
      </c>
      <c r="L562" t="str">
        <f t="shared" si="54"/>
        <v/>
      </c>
      <c r="N562" t="str">
        <f t="shared" si="55"/>
        <v/>
      </c>
      <c r="O562" t="str">
        <f t="shared" si="56"/>
        <v/>
      </c>
      <c r="P562" t="str">
        <f t="shared" si="57"/>
        <v/>
      </c>
      <c r="Q562" t="str">
        <f t="shared" si="58"/>
        <v/>
      </c>
    </row>
    <row r="563" spans="11:17" x14ac:dyDescent="0.25">
      <c r="K563">
        <f t="shared" si="53"/>
        <v>0</v>
      </c>
      <c r="L563" t="str">
        <f t="shared" si="54"/>
        <v/>
      </c>
      <c r="N563" t="str">
        <f t="shared" si="55"/>
        <v/>
      </c>
      <c r="O563" t="str">
        <f t="shared" si="56"/>
        <v/>
      </c>
      <c r="P563" t="str">
        <f t="shared" si="57"/>
        <v/>
      </c>
      <c r="Q563" t="str">
        <f t="shared" si="58"/>
        <v/>
      </c>
    </row>
    <row r="564" spans="11:17" x14ac:dyDescent="0.25">
      <c r="K564">
        <f t="shared" si="53"/>
        <v>0</v>
      </c>
      <c r="L564" t="str">
        <f t="shared" si="54"/>
        <v/>
      </c>
      <c r="N564" t="str">
        <f t="shared" si="55"/>
        <v/>
      </c>
      <c r="O564" t="str">
        <f t="shared" si="56"/>
        <v/>
      </c>
      <c r="P564" t="str">
        <f t="shared" si="57"/>
        <v/>
      </c>
      <c r="Q564" t="str">
        <f t="shared" si="58"/>
        <v/>
      </c>
    </row>
    <row r="565" spans="11:17" x14ac:dyDescent="0.25">
      <c r="K565">
        <f t="shared" si="53"/>
        <v>0</v>
      </c>
      <c r="L565" t="str">
        <f t="shared" si="54"/>
        <v/>
      </c>
      <c r="N565" t="str">
        <f t="shared" si="55"/>
        <v/>
      </c>
      <c r="O565" t="str">
        <f t="shared" si="56"/>
        <v/>
      </c>
      <c r="P565" t="str">
        <f t="shared" si="57"/>
        <v/>
      </c>
      <c r="Q565" t="str">
        <f t="shared" si="58"/>
        <v/>
      </c>
    </row>
    <row r="566" spans="11:17" x14ac:dyDescent="0.25">
      <c r="K566">
        <f t="shared" si="53"/>
        <v>0</v>
      </c>
      <c r="L566" t="str">
        <f t="shared" si="54"/>
        <v/>
      </c>
      <c r="N566" t="str">
        <f t="shared" si="55"/>
        <v/>
      </c>
      <c r="O566" t="str">
        <f t="shared" si="56"/>
        <v/>
      </c>
      <c r="P566" t="str">
        <f t="shared" si="57"/>
        <v/>
      </c>
      <c r="Q566" t="str">
        <f t="shared" si="58"/>
        <v/>
      </c>
    </row>
    <row r="567" spans="11:17" x14ac:dyDescent="0.25">
      <c r="K567">
        <f t="shared" si="53"/>
        <v>0</v>
      </c>
      <c r="L567" t="str">
        <f t="shared" si="54"/>
        <v/>
      </c>
      <c r="N567" t="str">
        <f t="shared" si="55"/>
        <v/>
      </c>
      <c r="O567" t="str">
        <f t="shared" si="56"/>
        <v/>
      </c>
      <c r="P567" t="str">
        <f t="shared" si="57"/>
        <v/>
      </c>
      <c r="Q567" t="str">
        <f t="shared" si="58"/>
        <v/>
      </c>
    </row>
    <row r="568" spans="11:17" x14ac:dyDescent="0.25">
      <c r="K568">
        <f t="shared" si="53"/>
        <v>0</v>
      </c>
      <c r="L568" t="str">
        <f t="shared" si="54"/>
        <v/>
      </c>
      <c r="N568" t="str">
        <f t="shared" si="55"/>
        <v/>
      </c>
      <c r="O568" t="str">
        <f t="shared" si="56"/>
        <v/>
      </c>
      <c r="P568" t="str">
        <f t="shared" si="57"/>
        <v/>
      </c>
      <c r="Q568" t="str">
        <f t="shared" si="58"/>
        <v/>
      </c>
    </row>
    <row r="569" spans="11:17" x14ac:dyDescent="0.25">
      <c r="K569">
        <f t="shared" si="53"/>
        <v>0</v>
      </c>
      <c r="L569" t="str">
        <f t="shared" si="54"/>
        <v/>
      </c>
      <c r="N569" t="str">
        <f t="shared" si="55"/>
        <v/>
      </c>
      <c r="O569" t="str">
        <f t="shared" si="56"/>
        <v/>
      </c>
      <c r="P569" t="str">
        <f t="shared" si="57"/>
        <v/>
      </c>
      <c r="Q569" t="str">
        <f t="shared" si="58"/>
        <v/>
      </c>
    </row>
    <row r="570" spans="11:17" x14ac:dyDescent="0.25">
      <c r="K570">
        <f t="shared" si="53"/>
        <v>0</v>
      </c>
      <c r="L570" t="str">
        <f t="shared" si="54"/>
        <v/>
      </c>
      <c r="N570" t="str">
        <f t="shared" si="55"/>
        <v/>
      </c>
      <c r="O570" t="str">
        <f t="shared" si="56"/>
        <v/>
      </c>
      <c r="P570" t="str">
        <f t="shared" si="57"/>
        <v/>
      </c>
      <c r="Q570" t="str">
        <f t="shared" si="58"/>
        <v/>
      </c>
    </row>
    <row r="571" spans="11:17" x14ac:dyDescent="0.25">
      <c r="K571">
        <f t="shared" si="53"/>
        <v>0</v>
      </c>
      <c r="L571" t="str">
        <f t="shared" si="54"/>
        <v/>
      </c>
      <c r="N571" t="str">
        <f t="shared" si="55"/>
        <v/>
      </c>
      <c r="O571" t="str">
        <f t="shared" si="56"/>
        <v/>
      </c>
      <c r="P571" t="str">
        <f t="shared" si="57"/>
        <v/>
      </c>
      <c r="Q571" t="str">
        <f t="shared" si="58"/>
        <v/>
      </c>
    </row>
    <row r="572" spans="11:17" x14ac:dyDescent="0.25">
      <c r="K572">
        <f t="shared" si="53"/>
        <v>0</v>
      </c>
      <c r="L572" t="str">
        <f t="shared" si="54"/>
        <v/>
      </c>
      <c r="N572" t="str">
        <f t="shared" si="55"/>
        <v/>
      </c>
      <c r="O572" t="str">
        <f t="shared" si="56"/>
        <v/>
      </c>
      <c r="P572" t="str">
        <f t="shared" si="57"/>
        <v/>
      </c>
      <c r="Q572" t="str">
        <f t="shared" si="58"/>
        <v/>
      </c>
    </row>
    <row r="573" spans="11:17" x14ac:dyDescent="0.25">
      <c r="K573">
        <f t="shared" si="53"/>
        <v>0</v>
      </c>
      <c r="L573" t="str">
        <f t="shared" si="54"/>
        <v/>
      </c>
      <c r="N573" t="str">
        <f t="shared" si="55"/>
        <v/>
      </c>
      <c r="O573" t="str">
        <f t="shared" si="56"/>
        <v/>
      </c>
      <c r="P573" t="str">
        <f t="shared" si="57"/>
        <v/>
      </c>
      <c r="Q573" t="str">
        <f t="shared" si="58"/>
        <v/>
      </c>
    </row>
    <row r="574" spans="11:17" x14ac:dyDescent="0.25">
      <c r="K574">
        <f t="shared" si="53"/>
        <v>0</v>
      </c>
      <c r="L574" t="str">
        <f t="shared" si="54"/>
        <v/>
      </c>
      <c r="N574" t="str">
        <f t="shared" si="55"/>
        <v/>
      </c>
      <c r="O574" t="str">
        <f t="shared" si="56"/>
        <v/>
      </c>
      <c r="P574" t="str">
        <f t="shared" si="57"/>
        <v/>
      </c>
      <c r="Q574" t="str">
        <f t="shared" si="58"/>
        <v/>
      </c>
    </row>
    <row r="575" spans="11:17" x14ac:dyDescent="0.25">
      <c r="K575">
        <f t="shared" si="53"/>
        <v>0</v>
      </c>
      <c r="L575" t="str">
        <f t="shared" si="54"/>
        <v/>
      </c>
      <c r="N575" t="str">
        <f t="shared" si="55"/>
        <v/>
      </c>
      <c r="O575" t="str">
        <f t="shared" si="56"/>
        <v/>
      </c>
      <c r="P575" t="str">
        <f t="shared" si="57"/>
        <v/>
      </c>
      <c r="Q575" t="str">
        <f t="shared" si="58"/>
        <v/>
      </c>
    </row>
    <row r="576" spans="11:17" x14ac:dyDescent="0.25">
      <c r="K576">
        <f t="shared" si="53"/>
        <v>0</v>
      </c>
      <c r="L576" t="str">
        <f t="shared" si="54"/>
        <v/>
      </c>
      <c r="N576" t="str">
        <f t="shared" si="55"/>
        <v/>
      </c>
      <c r="O576" t="str">
        <f t="shared" si="56"/>
        <v/>
      </c>
      <c r="P576" t="str">
        <f t="shared" si="57"/>
        <v/>
      </c>
      <c r="Q576" t="str">
        <f t="shared" si="58"/>
        <v/>
      </c>
    </row>
    <row r="577" spans="11:17" x14ac:dyDescent="0.25">
      <c r="K577">
        <f t="shared" ref="K577:K640" si="59">A577</f>
        <v>0</v>
      </c>
      <c r="L577" t="str">
        <f t="shared" si="54"/>
        <v/>
      </c>
      <c r="N577" t="str">
        <f t="shared" si="55"/>
        <v/>
      </c>
      <c r="O577" t="str">
        <f t="shared" si="56"/>
        <v/>
      </c>
      <c r="P577" t="str">
        <f t="shared" si="57"/>
        <v/>
      </c>
      <c r="Q577" t="str">
        <f t="shared" si="58"/>
        <v/>
      </c>
    </row>
    <row r="578" spans="11:17" x14ac:dyDescent="0.25">
      <c r="K578">
        <f t="shared" si="59"/>
        <v>0</v>
      </c>
      <c r="L578" t="str">
        <f t="shared" si="54"/>
        <v/>
      </c>
      <c r="N578" t="str">
        <f t="shared" si="55"/>
        <v/>
      </c>
      <c r="O578" t="str">
        <f t="shared" si="56"/>
        <v/>
      </c>
      <c r="P578" t="str">
        <f t="shared" si="57"/>
        <v/>
      </c>
      <c r="Q578" t="str">
        <f t="shared" si="58"/>
        <v/>
      </c>
    </row>
    <row r="579" spans="11:17" x14ac:dyDescent="0.25">
      <c r="K579">
        <f t="shared" si="59"/>
        <v>0</v>
      </c>
      <c r="L579" t="str">
        <f t="shared" si="54"/>
        <v/>
      </c>
      <c r="N579" t="str">
        <f t="shared" si="55"/>
        <v/>
      </c>
      <c r="O579" t="str">
        <f t="shared" si="56"/>
        <v/>
      </c>
      <c r="P579" t="str">
        <f t="shared" si="57"/>
        <v/>
      </c>
      <c r="Q579" t="str">
        <f t="shared" si="58"/>
        <v/>
      </c>
    </row>
    <row r="580" spans="11:17" x14ac:dyDescent="0.25">
      <c r="K580">
        <f t="shared" si="59"/>
        <v>0</v>
      </c>
      <c r="L580" t="str">
        <f t="shared" si="54"/>
        <v/>
      </c>
      <c r="N580" t="str">
        <f t="shared" si="55"/>
        <v/>
      </c>
      <c r="O580" t="str">
        <f t="shared" si="56"/>
        <v/>
      </c>
      <c r="P580" t="str">
        <f t="shared" si="57"/>
        <v/>
      </c>
      <c r="Q580" t="str">
        <f t="shared" si="58"/>
        <v/>
      </c>
    </row>
    <row r="581" spans="11:17" x14ac:dyDescent="0.25">
      <c r="K581">
        <f t="shared" si="59"/>
        <v>0</v>
      </c>
      <c r="L581" t="str">
        <f t="shared" si="54"/>
        <v/>
      </c>
      <c r="N581" t="str">
        <f t="shared" si="55"/>
        <v/>
      </c>
      <c r="O581" t="str">
        <f t="shared" si="56"/>
        <v/>
      </c>
      <c r="P581" t="str">
        <f t="shared" si="57"/>
        <v/>
      </c>
      <c r="Q581" t="str">
        <f t="shared" si="58"/>
        <v/>
      </c>
    </row>
    <row r="582" spans="11:17" x14ac:dyDescent="0.25">
      <c r="K582">
        <f t="shared" si="59"/>
        <v>0</v>
      </c>
      <c r="L582" t="str">
        <f t="shared" si="54"/>
        <v/>
      </c>
      <c r="N582" t="str">
        <f t="shared" si="55"/>
        <v/>
      </c>
      <c r="O582" t="str">
        <f t="shared" si="56"/>
        <v/>
      </c>
      <c r="P582" t="str">
        <f t="shared" si="57"/>
        <v/>
      </c>
      <c r="Q582" t="str">
        <f t="shared" si="58"/>
        <v/>
      </c>
    </row>
    <row r="583" spans="11:17" x14ac:dyDescent="0.25">
      <c r="K583">
        <f t="shared" si="59"/>
        <v>0</v>
      </c>
      <c r="L583" t="str">
        <f t="shared" si="54"/>
        <v/>
      </c>
      <c r="N583" t="str">
        <f t="shared" si="55"/>
        <v/>
      </c>
      <c r="O583" t="str">
        <f t="shared" si="56"/>
        <v/>
      </c>
      <c r="P583" t="str">
        <f t="shared" si="57"/>
        <v/>
      </c>
      <c r="Q583" t="str">
        <f t="shared" si="58"/>
        <v/>
      </c>
    </row>
    <row r="584" spans="11:17" x14ac:dyDescent="0.25">
      <c r="K584">
        <f t="shared" si="59"/>
        <v>0</v>
      </c>
      <c r="L584" t="str">
        <f t="shared" si="54"/>
        <v/>
      </c>
      <c r="N584" t="str">
        <f t="shared" si="55"/>
        <v/>
      </c>
      <c r="O584" t="str">
        <f t="shared" si="56"/>
        <v/>
      </c>
      <c r="P584" t="str">
        <f t="shared" si="57"/>
        <v/>
      </c>
      <c r="Q584" t="str">
        <f t="shared" si="58"/>
        <v/>
      </c>
    </row>
    <row r="585" spans="11:17" x14ac:dyDescent="0.25">
      <c r="K585">
        <f t="shared" si="59"/>
        <v>0</v>
      </c>
      <c r="L585" t="str">
        <f t="shared" si="54"/>
        <v/>
      </c>
      <c r="N585" t="str">
        <f t="shared" si="55"/>
        <v/>
      </c>
      <c r="O585" t="str">
        <f t="shared" si="56"/>
        <v/>
      </c>
      <c r="P585" t="str">
        <f t="shared" si="57"/>
        <v/>
      </c>
      <c r="Q585" t="str">
        <f t="shared" si="58"/>
        <v/>
      </c>
    </row>
    <row r="586" spans="11:17" x14ac:dyDescent="0.25">
      <c r="K586">
        <f t="shared" si="59"/>
        <v>0</v>
      </c>
      <c r="L586" t="str">
        <f t="shared" si="54"/>
        <v/>
      </c>
      <c r="N586" t="str">
        <f t="shared" si="55"/>
        <v/>
      </c>
      <c r="O586" t="str">
        <f t="shared" si="56"/>
        <v/>
      </c>
      <c r="P586" t="str">
        <f t="shared" si="57"/>
        <v/>
      </c>
      <c r="Q586" t="str">
        <f t="shared" si="58"/>
        <v/>
      </c>
    </row>
    <row r="587" spans="11:17" x14ac:dyDescent="0.25">
      <c r="K587">
        <f t="shared" si="59"/>
        <v>0</v>
      </c>
      <c r="L587" t="str">
        <f t="shared" si="54"/>
        <v/>
      </c>
      <c r="N587" t="str">
        <f t="shared" si="55"/>
        <v/>
      </c>
      <c r="O587" t="str">
        <f t="shared" si="56"/>
        <v/>
      </c>
      <c r="P587" t="str">
        <f t="shared" si="57"/>
        <v/>
      </c>
      <c r="Q587" t="str">
        <f t="shared" si="58"/>
        <v/>
      </c>
    </row>
    <row r="588" spans="11:17" x14ac:dyDescent="0.25">
      <c r="K588">
        <f t="shared" si="59"/>
        <v>0</v>
      </c>
      <c r="L588" t="str">
        <f t="shared" si="54"/>
        <v/>
      </c>
      <c r="N588" t="str">
        <f t="shared" si="55"/>
        <v/>
      </c>
      <c r="O588" t="str">
        <f t="shared" si="56"/>
        <v/>
      </c>
      <c r="P588" t="str">
        <f t="shared" si="57"/>
        <v/>
      </c>
      <c r="Q588" t="str">
        <f t="shared" si="58"/>
        <v/>
      </c>
    </row>
    <row r="589" spans="11:17" x14ac:dyDescent="0.25">
      <c r="K589">
        <f t="shared" si="59"/>
        <v>0</v>
      </c>
      <c r="L589" t="str">
        <f t="shared" ref="L589:L652" si="60">IF(LEN(K589)&gt;22,LEFT(K589,2),"")</f>
        <v/>
      </c>
      <c r="N589" t="str">
        <f t="shared" ref="N589:N652" si="61">IF(LEFT(K590,6)="Taille",RIGHT(K590,(LEN(K590)-8)),"")</f>
        <v/>
      </c>
      <c r="O589" t="str">
        <f t="shared" ref="O589:O652" si="62">IF(LEFT(K590,1)="€",RIGHT(K590,(LEN(K590)-1)),IF(LEFT(K591,1)="€",RIGHT(K591,(LEN(K591)-1)),""))</f>
        <v/>
      </c>
      <c r="P589" t="str">
        <f t="shared" ref="P589:P652" si="63">IF(LEFT(K591,1)="X",RIGHT(K591,(LEN(K591)-2)),IF(LEFT(K592,1)="X",RIGHT(K592,(LEN(K592)-2)),""))</f>
        <v/>
      </c>
      <c r="Q589" t="str">
        <f t="shared" ref="Q589:Q652" si="64">O591</f>
        <v/>
      </c>
    </row>
    <row r="590" spans="11:17" x14ac:dyDescent="0.25">
      <c r="K590">
        <f t="shared" si="59"/>
        <v>0</v>
      </c>
      <c r="L590" t="str">
        <f t="shared" si="60"/>
        <v/>
      </c>
      <c r="N590" t="str">
        <f t="shared" si="61"/>
        <v/>
      </c>
      <c r="O590" t="str">
        <f t="shared" si="62"/>
        <v/>
      </c>
      <c r="P590" t="str">
        <f t="shared" si="63"/>
        <v/>
      </c>
      <c r="Q590" t="str">
        <f t="shared" si="64"/>
        <v/>
      </c>
    </row>
    <row r="591" spans="11:17" x14ac:dyDescent="0.25">
      <c r="K591">
        <f t="shared" si="59"/>
        <v>0</v>
      </c>
      <c r="L591" t="str">
        <f t="shared" si="60"/>
        <v/>
      </c>
      <c r="N591" t="str">
        <f t="shared" si="61"/>
        <v/>
      </c>
      <c r="O591" t="str">
        <f t="shared" si="62"/>
        <v/>
      </c>
      <c r="P591" t="str">
        <f t="shared" si="63"/>
        <v/>
      </c>
      <c r="Q591" t="str">
        <f t="shared" si="64"/>
        <v/>
      </c>
    </row>
    <row r="592" spans="11:17" x14ac:dyDescent="0.25">
      <c r="K592">
        <f t="shared" si="59"/>
        <v>0</v>
      </c>
      <c r="L592" t="str">
        <f t="shared" si="60"/>
        <v/>
      </c>
      <c r="N592" t="str">
        <f t="shared" si="61"/>
        <v/>
      </c>
      <c r="O592" t="str">
        <f t="shared" si="62"/>
        <v/>
      </c>
      <c r="P592" t="str">
        <f t="shared" si="63"/>
        <v/>
      </c>
      <c r="Q592" t="str">
        <f t="shared" si="64"/>
        <v/>
      </c>
    </row>
    <row r="593" spans="11:17" x14ac:dyDescent="0.25">
      <c r="K593">
        <f t="shared" si="59"/>
        <v>0</v>
      </c>
      <c r="L593" t="str">
        <f t="shared" si="60"/>
        <v/>
      </c>
      <c r="N593" t="str">
        <f t="shared" si="61"/>
        <v/>
      </c>
      <c r="O593" t="str">
        <f t="shared" si="62"/>
        <v/>
      </c>
      <c r="P593" t="str">
        <f t="shared" si="63"/>
        <v/>
      </c>
      <c r="Q593" t="str">
        <f t="shared" si="64"/>
        <v/>
      </c>
    </row>
    <row r="594" spans="11:17" x14ac:dyDescent="0.25">
      <c r="K594">
        <f t="shared" si="59"/>
        <v>0</v>
      </c>
      <c r="L594" t="str">
        <f t="shared" si="60"/>
        <v/>
      </c>
      <c r="N594" t="str">
        <f t="shared" si="61"/>
        <v/>
      </c>
      <c r="O594" t="str">
        <f t="shared" si="62"/>
        <v/>
      </c>
      <c r="P594" t="str">
        <f t="shared" si="63"/>
        <v/>
      </c>
      <c r="Q594" t="str">
        <f t="shared" si="64"/>
        <v/>
      </c>
    </row>
    <row r="595" spans="11:17" x14ac:dyDescent="0.25">
      <c r="K595">
        <f t="shared" si="59"/>
        <v>0</v>
      </c>
      <c r="L595" t="str">
        <f t="shared" si="60"/>
        <v/>
      </c>
      <c r="N595" t="str">
        <f t="shared" si="61"/>
        <v/>
      </c>
      <c r="O595" t="str">
        <f t="shared" si="62"/>
        <v/>
      </c>
      <c r="P595" t="str">
        <f t="shared" si="63"/>
        <v/>
      </c>
      <c r="Q595" t="str">
        <f t="shared" si="64"/>
        <v/>
      </c>
    </row>
    <row r="596" spans="11:17" x14ac:dyDescent="0.25">
      <c r="K596">
        <f t="shared" si="59"/>
        <v>0</v>
      </c>
      <c r="L596" t="str">
        <f t="shared" si="60"/>
        <v/>
      </c>
      <c r="N596" t="str">
        <f t="shared" si="61"/>
        <v/>
      </c>
      <c r="O596" t="str">
        <f t="shared" si="62"/>
        <v/>
      </c>
      <c r="P596" t="str">
        <f t="shared" si="63"/>
        <v/>
      </c>
      <c r="Q596" t="str">
        <f t="shared" si="64"/>
        <v/>
      </c>
    </row>
    <row r="597" spans="11:17" x14ac:dyDescent="0.25">
      <c r="K597">
        <f t="shared" si="59"/>
        <v>0</v>
      </c>
      <c r="L597" t="str">
        <f t="shared" si="60"/>
        <v/>
      </c>
      <c r="N597" t="str">
        <f t="shared" si="61"/>
        <v/>
      </c>
      <c r="O597" t="str">
        <f t="shared" si="62"/>
        <v/>
      </c>
      <c r="P597" t="str">
        <f t="shared" si="63"/>
        <v/>
      </c>
      <c r="Q597" t="str">
        <f t="shared" si="64"/>
        <v/>
      </c>
    </row>
    <row r="598" spans="11:17" x14ac:dyDescent="0.25">
      <c r="K598">
        <f t="shared" si="59"/>
        <v>0</v>
      </c>
      <c r="L598" t="str">
        <f t="shared" si="60"/>
        <v/>
      </c>
      <c r="N598" t="str">
        <f t="shared" si="61"/>
        <v/>
      </c>
      <c r="O598" t="str">
        <f t="shared" si="62"/>
        <v/>
      </c>
      <c r="P598" t="str">
        <f t="shared" si="63"/>
        <v/>
      </c>
      <c r="Q598" t="str">
        <f t="shared" si="64"/>
        <v/>
      </c>
    </row>
    <row r="599" spans="11:17" x14ac:dyDescent="0.25">
      <c r="K599">
        <f t="shared" si="59"/>
        <v>0</v>
      </c>
      <c r="L599" t="str">
        <f t="shared" si="60"/>
        <v/>
      </c>
      <c r="N599" t="str">
        <f t="shared" si="61"/>
        <v/>
      </c>
      <c r="O599" t="str">
        <f t="shared" si="62"/>
        <v/>
      </c>
      <c r="P599" t="str">
        <f t="shared" si="63"/>
        <v/>
      </c>
      <c r="Q599" t="str">
        <f t="shared" si="64"/>
        <v/>
      </c>
    </row>
    <row r="600" spans="11:17" x14ac:dyDescent="0.25">
      <c r="K600">
        <f t="shared" si="59"/>
        <v>0</v>
      </c>
      <c r="L600" t="str">
        <f t="shared" si="60"/>
        <v/>
      </c>
      <c r="N600" t="str">
        <f t="shared" si="61"/>
        <v/>
      </c>
      <c r="O600" t="str">
        <f t="shared" si="62"/>
        <v/>
      </c>
      <c r="P600" t="str">
        <f t="shared" si="63"/>
        <v/>
      </c>
      <c r="Q600" t="str">
        <f t="shared" si="64"/>
        <v/>
      </c>
    </row>
    <row r="601" spans="11:17" x14ac:dyDescent="0.25">
      <c r="K601">
        <f t="shared" si="59"/>
        <v>0</v>
      </c>
      <c r="L601" t="str">
        <f t="shared" si="60"/>
        <v/>
      </c>
      <c r="N601" t="str">
        <f t="shared" si="61"/>
        <v/>
      </c>
      <c r="O601" t="str">
        <f t="shared" si="62"/>
        <v/>
      </c>
      <c r="P601" t="str">
        <f t="shared" si="63"/>
        <v/>
      </c>
      <c r="Q601" t="str">
        <f t="shared" si="64"/>
        <v/>
      </c>
    </row>
    <row r="602" spans="11:17" x14ac:dyDescent="0.25">
      <c r="K602">
        <f t="shared" si="59"/>
        <v>0</v>
      </c>
      <c r="L602" t="str">
        <f t="shared" si="60"/>
        <v/>
      </c>
      <c r="N602" t="str">
        <f t="shared" si="61"/>
        <v/>
      </c>
      <c r="O602" t="str">
        <f t="shared" si="62"/>
        <v/>
      </c>
      <c r="P602" t="str">
        <f t="shared" si="63"/>
        <v/>
      </c>
      <c r="Q602" t="str">
        <f t="shared" si="64"/>
        <v/>
      </c>
    </row>
    <row r="603" spans="11:17" x14ac:dyDescent="0.25">
      <c r="K603">
        <f t="shared" si="59"/>
        <v>0</v>
      </c>
      <c r="L603" t="str">
        <f t="shared" si="60"/>
        <v/>
      </c>
      <c r="N603" t="str">
        <f t="shared" si="61"/>
        <v/>
      </c>
      <c r="O603" t="str">
        <f t="shared" si="62"/>
        <v/>
      </c>
      <c r="P603" t="str">
        <f t="shared" si="63"/>
        <v/>
      </c>
      <c r="Q603" t="str">
        <f t="shared" si="64"/>
        <v/>
      </c>
    </row>
    <row r="604" spans="11:17" x14ac:dyDescent="0.25">
      <c r="K604">
        <f t="shared" si="59"/>
        <v>0</v>
      </c>
      <c r="L604" t="str">
        <f t="shared" si="60"/>
        <v/>
      </c>
      <c r="N604" t="str">
        <f t="shared" si="61"/>
        <v/>
      </c>
      <c r="O604" t="str">
        <f t="shared" si="62"/>
        <v/>
      </c>
      <c r="P604" t="str">
        <f t="shared" si="63"/>
        <v/>
      </c>
      <c r="Q604" t="str">
        <f t="shared" si="64"/>
        <v/>
      </c>
    </row>
    <row r="605" spans="11:17" x14ac:dyDescent="0.25">
      <c r="K605">
        <f t="shared" si="59"/>
        <v>0</v>
      </c>
      <c r="L605" t="str">
        <f t="shared" si="60"/>
        <v/>
      </c>
      <c r="N605" t="str">
        <f t="shared" si="61"/>
        <v/>
      </c>
      <c r="O605" t="str">
        <f t="shared" si="62"/>
        <v/>
      </c>
      <c r="P605" t="str">
        <f t="shared" si="63"/>
        <v/>
      </c>
      <c r="Q605" t="str">
        <f t="shared" si="64"/>
        <v/>
      </c>
    </row>
    <row r="606" spans="11:17" x14ac:dyDescent="0.25">
      <c r="K606">
        <f t="shared" si="59"/>
        <v>0</v>
      </c>
      <c r="L606" t="str">
        <f t="shared" si="60"/>
        <v/>
      </c>
      <c r="N606" t="str">
        <f t="shared" si="61"/>
        <v/>
      </c>
      <c r="O606" t="str">
        <f t="shared" si="62"/>
        <v/>
      </c>
      <c r="P606" t="str">
        <f t="shared" si="63"/>
        <v/>
      </c>
      <c r="Q606" t="str">
        <f t="shared" si="64"/>
        <v/>
      </c>
    </row>
    <row r="607" spans="11:17" x14ac:dyDescent="0.25">
      <c r="K607">
        <f t="shared" si="59"/>
        <v>0</v>
      </c>
      <c r="L607" t="str">
        <f t="shared" si="60"/>
        <v/>
      </c>
      <c r="N607" t="str">
        <f t="shared" si="61"/>
        <v/>
      </c>
      <c r="O607" t="str">
        <f t="shared" si="62"/>
        <v/>
      </c>
      <c r="P607" t="str">
        <f t="shared" si="63"/>
        <v/>
      </c>
      <c r="Q607" t="str">
        <f t="shared" si="64"/>
        <v/>
      </c>
    </row>
    <row r="608" spans="11:17" x14ac:dyDescent="0.25">
      <c r="K608">
        <f t="shared" si="59"/>
        <v>0</v>
      </c>
      <c r="L608" t="str">
        <f t="shared" si="60"/>
        <v/>
      </c>
      <c r="N608" t="str">
        <f t="shared" si="61"/>
        <v/>
      </c>
      <c r="O608" t="str">
        <f t="shared" si="62"/>
        <v/>
      </c>
      <c r="P608" t="str">
        <f t="shared" si="63"/>
        <v/>
      </c>
      <c r="Q608" t="str">
        <f t="shared" si="64"/>
        <v/>
      </c>
    </row>
    <row r="609" spans="11:17" x14ac:dyDescent="0.25">
      <c r="K609">
        <f t="shared" si="59"/>
        <v>0</v>
      </c>
      <c r="L609" t="str">
        <f t="shared" si="60"/>
        <v/>
      </c>
      <c r="N609" t="str">
        <f t="shared" si="61"/>
        <v/>
      </c>
      <c r="O609" t="str">
        <f t="shared" si="62"/>
        <v/>
      </c>
      <c r="P609" t="str">
        <f t="shared" si="63"/>
        <v/>
      </c>
      <c r="Q609" t="str">
        <f t="shared" si="64"/>
        <v/>
      </c>
    </row>
    <row r="610" spans="11:17" x14ac:dyDescent="0.25">
      <c r="K610">
        <f t="shared" si="59"/>
        <v>0</v>
      </c>
      <c r="L610" t="str">
        <f t="shared" si="60"/>
        <v/>
      </c>
      <c r="N610" t="str">
        <f t="shared" si="61"/>
        <v/>
      </c>
      <c r="O610" t="str">
        <f t="shared" si="62"/>
        <v/>
      </c>
      <c r="P610" t="str">
        <f t="shared" si="63"/>
        <v/>
      </c>
      <c r="Q610" t="str">
        <f t="shared" si="64"/>
        <v/>
      </c>
    </row>
    <row r="611" spans="11:17" x14ac:dyDescent="0.25">
      <c r="K611">
        <f t="shared" si="59"/>
        <v>0</v>
      </c>
      <c r="L611" t="str">
        <f t="shared" si="60"/>
        <v/>
      </c>
      <c r="N611" t="str">
        <f t="shared" si="61"/>
        <v/>
      </c>
      <c r="O611" t="str">
        <f t="shared" si="62"/>
        <v/>
      </c>
      <c r="P611" t="str">
        <f t="shared" si="63"/>
        <v/>
      </c>
      <c r="Q611" t="str">
        <f t="shared" si="64"/>
        <v/>
      </c>
    </row>
    <row r="612" spans="11:17" x14ac:dyDescent="0.25">
      <c r="K612">
        <f t="shared" si="59"/>
        <v>0</v>
      </c>
      <c r="L612" t="str">
        <f t="shared" si="60"/>
        <v/>
      </c>
      <c r="N612" t="str">
        <f t="shared" si="61"/>
        <v/>
      </c>
      <c r="O612" t="str">
        <f t="shared" si="62"/>
        <v/>
      </c>
      <c r="P612" t="str">
        <f t="shared" si="63"/>
        <v/>
      </c>
      <c r="Q612" t="str">
        <f t="shared" si="64"/>
        <v/>
      </c>
    </row>
    <row r="613" spans="11:17" x14ac:dyDescent="0.25">
      <c r="K613">
        <f t="shared" si="59"/>
        <v>0</v>
      </c>
      <c r="L613" t="str">
        <f t="shared" si="60"/>
        <v/>
      </c>
      <c r="N613" t="str">
        <f t="shared" si="61"/>
        <v/>
      </c>
      <c r="O613" t="str">
        <f t="shared" si="62"/>
        <v/>
      </c>
      <c r="P613" t="str">
        <f t="shared" si="63"/>
        <v/>
      </c>
      <c r="Q613" t="str">
        <f t="shared" si="64"/>
        <v/>
      </c>
    </row>
    <row r="614" spans="11:17" x14ac:dyDescent="0.25">
      <c r="K614">
        <f t="shared" si="59"/>
        <v>0</v>
      </c>
      <c r="L614" t="str">
        <f t="shared" si="60"/>
        <v/>
      </c>
      <c r="N614" t="str">
        <f t="shared" si="61"/>
        <v/>
      </c>
      <c r="O614" t="str">
        <f t="shared" si="62"/>
        <v/>
      </c>
      <c r="P614" t="str">
        <f t="shared" si="63"/>
        <v/>
      </c>
      <c r="Q614" t="str">
        <f t="shared" si="64"/>
        <v/>
      </c>
    </row>
    <row r="615" spans="11:17" x14ac:dyDescent="0.25">
      <c r="K615">
        <f t="shared" si="59"/>
        <v>0</v>
      </c>
      <c r="L615" t="str">
        <f t="shared" si="60"/>
        <v/>
      </c>
      <c r="N615" t="str">
        <f t="shared" si="61"/>
        <v/>
      </c>
      <c r="O615" t="str">
        <f t="shared" si="62"/>
        <v/>
      </c>
      <c r="P615" t="str">
        <f t="shared" si="63"/>
        <v/>
      </c>
      <c r="Q615" t="str">
        <f t="shared" si="64"/>
        <v/>
      </c>
    </row>
    <row r="616" spans="11:17" x14ac:dyDescent="0.25">
      <c r="K616">
        <f t="shared" si="59"/>
        <v>0</v>
      </c>
      <c r="L616" t="str">
        <f t="shared" si="60"/>
        <v/>
      </c>
      <c r="N616" t="str">
        <f t="shared" si="61"/>
        <v/>
      </c>
      <c r="O616" t="str">
        <f t="shared" si="62"/>
        <v/>
      </c>
      <c r="P616" t="str">
        <f t="shared" si="63"/>
        <v/>
      </c>
      <c r="Q616" t="str">
        <f t="shared" si="64"/>
        <v/>
      </c>
    </row>
    <row r="617" spans="11:17" x14ac:dyDescent="0.25">
      <c r="K617">
        <f t="shared" si="59"/>
        <v>0</v>
      </c>
      <c r="L617" t="str">
        <f t="shared" si="60"/>
        <v/>
      </c>
      <c r="N617" t="str">
        <f t="shared" si="61"/>
        <v/>
      </c>
      <c r="O617" t="str">
        <f t="shared" si="62"/>
        <v/>
      </c>
      <c r="P617" t="str">
        <f t="shared" si="63"/>
        <v/>
      </c>
      <c r="Q617" t="str">
        <f t="shared" si="64"/>
        <v/>
      </c>
    </row>
    <row r="618" spans="11:17" x14ac:dyDescent="0.25">
      <c r="K618">
        <f t="shared" si="59"/>
        <v>0</v>
      </c>
      <c r="L618" t="str">
        <f t="shared" si="60"/>
        <v/>
      </c>
      <c r="N618" t="str">
        <f t="shared" si="61"/>
        <v/>
      </c>
      <c r="O618" t="str">
        <f t="shared" si="62"/>
        <v/>
      </c>
      <c r="P618" t="str">
        <f t="shared" si="63"/>
        <v/>
      </c>
      <c r="Q618" t="str">
        <f t="shared" si="64"/>
        <v/>
      </c>
    </row>
    <row r="619" spans="11:17" x14ac:dyDescent="0.25">
      <c r="K619">
        <f t="shared" si="59"/>
        <v>0</v>
      </c>
      <c r="L619" t="str">
        <f t="shared" si="60"/>
        <v/>
      </c>
      <c r="N619" t="str">
        <f t="shared" si="61"/>
        <v/>
      </c>
      <c r="O619" t="str">
        <f t="shared" si="62"/>
        <v/>
      </c>
      <c r="P619" t="str">
        <f t="shared" si="63"/>
        <v/>
      </c>
      <c r="Q619" t="str">
        <f t="shared" si="64"/>
        <v/>
      </c>
    </row>
    <row r="620" spans="11:17" x14ac:dyDescent="0.25">
      <c r="K620">
        <f t="shared" si="59"/>
        <v>0</v>
      </c>
      <c r="L620" t="str">
        <f t="shared" si="60"/>
        <v/>
      </c>
      <c r="N620" t="str">
        <f t="shared" si="61"/>
        <v/>
      </c>
      <c r="O620" t="str">
        <f t="shared" si="62"/>
        <v/>
      </c>
      <c r="P620" t="str">
        <f t="shared" si="63"/>
        <v/>
      </c>
      <c r="Q620" t="str">
        <f t="shared" si="64"/>
        <v/>
      </c>
    </row>
    <row r="621" spans="11:17" x14ac:dyDescent="0.25">
      <c r="K621">
        <f t="shared" si="59"/>
        <v>0</v>
      </c>
      <c r="L621" t="str">
        <f t="shared" si="60"/>
        <v/>
      </c>
      <c r="N621" t="str">
        <f t="shared" si="61"/>
        <v/>
      </c>
      <c r="O621" t="str">
        <f t="shared" si="62"/>
        <v/>
      </c>
      <c r="P621" t="str">
        <f t="shared" si="63"/>
        <v/>
      </c>
      <c r="Q621" t="str">
        <f t="shared" si="64"/>
        <v/>
      </c>
    </row>
    <row r="622" spans="11:17" x14ac:dyDescent="0.25">
      <c r="K622">
        <f t="shared" si="59"/>
        <v>0</v>
      </c>
      <c r="L622" t="str">
        <f t="shared" si="60"/>
        <v/>
      </c>
      <c r="N622" t="str">
        <f t="shared" si="61"/>
        <v/>
      </c>
      <c r="O622" t="str">
        <f t="shared" si="62"/>
        <v/>
      </c>
      <c r="P622" t="str">
        <f t="shared" si="63"/>
        <v/>
      </c>
      <c r="Q622" t="str">
        <f t="shared" si="64"/>
        <v/>
      </c>
    </row>
    <row r="623" spans="11:17" x14ac:dyDescent="0.25">
      <c r="K623">
        <f t="shared" si="59"/>
        <v>0</v>
      </c>
      <c r="L623" t="str">
        <f t="shared" si="60"/>
        <v/>
      </c>
      <c r="N623" t="str">
        <f t="shared" si="61"/>
        <v/>
      </c>
      <c r="O623" t="str">
        <f t="shared" si="62"/>
        <v/>
      </c>
      <c r="P623" t="str">
        <f t="shared" si="63"/>
        <v/>
      </c>
      <c r="Q623" t="str">
        <f t="shared" si="64"/>
        <v/>
      </c>
    </row>
    <row r="624" spans="11:17" x14ac:dyDescent="0.25">
      <c r="K624">
        <f t="shared" si="59"/>
        <v>0</v>
      </c>
      <c r="L624" t="str">
        <f t="shared" si="60"/>
        <v/>
      </c>
      <c r="N624" t="str">
        <f t="shared" si="61"/>
        <v/>
      </c>
      <c r="O624" t="str">
        <f t="shared" si="62"/>
        <v/>
      </c>
      <c r="P624" t="str">
        <f t="shared" si="63"/>
        <v/>
      </c>
      <c r="Q624" t="str">
        <f t="shared" si="64"/>
        <v/>
      </c>
    </row>
    <row r="625" spans="11:17" x14ac:dyDescent="0.25">
      <c r="K625">
        <f t="shared" si="59"/>
        <v>0</v>
      </c>
      <c r="L625" t="str">
        <f t="shared" si="60"/>
        <v/>
      </c>
      <c r="N625" t="str">
        <f t="shared" si="61"/>
        <v/>
      </c>
      <c r="O625" t="str">
        <f t="shared" si="62"/>
        <v/>
      </c>
      <c r="P625" t="str">
        <f t="shared" si="63"/>
        <v/>
      </c>
      <c r="Q625" t="str">
        <f t="shared" si="64"/>
        <v/>
      </c>
    </row>
    <row r="626" spans="11:17" x14ac:dyDescent="0.25">
      <c r="K626">
        <f t="shared" si="59"/>
        <v>0</v>
      </c>
      <c r="L626" t="str">
        <f t="shared" si="60"/>
        <v/>
      </c>
      <c r="N626" t="str">
        <f t="shared" si="61"/>
        <v/>
      </c>
      <c r="O626" t="str">
        <f t="shared" si="62"/>
        <v/>
      </c>
      <c r="P626" t="str">
        <f t="shared" si="63"/>
        <v/>
      </c>
      <c r="Q626" t="str">
        <f t="shared" si="64"/>
        <v/>
      </c>
    </row>
    <row r="627" spans="11:17" x14ac:dyDescent="0.25">
      <c r="K627">
        <f t="shared" si="59"/>
        <v>0</v>
      </c>
      <c r="L627" t="str">
        <f t="shared" si="60"/>
        <v/>
      </c>
      <c r="N627" t="str">
        <f t="shared" si="61"/>
        <v/>
      </c>
      <c r="O627" t="str">
        <f t="shared" si="62"/>
        <v/>
      </c>
      <c r="P627" t="str">
        <f t="shared" si="63"/>
        <v/>
      </c>
      <c r="Q627" t="str">
        <f t="shared" si="64"/>
        <v/>
      </c>
    </row>
    <row r="628" spans="11:17" x14ac:dyDescent="0.25">
      <c r="K628">
        <f t="shared" si="59"/>
        <v>0</v>
      </c>
      <c r="L628" t="str">
        <f t="shared" si="60"/>
        <v/>
      </c>
      <c r="N628" t="str">
        <f t="shared" si="61"/>
        <v/>
      </c>
      <c r="O628" t="str">
        <f t="shared" si="62"/>
        <v/>
      </c>
      <c r="P628" t="str">
        <f t="shared" si="63"/>
        <v/>
      </c>
      <c r="Q628" t="str">
        <f t="shared" si="64"/>
        <v/>
      </c>
    </row>
    <row r="629" spans="11:17" x14ac:dyDescent="0.25">
      <c r="K629">
        <f t="shared" si="59"/>
        <v>0</v>
      </c>
      <c r="L629" t="str">
        <f t="shared" si="60"/>
        <v/>
      </c>
      <c r="N629" t="str">
        <f t="shared" si="61"/>
        <v/>
      </c>
      <c r="O629" t="str">
        <f t="shared" si="62"/>
        <v/>
      </c>
      <c r="P629" t="str">
        <f t="shared" si="63"/>
        <v/>
      </c>
      <c r="Q629" t="str">
        <f t="shared" si="64"/>
        <v/>
      </c>
    </row>
    <row r="630" spans="11:17" x14ac:dyDescent="0.25">
      <c r="K630">
        <f t="shared" si="59"/>
        <v>0</v>
      </c>
      <c r="L630" t="str">
        <f t="shared" si="60"/>
        <v/>
      </c>
      <c r="N630" t="str">
        <f t="shared" si="61"/>
        <v/>
      </c>
      <c r="O630" t="str">
        <f t="shared" si="62"/>
        <v/>
      </c>
      <c r="P630" t="str">
        <f t="shared" si="63"/>
        <v/>
      </c>
      <c r="Q630" t="str">
        <f t="shared" si="64"/>
        <v/>
      </c>
    </row>
    <row r="631" spans="11:17" x14ac:dyDescent="0.25">
      <c r="K631">
        <f t="shared" si="59"/>
        <v>0</v>
      </c>
      <c r="L631" t="str">
        <f t="shared" si="60"/>
        <v/>
      </c>
      <c r="N631" t="str">
        <f t="shared" si="61"/>
        <v/>
      </c>
      <c r="O631" t="str">
        <f t="shared" si="62"/>
        <v/>
      </c>
      <c r="P631" t="str">
        <f t="shared" si="63"/>
        <v/>
      </c>
      <c r="Q631" t="str">
        <f t="shared" si="64"/>
        <v/>
      </c>
    </row>
    <row r="632" spans="11:17" x14ac:dyDescent="0.25">
      <c r="K632">
        <f t="shared" si="59"/>
        <v>0</v>
      </c>
      <c r="L632" t="str">
        <f t="shared" si="60"/>
        <v/>
      </c>
      <c r="N632" t="str">
        <f t="shared" si="61"/>
        <v/>
      </c>
      <c r="O632" t="str">
        <f t="shared" si="62"/>
        <v/>
      </c>
      <c r="P632" t="str">
        <f t="shared" si="63"/>
        <v/>
      </c>
      <c r="Q632" t="str">
        <f t="shared" si="64"/>
        <v/>
      </c>
    </row>
    <row r="633" spans="11:17" x14ac:dyDescent="0.25">
      <c r="K633">
        <f t="shared" si="59"/>
        <v>0</v>
      </c>
      <c r="L633" t="str">
        <f t="shared" si="60"/>
        <v/>
      </c>
      <c r="N633" t="str">
        <f t="shared" si="61"/>
        <v/>
      </c>
      <c r="O633" t="str">
        <f t="shared" si="62"/>
        <v/>
      </c>
      <c r="P633" t="str">
        <f t="shared" si="63"/>
        <v/>
      </c>
      <c r="Q633" t="str">
        <f t="shared" si="64"/>
        <v/>
      </c>
    </row>
    <row r="634" spans="11:17" x14ac:dyDescent="0.25">
      <c r="K634">
        <f t="shared" si="59"/>
        <v>0</v>
      </c>
      <c r="L634" t="str">
        <f t="shared" si="60"/>
        <v/>
      </c>
      <c r="N634" t="str">
        <f t="shared" si="61"/>
        <v/>
      </c>
      <c r="O634" t="str">
        <f t="shared" si="62"/>
        <v/>
      </c>
      <c r="P634" t="str">
        <f t="shared" si="63"/>
        <v/>
      </c>
      <c r="Q634" t="str">
        <f t="shared" si="64"/>
        <v/>
      </c>
    </row>
    <row r="635" spans="11:17" x14ac:dyDescent="0.25">
      <c r="K635">
        <f t="shared" si="59"/>
        <v>0</v>
      </c>
      <c r="L635" t="str">
        <f t="shared" si="60"/>
        <v/>
      </c>
      <c r="N635" t="str">
        <f t="shared" si="61"/>
        <v/>
      </c>
      <c r="O635" t="str">
        <f t="shared" si="62"/>
        <v/>
      </c>
      <c r="P635" t="str">
        <f t="shared" si="63"/>
        <v/>
      </c>
      <c r="Q635" t="str">
        <f t="shared" si="64"/>
        <v/>
      </c>
    </row>
    <row r="636" spans="11:17" x14ac:dyDescent="0.25">
      <c r="K636">
        <f t="shared" si="59"/>
        <v>0</v>
      </c>
      <c r="L636" t="str">
        <f t="shared" si="60"/>
        <v/>
      </c>
      <c r="N636" t="str">
        <f t="shared" si="61"/>
        <v/>
      </c>
      <c r="O636" t="str">
        <f t="shared" si="62"/>
        <v/>
      </c>
      <c r="P636" t="str">
        <f t="shared" si="63"/>
        <v/>
      </c>
      <c r="Q636" t="str">
        <f t="shared" si="64"/>
        <v/>
      </c>
    </row>
    <row r="637" spans="11:17" x14ac:dyDescent="0.25">
      <c r="K637">
        <f t="shared" si="59"/>
        <v>0</v>
      </c>
      <c r="L637" t="str">
        <f t="shared" si="60"/>
        <v/>
      </c>
      <c r="N637" t="str">
        <f t="shared" si="61"/>
        <v/>
      </c>
      <c r="O637" t="str">
        <f t="shared" si="62"/>
        <v/>
      </c>
      <c r="P637" t="str">
        <f t="shared" si="63"/>
        <v/>
      </c>
      <c r="Q637" t="str">
        <f t="shared" si="64"/>
        <v/>
      </c>
    </row>
    <row r="638" spans="11:17" x14ac:dyDescent="0.25">
      <c r="K638">
        <f t="shared" si="59"/>
        <v>0</v>
      </c>
      <c r="L638" t="str">
        <f t="shared" si="60"/>
        <v/>
      </c>
      <c r="N638" t="str">
        <f t="shared" si="61"/>
        <v/>
      </c>
      <c r="O638" t="str">
        <f t="shared" si="62"/>
        <v/>
      </c>
      <c r="P638" t="str">
        <f t="shared" si="63"/>
        <v/>
      </c>
      <c r="Q638" t="str">
        <f t="shared" si="64"/>
        <v/>
      </c>
    </row>
    <row r="639" spans="11:17" x14ac:dyDescent="0.25">
      <c r="K639">
        <f t="shared" si="59"/>
        <v>0</v>
      </c>
      <c r="L639" t="str">
        <f t="shared" si="60"/>
        <v/>
      </c>
      <c r="N639" t="str">
        <f t="shared" si="61"/>
        <v/>
      </c>
      <c r="O639" t="str">
        <f t="shared" si="62"/>
        <v/>
      </c>
      <c r="P639" t="str">
        <f t="shared" si="63"/>
        <v/>
      </c>
      <c r="Q639" t="str">
        <f t="shared" si="64"/>
        <v/>
      </c>
    </row>
    <row r="640" spans="11:17" x14ac:dyDescent="0.25">
      <c r="K640">
        <f t="shared" si="59"/>
        <v>0</v>
      </c>
      <c r="L640" t="str">
        <f t="shared" si="60"/>
        <v/>
      </c>
      <c r="N640" t="str">
        <f t="shared" si="61"/>
        <v/>
      </c>
      <c r="O640" t="str">
        <f t="shared" si="62"/>
        <v/>
      </c>
      <c r="P640" t="str">
        <f t="shared" si="63"/>
        <v/>
      </c>
      <c r="Q640" t="str">
        <f t="shared" si="64"/>
        <v/>
      </c>
    </row>
    <row r="641" spans="11:17" x14ac:dyDescent="0.25">
      <c r="K641">
        <f t="shared" ref="K641:K704" si="65">A641</f>
        <v>0</v>
      </c>
      <c r="L641" t="str">
        <f t="shared" si="60"/>
        <v/>
      </c>
      <c r="N641" t="str">
        <f t="shared" si="61"/>
        <v/>
      </c>
      <c r="O641" t="str">
        <f t="shared" si="62"/>
        <v/>
      </c>
      <c r="P641" t="str">
        <f t="shared" si="63"/>
        <v/>
      </c>
      <c r="Q641" t="str">
        <f t="shared" si="64"/>
        <v/>
      </c>
    </row>
    <row r="642" spans="11:17" x14ac:dyDescent="0.25">
      <c r="K642">
        <f t="shared" si="65"/>
        <v>0</v>
      </c>
      <c r="L642" t="str">
        <f t="shared" si="60"/>
        <v/>
      </c>
      <c r="N642" t="str">
        <f t="shared" si="61"/>
        <v/>
      </c>
      <c r="O642" t="str">
        <f t="shared" si="62"/>
        <v/>
      </c>
      <c r="P642" t="str">
        <f t="shared" si="63"/>
        <v/>
      </c>
      <c r="Q642" t="str">
        <f t="shared" si="64"/>
        <v/>
      </c>
    </row>
    <row r="643" spans="11:17" x14ac:dyDescent="0.25">
      <c r="K643">
        <f t="shared" si="65"/>
        <v>0</v>
      </c>
      <c r="L643" t="str">
        <f t="shared" si="60"/>
        <v/>
      </c>
      <c r="N643" t="str">
        <f t="shared" si="61"/>
        <v/>
      </c>
      <c r="O643" t="str">
        <f t="shared" si="62"/>
        <v/>
      </c>
      <c r="P643" t="str">
        <f t="shared" si="63"/>
        <v/>
      </c>
      <c r="Q643" t="str">
        <f t="shared" si="64"/>
        <v/>
      </c>
    </row>
    <row r="644" spans="11:17" x14ac:dyDescent="0.25">
      <c r="K644">
        <f t="shared" si="65"/>
        <v>0</v>
      </c>
      <c r="L644" t="str">
        <f t="shared" si="60"/>
        <v/>
      </c>
      <c r="N644" t="str">
        <f t="shared" si="61"/>
        <v/>
      </c>
      <c r="O644" t="str">
        <f t="shared" si="62"/>
        <v/>
      </c>
      <c r="P644" t="str">
        <f t="shared" si="63"/>
        <v/>
      </c>
      <c r="Q644" t="str">
        <f t="shared" si="64"/>
        <v/>
      </c>
    </row>
    <row r="645" spans="11:17" x14ac:dyDescent="0.25">
      <c r="K645">
        <f t="shared" si="65"/>
        <v>0</v>
      </c>
      <c r="L645" t="str">
        <f t="shared" si="60"/>
        <v/>
      </c>
      <c r="N645" t="str">
        <f t="shared" si="61"/>
        <v/>
      </c>
      <c r="O645" t="str">
        <f t="shared" si="62"/>
        <v/>
      </c>
      <c r="P645" t="str">
        <f t="shared" si="63"/>
        <v/>
      </c>
      <c r="Q645" t="str">
        <f t="shared" si="64"/>
        <v/>
      </c>
    </row>
    <row r="646" spans="11:17" x14ac:dyDescent="0.25">
      <c r="K646">
        <f t="shared" si="65"/>
        <v>0</v>
      </c>
      <c r="L646" t="str">
        <f t="shared" si="60"/>
        <v/>
      </c>
      <c r="N646" t="str">
        <f t="shared" si="61"/>
        <v/>
      </c>
      <c r="O646" t="str">
        <f t="shared" si="62"/>
        <v/>
      </c>
      <c r="P646" t="str">
        <f t="shared" si="63"/>
        <v/>
      </c>
      <c r="Q646" t="str">
        <f t="shared" si="64"/>
        <v/>
      </c>
    </row>
    <row r="647" spans="11:17" x14ac:dyDescent="0.25">
      <c r="K647">
        <f t="shared" si="65"/>
        <v>0</v>
      </c>
      <c r="L647" t="str">
        <f t="shared" si="60"/>
        <v/>
      </c>
      <c r="N647" t="str">
        <f t="shared" si="61"/>
        <v/>
      </c>
      <c r="O647" t="str">
        <f t="shared" si="62"/>
        <v/>
      </c>
      <c r="P647" t="str">
        <f t="shared" si="63"/>
        <v/>
      </c>
      <c r="Q647" t="str">
        <f t="shared" si="64"/>
        <v/>
      </c>
    </row>
    <row r="648" spans="11:17" x14ac:dyDescent="0.25">
      <c r="K648">
        <f t="shared" si="65"/>
        <v>0</v>
      </c>
      <c r="L648" t="str">
        <f t="shared" si="60"/>
        <v/>
      </c>
      <c r="N648" t="str">
        <f t="shared" si="61"/>
        <v/>
      </c>
      <c r="O648" t="str">
        <f t="shared" si="62"/>
        <v/>
      </c>
      <c r="P648" t="str">
        <f t="shared" si="63"/>
        <v/>
      </c>
      <c r="Q648" t="str">
        <f t="shared" si="64"/>
        <v/>
      </c>
    </row>
    <row r="649" spans="11:17" x14ac:dyDescent="0.25">
      <c r="K649">
        <f t="shared" si="65"/>
        <v>0</v>
      </c>
      <c r="L649" t="str">
        <f t="shared" si="60"/>
        <v/>
      </c>
      <c r="N649" t="str">
        <f t="shared" si="61"/>
        <v/>
      </c>
      <c r="O649" t="str">
        <f t="shared" si="62"/>
        <v/>
      </c>
      <c r="P649" t="str">
        <f t="shared" si="63"/>
        <v/>
      </c>
      <c r="Q649" t="str">
        <f t="shared" si="64"/>
        <v/>
      </c>
    </row>
    <row r="650" spans="11:17" x14ac:dyDescent="0.25">
      <c r="K650">
        <f t="shared" si="65"/>
        <v>0</v>
      </c>
      <c r="L650" t="str">
        <f t="shared" si="60"/>
        <v/>
      </c>
      <c r="N650" t="str">
        <f t="shared" si="61"/>
        <v/>
      </c>
      <c r="O650" t="str">
        <f t="shared" si="62"/>
        <v/>
      </c>
      <c r="P650" t="str">
        <f t="shared" si="63"/>
        <v/>
      </c>
      <c r="Q650" t="str">
        <f t="shared" si="64"/>
        <v/>
      </c>
    </row>
    <row r="651" spans="11:17" x14ac:dyDescent="0.25">
      <c r="K651">
        <f t="shared" si="65"/>
        <v>0</v>
      </c>
      <c r="L651" t="str">
        <f t="shared" si="60"/>
        <v/>
      </c>
      <c r="N651" t="str">
        <f t="shared" si="61"/>
        <v/>
      </c>
      <c r="O651" t="str">
        <f t="shared" si="62"/>
        <v/>
      </c>
      <c r="P651" t="str">
        <f t="shared" si="63"/>
        <v/>
      </c>
      <c r="Q651" t="str">
        <f t="shared" si="64"/>
        <v/>
      </c>
    </row>
    <row r="652" spans="11:17" x14ac:dyDescent="0.25">
      <c r="K652">
        <f t="shared" si="65"/>
        <v>0</v>
      </c>
      <c r="L652" t="str">
        <f t="shared" si="60"/>
        <v/>
      </c>
      <c r="N652" t="str">
        <f t="shared" si="61"/>
        <v/>
      </c>
      <c r="O652" t="str">
        <f t="shared" si="62"/>
        <v/>
      </c>
      <c r="P652" t="str">
        <f t="shared" si="63"/>
        <v/>
      </c>
      <c r="Q652" t="str">
        <f t="shared" si="64"/>
        <v/>
      </c>
    </row>
    <row r="653" spans="11:17" x14ac:dyDescent="0.25">
      <c r="K653">
        <f t="shared" si="65"/>
        <v>0</v>
      </c>
      <c r="L653" t="str">
        <f t="shared" ref="L653:L716" si="66">IF(LEN(K653)&gt;22,LEFT(K653,2),"")</f>
        <v/>
      </c>
      <c r="N653" t="str">
        <f t="shared" ref="N653:N716" si="67">IF(LEFT(K654,6)="Taille",RIGHT(K654,(LEN(K654)-8)),"")</f>
        <v/>
      </c>
      <c r="O653" t="str">
        <f t="shared" ref="O653:O716" si="68">IF(LEFT(K654,1)="€",RIGHT(K654,(LEN(K654)-1)),IF(LEFT(K655,1)="€",RIGHT(K655,(LEN(K655)-1)),""))</f>
        <v/>
      </c>
      <c r="P653" t="str">
        <f t="shared" ref="P653:P716" si="69">IF(LEFT(K655,1)="X",RIGHT(K655,(LEN(K655)-2)),IF(LEFT(K656,1)="X",RIGHT(K656,(LEN(K656)-2)),""))</f>
        <v/>
      </c>
      <c r="Q653" t="str">
        <f t="shared" ref="Q653:Q716" si="70">O655</f>
        <v/>
      </c>
    </row>
    <row r="654" spans="11:17" x14ac:dyDescent="0.25">
      <c r="K654">
        <f t="shared" si="65"/>
        <v>0</v>
      </c>
      <c r="L654" t="str">
        <f t="shared" si="66"/>
        <v/>
      </c>
      <c r="N654" t="str">
        <f t="shared" si="67"/>
        <v/>
      </c>
      <c r="O654" t="str">
        <f t="shared" si="68"/>
        <v/>
      </c>
      <c r="P654" t="str">
        <f t="shared" si="69"/>
        <v/>
      </c>
      <c r="Q654" t="str">
        <f t="shared" si="70"/>
        <v/>
      </c>
    </row>
    <row r="655" spans="11:17" x14ac:dyDescent="0.25">
      <c r="K655">
        <f t="shared" si="65"/>
        <v>0</v>
      </c>
      <c r="L655" t="str">
        <f t="shared" si="66"/>
        <v/>
      </c>
      <c r="N655" t="str">
        <f t="shared" si="67"/>
        <v/>
      </c>
      <c r="O655" t="str">
        <f t="shared" si="68"/>
        <v/>
      </c>
      <c r="P655" t="str">
        <f t="shared" si="69"/>
        <v/>
      </c>
      <c r="Q655" t="str">
        <f t="shared" si="70"/>
        <v/>
      </c>
    </row>
    <row r="656" spans="11:17" x14ac:dyDescent="0.25">
      <c r="K656">
        <f t="shared" si="65"/>
        <v>0</v>
      </c>
      <c r="L656" t="str">
        <f t="shared" si="66"/>
        <v/>
      </c>
      <c r="N656" t="str">
        <f t="shared" si="67"/>
        <v/>
      </c>
      <c r="O656" t="str">
        <f t="shared" si="68"/>
        <v/>
      </c>
      <c r="P656" t="str">
        <f t="shared" si="69"/>
        <v/>
      </c>
      <c r="Q656" t="str">
        <f t="shared" si="70"/>
        <v/>
      </c>
    </row>
    <row r="657" spans="11:17" x14ac:dyDescent="0.25">
      <c r="K657">
        <f t="shared" si="65"/>
        <v>0</v>
      </c>
      <c r="L657" t="str">
        <f t="shared" si="66"/>
        <v/>
      </c>
      <c r="N657" t="str">
        <f t="shared" si="67"/>
        <v/>
      </c>
      <c r="O657" t="str">
        <f t="shared" si="68"/>
        <v/>
      </c>
      <c r="P657" t="str">
        <f t="shared" si="69"/>
        <v/>
      </c>
      <c r="Q657" t="str">
        <f t="shared" si="70"/>
        <v/>
      </c>
    </row>
    <row r="658" spans="11:17" x14ac:dyDescent="0.25">
      <c r="K658">
        <f t="shared" si="65"/>
        <v>0</v>
      </c>
      <c r="L658" t="str">
        <f t="shared" si="66"/>
        <v/>
      </c>
      <c r="N658" t="str">
        <f t="shared" si="67"/>
        <v/>
      </c>
      <c r="O658" t="str">
        <f t="shared" si="68"/>
        <v/>
      </c>
      <c r="P658" t="str">
        <f t="shared" si="69"/>
        <v/>
      </c>
      <c r="Q658" t="str">
        <f t="shared" si="70"/>
        <v/>
      </c>
    </row>
    <row r="659" spans="11:17" x14ac:dyDescent="0.25">
      <c r="K659">
        <f t="shared" si="65"/>
        <v>0</v>
      </c>
      <c r="L659" t="str">
        <f t="shared" si="66"/>
        <v/>
      </c>
      <c r="N659" t="str">
        <f t="shared" si="67"/>
        <v/>
      </c>
      <c r="O659" t="str">
        <f t="shared" si="68"/>
        <v/>
      </c>
      <c r="P659" t="str">
        <f t="shared" si="69"/>
        <v/>
      </c>
      <c r="Q659" t="str">
        <f t="shared" si="70"/>
        <v/>
      </c>
    </row>
    <row r="660" spans="11:17" x14ac:dyDescent="0.25">
      <c r="K660">
        <f t="shared" si="65"/>
        <v>0</v>
      </c>
      <c r="L660" t="str">
        <f t="shared" si="66"/>
        <v/>
      </c>
      <c r="N660" t="str">
        <f t="shared" si="67"/>
        <v/>
      </c>
      <c r="O660" t="str">
        <f t="shared" si="68"/>
        <v/>
      </c>
      <c r="P660" t="str">
        <f t="shared" si="69"/>
        <v/>
      </c>
      <c r="Q660" t="str">
        <f t="shared" si="70"/>
        <v/>
      </c>
    </row>
    <row r="661" spans="11:17" x14ac:dyDescent="0.25">
      <c r="K661">
        <f t="shared" si="65"/>
        <v>0</v>
      </c>
      <c r="L661" t="str">
        <f t="shared" si="66"/>
        <v/>
      </c>
      <c r="N661" t="str">
        <f t="shared" si="67"/>
        <v/>
      </c>
      <c r="O661" t="str">
        <f t="shared" si="68"/>
        <v/>
      </c>
      <c r="P661" t="str">
        <f t="shared" si="69"/>
        <v/>
      </c>
      <c r="Q661" t="str">
        <f t="shared" si="70"/>
        <v/>
      </c>
    </row>
    <row r="662" spans="11:17" x14ac:dyDescent="0.25">
      <c r="K662">
        <f t="shared" si="65"/>
        <v>0</v>
      </c>
      <c r="L662" t="str">
        <f t="shared" si="66"/>
        <v/>
      </c>
      <c r="N662" t="str">
        <f t="shared" si="67"/>
        <v/>
      </c>
      <c r="O662" t="str">
        <f t="shared" si="68"/>
        <v/>
      </c>
      <c r="P662" t="str">
        <f t="shared" si="69"/>
        <v/>
      </c>
      <c r="Q662" t="str">
        <f t="shared" si="70"/>
        <v/>
      </c>
    </row>
    <row r="663" spans="11:17" x14ac:dyDescent="0.25">
      <c r="K663">
        <f t="shared" si="65"/>
        <v>0</v>
      </c>
      <c r="L663" t="str">
        <f t="shared" si="66"/>
        <v/>
      </c>
      <c r="N663" t="str">
        <f t="shared" si="67"/>
        <v/>
      </c>
      <c r="O663" t="str">
        <f t="shared" si="68"/>
        <v/>
      </c>
      <c r="P663" t="str">
        <f t="shared" si="69"/>
        <v/>
      </c>
      <c r="Q663" t="str">
        <f t="shared" si="70"/>
        <v/>
      </c>
    </row>
    <row r="664" spans="11:17" x14ac:dyDescent="0.25">
      <c r="K664">
        <f t="shared" si="65"/>
        <v>0</v>
      </c>
      <c r="L664" t="str">
        <f t="shared" si="66"/>
        <v/>
      </c>
      <c r="N664" t="str">
        <f t="shared" si="67"/>
        <v/>
      </c>
      <c r="O664" t="str">
        <f t="shared" si="68"/>
        <v/>
      </c>
      <c r="P664" t="str">
        <f t="shared" si="69"/>
        <v/>
      </c>
      <c r="Q664" t="str">
        <f t="shared" si="70"/>
        <v/>
      </c>
    </row>
    <row r="665" spans="11:17" x14ac:dyDescent="0.25">
      <c r="K665">
        <f t="shared" si="65"/>
        <v>0</v>
      </c>
      <c r="L665" t="str">
        <f t="shared" si="66"/>
        <v/>
      </c>
      <c r="N665" t="str">
        <f t="shared" si="67"/>
        <v/>
      </c>
      <c r="O665" t="str">
        <f t="shared" si="68"/>
        <v/>
      </c>
      <c r="P665" t="str">
        <f t="shared" si="69"/>
        <v/>
      </c>
      <c r="Q665" t="str">
        <f t="shared" si="70"/>
        <v/>
      </c>
    </row>
    <row r="666" spans="11:17" x14ac:dyDescent="0.25">
      <c r="K666">
        <f t="shared" si="65"/>
        <v>0</v>
      </c>
      <c r="L666" t="str">
        <f t="shared" si="66"/>
        <v/>
      </c>
      <c r="N666" t="str">
        <f t="shared" si="67"/>
        <v/>
      </c>
      <c r="O666" t="str">
        <f t="shared" si="68"/>
        <v/>
      </c>
      <c r="P666" t="str">
        <f t="shared" si="69"/>
        <v/>
      </c>
      <c r="Q666" t="str">
        <f t="shared" si="70"/>
        <v/>
      </c>
    </row>
    <row r="667" spans="11:17" x14ac:dyDescent="0.25">
      <c r="K667">
        <f t="shared" si="65"/>
        <v>0</v>
      </c>
      <c r="L667" t="str">
        <f t="shared" si="66"/>
        <v/>
      </c>
      <c r="N667" t="str">
        <f t="shared" si="67"/>
        <v/>
      </c>
      <c r="O667" t="str">
        <f t="shared" si="68"/>
        <v/>
      </c>
      <c r="P667" t="str">
        <f t="shared" si="69"/>
        <v/>
      </c>
      <c r="Q667" t="str">
        <f t="shared" si="70"/>
        <v/>
      </c>
    </row>
    <row r="668" spans="11:17" x14ac:dyDescent="0.25">
      <c r="K668">
        <f t="shared" si="65"/>
        <v>0</v>
      </c>
      <c r="L668" t="str">
        <f t="shared" si="66"/>
        <v/>
      </c>
      <c r="N668" t="str">
        <f t="shared" si="67"/>
        <v/>
      </c>
      <c r="O668" t="str">
        <f t="shared" si="68"/>
        <v/>
      </c>
      <c r="P668" t="str">
        <f t="shared" si="69"/>
        <v/>
      </c>
      <c r="Q668" t="str">
        <f t="shared" si="70"/>
        <v/>
      </c>
    </row>
    <row r="669" spans="11:17" x14ac:dyDescent="0.25">
      <c r="K669">
        <f t="shared" si="65"/>
        <v>0</v>
      </c>
      <c r="L669" t="str">
        <f t="shared" si="66"/>
        <v/>
      </c>
      <c r="N669" t="str">
        <f t="shared" si="67"/>
        <v/>
      </c>
      <c r="O669" t="str">
        <f t="shared" si="68"/>
        <v/>
      </c>
      <c r="P669" t="str">
        <f t="shared" si="69"/>
        <v/>
      </c>
      <c r="Q669" t="str">
        <f t="shared" si="70"/>
        <v/>
      </c>
    </row>
    <row r="670" spans="11:17" x14ac:dyDescent="0.25">
      <c r="K670">
        <f t="shared" si="65"/>
        <v>0</v>
      </c>
      <c r="L670" t="str">
        <f t="shared" si="66"/>
        <v/>
      </c>
      <c r="N670" t="str">
        <f t="shared" si="67"/>
        <v/>
      </c>
      <c r="O670" t="str">
        <f t="shared" si="68"/>
        <v/>
      </c>
      <c r="P670" t="str">
        <f t="shared" si="69"/>
        <v/>
      </c>
      <c r="Q670" t="str">
        <f t="shared" si="70"/>
        <v/>
      </c>
    </row>
    <row r="671" spans="11:17" x14ac:dyDescent="0.25">
      <c r="K671">
        <f t="shared" si="65"/>
        <v>0</v>
      </c>
      <c r="L671" t="str">
        <f t="shared" si="66"/>
        <v/>
      </c>
      <c r="N671" t="str">
        <f t="shared" si="67"/>
        <v/>
      </c>
      <c r="O671" t="str">
        <f t="shared" si="68"/>
        <v/>
      </c>
      <c r="P671" t="str">
        <f t="shared" si="69"/>
        <v/>
      </c>
      <c r="Q671" t="str">
        <f t="shared" si="70"/>
        <v/>
      </c>
    </row>
    <row r="672" spans="11:17" x14ac:dyDescent="0.25">
      <c r="K672">
        <f t="shared" si="65"/>
        <v>0</v>
      </c>
      <c r="L672" t="str">
        <f t="shared" si="66"/>
        <v/>
      </c>
      <c r="N672" t="str">
        <f t="shared" si="67"/>
        <v/>
      </c>
      <c r="O672" t="str">
        <f t="shared" si="68"/>
        <v/>
      </c>
      <c r="P672" t="str">
        <f t="shared" si="69"/>
        <v/>
      </c>
      <c r="Q672" t="str">
        <f t="shared" si="70"/>
        <v/>
      </c>
    </row>
    <row r="673" spans="11:17" x14ac:dyDescent="0.25">
      <c r="K673">
        <f t="shared" si="65"/>
        <v>0</v>
      </c>
      <c r="L673" t="str">
        <f t="shared" si="66"/>
        <v/>
      </c>
      <c r="N673" t="str">
        <f t="shared" si="67"/>
        <v/>
      </c>
      <c r="O673" t="str">
        <f t="shared" si="68"/>
        <v/>
      </c>
      <c r="P673" t="str">
        <f t="shared" si="69"/>
        <v/>
      </c>
      <c r="Q673" t="str">
        <f t="shared" si="70"/>
        <v/>
      </c>
    </row>
    <row r="674" spans="11:17" x14ac:dyDescent="0.25">
      <c r="K674">
        <f t="shared" si="65"/>
        <v>0</v>
      </c>
      <c r="L674" t="str">
        <f t="shared" si="66"/>
        <v/>
      </c>
      <c r="N674" t="str">
        <f t="shared" si="67"/>
        <v/>
      </c>
      <c r="O674" t="str">
        <f t="shared" si="68"/>
        <v/>
      </c>
      <c r="P674" t="str">
        <f t="shared" si="69"/>
        <v/>
      </c>
      <c r="Q674" t="str">
        <f t="shared" si="70"/>
        <v/>
      </c>
    </row>
    <row r="675" spans="11:17" x14ac:dyDescent="0.25">
      <c r="K675">
        <f t="shared" si="65"/>
        <v>0</v>
      </c>
      <c r="L675" t="str">
        <f t="shared" si="66"/>
        <v/>
      </c>
      <c r="N675" t="str">
        <f t="shared" si="67"/>
        <v/>
      </c>
      <c r="O675" t="str">
        <f t="shared" si="68"/>
        <v/>
      </c>
      <c r="P675" t="str">
        <f t="shared" si="69"/>
        <v/>
      </c>
      <c r="Q675" t="str">
        <f t="shared" si="70"/>
        <v/>
      </c>
    </row>
    <row r="676" spans="11:17" x14ac:dyDescent="0.25">
      <c r="K676">
        <f t="shared" si="65"/>
        <v>0</v>
      </c>
      <c r="L676" t="str">
        <f t="shared" si="66"/>
        <v/>
      </c>
      <c r="N676" t="str">
        <f t="shared" si="67"/>
        <v/>
      </c>
      <c r="O676" t="str">
        <f t="shared" si="68"/>
        <v/>
      </c>
      <c r="P676" t="str">
        <f t="shared" si="69"/>
        <v/>
      </c>
      <c r="Q676" t="str">
        <f t="shared" si="70"/>
        <v/>
      </c>
    </row>
    <row r="677" spans="11:17" x14ac:dyDescent="0.25">
      <c r="K677">
        <f t="shared" si="65"/>
        <v>0</v>
      </c>
      <c r="L677" t="str">
        <f t="shared" si="66"/>
        <v/>
      </c>
      <c r="N677" t="str">
        <f t="shared" si="67"/>
        <v/>
      </c>
      <c r="O677" t="str">
        <f t="shared" si="68"/>
        <v/>
      </c>
      <c r="P677" t="str">
        <f t="shared" si="69"/>
        <v/>
      </c>
      <c r="Q677" t="str">
        <f t="shared" si="70"/>
        <v/>
      </c>
    </row>
    <row r="678" spans="11:17" x14ac:dyDescent="0.25">
      <c r="K678">
        <f t="shared" si="65"/>
        <v>0</v>
      </c>
      <c r="L678" t="str">
        <f t="shared" si="66"/>
        <v/>
      </c>
      <c r="N678" t="str">
        <f t="shared" si="67"/>
        <v/>
      </c>
      <c r="O678" t="str">
        <f t="shared" si="68"/>
        <v/>
      </c>
      <c r="P678" t="str">
        <f t="shared" si="69"/>
        <v/>
      </c>
      <c r="Q678" t="str">
        <f t="shared" si="70"/>
        <v/>
      </c>
    </row>
    <row r="679" spans="11:17" x14ac:dyDescent="0.25">
      <c r="K679">
        <f t="shared" si="65"/>
        <v>0</v>
      </c>
      <c r="L679" t="str">
        <f t="shared" si="66"/>
        <v/>
      </c>
      <c r="N679" t="str">
        <f t="shared" si="67"/>
        <v/>
      </c>
      <c r="O679" t="str">
        <f t="shared" si="68"/>
        <v/>
      </c>
      <c r="P679" t="str">
        <f t="shared" si="69"/>
        <v/>
      </c>
      <c r="Q679" t="str">
        <f t="shared" si="70"/>
        <v/>
      </c>
    </row>
    <row r="680" spans="11:17" x14ac:dyDescent="0.25">
      <c r="K680">
        <f t="shared" si="65"/>
        <v>0</v>
      </c>
      <c r="L680" t="str">
        <f t="shared" si="66"/>
        <v/>
      </c>
      <c r="N680" t="str">
        <f t="shared" si="67"/>
        <v/>
      </c>
      <c r="O680" t="str">
        <f t="shared" si="68"/>
        <v/>
      </c>
      <c r="P680" t="str">
        <f t="shared" si="69"/>
        <v/>
      </c>
      <c r="Q680" t="str">
        <f t="shared" si="70"/>
        <v/>
      </c>
    </row>
    <row r="681" spans="11:17" x14ac:dyDescent="0.25">
      <c r="K681">
        <f t="shared" si="65"/>
        <v>0</v>
      </c>
      <c r="L681" t="str">
        <f t="shared" si="66"/>
        <v/>
      </c>
      <c r="N681" t="str">
        <f t="shared" si="67"/>
        <v/>
      </c>
      <c r="O681" t="str">
        <f t="shared" si="68"/>
        <v/>
      </c>
      <c r="P681" t="str">
        <f t="shared" si="69"/>
        <v/>
      </c>
      <c r="Q681" t="str">
        <f t="shared" si="70"/>
        <v/>
      </c>
    </row>
    <row r="682" spans="11:17" x14ac:dyDescent="0.25">
      <c r="K682">
        <f t="shared" si="65"/>
        <v>0</v>
      </c>
      <c r="L682" t="str">
        <f t="shared" si="66"/>
        <v/>
      </c>
      <c r="N682" t="str">
        <f t="shared" si="67"/>
        <v/>
      </c>
      <c r="O682" t="str">
        <f t="shared" si="68"/>
        <v/>
      </c>
      <c r="P682" t="str">
        <f t="shared" si="69"/>
        <v/>
      </c>
      <c r="Q682" t="str">
        <f t="shared" si="70"/>
        <v/>
      </c>
    </row>
    <row r="683" spans="11:17" x14ac:dyDescent="0.25">
      <c r="K683">
        <f t="shared" si="65"/>
        <v>0</v>
      </c>
      <c r="L683" t="str">
        <f t="shared" si="66"/>
        <v/>
      </c>
      <c r="N683" t="str">
        <f t="shared" si="67"/>
        <v/>
      </c>
      <c r="O683" t="str">
        <f t="shared" si="68"/>
        <v/>
      </c>
      <c r="P683" t="str">
        <f t="shared" si="69"/>
        <v/>
      </c>
      <c r="Q683" t="str">
        <f t="shared" si="70"/>
        <v/>
      </c>
    </row>
    <row r="684" spans="11:17" x14ac:dyDescent="0.25">
      <c r="K684">
        <f t="shared" si="65"/>
        <v>0</v>
      </c>
      <c r="L684" t="str">
        <f t="shared" si="66"/>
        <v/>
      </c>
      <c r="N684" t="str">
        <f t="shared" si="67"/>
        <v/>
      </c>
      <c r="O684" t="str">
        <f t="shared" si="68"/>
        <v/>
      </c>
      <c r="P684" t="str">
        <f t="shared" si="69"/>
        <v/>
      </c>
      <c r="Q684" t="str">
        <f t="shared" si="70"/>
        <v/>
      </c>
    </row>
    <row r="685" spans="11:17" x14ac:dyDescent="0.25">
      <c r="K685">
        <f t="shared" si="65"/>
        <v>0</v>
      </c>
      <c r="L685" t="str">
        <f t="shared" si="66"/>
        <v/>
      </c>
      <c r="N685" t="str">
        <f t="shared" si="67"/>
        <v/>
      </c>
      <c r="O685" t="str">
        <f t="shared" si="68"/>
        <v/>
      </c>
      <c r="P685" t="str">
        <f t="shared" si="69"/>
        <v/>
      </c>
      <c r="Q685" t="str">
        <f t="shared" si="70"/>
        <v/>
      </c>
    </row>
    <row r="686" spans="11:17" x14ac:dyDescent="0.25">
      <c r="K686">
        <f t="shared" si="65"/>
        <v>0</v>
      </c>
      <c r="L686" t="str">
        <f t="shared" si="66"/>
        <v/>
      </c>
      <c r="N686" t="str">
        <f t="shared" si="67"/>
        <v/>
      </c>
      <c r="O686" t="str">
        <f t="shared" si="68"/>
        <v/>
      </c>
      <c r="P686" t="str">
        <f t="shared" si="69"/>
        <v/>
      </c>
      <c r="Q686" t="str">
        <f t="shared" si="70"/>
        <v/>
      </c>
    </row>
    <row r="687" spans="11:17" x14ac:dyDescent="0.25">
      <c r="K687">
        <f t="shared" si="65"/>
        <v>0</v>
      </c>
      <c r="L687" t="str">
        <f t="shared" si="66"/>
        <v/>
      </c>
      <c r="N687" t="str">
        <f t="shared" si="67"/>
        <v/>
      </c>
      <c r="O687" t="str">
        <f t="shared" si="68"/>
        <v/>
      </c>
      <c r="P687" t="str">
        <f t="shared" si="69"/>
        <v/>
      </c>
      <c r="Q687" t="str">
        <f t="shared" si="70"/>
        <v/>
      </c>
    </row>
    <row r="688" spans="11:17" x14ac:dyDescent="0.25">
      <c r="K688">
        <f t="shared" si="65"/>
        <v>0</v>
      </c>
      <c r="L688" t="str">
        <f t="shared" si="66"/>
        <v/>
      </c>
      <c r="N688" t="str">
        <f t="shared" si="67"/>
        <v/>
      </c>
      <c r="O688" t="str">
        <f t="shared" si="68"/>
        <v/>
      </c>
      <c r="P688" t="str">
        <f t="shared" si="69"/>
        <v/>
      </c>
      <c r="Q688" t="str">
        <f t="shared" si="70"/>
        <v/>
      </c>
    </row>
    <row r="689" spans="11:17" x14ac:dyDescent="0.25">
      <c r="K689">
        <f t="shared" si="65"/>
        <v>0</v>
      </c>
      <c r="L689" t="str">
        <f t="shared" si="66"/>
        <v/>
      </c>
      <c r="N689" t="str">
        <f t="shared" si="67"/>
        <v/>
      </c>
      <c r="O689" t="str">
        <f t="shared" si="68"/>
        <v/>
      </c>
      <c r="P689" t="str">
        <f t="shared" si="69"/>
        <v/>
      </c>
      <c r="Q689" t="str">
        <f t="shared" si="70"/>
        <v/>
      </c>
    </row>
    <row r="690" spans="11:17" x14ac:dyDescent="0.25">
      <c r="K690">
        <f t="shared" si="65"/>
        <v>0</v>
      </c>
      <c r="L690" t="str">
        <f t="shared" si="66"/>
        <v/>
      </c>
      <c r="N690" t="str">
        <f t="shared" si="67"/>
        <v/>
      </c>
      <c r="O690" t="str">
        <f t="shared" si="68"/>
        <v/>
      </c>
      <c r="P690" t="str">
        <f t="shared" si="69"/>
        <v/>
      </c>
      <c r="Q690" t="str">
        <f t="shared" si="70"/>
        <v/>
      </c>
    </row>
    <row r="691" spans="11:17" x14ac:dyDescent="0.25">
      <c r="K691">
        <f t="shared" si="65"/>
        <v>0</v>
      </c>
      <c r="L691" t="str">
        <f t="shared" si="66"/>
        <v/>
      </c>
      <c r="N691" t="str">
        <f t="shared" si="67"/>
        <v/>
      </c>
      <c r="O691" t="str">
        <f t="shared" si="68"/>
        <v/>
      </c>
      <c r="P691" t="str">
        <f t="shared" si="69"/>
        <v/>
      </c>
      <c r="Q691" t="str">
        <f t="shared" si="70"/>
        <v/>
      </c>
    </row>
    <row r="692" spans="11:17" x14ac:dyDescent="0.25">
      <c r="K692">
        <f t="shared" si="65"/>
        <v>0</v>
      </c>
      <c r="L692" t="str">
        <f t="shared" si="66"/>
        <v/>
      </c>
      <c r="N692" t="str">
        <f t="shared" si="67"/>
        <v/>
      </c>
      <c r="O692" t="str">
        <f t="shared" si="68"/>
        <v/>
      </c>
      <c r="P692" t="str">
        <f t="shared" si="69"/>
        <v/>
      </c>
      <c r="Q692" t="str">
        <f t="shared" si="70"/>
        <v/>
      </c>
    </row>
    <row r="693" spans="11:17" x14ac:dyDescent="0.25">
      <c r="K693">
        <f t="shared" si="65"/>
        <v>0</v>
      </c>
      <c r="L693" t="str">
        <f t="shared" si="66"/>
        <v/>
      </c>
      <c r="N693" t="str">
        <f t="shared" si="67"/>
        <v/>
      </c>
      <c r="O693" t="str">
        <f t="shared" si="68"/>
        <v/>
      </c>
      <c r="P693" t="str">
        <f t="shared" si="69"/>
        <v/>
      </c>
      <c r="Q693" t="str">
        <f t="shared" si="70"/>
        <v/>
      </c>
    </row>
    <row r="694" spans="11:17" x14ac:dyDescent="0.25">
      <c r="K694">
        <f t="shared" si="65"/>
        <v>0</v>
      </c>
      <c r="L694" t="str">
        <f t="shared" si="66"/>
        <v/>
      </c>
      <c r="N694" t="str">
        <f t="shared" si="67"/>
        <v/>
      </c>
      <c r="O694" t="str">
        <f t="shared" si="68"/>
        <v/>
      </c>
      <c r="P694" t="str">
        <f t="shared" si="69"/>
        <v/>
      </c>
      <c r="Q694" t="str">
        <f t="shared" si="70"/>
        <v/>
      </c>
    </row>
    <row r="695" spans="11:17" x14ac:dyDescent="0.25">
      <c r="K695">
        <f t="shared" si="65"/>
        <v>0</v>
      </c>
      <c r="L695" t="str">
        <f t="shared" si="66"/>
        <v/>
      </c>
      <c r="N695" t="str">
        <f t="shared" si="67"/>
        <v/>
      </c>
      <c r="O695" t="str">
        <f t="shared" si="68"/>
        <v/>
      </c>
      <c r="P695" t="str">
        <f t="shared" si="69"/>
        <v/>
      </c>
      <c r="Q695" t="str">
        <f t="shared" si="70"/>
        <v/>
      </c>
    </row>
    <row r="696" spans="11:17" x14ac:dyDescent="0.25">
      <c r="K696">
        <f t="shared" si="65"/>
        <v>0</v>
      </c>
      <c r="L696" t="str">
        <f t="shared" si="66"/>
        <v/>
      </c>
      <c r="N696" t="str">
        <f t="shared" si="67"/>
        <v/>
      </c>
      <c r="O696" t="str">
        <f t="shared" si="68"/>
        <v/>
      </c>
      <c r="P696" t="str">
        <f t="shared" si="69"/>
        <v/>
      </c>
      <c r="Q696" t="str">
        <f t="shared" si="70"/>
        <v/>
      </c>
    </row>
    <row r="697" spans="11:17" x14ac:dyDescent="0.25">
      <c r="K697">
        <f t="shared" si="65"/>
        <v>0</v>
      </c>
      <c r="L697" t="str">
        <f t="shared" si="66"/>
        <v/>
      </c>
      <c r="N697" t="str">
        <f t="shared" si="67"/>
        <v/>
      </c>
      <c r="O697" t="str">
        <f t="shared" si="68"/>
        <v/>
      </c>
      <c r="P697" t="str">
        <f t="shared" si="69"/>
        <v/>
      </c>
      <c r="Q697" t="str">
        <f t="shared" si="70"/>
        <v/>
      </c>
    </row>
    <row r="698" spans="11:17" x14ac:dyDescent="0.25">
      <c r="K698">
        <f t="shared" si="65"/>
        <v>0</v>
      </c>
      <c r="L698" t="str">
        <f t="shared" si="66"/>
        <v/>
      </c>
      <c r="N698" t="str">
        <f t="shared" si="67"/>
        <v/>
      </c>
      <c r="O698" t="str">
        <f t="shared" si="68"/>
        <v/>
      </c>
      <c r="P698" t="str">
        <f t="shared" si="69"/>
        <v/>
      </c>
      <c r="Q698" t="str">
        <f t="shared" si="70"/>
        <v/>
      </c>
    </row>
    <row r="699" spans="11:17" x14ac:dyDescent="0.25">
      <c r="K699">
        <f t="shared" si="65"/>
        <v>0</v>
      </c>
      <c r="L699" t="str">
        <f t="shared" si="66"/>
        <v/>
      </c>
      <c r="N699" t="str">
        <f t="shared" si="67"/>
        <v/>
      </c>
      <c r="O699" t="str">
        <f t="shared" si="68"/>
        <v/>
      </c>
      <c r="P699" t="str">
        <f t="shared" si="69"/>
        <v/>
      </c>
      <c r="Q699" t="str">
        <f t="shared" si="70"/>
        <v/>
      </c>
    </row>
    <row r="700" spans="11:17" x14ac:dyDescent="0.25">
      <c r="K700">
        <f t="shared" si="65"/>
        <v>0</v>
      </c>
      <c r="L700" t="str">
        <f t="shared" si="66"/>
        <v/>
      </c>
      <c r="N700" t="str">
        <f t="shared" si="67"/>
        <v/>
      </c>
      <c r="O700" t="str">
        <f t="shared" si="68"/>
        <v/>
      </c>
      <c r="P700" t="str">
        <f t="shared" si="69"/>
        <v/>
      </c>
      <c r="Q700" t="str">
        <f t="shared" si="70"/>
        <v/>
      </c>
    </row>
    <row r="701" spans="11:17" x14ac:dyDescent="0.25">
      <c r="K701">
        <f t="shared" si="65"/>
        <v>0</v>
      </c>
      <c r="L701" t="str">
        <f t="shared" si="66"/>
        <v/>
      </c>
      <c r="N701" t="str">
        <f t="shared" si="67"/>
        <v/>
      </c>
      <c r="O701" t="str">
        <f t="shared" si="68"/>
        <v/>
      </c>
      <c r="P701" t="str">
        <f t="shared" si="69"/>
        <v/>
      </c>
      <c r="Q701" t="str">
        <f t="shared" si="70"/>
        <v/>
      </c>
    </row>
    <row r="702" spans="11:17" x14ac:dyDescent="0.25">
      <c r="K702">
        <f t="shared" si="65"/>
        <v>0</v>
      </c>
      <c r="L702" t="str">
        <f t="shared" si="66"/>
        <v/>
      </c>
      <c r="N702" t="str">
        <f t="shared" si="67"/>
        <v/>
      </c>
      <c r="O702" t="str">
        <f t="shared" si="68"/>
        <v/>
      </c>
      <c r="P702" t="str">
        <f t="shared" si="69"/>
        <v/>
      </c>
      <c r="Q702" t="str">
        <f t="shared" si="70"/>
        <v/>
      </c>
    </row>
    <row r="703" spans="11:17" x14ac:dyDescent="0.25">
      <c r="K703">
        <f t="shared" si="65"/>
        <v>0</v>
      </c>
      <c r="L703" t="str">
        <f t="shared" si="66"/>
        <v/>
      </c>
      <c r="N703" t="str">
        <f t="shared" si="67"/>
        <v/>
      </c>
      <c r="O703" t="str">
        <f t="shared" si="68"/>
        <v/>
      </c>
      <c r="P703" t="str">
        <f t="shared" si="69"/>
        <v/>
      </c>
      <c r="Q703" t="str">
        <f t="shared" si="70"/>
        <v/>
      </c>
    </row>
    <row r="704" spans="11:17" x14ac:dyDescent="0.25">
      <c r="K704">
        <f t="shared" si="65"/>
        <v>0</v>
      </c>
      <c r="L704" t="str">
        <f t="shared" si="66"/>
        <v/>
      </c>
      <c r="N704" t="str">
        <f t="shared" si="67"/>
        <v/>
      </c>
      <c r="O704" t="str">
        <f t="shared" si="68"/>
        <v/>
      </c>
      <c r="P704" t="str">
        <f t="shared" si="69"/>
        <v/>
      </c>
      <c r="Q704" t="str">
        <f t="shared" si="70"/>
        <v/>
      </c>
    </row>
    <row r="705" spans="11:17" x14ac:dyDescent="0.25">
      <c r="K705">
        <f t="shared" ref="K705:K768" si="71">A705</f>
        <v>0</v>
      </c>
      <c r="L705" t="str">
        <f t="shared" si="66"/>
        <v/>
      </c>
      <c r="N705" t="str">
        <f t="shared" si="67"/>
        <v/>
      </c>
      <c r="O705" t="str">
        <f t="shared" si="68"/>
        <v/>
      </c>
      <c r="P705" t="str">
        <f t="shared" si="69"/>
        <v/>
      </c>
      <c r="Q705" t="str">
        <f t="shared" si="70"/>
        <v/>
      </c>
    </row>
    <row r="706" spans="11:17" x14ac:dyDescent="0.25">
      <c r="K706">
        <f t="shared" si="71"/>
        <v>0</v>
      </c>
      <c r="L706" t="str">
        <f t="shared" si="66"/>
        <v/>
      </c>
      <c r="N706" t="str">
        <f t="shared" si="67"/>
        <v/>
      </c>
      <c r="O706" t="str">
        <f t="shared" si="68"/>
        <v/>
      </c>
      <c r="P706" t="str">
        <f t="shared" si="69"/>
        <v/>
      </c>
      <c r="Q706" t="str">
        <f t="shared" si="70"/>
        <v/>
      </c>
    </row>
    <row r="707" spans="11:17" x14ac:dyDescent="0.25">
      <c r="K707">
        <f t="shared" si="71"/>
        <v>0</v>
      </c>
      <c r="L707" t="str">
        <f t="shared" si="66"/>
        <v/>
      </c>
      <c r="N707" t="str">
        <f t="shared" si="67"/>
        <v/>
      </c>
      <c r="O707" t="str">
        <f t="shared" si="68"/>
        <v/>
      </c>
      <c r="P707" t="str">
        <f t="shared" si="69"/>
        <v/>
      </c>
      <c r="Q707" t="str">
        <f t="shared" si="70"/>
        <v/>
      </c>
    </row>
    <row r="708" spans="11:17" x14ac:dyDescent="0.25">
      <c r="K708">
        <f t="shared" si="71"/>
        <v>0</v>
      </c>
      <c r="L708" t="str">
        <f t="shared" si="66"/>
        <v/>
      </c>
      <c r="N708" t="str">
        <f t="shared" si="67"/>
        <v/>
      </c>
      <c r="O708" t="str">
        <f t="shared" si="68"/>
        <v/>
      </c>
      <c r="P708" t="str">
        <f t="shared" si="69"/>
        <v/>
      </c>
      <c r="Q708" t="str">
        <f t="shared" si="70"/>
        <v/>
      </c>
    </row>
    <row r="709" spans="11:17" x14ac:dyDescent="0.25">
      <c r="K709">
        <f t="shared" si="71"/>
        <v>0</v>
      </c>
      <c r="L709" t="str">
        <f t="shared" si="66"/>
        <v/>
      </c>
      <c r="N709" t="str">
        <f t="shared" si="67"/>
        <v/>
      </c>
      <c r="O709" t="str">
        <f t="shared" si="68"/>
        <v/>
      </c>
      <c r="P709" t="str">
        <f t="shared" si="69"/>
        <v/>
      </c>
      <c r="Q709" t="str">
        <f t="shared" si="70"/>
        <v/>
      </c>
    </row>
    <row r="710" spans="11:17" x14ac:dyDescent="0.25">
      <c r="K710">
        <f t="shared" si="71"/>
        <v>0</v>
      </c>
      <c r="L710" t="str">
        <f t="shared" si="66"/>
        <v/>
      </c>
      <c r="N710" t="str">
        <f t="shared" si="67"/>
        <v/>
      </c>
      <c r="O710" t="str">
        <f t="shared" si="68"/>
        <v/>
      </c>
      <c r="P710" t="str">
        <f t="shared" si="69"/>
        <v/>
      </c>
      <c r="Q710" t="str">
        <f t="shared" si="70"/>
        <v/>
      </c>
    </row>
    <row r="711" spans="11:17" x14ac:dyDescent="0.25">
      <c r="K711">
        <f t="shared" si="71"/>
        <v>0</v>
      </c>
      <c r="L711" t="str">
        <f t="shared" si="66"/>
        <v/>
      </c>
      <c r="N711" t="str">
        <f t="shared" si="67"/>
        <v/>
      </c>
      <c r="O711" t="str">
        <f t="shared" si="68"/>
        <v/>
      </c>
      <c r="P711" t="str">
        <f t="shared" si="69"/>
        <v/>
      </c>
      <c r="Q711" t="str">
        <f t="shared" si="70"/>
        <v/>
      </c>
    </row>
    <row r="712" spans="11:17" x14ac:dyDescent="0.25">
      <c r="K712">
        <f t="shared" si="71"/>
        <v>0</v>
      </c>
      <c r="L712" t="str">
        <f t="shared" si="66"/>
        <v/>
      </c>
      <c r="N712" t="str">
        <f t="shared" si="67"/>
        <v/>
      </c>
      <c r="O712" t="str">
        <f t="shared" si="68"/>
        <v/>
      </c>
      <c r="P712" t="str">
        <f t="shared" si="69"/>
        <v/>
      </c>
      <c r="Q712" t="str">
        <f t="shared" si="70"/>
        <v/>
      </c>
    </row>
    <row r="713" spans="11:17" x14ac:dyDescent="0.25">
      <c r="K713">
        <f t="shared" si="71"/>
        <v>0</v>
      </c>
      <c r="L713" t="str">
        <f t="shared" si="66"/>
        <v/>
      </c>
      <c r="N713" t="str">
        <f t="shared" si="67"/>
        <v/>
      </c>
      <c r="O713" t="str">
        <f t="shared" si="68"/>
        <v/>
      </c>
      <c r="P713" t="str">
        <f t="shared" si="69"/>
        <v/>
      </c>
      <c r="Q713" t="str">
        <f t="shared" si="70"/>
        <v/>
      </c>
    </row>
    <row r="714" spans="11:17" x14ac:dyDescent="0.25">
      <c r="K714">
        <f t="shared" si="71"/>
        <v>0</v>
      </c>
      <c r="L714" t="str">
        <f t="shared" si="66"/>
        <v/>
      </c>
      <c r="N714" t="str">
        <f t="shared" si="67"/>
        <v/>
      </c>
      <c r="O714" t="str">
        <f t="shared" si="68"/>
        <v/>
      </c>
      <c r="P714" t="str">
        <f t="shared" si="69"/>
        <v/>
      </c>
      <c r="Q714" t="str">
        <f t="shared" si="70"/>
        <v/>
      </c>
    </row>
    <row r="715" spans="11:17" x14ac:dyDescent="0.25">
      <c r="K715">
        <f t="shared" si="71"/>
        <v>0</v>
      </c>
      <c r="L715" t="str">
        <f t="shared" si="66"/>
        <v/>
      </c>
      <c r="N715" t="str">
        <f t="shared" si="67"/>
        <v/>
      </c>
      <c r="O715" t="str">
        <f t="shared" si="68"/>
        <v/>
      </c>
      <c r="P715" t="str">
        <f t="shared" si="69"/>
        <v/>
      </c>
      <c r="Q715" t="str">
        <f t="shared" si="70"/>
        <v/>
      </c>
    </row>
    <row r="716" spans="11:17" x14ac:dyDescent="0.25">
      <c r="K716">
        <f t="shared" si="71"/>
        <v>0</v>
      </c>
      <c r="L716" t="str">
        <f t="shared" si="66"/>
        <v/>
      </c>
      <c r="N716" t="str">
        <f t="shared" si="67"/>
        <v/>
      </c>
      <c r="O716" t="str">
        <f t="shared" si="68"/>
        <v/>
      </c>
      <c r="P716" t="str">
        <f t="shared" si="69"/>
        <v/>
      </c>
      <c r="Q716" t="str">
        <f t="shared" si="70"/>
        <v/>
      </c>
    </row>
    <row r="717" spans="11:17" x14ac:dyDescent="0.25">
      <c r="K717">
        <f t="shared" si="71"/>
        <v>0</v>
      </c>
      <c r="L717" t="str">
        <f t="shared" ref="L717:L780" si="72">IF(LEN(K717)&gt;22,LEFT(K717,2),"")</f>
        <v/>
      </c>
      <c r="N717" t="str">
        <f t="shared" ref="N717:N780" si="73">IF(LEFT(K718,6)="Taille",RIGHT(K718,(LEN(K718)-8)),"")</f>
        <v/>
      </c>
      <c r="O717" t="str">
        <f t="shared" ref="O717:O780" si="74">IF(LEFT(K718,1)="€",RIGHT(K718,(LEN(K718)-1)),IF(LEFT(K719,1)="€",RIGHT(K719,(LEN(K719)-1)),""))</f>
        <v/>
      </c>
      <c r="P717" t="str">
        <f t="shared" ref="P717:P780" si="75">IF(LEFT(K719,1)="X",RIGHT(K719,(LEN(K719)-2)),IF(LEFT(K720,1)="X",RIGHT(K720,(LEN(K720)-2)),""))</f>
        <v/>
      </c>
      <c r="Q717" t="str">
        <f t="shared" ref="Q717:Q780" si="76">O719</f>
        <v/>
      </c>
    </row>
    <row r="718" spans="11:17" x14ac:dyDescent="0.25">
      <c r="K718">
        <f t="shared" si="71"/>
        <v>0</v>
      </c>
      <c r="L718" t="str">
        <f t="shared" si="72"/>
        <v/>
      </c>
      <c r="N718" t="str">
        <f t="shared" si="73"/>
        <v/>
      </c>
      <c r="O718" t="str">
        <f t="shared" si="74"/>
        <v/>
      </c>
      <c r="P718" t="str">
        <f t="shared" si="75"/>
        <v/>
      </c>
      <c r="Q718" t="str">
        <f t="shared" si="76"/>
        <v/>
      </c>
    </row>
    <row r="719" spans="11:17" x14ac:dyDescent="0.25">
      <c r="K719">
        <f t="shared" si="71"/>
        <v>0</v>
      </c>
      <c r="L719" t="str">
        <f t="shared" si="72"/>
        <v/>
      </c>
      <c r="N719" t="str">
        <f t="shared" si="73"/>
        <v/>
      </c>
      <c r="O719" t="str">
        <f t="shared" si="74"/>
        <v/>
      </c>
      <c r="P719" t="str">
        <f t="shared" si="75"/>
        <v/>
      </c>
      <c r="Q719" t="str">
        <f t="shared" si="76"/>
        <v/>
      </c>
    </row>
    <row r="720" spans="11:17" x14ac:dyDescent="0.25">
      <c r="K720">
        <f t="shared" si="71"/>
        <v>0</v>
      </c>
      <c r="L720" t="str">
        <f t="shared" si="72"/>
        <v/>
      </c>
      <c r="N720" t="str">
        <f t="shared" si="73"/>
        <v/>
      </c>
      <c r="O720" t="str">
        <f t="shared" si="74"/>
        <v/>
      </c>
      <c r="P720" t="str">
        <f t="shared" si="75"/>
        <v/>
      </c>
      <c r="Q720" t="str">
        <f t="shared" si="76"/>
        <v/>
      </c>
    </row>
    <row r="721" spans="11:17" x14ac:dyDescent="0.25">
      <c r="K721">
        <f t="shared" si="71"/>
        <v>0</v>
      </c>
      <c r="L721" t="str">
        <f t="shared" si="72"/>
        <v/>
      </c>
      <c r="N721" t="str">
        <f t="shared" si="73"/>
        <v/>
      </c>
      <c r="O721" t="str">
        <f t="shared" si="74"/>
        <v/>
      </c>
      <c r="P721" t="str">
        <f t="shared" si="75"/>
        <v/>
      </c>
      <c r="Q721" t="str">
        <f t="shared" si="76"/>
        <v/>
      </c>
    </row>
    <row r="722" spans="11:17" x14ac:dyDescent="0.25">
      <c r="K722">
        <f t="shared" si="71"/>
        <v>0</v>
      </c>
      <c r="L722" t="str">
        <f t="shared" si="72"/>
        <v/>
      </c>
      <c r="N722" t="str">
        <f t="shared" si="73"/>
        <v/>
      </c>
      <c r="O722" t="str">
        <f t="shared" si="74"/>
        <v/>
      </c>
      <c r="P722" t="str">
        <f t="shared" si="75"/>
        <v/>
      </c>
      <c r="Q722" t="str">
        <f t="shared" si="76"/>
        <v/>
      </c>
    </row>
    <row r="723" spans="11:17" x14ac:dyDescent="0.25">
      <c r="K723">
        <f t="shared" si="71"/>
        <v>0</v>
      </c>
      <c r="L723" t="str">
        <f t="shared" si="72"/>
        <v/>
      </c>
      <c r="N723" t="str">
        <f t="shared" si="73"/>
        <v/>
      </c>
      <c r="O723" t="str">
        <f t="shared" si="74"/>
        <v/>
      </c>
      <c r="P723" t="str">
        <f t="shared" si="75"/>
        <v/>
      </c>
      <c r="Q723" t="str">
        <f t="shared" si="76"/>
        <v/>
      </c>
    </row>
    <row r="724" spans="11:17" x14ac:dyDescent="0.25">
      <c r="K724">
        <f t="shared" si="71"/>
        <v>0</v>
      </c>
      <c r="L724" t="str">
        <f t="shared" si="72"/>
        <v/>
      </c>
      <c r="N724" t="str">
        <f t="shared" si="73"/>
        <v/>
      </c>
      <c r="O724" t="str">
        <f t="shared" si="74"/>
        <v/>
      </c>
      <c r="P724" t="str">
        <f t="shared" si="75"/>
        <v/>
      </c>
      <c r="Q724" t="str">
        <f t="shared" si="76"/>
        <v/>
      </c>
    </row>
    <row r="725" spans="11:17" x14ac:dyDescent="0.25">
      <c r="K725">
        <f t="shared" si="71"/>
        <v>0</v>
      </c>
      <c r="L725" t="str">
        <f t="shared" si="72"/>
        <v/>
      </c>
      <c r="N725" t="str">
        <f t="shared" si="73"/>
        <v/>
      </c>
      <c r="O725" t="str">
        <f t="shared" si="74"/>
        <v/>
      </c>
      <c r="P725" t="str">
        <f t="shared" si="75"/>
        <v/>
      </c>
      <c r="Q725" t="str">
        <f t="shared" si="76"/>
        <v/>
      </c>
    </row>
    <row r="726" spans="11:17" x14ac:dyDescent="0.25">
      <c r="K726">
        <f t="shared" si="71"/>
        <v>0</v>
      </c>
      <c r="L726" t="str">
        <f t="shared" si="72"/>
        <v/>
      </c>
      <c r="N726" t="str">
        <f t="shared" si="73"/>
        <v/>
      </c>
      <c r="O726" t="str">
        <f t="shared" si="74"/>
        <v/>
      </c>
      <c r="P726" t="str">
        <f t="shared" si="75"/>
        <v/>
      </c>
      <c r="Q726" t="str">
        <f t="shared" si="76"/>
        <v/>
      </c>
    </row>
    <row r="727" spans="11:17" x14ac:dyDescent="0.25">
      <c r="K727">
        <f t="shared" si="71"/>
        <v>0</v>
      </c>
      <c r="L727" t="str">
        <f t="shared" si="72"/>
        <v/>
      </c>
      <c r="N727" t="str">
        <f t="shared" si="73"/>
        <v/>
      </c>
      <c r="O727" t="str">
        <f t="shared" si="74"/>
        <v/>
      </c>
      <c r="P727" t="str">
        <f t="shared" si="75"/>
        <v/>
      </c>
      <c r="Q727" t="str">
        <f t="shared" si="76"/>
        <v/>
      </c>
    </row>
    <row r="728" spans="11:17" x14ac:dyDescent="0.25">
      <c r="K728">
        <f t="shared" si="71"/>
        <v>0</v>
      </c>
      <c r="L728" t="str">
        <f t="shared" si="72"/>
        <v/>
      </c>
      <c r="N728" t="str">
        <f t="shared" si="73"/>
        <v/>
      </c>
      <c r="O728" t="str">
        <f t="shared" si="74"/>
        <v/>
      </c>
      <c r="P728" t="str">
        <f t="shared" si="75"/>
        <v/>
      </c>
      <c r="Q728" t="str">
        <f t="shared" si="76"/>
        <v/>
      </c>
    </row>
    <row r="729" spans="11:17" x14ac:dyDescent="0.25">
      <c r="K729">
        <f t="shared" si="71"/>
        <v>0</v>
      </c>
      <c r="L729" t="str">
        <f t="shared" si="72"/>
        <v/>
      </c>
      <c r="N729" t="str">
        <f t="shared" si="73"/>
        <v/>
      </c>
      <c r="O729" t="str">
        <f t="shared" si="74"/>
        <v/>
      </c>
      <c r="P729" t="str">
        <f t="shared" si="75"/>
        <v/>
      </c>
      <c r="Q729" t="str">
        <f t="shared" si="76"/>
        <v/>
      </c>
    </row>
    <row r="730" spans="11:17" x14ac:dyDescent="0.25">
      <c r="K730">
        <f t="shared" si="71"/>
        <v>0</v>
      </c>
      <c r="L730" t="str">
        <f t="shared" si="72"/>
        <v/>
      </c>
      <c r="N730" t="str">
        <f t="shared" si="73"/>
        <v/>
      </c>
      <c r="O730" t="str">
        <f t="shared" si="74"/>
        <v/>
      </c>
      <c r="P730" t="str">
        <f t="shared" si="75"/>
        <v/>
      </c>
      <c r="Q730" t="str">
        <f t="shared" si="76"/>
        <v/>
      </c>
    </row>
    <row r="731" spans="11:17" x14ac:dyDescent="0.25">
      <c r="K731">
        <f t="shared" si="71"/>
        <v>0</v>
      </c>
      <c r="L731" t="str">
        <f t="shared" si="72"/>
        <v/>
      </c>
      <c r="N731" t="str">
        <f t="shared" si="73"/>
        <v/>
      </c>
      <c r="O731" t="str">
        <f t="shared" si="74"/>
        <v/>
      </c>
      <c r="P731" t="str">
        <f t="shared" si="75"/>
        <v/>
      </c>
      <c r="Q731" t="str">
        <f t="shared" si="76"/>
        <v/>
      </c>
    </row>
    <row r="732" spans="11:17" x14ac:dyDescent="0.25">
      <c r="K732">
        <f t="shared" si="71"/>
        <v>0</v>
      </c>
      <c r="L732" t="str">
        <f t="shared" si="72"/>
        <v/>
      </c>
      <c r="N732" t="str">
        <f t="shared" si="73"/>
        <v/>
      </c>
      <c r="O732" t="str">
        <f t="shared" si="74"/>
        <v/>
      </c>
      <c r="P732" t="str">
        <f t="shared" si="75"/>
        <v/>
      </c>
      <c r="Q732" t="str">
        <f t="shared" si="76"/>
        <v/>
      </c>
    </row>
    <row r="733" spans="11:17" x14ac:dyDescent="0.25">
      <c r="K733">
        <f t="shared" si="71"/>
        <v>0</v>
      </c>
      <c r="L733" t="str">
        <f t="shared" si="72"/>
        <v/>
      </c>
      <c r="N733" t="str">
        <f t="shared" si="73"/>
        <v/>
      </c>
      <c r="O733" t="str">
        <f t="shared" si="74"/>
        <v/>
      </c>
      <c r="P733" t="str">
        <f t="shared" si="75"/>
        <v/>
      </c>
      <c r="Q733" t="str">
        <f t="shared" si="76"/>
        <v/>
      </c>
    </row>
    <row r="734" spans="11:17" x14ac:dyDescent="0.25">
      <c r="K734">
        <f t="shared" si="71"/>
        <v>0</v>
      </c>
      <c r="L734" t="str">
        <f t="shared" si="72"/>
        <v/>
      </c>
      <c r="N734" t="str">
        <f t="shared" si="73"/>
        <v/>
      </c>
      <c r="O734" t="str">
        <f t="shared" si="74"/>
        <v/>
      </c>
      <c r="P734" t="str">
        <f t="shared" si="75"/>
        <v/>
      </c>
      <c r="Q734" t="str">
        <f t="shared" si="76"/>
        <v/>
      </c>
    </row>
    <row r="735" spans="11:17" x14ac:dyDescent="0.25">
      <c r="K735">
        <f t="shared" si="71"/>
        <v>0</v>
      </c>
      <c r="L735" t="str">
        <f t="shared" si="72"/>
        <v/>
      </c>
      <c r="N735" t="str">
        <f t="shared" si="73"/>
        <v/>
      </c>
      <c r="O735" t="str">
        <f t="shared" si="74"/>
        <v/>
      </c>
      <c r="P735" t="str">
        <f t="shared" si="75"/>
        <v/>
      </c>
      <c r="Q735" t="str">
        <f t="shared" si="76"/>
        <v/>
      </c>
    </row>
    <row r="736" spans="11:17" x14ac:dyDescent="0.25">
      <c r="K736">
        <f t="shared" si="71"/>
        <v>0</v>
      </c>
      <c r="L736" t="str">
        <f t="shared" si="72"/>
        <v/>
      </c>
      <c r="N736" t="str">
        <f t="shared" si="73"/>
        <v/>
      </c>
      <c r="O736" t="str">
        <f t="shared" si="74"/>
        <v/>
      </c>
      <c r="P736" t="str">
        <f t="shared" si="75"/>
        <v/>
      </c>
      <c r="Q736" t="str">
        <f t="shared" si="76"/>
        <v/>
      </c>
    </row>
    <row r="737" spans="11:17" x14ac:dyDescent="0.25">
      <c r="K737">
        <f t="shared" si="71"/>
        <v>0</v>
      </c>
      <c r="L737" t="str">
        <f t="shared" si="72"/>
        <v/>
      </c>
      <c r="N737" t="str">
        <f t="shared" si="73"/>
        <v/>
      </c>
      <c r="O737" t="str">
        <f t="shared" si="74"/>
        <v/>
      </c>
      <c r="P737" t="str">
        <f t="shared" si="75"/>
        <v/>
      </c>
      <c r="Q737" t="str">
        <f t="shared" si="76"/>
        <v/>
      </c>
    </row>
    <row r="738" spans="11:17" x14ac:dyDescent="0.25">
      <c r="K738">
        <f t="shared" si="71"/>
        <v>0</v>
      </c>
      <c r="L738" t="str">
        <f t="shared" si="72"/>
        <v/>
      </c>
      <c r="N738" t="str">
        <f t="shared" si="73"/>
        <v/>
      </c>
      <c r="O738" t="str">
        <f t="shared" si="74"/>
        <v/>
      </c>
      <c r="P738" t="str">
        <f t="shared" si="75"/>
        <v/>
      </c>
      <c r="Q738" t="str">
        <f t="shared" si="76"/>
        <v/>
      </c>
    </row>
    <row r="739" spans="11:17" x14ac:dyDescent="0.25">
      <c r="K739">
        <f t="shared" si="71"/>
        <v>0</v>
      </c>
      <c r="L739" t="str">
        <f t="shared" si="72"/>
        <v/>
      </c>
      <c r="N739" t="str">
        <f t="shared" si="73"/>
        <v/>
      </c>
      <c r="O739" t="str">
        <f t="shared" si="74"/>
        <v/>
      </c>
      <c r="P739" t="str">
        <f t="shared" si="75"/>
        <v/>
      </c>
      <c r="Q739" t="str">
        <f t="shared" si="76"/>
        <v/>
      </c>
    </row>
    <row r="740" spans="11:17" x14ac:dyDescent="0.25">
      <c r="K740">
        <f t="shared" si="71"/>
        <v>0</v>
      </c>
      <c r="L740" t="str">
        <f t="shared" si="72"/>
        <v/>
      </c>
      <c r="N740" t="str">
        <f t="shared" si="73"/>
        <v/>
      </c>
      <c r="O740" t="str">
        <f t="shared" si="74"/>
        <v/>
      </c>
      <c r="P740" t="str">
        <f t="shared" si="75"/>
        <v/>
      </c>
      <c r="Q740" t="str">
        <f t="shared" si="76"/>
        <v/>
      </c>
    </row>
    <row r="741" spans="11:17" x14ac:dyDescent="0.25">
      <c r="K741">
        <f t="shared" si="71"/>
        <v>0</v>
      </c>
      <c r="L741" t="str">
        <f t="shared" si="72"/>
        <v/>
      </c>
      <c r="N741" t="str">
        <f t="shared" si="73"/>
        <v/>
      </c>
      <c r="O741" t="str">
        <f t="shared" si="74"/>
        <v/>
      </c>
      <c r="P741" t="str">
        <f t="shared" si="75"/>
        <v/>
      </c>
      <c r="Q741" t="str">
        <f t="shared" si="76"/>
        <v/>
      </c>
    </row>
    <row r="742" spans="11:17" x14ac:dyDescent="0.25">
      <c r="K742">
        <f t="shared" si="71"/>
        <v>0</v>
      </c>
      <c r="L742" t="str">
        <f t="shared" si="72"/>
        <v/>
      </c>
      <c r="N742" t="str">
        <f t="shared" si="73"/>
        <v/>
      </c>
      <c r="O742" t="str">
        <f t="shared" si="74"/>
        <v/>
      </c>
      <c r="P742" t="str">
        <f t="shared" si="75"/>
        <v/>
      </c>
      <c r="Q742" t="str">
        <f t="shared" si="76"/>
        <v/>
      </c>
    </row>
    <row r="743" spans="11:17" x14ac:dyDescent="0.25">
      <c r="K743">
        <f t="shared" si="71"/>
        <v>0</v>
      </c>
      <c r="L743" t="str">
        <f t="shared" si="72"/>
        <v/>
      </c>
      <c r="N743" t="str">
        <f t="shared" si="73"/>
        <v/>
      </c>
      <c r="O743" t="str">
        <f t="shared" si="74"/>
        <v/>
      </c>
      <c r="P743" t="str">
        <f t="shared" si="75"/>
        <v/>
      </c>
      <c r="Q743" t="str">
        <f t="shared" si="76"/>
        <v/>
      </c>
    </row>
    <row r="744" spans="11:17" x14ac:dyDescent="0.25">
      <c r="K744">
        <f t="shared" si="71"/>
        <v>0</v>
      </c>
      <c r="L744" t="str">
        <f t="shared" si="72"/>
        <v/>
      </c>
      <c r="N744" t="str">
        <f t="shared" si="73"/>
        <v/>
      </c>
      <c r="O744" t="str">
        <f t="shared" si="74"/>
        <v/>
      </c>
      <c r="P744" t="str">
        <f t="shared" si="75"/>
        <v/>
      </c>
      <c r="Q744" t="str">
        <f t="shared" si="76"/>
        <v/>
      </c>
    </row>
    <row r="745" spans="11:17" x14ac:dyDescent="0.25">
      <c r="K745">
        <f t="shared" si="71"/>
        <v>0</v>
      </c>
      <c r="L745" t="str">
        <f t="shared" si="72"/>
        <v/>
      </c>
      <c r="N745" t="str">
        <f t="shared" si="73"/>
        <v/>
      </c>
      <c r="O745" t="str">
        <f t="shared" si="74"/>
        <v/>
      </c>
      <c r="P745" t="str">
        <f t="shared" si="75"/>
        <v/>
      </c>
      <c r="Q745" t="str">
        <f t="shared" si="76"/>
        <v/>
      </c>
    </row>
    <row r="746" spans="11:17" x14ac:dyDescent="0.25">
      <c r="K746">
        <f t="shared" si="71"/>
        <v>0</v>
      </c>
      <c r="L746" t="str">
        <f t="shared" si="72"/>
        <v/>
      </c>
      <c r="N746" t="str">
        <f t="shared" si="73"/>
        <v/>
      </c>
      <c r="O746" t="str">
        <f t="shared" si="74"/>
        <v/>
      </c>
      <c r="P746" t="str">
        <f t="shared" si="75"/>
        <v/>
      </c>
      <c r="Q746" t="str">
        <f t="shared" si="76"/>
        <v/>
      </c>
    </row>
    <row r="747" spans="11:17" x14ac:dyDescent="0.25">
      <c r="K747">
        <f t="shared" si="71"/>
        <v>0</v>
      </c>
      <c r="L747" t="str">
        <f t="shared" si="72"/>
        <v/>
      </c>
      <c r="N747" t="str">
        <f t="shared" si="73"/>
        <v/>
      </c>
      <c r="O747" t="str">
        <f t="shared" si="74"/>
        <v/>
      </c>
      <c r="P747" t="str">
        <f t="shared" si="75"/>
        <v/>
      </c>
      <c r="Q747" t="str">
        <f t="shared" si="76"/>
        <v/>
      </c>
    </row>
    <row r="748" spans="11:17" x14ac:dyDescent="0.25">
      <c r="K748">
        <f t="shared" si="71"/>
        <v>0</v>
      </c>
      <c r="L748" t="str">
        <f t="shared" si="72"/>
        <v/>
      </c>
      <c r="N748" t="str">
        <f t="shared" si="73"/>
        <v/>
      </c>
      <c r="O748" t="str">
        <f t="shared" si="74"/>
        <v/>
      </c>
      <c r="P748" t="str">
        <f t="shared" si="75"/>
        <v/>
      </c>
      <c r="Q748" t="str">
        <f t="shared" si="76"/>
        <v/>
      </c>
    </row>
    <row r="749" spans="11:17" x14ac:dyDescent="0.25">
      <c r="K749">
        <f t="shared" si="71"/>
        <v>0</v>
      </c>
      <c r="L749" t="str">
        <f t="shared" si="72"/>
        <v/>
      </c>
      <c r="N749" t="str">
        <f t="shared" si="73"/>
        <v/>
      </c>
      <c r="O749" t="str">
        <f t="shared" si="74"/>
        <v/>
      </c>
      <c r="P749" t="str">
        <f t="shared" si="75"/>
        <v/>
      </c>
      <c r="Q749" t="str">
        <f t="shared" si="76"/>
        <v/>
      </c>
    </row>
    <row r="750" spans="11:17" x14ac:dyDescent="0.25">
      <c r="K750">
        <f t="shared" si="71"/>
        <v>0</v>
      </c>
      <c r="L750" t="str">
        <f t="shared" si="72"/>
        <v/>
      </c>
      <c r="N750" t="str">
        <f t="shared" si="73"/>
        <v/>
      </c>
      <c r="O750" t="str">
        <f t="shared" si="74"/>
        <v/>
      </c>
      <c r="P750" t="str">
        <f t="shared" si="75"/>
        <v/>
      </c>
      <c r="Q750" t="str">
        <f t="shared" si="76"/>
        <v/>
      </c>
    </row>
    <row r="751" spans="11:17" x14ac:dyDescent="0.25">
      <c r="K751">
        <f t="shared" si="71"/>
        <v>0</v>
      </c>
      <c r="L751" t="str">
        <f t="shared" si="72"/>
        <v/>
      </c>
      <c r="N751" t="str">
        <f t="shared" si="73"/>
        <v/>
      </c>
      <c r="O751" t="str">
        <f t="shared" si="74"/>
        <v/>
      </c>
      <c r="P751" t="str">
        <f t="shared" si="75"/>
        <v/>
      </c>
      <c r="Q751" t="str">
        <f t="shared" si="76"/>
        <v/>
      </c>
    </row>
    <row r="752" spans="11:17" x14ac:dyDescent="0.25">
      <c r="K752">
        <f t="shared" si="71"/>
        <v>0</v>
      </c>
      <c r="L752" t="str">
        <f t="shared" si="72"/>
        <v/>
      </c>
      <c r="N752" t="str">
        <f t="shared" si="73"/>
        <v/>
      </c>
      <c r="O752" t="str">
        <f t="shared" si="74"/>
        <v/>
      </c>
      <c r="P752" t="str">
        <f t="shared" si="75"/>
        <v/>
      </c>
      <c r="Q752" t="str">
        <f t="shared" si="76"/>
        <v/>
      </c>
    </row>
    <row r="753" spans="11:17" x14ac:dyDescent="0.25">
      <c r="K753">
        <f t="shared" si="71"/>
        <v>0</v>
      </c>
      <c r="L753" t="str">
        <f t="shared" si="72"/>
        <v/>
      </c>
      <c r="N753" t="str">
        <f t="shared" si="73"/>
        <v/>
      </c>
      <c r="O753" t="str">
        <f t="shared" si="74"/>
        <v/>
      </c>
      <c r="P753" t="str">
        <f t="shared" si="75"/>
        <v/>
      </c>
      <c r="Q753" t="str">
        <f t="shared" si="76"/>
        <v/>
      </c>
    </row>
    <row r="754" spans="11:17" x14ac:dyDescent="0.25">
      <c r="K754">
        <f t="shared" si="71"/>
        <v>0</v>
      </c>
      <c r="L754" t="str">
        <f t="shared" si="72"/>
        <v/>
      </c>
      <c r="N754" t="str">
        <f t="shared" si="73"/>
        <v/>
      </c>
      <c r="O754" t="str">
        <f t="shared" si="74"/>
        <v/>
      </c>
      <c r="P754" t="str">
        <f t="shared" si="75"/>
        <v/>
      </c>
      <c r="Q754" t="str">
        <f t="shared" si="76"/>
        <v/>
      </c>
    </row>
    <row r="755" spans="11:17" x14ac:dyDescent="0.25">
      <c r="K755">
        <f t="shared" si="71"/>
        <v>0</v>
      </c>
      <c r="L755" t="str">
        <f t="shared" si="72"/>
        <v/>
      </c>
      <c r="N755" t="str">
        <f t="shared" si="73"/>
        <v/>
      </c>
      <c r="O755" t="str">
        <f t="shared" si="74"/>
        <v/>
      </c>
      <c r="P755" t="str">
        <f t="shared" si="75"/>
        <v/>
      </c>
      <c r="Q755" t="str">
        <f t="shared" si="76"/>
        <v/>
      </c>
    </row>
    <row r="756" spans="11:17" x14ac:dyDescent="0.25">
      <c r="K756">
        <f t="shared" si="71"/>
        <v>0</v>
      </c>
      <c r="L756" t="str">
        <f t="shared" si="72"/>
        <v/>
      </c>
      <c r="N756" t="str">
        <f t="shared" si="73"/>
        <v/>
      </c>
      <c r="O756" t="str">
        <f t="shared" si="74"/>
        <v/>
      </c>
      <c r="P756" t="str">
        <f t="shared" si="75"/>
        <v/>
      </c>
      <c r="Q756" t="str">
        <f t="shared" si="76"/>
        <v/>
      </c>
    </row>
    <row r="757" spans="11:17" x14ac:dyDescent="0.25">
      <c r="K757">
        <f t="shared" si="71"/>
        <v>0</v>
      </c>
      <c r="L757" t="str">
        <f t="shared" si="72"/>
        <v/>
      </c>
      <c r="N757" t="str">
        <f t="shared" si="73"/>
        <v/>
      </c>
      <c r="O757" t="str">
        <f t="shared" si="74"/>
        <v/>
      </c>
      <c r="P757" t="str">
        <f t="shared" si="75"/>
        <v/>
      </c>
      <c r="Q757" t="str">
        <f t="shared" si="76"/>
        <v/>
      </c>
    </row>
    <row r="758" spans="11:17" x14ac:dyDescent="0.25">
      <c r="K758">
        <f t="shared" si="71"/>
        <v>0</v>
      </c>
      <c r="L758" t="str">
        <f t="shared" si="72"/>
        <v/>
      </c>
      <c r="N758" t="str">
        <f t="shared" si="73"/>
        <v/>
      </c>
      <c r="O758" t="str">
        <f t="shared" si="74"/>
        <v/>
      </c>
      <c r="P758" t="str">
        <f t="shared" si="75"/>
        <v/>
      </c>
      <c r="Q758" t="str">
        <f t="shared" si="76"/>
        <v/>
      </c>
    </row>
    <row r="759" spans="11:17" x14ac:dyDescent="0.25">
      <c r="K759">
        <f t="shared" si="71"/>
        <v>0</v>
      </c>
      <c r="L759" t="str">
        <f t="shared" si="72"/>
        <v/>
      </c>
      <c r="N759" t="str">
        <f t="shared" si="73"/>
        <v/>
      </c>
      <c r="O759" t="str">
        <f t="shared" si="74"/>
        <v/>
      </c>
      <c r="P759" t="str">
        <f t="shared" si="75"/>
        <v/>
      </c>
      <c r="Q759" t="str">
        <f t="shared" si="76"/>
        <v/>
      </c>
    </row>
    <row r="760" spans="11:17" x14ac:dyDescent="0.25">
      <c r="K760">
        <f t="shared" si="71"/>
        <v>0</v>
      </c>
      <c r="L760" t="str">
        <f t="shared" si="72"/>
        <v/>
      </c>
      <c r="N760" t="str">
        <f t="shared" si="73"/>
        <v/>
      </c>
      <c r="O760" t="str">
        <f t="shared" si="74"/>
        <v/>
      </c>
      <c r="P760" t="str">
        <f t="shared" si="75"/>
        <v/>
      </c>
      <c r="Q760" t="str">
        <f t="shared" si="76"/>
        <v/>
      </c>
    </row>
    <row r="761" spans="11:17" x14ac:dyDescent="0.25">
      <c r="K761">
        <f t="shared" si="71"/>
        <v>0</v>
      </c>
      <c r="L761" t="str">
        <f t="shared" si="72"/>
        <v/>
      </c>
      <c r="N761" t="str">
        <f t="shared" si="73"/>
        <v/>
      </c>
      <c r="O761" t="str">
        <f t="shared" si="74"/>
        <v/>
      </c>
      <c r="P761" t="str">
        <f t="shared" si="75"/>
        <v/>
      </c>
      <c r="Q761" t="str">
        <f t="shared" si="76"/>
        <v/>
      </c>
    </row>
    <row r="762" spans="11:17" x14ac:dyDescent="0.25">
      <c r="K762">
        <f t="shared" si="71"/>
        <v>0</v>
      </c>
      <c r="L762" t="str">
        <f t="shared" si="72"/>
        <v/>
      </c>
      <c r="N762" t="str">
        <f t="shared" si="73"/>
        <v/>
      </c>
      <c r="O762" t="str">
        <f t="shared" si="74"/>
        <v/>
      </c>
      <c r="P762" t="str">
        <f t="shared" si="75"/>
        <v/>
      </c>
      <c r="Q762" t="str">
        <f t="shared" si="76"/>
        <v/>
      </c>
    </row>
    <row r="763" spans="11:17" x14ac:dyDescent="0.25">
      <c r="K763">
        <f t="shared" si="71"/>
        <v>0</v>
      </c>
      <c r="L763" t="str">
        <f t="shared" si="72"/>
        <v/>
      </c>
      <c r="N763" t="str">
        <f t="shared" si="73"/>
        <v/>
      </c>
      <c r="O763" t="str">
        <f t="shared" si="74"/>
        <v/>
      </c>
      <c r="P763" t="str">
        <f t="shared" si="75"/>
        <v/>
      </c>
      <c r="Q763" t="str">
        <f t="shared" si="76"/>
        <v/>
      </c>
    </row>
    <row r="764" spans="11:17" x14ac:dyDescent="0.25">
      <c r="K764">
        <f t="shared" si="71"/>
        <v>0</v>
      </c>
      <c r="L764" t="str">
        <f t="shared" si="72"/>
        <v/>
      </c>
      <c r="N764" t="str">
        <f t="shared" si="73"/>
        <v/>
      </c>
      <c r="O764" t="str">
        <f t="shared" si="74"/>
        <v/>
      </c>
      <c r="P764" t="str">
        <f t="shared" si="75"/>
        <v/>
      </c>
      <c r="Q764" t="str">
        <f t="shared" si="76"/>
        <v/>
      </c>
    </row>
    <row r="765" spans="11:17" x14ac:dyDescent="0.25">
      <c r="K765">
        <f t="shared" si="71"/>
        <v>0</v>
      </c>
      <c r="L765" t="str">
        <f t="shared" si="72"/>
        <v/>
      </c>
      <c r="N765" t="str">
        <f t="shared" si="73"/>
        <v/>
      </c>
      <c r="O765" t="str">
        <f t="shared" si="74"/>
        <v/>
      </c>
      <c r="P765" t="str">
        <f t="shared" si="75"/>
        <v/>
      </c>
      <c r="Q765" t="str">
        <f t="shared" si="76"/>
        <v/>
      </c>
    </row>
    <row r="766" spans="11:17" x14ac:dyDescent="0.25">
      <c r="K766">
        <f t="shared" si="71"/>
        <v>0</v>
      </c>
      <c r="L766" t="str">
        <f t="shared" si="72"/>
        <v/>
      </c>
      <c r="N766" t="str">
        <f t="shared" si="73"/>
        <v/>
      </c>
      <c r="O766" t="str">
        <f t="shared" si="74"/>
        <v/>
      </c>
      <c r="P766" t="str">
        <f t="shared" si="75"/>
        <v/>
      </c>
      <c r="Q766" t="str">
        <f t="shared" si="76"/>
        <v/>
      </c>
    </row>
    <row r="767" spans="11:17" x14ac:dyDescent="0.25">
      <c r="K767">
        <f t="shared" si="71"/>
        <v>0</v>
      </c>
      <c r="L767" t="str">
        <f t="shared" si="72"/>
        <v/>
      </c>
      <c r="N767" t="str">
        <f t="shared" si="73"/>
        <v/>
      </c>
      <c r="O767" t="str">
        <f t="shared" si="74"/>
        <v/>
      </c>
      <c r="P767" t="str">
        <f t="shared" si="75"/>
        <v/>
      </c>
      <c r="Q767" t="str">
        <f t="shared" si="76"/>
        <v/>
      </c>
    </row>
    <row r="768" spans="11:17" x14ac:dyDescent="0.25">
      <c r="K768">
        <f t="shared" si="71"/>
        <v>0</v>
      </c>
      <c r="L768" t="str">
        <f t="shared" si="72"/>
        <v/>
      </c>
      <c r="N768" t="str">
        <f t="shared" si="73"/>
        <v/>
      </c>
      <c r="O768" t="str">
        <f t="shared" si="74"/>
        <v/>
      </c>
      <c r="P768" t="str">
        <f t="shared" si="75"/>
        <v/>
      </c>
      <c r="Q768" t="str">
        <f t="shared" si="76"/>
        <v/>
      </c>
    </row>
    <row r="769" spans="11:17" x14ac:dyDescent="0.25">
      <c r="K769">
        <f t="shared" ref="K769:K818" si="77">A769</f>
        <v>0</v>
      </c>
      <c r="L769" t="str">
        <f t="shared" si="72"/>
        <v/>
      </c>
      <c r="N769" t="str">
        <f t="shared" si="73"/>
        <v/>
      </c>
      <c r="O769" t="str">
        <f t="shared" si="74"/>
        <v/>
      </c>
      <c r="P769" t="str">
        <f t="shared" si="75"/>
        <v/>
      </c>
      <c r="Q769" t="str">
        <f t="shared" si="76"/>
        <v/>
      </c>
    </row>
    <row r="770" spans="11:17" x14ac:dyDescent="0.25">
      <c r="K770">
        <f t="shared" si="77"/>
        <v>0</v>
      </c>
      <c r="L770" t="str">
        <f t="shared" si="72"/>
        <v/>
      </c>
      <c r="N770" t="str">
        <f t="shared" si="73"/>
        <v/>
      </c>
      <c r="O770" t="str">
        <f t="shared" si="74"/>
        <v/>
      </c>
      <c r="P770" t="str">
        <f t="shared" si="75"/>
        <v/>
      </c>
      <c r="Q770" t="str">
        <f t="shared" si="76"/>
        <v/>
      </c>
    </row>
    <row r="771" spans="11:17" x14ac:dyDescent="0.25">
      <c r="K771">
        <f t="shared" si="77"/>
        <v>0</v>
      </c>
      <c r="L771" t="str">
        <f t="shared" si="72"/>
        <v/>
      </c>
      <c r="N771" t="str">
        <f t="shared" si="73"/>
        <v/>
      </c>
      <c r="O771" t="str">
        <f t="shared" si="74"/>
        <v/>
      </c>
      <c r="P771" t="str">
        <f t="shared" si="75"/>
        <v/>
      </c>
      <c r="Q771" t="str">
        <f t="shared" si="76"/>
        <v/>
      </c>
    </row>
    <row r="772" spans="11:17" x14ac:dyDescent="0.25">
      <c r="K772">
        <f t="shared" si="77"/>
        <v>0</v>
      </c>
      <c r="L772" t="str">
        <f t="shared" si="72"/>
        <v/>
      </c>
      <c r="N772" t="str">
        <f t="shared" si="73"/>
        <v/>
      </c>
      <c r="O772" t="str">
        <f t="shared" si="74"/>
        <v/>
      </c>
      <c r="P772" t="str">
        <f t="shared" si="75"/>
        <v/>
      </c>
      <c r="Q772" t="str">
        <f t="shared" si="76"/>
        <v/>
      </c>
    </row>
    <row r="773" spans="11:17" x14ac:dyDescent="0.25">
      <c r="K773">
        <f t="shared" si="77"/>
        <v>0</v>
      </c>
      <c r="L773" t="str">
        <f t="shared" si="72"/>
        <v/>
      </c>
      <c r="N773" t="str">
        <f t="shared" si="73"/>
        <v/>
      </c>
      <c r="O773" t="str">
        <f t="shared" si="74"/>
        <v/>
      </c>
      <c r="P773" t="str">
        <f t="shared" si="75"/>
        <v/>
      </c>
      <c r="Q773" t="str">
        <f t="shared" si="76"/>
        <v/>
      </c>
    </row>
    <row r="774" spans="11:17" x14ac:dyDescent="0.25">
      <c r="K774">
        <f t="shared" si="77"/>
        <v>0</v>
      </c>
      <c r="L774" t="str">
        <f t="shared" si="72"/>
        <v/>
      </c>
      <c r="N774" t="str">
        <f t="shared" si="73"/>
        <v/>
      </c>
      <c r="O774" t="str">
        <f t="shared" si="74"/>
        <v/>
      </c>
      <c r="P774" t="str">
        <f t="shared" si="75"/>
        <v/>
      </c>
      <c r="Q774" t="str">
        <f t="shared" si="76"/>
        <v/>
      </c>
    </row>
    <row r="775" spans="11:17" x14ac:dyDescent="0.25">
      <c r="K775">
        <f t="shared" si="77"/>
        <v>0</v>
      </c>
      <c r="L775" t="str">
        <f t="shared" si="72"/>
        <v/>
      </c>
      <c r="N775" t="str">
        <f t="shared" si="73"/>
        <v/>
      </c>
      <c r="O775" t="str">
        <f t="shared" si="74"/>
        <v/>
      </c>
      <c r="P775" t="str">
        <f t="shared" si="75"/>
        <v/>
      </c>
      <c r="Q775" t="str">
        <f t="shared" si="76"/>
        <v/>
      </c>
    </row>
    <row r="776" spans="11:17" x14ac:dyDescent="0.25">
      <c r="K776">
        <f t="shared" si="77"/>
        <v>0</v>
      </c>
      <c r="L776" t="str">
        <f t="shared" si="72"/>
        <v/>
      </c>
      <c r="N776" t="str">
        <f t="shared" si="73"/>
        <v/>
      </c>
      <c r="O776" t="str">
        <f t="shared" si="74"/>
        <v/>
      </c>
      <c r="P776" t="str">
        <f t="shared" si="75"/>
        <v/>
      </c>
      <c r="Q776" t="str">
        <f t="shared" si="76"/>
        <v/>
      </c>
    </row>
    <row r="777" spans="11:17" x14ac:dyDescent="0.25">
      <c r="K777">
        <f t="shared" si="77"/>
        <v>0</v>
      </c>
      <c r="L777" t="str">
        <f t="shared" si="72"/>
        <v/>
      </c>
      <c r="N777" t="str">
        <f t="shared" si="73"/>
        <v/>
      </c>
      <c r="O777" t="str">
        <f t="shared" si="74"/>
        <v/>
      </c>
      <c r="P777" t="str">
        <f t="shared" si="75"/>
        <v/>
      </c>
      <c r="Q777" t="str">
        <f t="shared" si="76"/>
        <v/>
      </c>
    </row>
    <row r="778" spans="11:17" x14ac:dyDescent="0.25">
      <c r="K778">
        <f t="shared" si="77"/>
        <v>0</v>
      </c>
      <c r="L778" t="str">
        <f t="shared" si="72"/>
        <v/>
      </c>
      <c r="N778" t="str">
        <f t="shared" si="73"/>
        <v/>
      </c>
      <c r="O778" t="str">
        <f t="shared" si="74"/>
        <v/>
      </c>
      <c r="P778" t="str">
        <f t="shared" si="75"/>
        <v/>
      </c>
      <c r="Q778" t="str">
        <f t="shared" si="76"/>
        <v/>
      </c>
    </row>
    <row r="779" spans="11:17" x14ac:dyDescent="0.25">
      <c r="K779">
        <f t="shared" si="77"/>
        <v>0</v>
      </c>
      <c r="L779" t="str">
        <f t="shared" si="72"/>
        <v/>
      </c>
      <c r="N779" t="str">
        <f t="shared" si="73"/>
        <v/>
      </c>
      <c r="O779" t="str">
        <f t="shared" si="74"/>
        <v/>
      </c>
      <c r="P779" t="str">
        <f t="shared" si="75"/>
        <v/>
      </c>
      <c r="Q779" t="str">
        <f t="shared" si="76"/>
        <v/>
      </c>
    </row>
    <row r="780" spans="11:17" x14ac:dyDescent="0.25">
      <c r="K780">
        <f t="shared" si="77"/>
        <v>0</v>
      </c>
      <c r="L780" t="str">
        <f t="shared" si="72"/>
        <v/>
      </c>
      <c r="N780" t="str">
        <f t="shared" si="73"/>
        <v/>
      </c>
      <c r="O780" t="str">
        <f t="shared" si="74"/>
        <v/>
      </c>
      <c r="P780" t="str">
        <f t="shared" si="75"/>
        <v/>
      </c>
      <c r="Q780" t="str">
        <f t="shared" si="76"/>
        <v/>
      </c>
    </row>
    <row r="781" spans="11:17" x14ac:dyDescent="0.25">
      <c r="K781">
        <f t="shared" si="77"/>
        <v>0</v>
      </c>
      <c r="L781" t="str">
        <f t="shared" ref="L781:L818" si="78">IF(LEN(K781)&gt;22,LEFT(K781,2),"")</f>
        <v/>
      </c>
      <c r="N781" t="str">
        <f t="shared" ref="N781:N818" si="79">IF(LEFT(K782,6)="Taille",RIGHT(K782,(LEN(K782)-8)),"")</f>
        <v/>
      </c>
      <c r="O781" t="str">
        <f t="shared" ref="O781:O818" si="80">IF(LEFT(K782,1)="€",RIGHT(K782,(LEN(K782)-1)),IF(LEFT(K783,1)="€",RIGHT(K783,(LEN(K783)-1)),""))</f>
        <v/>
      </c>
      <c r="P781" t="str">
        <f t="shared" ref="P781:P818" si="81">IF(LEFT(K783,1)="X",RIGHT(K783,(LEN(K783)-2)),IF(LEFT(K784,1)="X",RIGHT(K784,(LEN(K784)-2)),""))</f>
        <v/>
      </c>
      <c r="Q781" t="str">
        <f t="shared" ref="Q781:Q818" si="82">O783</f>
        <v/>
      </c>
    </row>
    <row r="782" spans="11:17" x14ac:dyDescent="0.25">
      <c r="K782">
        <f t="shared" si="77"/>
        <v>0</v>
      </c>
      <c r="L782" t="str">
        <f t="shared" si="78"/>
        <v/>
      </c>
      <c r="N782" t="str">
        <f t="shared" si="79"/>
        <v/>
      </c>
      <c r="O782" t="str">
        <f t="shared" si="80"/>
        <v/>
      </c>
      <c r="P782" t="str">
        <f t="shared" si="81"/>
        <v/>
      </c>
      <c r="Q782" t="str">
        <f t="shared" si="82"/>
        <v/>
      </c>
    </row>
    <row r="783" spans="11:17" x14ac:dyDescent="0.25">
      <c r="K783">
        <f t="shared" si="77"/>
        <v>0</v>
      </c>
      <c r="L783" t="str">
        <f t="shared" si="78"/>
        <v/>
      </c>
      <c r="N783" t="str">
        <f t="shared" si="79"/>
        <v/>
      </c>
      <c r="O783" t="str">
        <f t="shared" si="80"/>
        <v/>
      </c>
      <c r="P783" t="str">
        <f t="shared" si="81"/>
        <v/>
      </c>
      <c r="Q783" t="str">
        <f t="shared" si="82"/>
        <v/>
      </c>
    </row>
    <row r="784" spans="11:17" x14ac:dyDescent="0.25">
      <c r="K784">
        <f t="shared" si="77"/>
        <v>0</v>
      </c>
      <c r="L784" t="str">
        <f t="shared" si="78"/>
        <v/>
      </c>
      <c r="N784" t="str">
        <f t="shared" si="79"/>
        <v/>
      </c>
      <c r="O784" t="str">
        <f t="shared" si="80"/>
        <v/>
      </c>
      <c r="P784" t="str">
        <f t="shared" si="81"/>
        <v/>
      </c>
      <c r="Q784" t="str">
        <f t="shared" si="82"/>
        <v/>
      </c>
    </row>
    <row r="785" spans="11:17" x14ac:dyDescent="0.25">
      <c r="K785">
        <f t="shared" si="77"/>
        <v>0</v>
      </c>
      <c r="L785" t="str">
        <f t="shared" si="78"/>
        <v/>
      </c>
      <c r="N785" t="str">
        <f t="shared" si="79"/>
        <v/>
      </c>
      <c r="O785" t="str">
        <f t="shared" si="80"/>
        <v/>
      </c>
      <c r="P785" t="str">
        <f t="shared" si="81"/>
        <v/>
      </c>
      <c r="Q785" t="str">
        <f t="shared" si="82"/>
        <v/>
      </c>
    </row>
    <row r="786" spans="11:17" x14ac:dyDescent="0.25">
      <c r="K786">
        <f t="shared" si="77"/>
        <v>0</v>
      </c>
      <c r="L786" t="str">
        <f t="shared" si="78"/>
        <v/>
      </c>
      <c r="N786" t="str">
        <f t="shared" si="79"/>
        <v/>
      </c>
      <c r="O786" t="str">
        <f t="shared" si="80"/>
        <v/>
      </c>
      <c r="P786" t="str">
        <f t="shared" si="81"/>
        <v/>
      </c>
      <c r="Q786" t="str">
        <f t="shared" si="82"/>
        <v/>
      </c>
    </row>
    <row r="787" spans="11:17" x14ac:dyDescent="0.25">
      <c r="K787">
        <f t="shared" si="77"/>
        <v>0</v>
      </c>
      <c r="L787" t="str">
        <f t="shared" si="78"/>
        <v/>
      </c>
      <c r="N787" t="str">
        <f t="shared" si="79"/>
        <v/>
      </c>
      <c r="O787" t="str">
        <f t="shared" si="80"/>
        <v/>
      </c>
      <c r="P787" t="str">
        <f t="shared" si="81"/>
        <v/>
      </c>
      <c r="Q787" t="str">
        <f t="shared" si="82"/>
        <v/>
      </c>
    </row>
    <row r="788" spans="11:17" x14ac:dyDescent="0.25">
      <c r="K788">
        <f t="shared" si="77"/>
        <v>0</v>
      </c>
      <c r="L788" t="str">
        <f t="shared" si="78"/>
        <v/>
      </c>
      <c r="N788" t="str">
        <f t="shared" si="79"/>
        <v/>
      </c>
      <c r="O788" t="str">
        <f t="shared" si="80"/>
        <v/>
      </c>
      <c r="P788" t="str">
        <f t="shared" si="81"/>
        <v/>
      </c>
      <c r="Q788" t="str">
        <f t="shared" si="82"/>
        <v/>
      </c>
    </row>
    <row r="789" spans="11:17" x14ac:dyDescent="0.25">
      <c r="K789">
        <f t="shared" si="77"/>
        <v>0</v>
      </c>
      <c r="L789" t="str">
        <f t="shared" si="78"/>
        <v/>
      </c>
      <c r="N789" t="str">
        <f t="shared" si="79"/>
        <v/>
      </c>
      <c r="O789" t="str">
        <f t="shared" si="80"/>
        <v/>
      </c>
      <c r="P789" t="str">
        <f t="shared" si="81"/>
        <v/>
      </c>
      <c r="Q789" t="str">
        <f t="shared" si="82"/>
        <v/>
      </c>
    </row>
    <row r="790" spans="11:17" x14ac:dyDescent="0.25">
      <c r="K790">
        <f t="shared" si="77"/>
        <v>0</v>
      </c>
      <c r="L790" t="str">
        <f t="shared" si="78"/>
        <v/>
      </c>
      <c r="N790" t="str">
        <f t="shared" si="79"/>
        <v/>
      </c>
      <c r="O790" t="str">
        <f t="shared" si="80"/>
        <v/>
      </c>
      <c r="P790" t="str">
        <f t="shared" si="81"/>
        <v/>
      </c>
      <c r="Q790" t="str">
        <f t="shared" si="82"/>
        <v/>
      </c>
    </row>
    <row r="791" spans="11:17" x14ac:dyDescent="0.25">
      <c r="K791">
        <f t="shared" si="77"/>
        <v>0</v>
      </c>
      <c r="L791" t="str">
        <f t="shared" si="78"/>
        <v/>
      </c>
      <c r="N791" t="str">
        <f t="shared" si="79"/>
        <v/>
      </c>
      <c r="O791" t="str">
        <f t="shared" si="80"/>
        <v/>
      </c>
      <c r="P791" t="str">
        <f t="shared" si="81"/>
        <v/>
      </c>
      <c r="Q791" t="str">
        <f t="shared" si="82"/>
        <v/>
      </c>
    </row>
    <row r="792" spans="11:17" x14ac:dyDescent="0.25">
      <c r="K792">
        <f t="shared" si="77"/>
        <v>0</v>
      </c>
      <c r="L792" t="str">
        <f t="shared" si="78"/>
        <v/>
      </c>
      <c r="N792" t="str">
        <f t="shared" si="79"/>
        <v/>
      </c>
      <c r="O792" t="str">
        <f t="shared" si="80"/>
        <v/>
      </c>
      <c r="P792" t="str">
        <f t="shared" si="81"/>
        <v/>
      </c>
      <c r="Q792" t="str">
        <f t="shared" si="82"/>
        <v/>
      </c>
    </row>
    <row r="793" spans="11:17" x14ac:dyDescent="0.25">
      <c r="K793">
        <f t="shared" si="77"/>
        <v>0</v>
      </c>
      <c r="L793" t="str">
        <f t="shared" si="78"/>
        <v/>
      </c>
      <c r="N793" t="str">
        <f t="shared" si="79"/>
        <v/>
      </c>
      <c r="O793" t="str">
        <f t="shared" si="80"/>
        <v/>
      </c>
      <c r="P793" t="str">
        <f t="shared" si="81"/>
        <v/>
      </c>
      <c r="Q793" t="str">
        <f t="shared" si="82"/>
        <v/>
      </c>
    </row>
    <row r="794" spans="11:17" x14ac:dyDescent="0.25">
      <c r="K794">
        <f t="shared" si="77"/>
        <v>0</v>
      </c>
      <c r="L794" t="str">
        <f t="shared" si="78"/>
        <v/>
      </c>
      <c r="N794" t="str">
        <f t="shared" si="79"/>
        <v/>
      </c>
      <c r="O794" t="str">
        <f t="shared" si="80"/>
        <v/>
      </c>
      <c r="P794" t="str">
        <f t="shared" si="81"/>
        <v/>
      </c>
      <c r="Q794" t="str">
        <f t="shared" si="82"/>
        <v/>
      </c>
    </row>
    <row r="795" spans="11:17" x14ac:dyDescent="0.25">
      <c r="K795">
        <f t="shared" si="77"/>
        <v>0</v>
      </c>
      <c r="L795" t="str">
        <f t="shared" si="78"/>
        <v/>
      </c>
      <c r="N795" t="str">
        <f t="shared" si="79"/>
        <v/>
      </c>
      <c r="O795" t="str">
        <f t="shared" si="80"/>
        <v/>
      </c>
      <c r="P795" t="str">
        <f t="shared" si="81"/>
        <v/>
      </c>
      <c r="Q795" t="str">
        <f t="shared" si="82"/>
        <v/>
      </c>
    </row>
    <row r="796" spans="11:17" x14ac:dyDescent="0.25">
      <c r="K796">
        <f t="shared" si="77"/>
        <v>0</v>
      </c>
      <c r="L796" t="str">
        <f t="shared" si="78"/>
        <v/>
      </c>
      <c r="N796" t="str">
        <f t="shared" si="79"/>
        <v/>
      </c>
      <c r="O796" t="str">
        <f t="shared" si="80"/>
        <v/>
      </c>
      <c r="P796" t="str">
        <f t="shared" si="81"/>
        <v/>
      </c>
      <c r="Q796" t="str">
        <f t="shared" si="82"/>
        <v/>
      </c>
    </row>
    <row r="797" spans="11:17" x14ac:dyDescent="0.25">
      <c r="K797">
        <f t="shared" si="77"/>
        <v>0</v>
      </c>
      <c r="L797" t="str">
        <f t="shared" si="78"/>
        <v/>
      </c>
      <c r="N797" t="str">
        <f t="shared" si="79"/>
        <v/>
      </c>
      <c r="O797" t="str">
        <f t="shared" si="80"/>
        <v/>
      </c>
      <c r="P797" t="str">
        <f t="shared" si="81"/>
        <v/>
      </c>
      <c r="Q797" t="str">
        <f t="shared" si="82"/>
        <v/>
      </c>
    </row>
    <row r="798" spans="11:17" x14ac:dyDescent="0.25">
      <c r="K798">
        <f t="shared" si="77"/>
        <v>0</v>
      </c>
      <c r="L798" t="str">
        <f t="shared" si="78"/>
        <v/>
      </c>
      <c r="N798" t="str">
        <f t="shared" si="79"/>
        <v/>
      </c>
      <c r="O798" t="str">
        <f t="shared" si="80"/>
        <v/>
      </c>
      <c r="P798" t="str">
        <f t="shared" si="81"/>
        <v/>
      </c>
      <c r="Q798" t="str">
        <f t="shared" si="82"/>
        <v/>
      </c>
    </row>
    <row r="799" spans="11:17" x14ac:dyDescent="0.25">
      <c r="K799">
        <f t="shared" si="77"/>
        <v>0</v>
      </c>
      <c r="L799" t="str">
        <f t="shared" si="78"/>
        <v/>
      </c>
      <c r="N799" t="str">
        <f t="shared" si="79"/>
        <v/>
      </c>
      <c r="O799" t="str">
        <f t="shared" si="80"/>
        <v/>
      </c>
      <c r="P799" t="str">
        <f t="shared" si="81"/>
        <v/>
      </c>
      <c r="Q799" t="str">
        <f t="shared" si="82"/>
        <v/>
      </c>
    </row>
    <row r="800" spans="11:17" x14ac:dyDescent="0.25">
      <c r="K800">
        <f t="shared" si="77"/>
        <v>0</v>
      </c>
      <c r="L800" t="str">
        <f t="shared" si="78"/>
        <v/>
      </c>
      <c r="N800" t="str">
        <f t="shared" si="79"/>
        <v/>
      </c>
      <c r="O800" t="str">
        <f t="shared" si="80"/>
        <v/>
      </c>
      <c r="P800" t="str">
        <f t="shared" si="81"/>
        <v/>
      </c>
      <c r="Q800" t="str">
        <f t="shared" si="82"/>
        <v/>
      </c>
    </row>
    <row r="801" spans="11:17" x14ac:dyDescent="0.25">
      <c r="K801">
        <f t="shared" si="77"/>
        <v>0</v>
      </c>
      <c r="L801" t="str">
        <f t="shared" si="78"/>
        <v/>
      </c>
      <c r="N801" t="str">
        <f t="shared" si="79"/>
        <v/>
      </c>
      <c r="O801" t="str">
        <f t="shared" si="80"/>
        <v/>
      </c>
      <c r="P801" t="str">
        <f t="shared" si="81"/>
        <v/>
      </c>
      <c r="Q801" t="str">
        <f t="shared" si="82"/>
        <v/>
      </c>
    </row>
    <row r="802" spans="11:17" x14ac:dyDescent="0.25">
      <c r="K802">
        <f t="shared" si="77"/>
        <v>0</v>
      </c>
      <c r="L802" t="str">
        <f t="shared" si="78"/>
        <v/>
      </c>
      <c r="N802" t="str">
        <f t="shared" si="79"/>
        <v/>
      </c>
      <c r="O802" t="str">
        <f t="shared" si="80"/>
        <v/>
      </c>
      <c r="P802" t="str">
        <f t="shared" si="81"/>
        <v/>
      </c>
      <c r="Q802" t="str">
        <f t="shared" si="82"/>
        <v/>
      </c>
    </row>
    <row r="803" spans="11:17" x14ac:dyDescent="0.25">
      <c r="K803">
        <f t="shared" si="77"/>
        <v>0</v>
      </c>
      <c r="L803" t="str">
        <f t="shared" si="78"/>
        <v/>
      </c>
      <c r="N803" t="str">
        <f t="shared" si="79"/>
        <v/>
      </c>
      <c r="O803" t="str">
        <f t="shared" si="80"/>
        <v/>
      </c>
      <c r="P803" t="str">
        <f t="shared" si="81"/>
        <v/>
      </c>
      <c r="Q803" t="str">
        <f t="shared" si="82"/>
        <v/>
      </c>
    </row>
    <row r="804" spans="11:17" x14ac:dyDescent="0.25">
      <c r="K804">
        <f t="shared" si="77"/>
        <v>0</v>
      </c>
      <c r="L804" t="str">
        <f t="shared" si="78"/>
        <v/>
      </c>
      <c r="N804" t="str">
        <f t="shared" si="79"/>
        <v/>
      </c>
      <c r="O804" t="str">
        <f t="shared" si="80"/>
        <v/>
      </c>
      <c r="P804" t="str">
        <f t="shared" si="81"/>
        <v/>
      </c>
      <c r="Q804" t="str">
        <f t="shared" si="82"/>
        <v/>
      </c>
    </row>
    <row r="805" spans="11:17" x14ac:dyDescent="0.25">
      <c r="K805">
        <f t="shared" si="77"/>
        <v>0</v>
      </c>
      <c r="L805" t="str">
        <f t="shared" si="78"/>
        <v/>
      </c>
      <c r="N805" t="str">
        <f t="shared" si="79"/>
        <v/>
      </c>
      <c r="O805" t="str">
        <f t="shared" si="80"/>
        <v/>
      </c>
      <c r="P805" t="str">
        <f t="shared" si="81"/>
        <v/>
      </c>
      <c r="Q805" t="str">
        <f t="shared" si="82"/>
        <v/>
      </c>
    </row>
    <row r="806" spans="11:17" x14ac:dyDescent="0.25">
      <c r="K806">
        <f t="shared" si="77"/>
        <v>0</v>
      </c>
      <c r="L806" t="str">
        <f t="shared" si="78"/>
        <v/>
      </c>
      <c r="N806" t="str">
        <f t="shared" si="79"/>
        <v/>
      </c>
      <c r="O806" t="str">
        <f t="shared" si="80"/>
        <v/>
      </c>
      <c r="P806" t="str">
        <f t="shared" si="81"/>
        <v/>
      </c>
      <c r="Q806" t="str">
        <f t="shared" si="82"/>
        <v/>
      </c>
    </row>
    <row r="807" spans="11:17" x14ac:dyDescent="0.25">
      <c r="K807">
        <f t="shared" si="77"/>
        <v>0</v>
      </c>
      <c r="L807" t="str">
        <f t="shared" si="78"/>
        <v/>
      </c>
      <c r="N807" t="str">
        <f t="shared" si="79"/>
        <v/>
      </c>
      <c r="O807" t="str">
        <f t="shared" si="80"/>
        <v/>
      </c>
      <c r="P807" t="str">
        <f t="shared" si="81"/>
        <v/>
      </c>
      <c r="Q807" t="str">
        <f t="shared" si="82"/>
        <v/>
      </c>
    </row>
    <row r="808" spans="11:17" x14ac:dyDescent="0.25">
      <c r="K808">
        <f t="shared" si="77"/>
        <v>0</v>
      </c>
      <c r="L808" t="str">
        <f t="shared" si="78"/>
        <v/>
      </c>
      <c r="N808" t="str">
        <f t="shared" si="79"/>
        <v/>
      </c>
      <c r="O808" t="str">
        <f t="shared" si="80"/>
        <v/>
      </c>
      <c r="P808" t="str">
        <f t="shared" si="81"/>
        <v/>
      </c>
      <c r="Q808" t="str">
        <f t="shared" si="82"/>
        <v/>
      </c>
    </row>
    <row r="809" spans="11:17" x14ac:dyDescent="0.25">
      <c r="K809">
        <f t="shared" si="77"/>
        <v>0</v>
      </c>
      <c r="L809" t="str">
        <f t="shared" si="78"/>
        <v/>
      </c>
      <c r="N809" t="str">
        <f t="shared" si="79"/>
        <v/>
      </c>
      <c r="O809" t="str">
        <f t="shared" si="80"/>
        <v/>
      </c>
      <c r="P809" t="str">
        <f t="shared" si="81"/>
        <v/>
      </c>
      <c r="Q809" t="str">
        <f t="shared" si="82"/>
        <v/>
      </c>
    </row>
    <row r="810" spans="11:17" x14ac:dyDescent="0.25">
      <c r="K810">
        <f t="shared" si="77"/>
        <v>0</v>
      </c>
      <c r="L810" t="str">
        <f t="shared" si="78"/>
        <v/>
      </c>
      <c r="N810" t="str">
        <f t="shared" si="79"/>
        <v/>
      </c>
      <c r="O810" t="str">
        <f t="shared" si="80"/>
        <v/>
      </c>
      <c r="P810" t="str">
        <f t="shared" si="81"/>
        <v/>
      </c>
      <c r="Q810" t="str">
        <f t="shared" si="82"/>
        <v/>
      </c>
    </row>
    <row r="811" spans="11:17" x14ac:dyDescent="0.25">
      <c r="K811">
        <f t="shared" si="77"/>
        <v>0</v>
      </c>
      <c r="L811" t="str">
        <f t="shared" si="78"/>
        <v/>
      </c>
      <c r="N811" t="str">
        <f t="shared" si="79"/>
        <v/>
      </c>
      <c r="O811" t="str">
        <f t="shared" si="80"/>
        <v/>
      </c>
      <c r="P811" t="str">
        <f t="shared" si="81"/>
        <v/>
      </c>
      <c r="Q811" t="str">
        <f t="shared" si="82"/>
        <v/>
      </c>
    </row>
    <row r="812" spans="11:17" x14ac:dyDescent="0.25">
      <c r="K812">
        <f t="shared" si="77"/>
        <v>0</v>
      </c>
      <c r="L812" t="str">
        <f t="shared" si="78"/>
        <v/>
      </c>
      <c r="N812" t="str">
        <f t="shared" si="79"/>
        <v/>
      </c>
      <c r="O812" t="str">
        <f t="shared" si="80"/>
        <v/>
      </c>
      <c r="P812" t="str">
        <f t="shared" si="81"/>
        <v/>
      </c>
      <c r="Q812" t="str">
        <f t="shared" si="82"/>
        <v/>
      </c>
    </row>
    <row r="813" spans="11:17" x14ac:dyDescent="0.25">
      <c r="K813">
        <f t="shared" si="77"/>
        <v>0</v>
      </c>
      <c r="L813" t="str">
        <f t="shared" si="78"/>
        <v/>
      </c>
      <c r="N813" t="str">
        <f t="shared" si="79"/>
        <v/>
      </c>
      <c r="O813" t="str">
        <f t="shared" si="80"/>
        <v/>
      </c>
      <c r="P813" t="str">
        <f t="shared" si="81"/>
        <v/>
      </c>
      <c r="Q813" t="str">
        <f t="shared" si="82"/>
        <v/>
      </c>
    </row>
    <row r="814" spans="11:17" x14ac:dyDescent="0.25">
      <c r="K814">
        <f t="shared" si="77"/>
        <v>0</v>
      </c>
      <c r="L814" t="str">
        <f t="shared" si="78"/>
        <v/>
      </c>
      <c r="N814" t="str">
        <f t="shared" si="79"/>
        <v/>
      </c>
      <c r="O814" t="str">
        <f t="shared" si="80"/>
        <v/>
      </c>
      <c r="P814" t="str">
        <f t="shared" si="81"/>
        <v/>
      </c>
      <c r="Q814" t="str">
        <f t="shared" si="82"/>
        <v/>
      </c>
    </row>
    <row r="815" spans="11:17" x14ac:dyDescent="0.25">
      <c r="K815">
        <f t="shared" si="77"/>
        <v>0</v>
      </c>
      <c r="L815" t="str">
        <f t="shared" si="78"/>
        <v/>
      </c>
      <c r="N815" t="str">
        <f t="shared" si="79"/>
        <v/>
      </c>
      <c r="O815" t="str">
        <f t="shared" si="80"/>
        <v/>
      </c>
      <c r="P815" t="str">
        <f t="shared" si="81"/>
        <v/>
      </c>
      <c r="Q815" t="str">
        <f t="shared" si="82"/>
        <v/>
      </c>
    </row>
    <row r="816" spans="11:17" x14ac:dyDescent="0.25">
      <c r="K816">
        <f t="shared" si="77"/>
        <v>0</v>
      </c>
      <c r="L816" t="str">
        <f t="shared" si="78"/>
        <v/>
      </c>
      <c r="N816" t="str">
        <f t="shared" si="79"/>
        <v/>
      </c>
      <c r="O816" t="str">
        <f t="shared" si="80"/>
        <v/>
      </c>
      <c r="P816" t="str">
        <f t="shared" si="81"/>
        <v/>
      </c>
      <c r="Q816" t="str">
        <f t="shared" si="82"/>
        <v/>
      </c>
    </row>
    <row r="817" spans="11:17" x14ac:dyDescent="0.25">
      <c r="K817">
        <f t="shared" si="77"/>
        <v>0</v>
      </c>
      <c r="L817" t="str">
        <f t="shared" si="78"/>
        <v/>
      </c>
      <c r="N817" t="str">
        <f t="shared" si="79"/>
        <v/>
      </c>
      <c r="O817" t="str">
        <f t="shared" si="80"/>
        <v/>
      </c>
      <c r="P817" t="str">
        <f t="shared" si="81"/>
        <v/>
      </c>
      <c r="Q817">
        <f t="shared" si="82"/>
        <v>0</v>
      </c>
    </row>
    <row r="818" spans="11:17" x14ac:dyDescent="0.25">
      <c r="K818">
        <f t="shared" si="77"/>
        <v>0</v>
      </c>
      <c r="L818" t="str">
        <f t="shared" si="78"/>
        <v/>
      </c>
      <c r="N818" t="str">
        <f t="shared" si="79"/>
        <v/>
      </c>
      <c r="O818" t="str">
        <f t="shared" si="80"/>
        <v/>
      </c>
      <c r="P818" t="str">
        <f t="shared" si="81"/>
        <v/>
      </c>
      <c r="Q818">
        <f t="shared" si="82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59"/>
  <sheetViews>
    <sheetView zoomScale="40" zoomScaleNormal="40" workbookViewId="0">
      <selection activeCell="O9" sqref="O9"/>
    </sheetView>
  </sheetViews>
  <sheetFormatPr baseColWidth="10" defaultRowHeight="15" x14ac:dyDescent="0.25"/>
  <cols>
    <col min="1" max="1" width="79.140625" bestFit="1" customWidth="1"/>
    <col min="2" max="2" width="113.42578125" customWidth="1"/>
    <col min="3" max="3" width="21" customWidth="1"/>
    <col min="4" max="4" width="14.85546875" style="17" bestFit="1" customWidth="1"/>
    <col min="5" max="5" width="13" bestFit="1" customWidth="1"/>
    <col min="6" max="6" width="17.7109375" style="17" bestFit="1" customWidth="1"/>
    <col min="7" max="7" width="109.5703125" customWidth="1"/>
  </cols>
  <sheetData>
    <row r="1" spans="1:14" ht="92.25" x14ac:dyDescent="1.35">
      <c r="A1" s="68" t="s">
        <v>0</v>
      </c>
      <c r="B1" s="68"/>
      <c r="C1" s="68"/>
      <c r="D1" s="68"/>
      <c r="E1" s="68"/>
      <c r="F1" s="68"/>
      <c r="G1" s="68"/>
    </row>
    <row r="2" spans="1:14" ht="23.25" x14ac:dyDescent="0.35">
      <c r="A2" s="1"/>
      <c r="B2" s="1"/>
      <c r="C2" s="1"/>
      <c r="D2" s="12"/>
      <c r="E2" s="1"/>
      <c r="F2" s="12"/>
      <c r="G2" s="1"/>
    </row>
    <row r="3" spans="1:14" ht="23.25" x14ac:dyDescent="0.35">
      <c r="A3" s="66" t="s">
        <v>335</v>
      </c>
      <c r="B3" s="66"/>
      <c r="C3" s="66"/>
      <c r="D3" s="66"/>
      <c r="E3" s="1"/>
      <c r="F3" s="12"/>
      <c r="G3" s="1"/>
    </row>
    <row r="4" spans="1:14" ht="23.25" x14ac:dyDescent="0.35">
      <c r="A4" s="19" t="s">
        <v>9</v>
      </c>
      <c r="B4" s="1" t="s">
        <v>393</v>
      </c>
      <c r="C4" s="1"/>
      <c r="D4" s="12"/>
      <c r="E4" s="1"/>
      <c r="F4" s="12"/>
      <c r="G4" s="1"/>
    </row>
    <row r="5" spans="1:14" ht="23.25" x14ac:dyDescent="0.35">
      <c r="A5" s="19" t="s">
        <v>335</v>
      </c>
      <c r="B5" s="21" t="s">
        <v>494</v>
      </c>
      <c r="C5" s="1"/>
      <c r="D5" s="12"/>
      <c r="E5" s="1"/>
      <c r="F5" s="12"/>
      <c r="G5" s="1"/>
    </row>
    <row r="6" spans="1:14" ht="23.25" x14ac:dyDescent="0.35">
      <c r="A6" s="19" t="s">
        <v>10</v>
      </c>
      <c r="B6" s="22" t="e">
        <v>#VALUE!</v>
      </c>
      <c r="C6" s="1"/>
      <c r="D6" s="12"/>
      <c r="E6" s="1"/>
      <c r="F6" s="12"/>
      <c r="G6" s="1"/>
    </row>
    <row r="7" spans="1:14" ht="23.25" x14ac:dyDescent="0.35">
      <c r="A7" s="20"/>
      <c r="B7" s="1"/>
      <c r="C7" s="1"/>
      <c r="D7" s="12"/>
      <c r="E7" s="1"/>
      <c r="F7" s="12"/>
      <c r="G7" s="1"/>
    </row>
    <row r="8" spans="1:14" ht="23.25" x14ac:dyDescent="0.35">
      <c r="A8" s="19" t="s">
        <v>11</v>
      </c>
      <c r="B8" s="1"/>
      <c r="C8" s="1"/>
      <c r="D8" s="12"/>
      <c r="E8" s="1"/>
      <c r="F8" s="12"/>
      <c r="G8" s="1"/>
    </row>
    <row r="9" spans="1:14" ht="130.5" customHeight="1" x14ac:dyDescent="0.35">
      <c r="A9" s="67" t="s">
        <v>524</v>
      </c>
      <c r="B9" s="67"/>
      <c r="C9" s="8"/>
      <c r="D9" s="13"/>
      <c r="E9" s="8"/>
      <c r="F9" s="12"/>
      <c r="G9" s="1"/>
    </row>
    <row r="10" spans="1:14" ht="23.25" x14ac:dyDescent="0.35">
      <c r="A10" s="1"/>
      <c r="B10" s="1"/>
      <c r="C10" s="1"/>
      <c r="D10" s="12"/>
      <c r="E10" s="1"/>
      <c r="F10" s="12">
        <f>SUM(F12:F54)</f>
        <v>278.38</v>
      </c>
      <c r="G10" s="1"/>
    </row>
    <row r="11" spans="1:14" ht="23.25" x14ac:dyDescent="0.35">
      <c r="A11" s="2" t="s">
        <v>5</v>
      </c>
      <c r="B11" s="3" t="s">
        <v>7</v>
      </c>
      <c r="C11" s="3" t="s">
        <v>1</v>
      </c>
      <c r="D11" s="14" t="s">
        <v>3</v>
      </c>
      <c r="E11" s="3" t="s">
        <v>2</v>
      </c>
      <c r="F11" s="18" t="s">
        <v>4</v>
      </c>
      <c r="G11" s="4" t="s">
        <v>6</v>
      </c>
    </row>
    <row r="12" spans="1:14" ht="23.25" x14ac:dyDescent="0.35">
      <c r="A12" s="5" t="s">
        <v>495</v>
      </c>
      <c r="B12" s="5" t="s">
        <v>496</v>
      </c>
      <c r="C12" s="10"/>
      <c r="D12" s="15"/>
      <c r="E12" s="5"/>
      <c r="F12" s="15">
        <v>0</v>
      </c>
      <c r="G12" s="5"/>
    </row>
    <row r="13" spans="1:14" ht="23.25" x14ac:dyDescent="0.35">
      <c r="A13" s="6" t="s">
        <v>61</v>
      </c>
      <c r="B13" s="6" t="s">
        <v>62</v>
      </c>
      <c r="C13" s="11" t="s">
        <v>12</v>
      </c>
      <c r="D13" s="16"/>
      <c r="E13" s="6">
        <v>4</v>
      </c>
      <c r="F13" s="16">
        <v>0</v>
      </c>
      <c r="G13" s="6"/>
    </row>
    <row r="14" spans="1:14" ht="23.25" x14ac:dyDescent="0.35">
      <c r="A14" s="5" t="s">
        <v>61</v>
      </c>
      <c r="B14" s="5" t="s">
        <v>125</v>
      </c>
      <c r="C14" s="10" t="s">
        <v>12</v>
      </c>
      <c r="D14" s="15"/>
      <c r="E14" s="5">
        <v>2</v>
      </c>
      <c r="F14" s="15">
        <v>0</v>
      </c>
      <c r="G14" s="5"/>
    </row>
    <row r="15" spans="1:14" ht="23.25" x14ac:dyDescent="0.35">
      <c r="A15" s="6" t="s">
        <v>61</v>
      </c>
      <c r="B15" s="6" t="s">
        <v>125</v>
      </c>
      <c r="C15" s="11" t="s">
        <v>13</v>
      </c>
      <c r="D15" s="16"/>
      <c r="E15" s="6">
        <v>2</v>
      </c>
      <c r="F15" s="16">
        <v>0</v>
      </c>
      <c r="G15" s="6"/>
      <c r="N15" s="9"/>
    </row>
    <row r="16" spans="1:14" ht="23.25" x14ac:dyDescent="0.35">
      <c r="A16" s="5" t="s">
        <v>61</v>
      </c>
      <c r="B16" s="5" t="s">
        <v>119</v>
      </c>
      <c r="C16" s="10" t="s">
        <v>12</v>
      </c>
      <c r="D16" s="15"/>
      <c r="E16" s="5">
        <v>2</v>
      </c>
      <c r="F16" s="15">
        <v>0</v>
      </c>
      <c r="G16" s="5"/>
    </row>
    <row r="17" spans="1:7" ht="23.25" x14ac:dyDescent="0.35">
      <c r="A17" s="6" t="s">
        <v>14</v>
      </c>
      <c r="B17" s="6" t="s">
        <v>15</v>
      </c>
      <c r="C17" s="11">
        <v>9</v>
      </c>
      <c r="D17" s="16">
        <v>3.71</v>
      </c>
      <c r="E17" s="6">
        <v>6</v>
      </c>
      <c r="F17" s="16">
        <v>22.26</v>
      </c>
      <c r="G17" s="6"/>
    </row>
    <row r="18" spans="1:7" ht="23.25" x14ac:dyDescent="0.35">
      <c r="A18" s="5" t="s">
        <v>14</v>
      </c>
      <c r="B18" s="5" t="s">
        <v>32</v>
      </c>
      <c r="C18" s="10" t="s">
        <v>349</v>
      </c>
      <c r="D18" s="15">
        <v>4.26</v>
      </c>
      <c r="E18" s="5">
        <v>2</v>
      </c>
      <c r="F18" s="15">
        <v>8.52</v>
      </c>
      <c r="G18" s="5"/>
    </row>
    <row r="19" spans="1:7" ht="23.25" x14ac:dyDescent="0.35">
      <c r="A19" s="6" t="s">
        <v>389</v>
      </c>
      <c r="B19" s="6" t="s">
        <v>414</v>
      </c>
      <c r="C19" s="11">
        <v>42</v>
      </c>
      <c r="D19" s="16">
        <v>59.5</v>
      </c>
      <c r="E19" s="6">
        <v>1</v>
      </c>
      <c r="F19" s="16">
        <v>59.5</v>
      </c>
      <c r="G19" s="6"/>
    </row>
    <row r="20" spans="1:7" ht="23.25" x14ac:dyDescent="0.35">
      <c r="A20" s="5" t="s">
        <v>14</v>
      </c>
      <c r="B20" s="5" t="s">
        <v>365</v>
      </c>
      <c r="C20" s="10"/>
      <c r="D20" s="15">
        <v>37.619999999999997</v>
      </c>
      <c r="E20" s="5">
        <v>5</v>
      </c>
      <c r="F20" s="15">
        <v>188.1</v>
      </c>
      <c r="G20" s="5"/>
    </row>
    <row r="21" spans="1:7" ht="23.25" x14ac:dyDescent="0.35">
      <c r="A21" s="6"/>
      <c r="B21" s="6"/>
      <c r="C21" s="11"/>
      <c r="D21" s="16"/>
      <c r="E21" s="6"/>
      <c r="F21" s="16"/>
      <c r="G21" s="6"/>
    </row>
    <row r="22" spans="1:7" ht="23.25" x14ac:dyDescent="0.35">
      <c r="A22" s="5"/>
      <c r="B22" s="5"/>
      <c r="C22" s="10"/>
      <c r="D22" s="15"/>
      <c r="E22" s="5"/>
      <c r="F22" s="15"/>
      <c r="G22" s="5"/>
    </row>
    <row r="23" spans="1:7" ht="23.25" x14ac:dyDescent="0.35">
      <c r="A23" s="6"/>
      <c r="B23" s="6"/>
      <c r="C23" s="11"/>
      <c r="D23" s="16"/>
      <c r="E23" s="6"/>
      <c r="F23" s="16"/>
      <c r="G23" s="6"/>
    </row>
    <row r="24" spans="1:7" ht="23.25" x14ac:dyDescent="0.35">
      <c r="A24" s="5"/>
      <c r="B24" s="5"/>
      <c r="C24" s="10"/>
      <c r="D24" s="15"/>
      <c r="E24" s="5"/>
      <c r="F24" s="15"/>
      <c r="G24" s="5"/>
    </row>
    <row r="25" spans="1:7" ht="23.25" x14ac:dyDescent="0.35">
      <c r="A25" s="6"/>
      <c r="B25" s="6"/>
      <c r="C25" s="11"/>
      <c r="D25" s="16"/>
      <c r="E25" s="6"/>
      <c r="F25" s="16"/>
      <c r="G25" s="6"/>
    </row>
    <row r="26" spans="1:7" ht="23.25" x14ac:dyDescent="0.35">
      <c r="A26" s="5"/>
      <c r="B26" s="5"/>
      <c r="C26" s="10"/>
      <c r="D26" s="15"/>
      <c r="E26" s="5"/>
      <c r="F26" s="15"/>
      <c r="G26" s="5"/>
    </row>
    <row r="27" spans="1:7" ht="23.25" x14ac:dyDescent="0.35">
      <c r="A27" s="6"/>
      <c r="B27" s="6"/>
      <c r="C27" s="11"/>
      <c r="D27" s="16"/>
      <c r="E27" s="6"/>
      <c r="F27" s="16"/>
      <c r="G27" s="6"/>
    </row>
    <row r="28" spans="1:7" ht="23.25" x14ac:dyDescent="0.35">
      <c r="A28" s="5"/>
      <c r="B28" s="5"/>
      <c r="C28" s="10"/>
      <c r="D28" s="15"/>
      <c r="E28" s="5"/>
      <c r="F28" s="15"/>
      <c r="G28" s="5"/>
    </row>
    <row r="29" spans="1:7" ht="23.25" x14ac:dyDescent="0.35">
      <c r="A29" s="6"/>
      <c r="B29" s="6"/>
      <c r="C29" s="11"/>
      <c r="D29" s="16"/>
      <c r="E29" s="6"/>
      <c r="F29" s="16"/>
      <c r="G29" s="6"/>
    </row>
    <row r="30" spans="1:7" ht="23.25" x14ac:dyDescent="0.35">
      <c r="A30" s="5"/>
      <c r="B30" s="5"/>
      <c r="C30" s="10"/>
      <c r="D30" s="15"/>
      <c r="E30" s="5"/>
      <c r="F30" s="15"/>
      <c r="G30" s="5"/>
    </row>
    <row r="31" spans="1:7" ht="23.25" x14ac:dyDescent="0.35">
      <c r="A31" s="6"/>
      <c r="B31" s="6"/>
      <c r="C31" s="11"/>
      <c r="D31" s="16"/>
      <c r="E31" s="6"/>
      <c r="F31" s="16"/>
      <c r="G31" s="6"/>
    </row>
    <row r="32" spans="1:7" ht="23.25" x14ac:dyDescent="0.35">
      <c r="A32" s="5"/>
      <c r="B32" s="5"/>
      <c r="C32" s="10"/>
      <c r="D32" s="15"/>
      <c r="E32" s="5"/>
      <c r="F32" s="15"/>
      <c r="G32" s="5"/>
    </row>
    <row r="33" spans="1:7" ht="23.25" x14ac:dyDescent="0.35">
      <c r="A33" s="6"/>
      <c r="B33" s="6"/>
      <c r="C33" s="11"/>
      <c r="D33" s="16"/>
      <c r="E33" s="6"/>
      <c r="F33" s="16"/>
      <c r="G33" s="6"/>
    </row>
    <row r="34" spans="1:7" ht="23.25" x14ac:dyDescent="0.35">
      <c r="A34" s="5"/>
      <c r="B34" s="5"/>
      <c r="C34" s="10"/>
      <c r="D34" s="15"/>
      <c r="E34" s="5"/>
      <c r="F34" s="15"/>
      <c r="G34" s="5"/>
    </row>
    <row r="35" spans="1:7" ht="23.25" x14ac:dyDescent="0.35">
      <c r="A35" s="6"/>
      <c r="B35" s="6"/>
      <c r="C35" s="11"/>
      <c r="D35" s="16"/>
      <c r="E35" s="6"/>
      <c r="F35" s="16"/>
      <c r="G35" s="6"/>
    </row>
    <row r="36" spans="1:7" ht="23.25" x14ac:dyDescent="0.35">
      <c r="A36" s="5"/>
      <c r="B36" s="5"/>
      <c r="C36" s="10"/>
      <c r="D36" s="15"/>
      <c r="E36" s="5"/>
      <c r="F36" s="15"/>
      <c r="G36" s="5"/>
    </row>
    <row r="37" spans="1:7" ht="23.25" x14ac:dyDescent="0.35">
      <c r="A37" s="6"/>
      <c r="B37" s="6"/>
      <c r="C37" s="11"/>
      <c r="D37" s="16"/>
      <c r="E37" s="6"/>
      <c r="F37" s="16"/>
      <c r="G37" s="6"/>
    </row>
    <row r="38" spans="1:7" ht="23.25" x14ac:dyDescent="0.35">
      <c r="A38" s="5"/>
      <c r="B38" s="5"/>
      <c r="C38" s="10"/>
      <c r="D38" s="15"/>
      <c r="E38" s="5"/>
      <c r="F38" s="15"/>
      <c r="G38" s="5"/>
    </row>
    <row r="39" spans="1:7" ht="23.25" x14ac:dyDescent="0.35">
      <c r="A39" s="6"/>
      <c r="B39" s="6"/>
      <c r="C39" s="11"/>
      <c r="D39" s="16"/>
      <c r="E39" s="6"/>
      <c r="F39" s="16"/>
      <c r="G39" s="6"/>
    </row>
    <row r="40" spans="1:7" ht="23.25" x14ac:dyDescent="0.35">
      <c r="A40" s="5"/>
      <c r="B40" s="5"/>
      <c r="C40" s="10"/>
      <c r="D40" s="15"/>
      <c r="E40" s="5"/>
      <c r="F40" s="15"/>
      <c r="G40" s="5"/>
    </row>
    <row r="41" spans="1:7" ht="23.25" x14ac:dyDescent="0.35">
      <c r="A41" s="6"/>
      <c r="B41" s="6"/>
      <c r="C41" s="11"/>
      <c r="D41" s="16"/>
      <c r="E41" s="6"/>
      <c r="F41" s="16"/>
      <c r="G41" s="6"/>
    </row>
    <row r="42" spans="1:7" ht="23.25" x14ac:dyDescent="0.35">
      <c r="A42" s="5"/>
      <c r="B42" s="5"/>
      <c r="C42" s="10"/>
      <c r="D42" s="15"/>
      <c r="E42" s="5"/>
      <c r="F42" s="15"/>
      <c r="G42" s="5"/>
    </row>
    <row r="43" spans="1:7" ht="23.25" x14ac:dyDescent="0.35">
      <c r="A43" s="6"/>
      <c r="B43" s="6"/>
      <c r="C43" s="11"/>
      <c r="D43" s="16"/>
      <c r="E43" s="6"/>
      <c r="F43" s="16"/>
      <c r="G43" s="6"/>
    </row>
    <row r="44" spans="1:7" ht="23.25" x14ac:dyDescent="0.35">
      <c r="A44" s="5"/>
      <c r="B44" s="5"/>
      <c r="C44" s="10"/>
      <c r="D44" s="15"/>
      <c r="E44" s="5"/>
      <c r="F44" s="15"/>
      <c r="G44" s="5"/>
    </row>
    <row r="45" spans="1:7" ht="23.25" x14ac:dyDescent="0.35">
      <c r="A45" s="6"/>
      <c r="B45" s="6"/>
      <c r="C45" s="11"/>
      <c r="D45" s="16"/>
      <c r="E45" s="6"/>
      <c r="F45" s="16"/>
      <c r="G45" s="6"/>
    </row>
    <row r="46" spans="1:7" ht="23.25" x14ac:dyDescent="0.35">
      <c r="A46" s="5"/>
      <c r="B46" s="5"/>
      <c r="C46" s="10"/>
      <c r="D46" s="15"/>
      <c r="E46" s="5"/>
      <c r="F46" s="15"/>
      <c r="G46" s="5"/>
    </row>
    <row r="47" spans="1:7" ht="23.25" x14ac:dyDescent="0.35">
      <c r="A47" s="6"/>
      <c r="B47" s="6"/>
      <c r="C47" s="11"/>
      <c r="D47" s="16"/>
      <c r="E47" s="6"/>
      <c r="F47" s="16"/>
      <c r="G47" s="6"/>
    </row>
    <row r="48" spans="1:7" ht="23.25" x14ac:dyDescent="0.35">
      <c r="A48" s="5"/>
      <c r="B48" s="5"/>
      <c r="C48" s="10"/>
      <c r="D48" s="15"/>
      <c r="E48" s="5"/>
      <c r="F48" s="15"/>
      <c r="G48" s="5"/>
    </row>
    <row r="49" spans="1:7" ht="23.25" x14ac:dyDescent="0.35">
      <c r="A49" s="6"/>
      <c r="B49" s="6"/>
      <c r="C49" s="11"/>
      <c r="D49" s="16"/>
      <c r="E49" s="6"/>
      <c r="F49" s="16"/>
      <c r="G49" s="6"/>
    </row>
    <row r="50" spans="1:7" ht="23.25" x14ac:dyDescent="0.35">
      <c r="A50" s="5"/>
      <c r="B50" s="5"/>
      <c r="C50" s="10"/>
      <c r="D50" s="15"/>
      <c r="E50" s="5"/>
      <c r="F50" s="15"/>
      <c r="G50" s="5"/>
    </row>
    <row r="51" spans="1:7" ht="23.25" x14ac:dyDescent="0.35">
      <c r="A51" s="6"/>
      <c r="B51" s="6"/>
      <c r="C51" s="11"/>
      <c r="D51" s="16"/>
      <c r="E51" s="6"/>
      <c r="F51" s="16"/>
      <c r="G51" s="6"/>
    </row>
    <row r="52" spans="1:7" ht="23.25" x14ac:dyDescent="0.35">
      <c r="A52" s="5"/>
      <c r="B52" s="5"/>
      <c r="C52" s="10"/>
      <c r="D52" s="15"/>
      <c r="E52" s="5"/>
      <c r="F52" s="15"/>
      <c r="G52" s="5"/>
    </row>
    <row r="53" spans="1:7" ht="23.25" x14ac:dyDescent="0.35">
      <c r="A53" s="6"/>
      <c r="B53" s="6"/>
      <c r="C53" s="11"/>
      <c r="D53" s="16"/>
      <c r="E53" s="6"/>
      <c r="F53" s="16"/>
      <c r="G53" s="6"/>
    </row>
    <row r="54" spans="1:7" ht="23.25" x14ac:dyDescent="0.35">
      <c r="A54" s="5"/>
      <c r="B54" s="5"/>
      <c r="C54" s="10"/>
      <c r="D54" s="15"/>
      <c r="E54" s="5"/>
      <c r="F54" s="15"/>
      <c r="G54" s="5"/>
    </row>
    <row r="55" spans="1:7" ht="23.25" x14ac:dyDescent="0.35">
      <c r="A55" s="6"/>
      <c r="B55" s="6"/>
      <c r="C55" s="11"/>
      <c r="D55" s="16"/>
      <c r="E55" s="6"/>
      <c r="F55" s="16"/>
      <c r="G55" s="6"/>
    </row>
    <row r="56" spans="1:7" ht="23.25" x14ac:dyDescent="0.35">
      <c r="A56" s="5"/>
      <c r="B56" s="5"/>
      <c r="C56" s="10"/>
      <c r="D56" s="15"/>
      <c r="E56" s="5"/>
      <c r="F56" s="15"/>
      <c r="G56" s="5"/>
    </row>
    <row r="57" spans="1:7" ht="23.25" x14ac:dyDescent="0.35">
      <c r="A57" s="6"/>
      <c r="B57" s="6"/>
      <c r="C57" s="11"/>
      <c r="D57" s="16"/>
      <c r="E57" s="6"/>
      <c r="F57" s="16"/>
      <c r="G57" s="6"/>
    </row>
    <row r="58" spans="1:7" ht="23.25" x14ac:dyDescent="0.35">
      <c r="A58" s="5"/>
      <c r="B58" s="5"/>
      <c r="C58" s="10"/>
      <c r="D58" s="15"/>
      <c r="E58" s="5"/>
      <c r="F58" s="15"/>
      <c r="G58" s="5"/>
    </row>
    <row r="59" spans="1:7" ht="23.25" x14ac:dyDescent="0.35">
      <c r="A59" s="6"/>
      <c r="B59" s="6"/>
      <c r="C59" s="11"/>
      <c r="D59" s="16"/>
      <c r="E59" s="6"/>
      <c r="F59" s="16"/>
      <c r="G59" s="6"/>
    </row>
  </sheetData>
  <mergeCells count="3">
    <mergeCell ref="A3:D3"/>
    <mergeCell ref="A9:B9"/>
    <mergeCell ref="A1:G1"/>
  </mergeCells>
  <hyperlinks>
    <hyperlink ref="B6" r:id="rId1" display="stephane.rodier@actemium.com" xr:uid="{00000000-0004-0000-0100-000000000000}"/>
  </hyperlinks>
  <printOptions horizontalCentered="1" verticalCentered="1"/>
  <pageMargins left="0" right="0" top="0" bottom="0" header="0" footer="0"/>
  <pageSetup paperSize="9" scale="39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Q4320"/>
  <sheetViews>
    <sheetView zoomScale="55" zoomScaleNormal="55" workbookViewId="0">
      <selection activeCell="P28" sqref="P28"/>
    </sheetView>
  </sheetViews>
  <sheetFormatPr baseColWidth="10" defaultRowHeight="15" x14ac:dyDescent="0.25"/>
  <cols>
    <col min="1" max="1" width="36.7109375" style="34" bestFit="1" customWidth="1"/>
    <col min="2" max="2" width="37.85546875" style="29" bestFit="1" customWidth="1"/>
    <col min="3" max="3" width="19.42578125" style="29" bestFit="1" customWidth="1"/>
    <col min="4" max="4" width="8.28515625" style="29" customWidth="1"/>
    <col min="5" max="5" width="8" style="29" customWidth="1"/>
    <col min="6" max="6" width="26.140625" style="29" customWidth="1"/>
    <col min="7" max="7" width="69" style="29" customWidth="1"/>
    <col min="8" max="8" width="28.42578125" style="29" customWidth="1"/>
    <col min="9" max="9" width="113.42578125" style="29" customWidth="1"/>
    <col min="10" max="10" width="53.28515625" style="29" customWidth="1"/>
    <col min="11" max="11" width="19.28515625" style="29" customWidth="1"/>
    <col min="12" max="13" width="20.28515625" style="29" customWidth="1"/>
    <col min="14" max="14" width="109.5703125" customWidth="1"/>
    <col min="15" max="15" width="18.42578125" style="29" customWidth="1"/>
    <col min="16" max="16" width="20.42578125" style="44" customWidth="1"/>
    <col min="17" max="17" width="18.42578125" style="29" customWidth="1"/>
    <col min="18" max="18" width="12.28515625" bestFit="1" customWidth="1"/>
  </cols>
  <sheetData>
    <row r="1" spans="1:17" ht="23.25" x14ac:dyDescent="0.35">
      <c r="A1" s="32" t="s">
        <v>126</v>
      </c>
      <c r="B1" s="35" t="s">
        <v>127</v>
      </c>
      <c r="C1" s="35"/>
      <c r="D1" s="35"/>
      <c r="E1" s="35"/>
      <c r="F1" s="35"/>
      <c r="G1" s="35" t="s">
        <v>133</v>
      </c>
      <c r="H1" s="35" t="s">
        <v>5</v>
      </c>
      <c r="I1" s="38" t="s">
        <v>7</v>
      </c>
      <c r="J1" s="38" t="s">
        <v>1</v>
      </c>
      <c r="K1" s="39" t="s">
        <v>3</v>
      </c>
      <c r="L1" s="38" t="s">
        <v>2</v>
      </c>
      <c r="M1" s="41" t="s">
        <v>4</v>
      </c>
      <c r="N1" s="4" t="s">
        <v>6</v>
      </c>
      <c r="O1" s="43" t="s">
        <v>460</v>
      </c>
      <c r="P1" s="44" t="s">
        <v>413</v>
      </c>
      <c r="Q1" s="29" t="s">
        <v>462</v>
      </c>
    </row>
    <row r="2" spans="1:17" ht="23.25" x14ac:dyDescent="0.35">
      <c r="A2" s="33" t="str">
        <f>'Copier commandes wix'!C2</f>
        <v>#10052</v>
      </c>
      <c r="B2" s="37" t="s">
        <v>651</v>
      </c>
      <c r="C2" s="37" t="str">
        <f>IFERROR(MID(B2,1,FIND(" ",B2,1)-1),"")</f>
        <v>Niolas</v>
      </c>
      <c r="D2" s="37">
        <f>LEN(C2)+1</f>
        <v>7</v>
      </c>
      <c r="E2" s="37">
        <f>LEN(B2)</f>
        <v>12</v>
      </c>
      <c r="F2" s="37" t="str">
        <f>RIGHT(B2,E2-D2)</f>
        <v>Graby</v>
      </c>
      <c r="G2" s="37" t="str">
        <f>VLOOKUP(F2,'Effectif contrat'!A:B,2,FALSE)</f>
        <v>ATR - MAINTENANCE</v>
      </c>
      <c r="H2" s="36" t="str">
        <f>IFERROR(MID(MID('Copier commandes wix'!A2,FIND("µ",SUBSTITUTE('Copier commandes wix'!A2,",","µ",22))+2,FIND("µ",SUBSTITUTE('Copier commandes wix'!A2,",","µ",23))-FIND("µ",SUBSTITUTE('Copier commandes wix'!A2,",","µ",22))-3),1,FIND("-",MID('Copier commandes wix'!A2,FIND("µ",SUBSTITUTE('Copier commandes wix'!A2,",","µ",22))+2,FIND("µ",SUBSTITUTE('Copier commandes wix'!A2,",","µ",23))-FIND("µ",SUBSTITUTE('Copier commandes wix'!A2,",","µ",22))-3),1)-1),"")</f>
        <v>VP</v>
      </c>
      <c r="I2" s="36" t="str">
        <f>MID(MID('Copier commandes wix'!A2,FIND("µ",SUBSTITUTE('Copier commandes wix'!A2,",","µ",22))+2,FIND("µ",SUBSTITUTE('Copier commandes wix'!A2,",","µ",23))-FIND("µ",SUBSTITUTE('Copier commandes wix'!A2,",","µ",22))-3),SEARCH("|",SUBSTITUTE(MID('Copier commandes wix'!A2,FIND("µ",SUBSTITUTE('Copier commandes wix'!A2,",","µ",22))+2,FIND("µ",SUBSTITUTE('Copier commandes wix'!A2,",","µ",23))-FIND("µ",SUBSTITUTE('Copier commandes wix'!A2,",","µ",22))-3),"-","|",LEN(MID('Copier commandes wix'!A2,FIND("µ",SUBSTITUTE('Copier commandes wix'!A2,",","µ",22))+2,FIND("µ",SUBSTITUTE('Copier commandes wix'!A2,",","µ",23))-FIND("µ",SUBSTITUTE('Copier commandes wix'!A2,",","µ",22))-3))-LEN(SUBSTITUTE(MID('Copier commandes wix'!A2,FIND("µ",SUBSTITUTE('Copier commandes wix'!A2,",","µ",22))+2,FIND("µ",SUBSTITUTE('Copier commandes wix'!A2,",","µ",23))-FIND("µ",SUBSTITUTE('Copier commandes wix'!A2,",","µ",22))-3),"-",""))))+1,500)</f>
        <v>VESTE ACTEMIUM ROUGE</v>
      </c>
      <c r="J2" s="29" t="str">
        <f>MID(MID('Copier commandes wix'!A2,FIND("µ",SUBSTITUTE('Copier commandes wix'!A2,",","µ",23))-2,FIND("µ",SUBSTITUTE('Copier commandes wix'!A2,",","µ",24))-FIND("µ",SUBSTITUTE('Copier commandes wix'!A2,",","µ",23))-43),SEARCH("|",SUBSTITUTE(MID('Copier commandes wix'!A2,FIND("µ",SUBSTITUTE('Copier commandes wix'!A2,",","µ",23))+2,FIND("µ",SUBSTITUTE('Copier commandes wix'!A2,",","µ",24))-FIND("µ",SUBSTITUTE('Copier commandes wix'!A2,",","µ",23))-3),":","|",LEN(MID('Copier commandes wix'!A2,FIND("µ",SUBSTITUTE('Copier commandes wix'!A2,",","µ",23))+2,FIND("µ",SUBSTITUTE('Copier commandes wix'!A2,",","µ",24))-FIND("µ",SUBSTITUTE('Copier commandes wix'!A2,",","µ",23))-3))-LEN(SUBSTITUTE(MID('Copier commandes wix'!A2,FIND("µ",SUBSTITUTE('Copier commandes wix'!A2,",","µ",23))+2,FIND("µ",SUBSTITUTE('Copier commandes wix'!A2,",","µ",24))-FIND("µ",SUBSTITUTE('Copier commandes wix'!A2,",","µ",23))-3),":",""))))+1,500)</f>
        <v>T1</v>
      </c>
      <c r="K2" s="40" t="str">
        <f>MID('Copier commandes wix'!A2,FIND("µ",SUBSTITUTE('Copier commandes wix'!A2,",","µ",26))+2,FIND("µ",SUBSTITUTE('Copier commandes wix'!A2,",","µ",27))-FIND("µ",SUBSTITUTE('Copier commandes wix'!A2,",","µ",26))-3)</f>
        <v>1.0</v>
      </c>
      <c r="L2" s="36" t="str">
        <f>MID('Copier commandes wix'!A2,FIND("µ",SUBSTITUTE('Copier commandes wix'!A2,",","µ",25))+2,FIND("µ",SUBSTITUTE('Copier commandes wix'!A2,",","µ",26))-FIND("µ",SUBSTITUTE('Copier commandes wix'!A2,",","µ",25))-3)</f>
        <v>1</v>
      </c>
      <c r="M2" s="42" t="str">
        <f>MID('Copier commandes wix'!A2,FIND("µ",SUBSTITUTE('Copier commandes wix'!A2,",","µ",33))+2,FIND("µ",SUBSTITUTE('Copier commandes wix'!A2,",","µ",34))-FIND("µ",SUBSTITUTE('Copier commandes wix'!A2,",","µ",33))-3)</f>
        <v>69.5</v>
      </c>
      <c r="N2" s="5"/>
      <c r="O2" s="29" t="str">
        <f>IFERROR(VLOOKUP(I2,Article_famille!A:B,2,FALSE),"NA")</f>
        <v>VPI</v>
      </c>
      <c r="P2" s="44" t="str">
        <f>'Copier commandes wix'!F2</f>
        <v>27/11/18</v>
      </c>
      <c r="Q2" s="29">
        <f>VLOOKUP(G2,'effectif par contrat'!A:B,2,FALSE)</f>
        <v>6</v>
      </c>
    </row>
    <row r="3" spans="1:17" ht="23.25" x14ac:dyDescent="0.35">
      <c r="A3" s="33" t="str">
        <f>'Copier commandes wix'!C3</f>
        <v>#10052</v>
      </c>
      <c r="B3" s="37" t="s">
        <v>651</v>
      </c>
      <c r="C3" s="37" t="str">
        <f>IFERROR(MID(B3,1,FIND(" ",B3,1)-1),"")</f>
        <v>Niolas</v>
      </c>
      <c r="D3" s="37">
        <f>LEN(C3)+1</f>
        <v>7</v>
      </c>
      <c r="E3" s="37">
        <f>LEN(B3)</f>
        <v>12</v>
      </c>
      <c r="F3" s="37" t="str">
        <f>RIGHT(B3,E3-D3)</f>
        <v>Graby</v>
      </c>
      <c r="G3" s="37" t="str">
        <f>VLOOKUP(F3,'Effectif contrat'!A:B,2,FALSE)</f>
        <v>ATR - MAINTENANCE</v>
      </c>
      <c r="H3" s="36" t="str">
        <f>IFERROR(MID(MID('Copier commandes wix'!A3,FIND("µ",SUBSTITUTE('Copier commandes wix'!A3,",","µ",22))+2,FIND("µ",SUBSTITUTE('Copier commandes wix'!A3,",","µ",23))-FIND("µ",SUBSTITUTE('Copier commandes wix'!A3,",","µ",22))-3),1,FIND("-",MID('Copier commandes wix'!A3,FIND("µ",SUBSTITUTE('Copier commandes wix'!A3,",","µ",22))+2,FIND("µ",SUBSTITUTE('Copier commandes wix'!A3,",","µ",23))-FIND("µ",SUBSTITUTE('Copier commandes wix'!A3,",","µ",22))-3),1)-1),"")</f>
        <v>VP</v>
      </c>
      <c r="I3" s="36" t="str">
        <f>MID(MID('Copier commandes wix'!A3,FIND("µ",SUBSTITUTE('Copier commandes wix'!A3,",","µ",22))+2,FIND("µ",SUBSTITUTE('Copier commandes wix'!A3,",","µ",23))-FIND("µ",SUBSTITUTE('Copier commandes wix'!A3,",","µ",22))-3),SEARCH("|",SUBSTITUTE(MID('Copier commandes wix'!A3,FIND("µ",SUBSTITUTE('Copier commandes wix'!A3,",","µ",22))+2,FIND("µ",SUBSTITUTE('Copier commandes wix'!A3,",","µ",23))-FIND("µ",SUBSTITUTE('Copier commandes wix'!A3,",","µ",22))-3),"-","|",LEN(MID('Copier commandes wix'!A3,FIND("µ",SUBSTITUTE('Copier commandes wix'!A3,",","µ",22))+2,FIND("µ",SUBSTITUTE('Copier commandes wix'!A3,",","µ",23))-FIND("µ",SUBSTITUTE('Copier commandes wix'!A3,",","µ",22))-3))-LEN(SUBSTITUTE(MID('Copier commandes wix'!A3,FIND("µ",SUBSTITUTE('Copier commandes wix'!A3,",","µ",22))+2,FIND("µ",SUBSTITUTE('Copier commandes wix'!A3,",","µ",23))-FIND("µ",SUBSTITUTE('Copier commandes wix'!A3,",","µ",22))-3),"-",""))))+1,500)</f>
        <v>SHIRT ACTEMIUM NOIR &amp; BLANC</v>
      </c>
      <c r="J3" s="29" t="str">
        <f>MID(MID('Copier commandes wix'!A3,FIND("µ",SUBSTITUTE('Copier commandes wix'!A3,",","µ",23))-1,FIND("µ",SUBSTITUTE('Copier commandes wix'!A3,",","µ",24))-FIND("µ",SUBSTITUTE('Copier commandes wix'!A3,",","µ",23))-43),SEARCH("|",SUBSTITUTE(MID('Copier commandes wix'!A3,FIND("µ",SUBSTITUTE('Copier commandes wix'!A3,",","µ",23))+2,FIND("µ",SUBSTITUTE('Copier commandes wix'!A3,",","µ",24))-FIND("µ",SUBSTITUTE('Copier commandes wix'!A3,",","µ",23))-3),":","|",LEN(MID('Copier commandes wix'!A3,FIND("µ",SUBSTITUTE('Copier commandes wix'!A3,",","µ",23))+2,FIND("µ",SUBSTITUTE('Copier commandes wix'!A3,",","µ",24))-FIND("µ",SUBSTITUTE('Copier commandes wix'!A3,",","µ",23))-3))-LEN(SUBSTITUTE(MID('Copier commandes wix'!A3,FIND("µ",SUBSTITUTE('Copier commandes wix'!A3,",","µ",23))+2,FIND("µ",SUBSTITUTE('Copier commandes wix'!A3,",","µ",24))-FIND("µ",SUBSTITUTE('Copier commandes wix'!A3,",","µ",23))-3),":",""))))+1,500)</f>
        <v xml:space="preserve">M </v>
      </c>
      <c r="K3" s="40" t="str">
        <f>MID('Copier commandes wix'!A3,FIND("µ",SUBSTITUTE('Copier commandes wix'!A3,",","µ",26))+2,FIND("µ",SUBSTITUTE('Copier commandes wix'!A3,",","µ",27))-FIND("µ",SUBSTITUTE('Copier commandes wix'!A3,",","µ",26))-3)</f>
        <v>1.0</v>
      </c>
      <c r="L3" s="36" t="str">
        <f>MID('Copier commandes wix'!A3,FIND("µ",SUBSTITUTE('Copier commandes wix'!A3,",","µ",25))+2,FIND("µ",SUBSTITUTE('Copier commandes wix'!A3,",","µ",26))-FIND("µ",SUBSTITUTE('Copier commandes wix'!A3,",","µ",25))-3)</f>
        <v>4</v>
      </c>
      <c r="M3" s="42" t="str">
        <f>MID('Copier commandes wix'!A3,FIND("µ",SUBSTITUTE('Copier commandes wix'!A3,",","µ",33))+2,FIND("µ",SUBSTITUTE('Copier commandes wix'!A3,",","µ",34))-FIND("µ",SUBSTITUTE('Copier commandes wix'!A3,",","µ",33))-3)</f>
        <v>69.5</v>
      </c>
      <c r="N3" s="5"/>
      <c r="O3" s="29" t="str">
        <f>IFERROR(VLOOKUP(I3,Article_famille!A:B,2,FALSE),"NA")</f>
        <v>NA</v>
      </c>
      <c r="P3" s="44" t="str">
        <f>'Copier commandes wix'!F3</f>
        <v>27/11/18</v>
      </c>
      <c r="Q3" s="29">
        <f>VLOOKUP(G3,'effectif par contrat'!A:B,2,FALSE)</f>
        <v>6</v>
      </c>
    </row>
    <row r="4" spans="1:17" ht="23.25" x14ac:dyDescent="0.35">
      <c r="A4" s="33" t="str">
        <f>'Copier commandes wix'!C4</f>
        <v>#10052</v>
      </c>
      <c r="B4" s="37" t="s">
        <v>651</v>
      </c>
      <c r="C4" s="37" t="str">
        <f t="shared" ref="C4:C67" si="0">IFERROR(MID(B4,1,FIND(" ",B4,1)-1),"")</f>
        <v>Niolas</v>
      </c>
      <c r="D4" s="37">
        <f t="shared" ref="D4:D67" si="1">LEN(C4)+1</f>
        <v>7</v>
      </c>
      <c r="E4" s="37">
        <f t="shared" ref="E4:E67" si="2">LEN(B4)</f>
        <v>12</v>
      </c>
      <c r="F4" s="37" t="str">
        <f t="shared" ref="F4:F67" si="3">RIGHT(B4,E4-D4)</f>
        <v>Graby</v>
      </c>
      <c r="G4" s="37" t="str">
        <f>VLOOKUP(F4,'Effectif contrat'!A:B,2,FALSE)</f>
        <v>ATR - MAINTENANCE</v>
      </c>
      <c r="H4" s="36" t="str">
        <f>IFERROR(MID(MID('Copier commandes wix'!A4,FIND("µ",SUBSTITUTE('Copier commandes wix'!A4,",","µ",22))+2,FIND("µ",SUBSTITUTE('Copier commandes wix'!A4,",","µ",23))-FIND("µ",SUBSTITUTE('Copier commandes wix'!A4,",","µ",22))-3),1,FIND("-",MID('Copier commandes wix'!A4,FIND("µ",SUBSTITUTE('Copier commandes wix'!A4,",","µ",22))+2,FIND("µ",SUBSTITUTE('Copier commandes wix'!A4,",","µ",23))-FIND("µ",SUBSTITUTE('Copier commandes wix'!A4,",","µ",22))-3),1)-1),"")</f>
        <v>VP</v>
      </c>
      <c r="I4" s="36" t="str">
        <f>MID(MID('Copier commandes wix'!A4,FIND("µ",SUBSTITUTE('Copier commandes wix'!A4,",","µ",22))+2,FIND("µ",SUBSTITUTE('Copier commandes wix'!A4,",","µ",23))-FIND("µ",SUBSTITUTE('Copier commandes wix'!A4,",","µ",22))-3),SEARCH("|",SUBSTITUTE(MID('Copier commandes wix'!A4,FIND("µ",SUBSTITUTE('Copier commandes wix'!A4,",","µ",22))+2,FIND("µ",SUBSTITUTE('Copier commandes wix'!A4,",","µ",23))-FIND("µ",SUBSTITUTE('Copier commandes wix'!A4,",","µ",22))-3),"-","|",LEN(MID('Copier commandes wix'!A4,FIND("µ",SUBSTITUTE('Copier commandes wix'!A4,",","µ",22))+2,FIND("µ",SUBSTITUTE('Copier commandes wix'!A4,",","µ",23))-FIND("µ",SUBSTITUTE('Copier commandes wix'!A4,",","µ",22))-3))-LEN(SUBSTITUTE(MID('Copier commandes wix'!A4,FIND("µ",SUBSTITUTE('Copier commandes wix'!A4,",","µ",22))+2,FIND("µ",SUBSTITUTE('Copier commandes wix'!A4,",","µ",23))-FIND("µ",SUBSTITUTE('Copier commandes wix'!A4,",","µ",22))-3),"-",""))))+1,500)</f>
        <v>PANTALON ACTEMIUM ROUGE</v>
      </c>
      <c r="J4" s="29" t="str">
        <f>MID(MID('Copier commandes wix'!A4,FIND("µ",SUBSTITUTE('Copier commandes wix'!A4,",","µ",23))-2,FIND("µ",SUBSTITUTE('Copier commandes wix'!A4,",","µ",24))-FIND("µ",SUBSTITUTE('Copier commandes wix'!A4,",","µ",23))-43),SEARCH("|",SUBSTITUTE(MID('Copier commandes wix'!A4,FIND("µ",SUBSTITUTE('Copier commandes wix'!A4,",","µ",23))+2,FIND("µ",SUBSTITUTE('Copier commandes wix'!A4,",","µ",24))-FIND("µ",SUBSTITUTE('Copier commandes wix'!A4,",","µ",23))-3),":","|",LEN(MID('Copier commandes wix'!A4,FIND("µ",SUBSTITUTE('Copier commandes wix'!A4,",","µ",23))+2,FIND("µ",SUBSTITUTE('Copier commandes wix'!A4,",","µ",24))-FIND("µ",SUBSTITUTE('Copier commandes wix'!A4,",","µ",23))-3))-LEN(SUBSTITUTE(MID('Copier commandes wix'!A4,FIND("µ",SUBSTITUTE('Copier commandes wix'!A4,",","µ",23))+2,FIND("µ",SUBSTITUTE('Copier commandes wix'!A4,",","µ",24))-FIND("µ",SUBSTITUTE('Copier commandes wix'!A4,",","µ",23))-3),":",""))))+1,500)</f>
        <v>T1</v>
      </c>
      <c r="K4" s="40" t="str">
        <f>MID('Copier commandes wix'!A4,FIND("µ",SUBSTITUTE('Copier commandes wix'!A4,",","µ",26))+2,FIND("µ",SUBSTITUTE('Copier commandes wix'!A4,",","µ",27))-FIND("µ",SUBSTITUTE('Copier commandes wix'!A4,",","µ",26))-3)</f>
        <v>1.0</v>
      </c>
      <c r="L4" s="36" t="str">
        <f>MID('Copier commandes wix'!A4,FIND("µ",SUBSTITUTE('Copier commandes wix'!A4,",","µ",25))+2,FIND("µ",SUBSTITUTE('Copier commandes wix'!A4,",","µ",26))-FIND("µ",SUBSTITUTE('Copier commandes wix'!A4,",","µ",25))-3)</f>
        <v>2</v>
      </c>
      <c r="M4" s="42" t="str">
        <f>MID('Copier commandes wix'!A4,FIND("µ",SUBSTITUTE('Copier commandes wix'!A4,",","µ",33))+2,FIND("µ",SUBSTITUTE('Copier commandes wix'!A4,",","µ",34))-FIND("µ",SUBSTITUTE('Copier commandes wix'!A4,",","µ",33))-3)</f>
        <v>69.5</v>
      </c>
      <c r="N4" s="5"/>
      <c r="O4" s="29" t="str">
        <f>IFERROR(VLOOKUP(I4,Article_famille!A:B,2,FALSE),"NA")</f>
        <v>VPI</v>
      </c>
      <c r="P4" s="44" t="str">
        <f>'Copier commandes wix'!F4</f>
        <v>27/11/18</v>
      </c>
      <c r="Q4" s="29">
        <f>VLOOKUP(G4,'effectif par contrat'!A:B,2,FALSE)</f>
        <v>6</v>
      </c>
    </row>
    <row r="5" spans="1:17" ht="23.25" x14ac:dyDescent="0.35">
      <c r="A5" s="33" t="str">
        <f>'Copier commandes wix'!C5</f>
        <v>#10052</v>
      </c>
      <c r="B5" s="37" t="s">
        <v>651</v>
      </c>
      <c r="C5" s="37" t="str">
        <f t="shared" si="0"/>
        <v>Niolas</v>
      </c>
      <c r="D5" s="37">
        <f t="shared" si="1"/>
        <v>7</v>
      </c>
      <c r="E5" s="37">
        <f t="shared" si="2"/>
        <v>12</v>
      </c>
      <c r="F5" s="37" t="str">
        <f t="shared" si="3"/>
        <v>Graby</v>
      </c>
      <c r="G5" s="37" t="str">
        <f>VLOOKUP(F5,'Effectif contrat'!A:B,2,FALSE)</f>
        <v>ATR - MAINTENANCE</v>
      </c>
      <c r="H5" s="36" t="str">
        <f>IFERROR(MID(MID('Copier commandes wix'!A5,FIND("µ",SUBSTITUTE('Copier commandes wix'!A5,",","µ",22))+2,FIND("µ",SUBSTITUTE('Copier commandes wix'!A5,",","µ",23))-FIND("µ",SUBSTITUTE('Copier commandes wix'!A5,",","µ",22))-3),1,FIND("-",MID('Copier commandes wix'!A5,FIND("µ",SUBSTITUTE('Copier commandes wix'!A5,",","µ",22))+2,FIND("µ",SUBSTITUTE('Copier commandes wix'!A5,",","µ",23))-FIND("µ",SUBSTITUTE('Copier commandes wix'!A5,",","µ",22))-3),1)-1),"")</f>
        <v xml:space="preserve">EM </v>
      </c>
      <c r="I5" s="36" t="str">
        <f>MID(MID('Copier commandes wix'!A5,FIND("µ",SUBSTITUTE('Copier commandes wix'!A5,",","µ",22))+2,FIND("µ",SUBSTITUTE('Copier commandes wix'!A5,",","µ",23))-FIND("µ",SUBSTITUTE('Copier commandes wix'!A5,",","µ",22))-3),SEARCH("|",SUBSTITUTE(MID('Copier commandes wix'!A5,FIND("µ",SUBSTITUTE('Copier commandes wix'!A5,",","µ",22))+2,FIND("µ",SUBSTITUTE('Copier commandes wix'!A5,",","µ",23))-FIND("µ",SUBSTITUTE('Copier commandes wix'!A5,",","µ",22))-3),"-","|",LEN(MID('Copier commandes wix'!A5,FIND("µ",SUBSTITUTE('Copier commandes wix'!A5,",","µ",22))+2,FIND("µ",SUBSTITUTE('Copier commandes wix'!A5,",","µ",23))-FIND("µ",SUBSTITUTE('Copier commandes wix'!A5,",","µ",22))-3))-LEN(SUBSTITUTE(MID('Copier commandes wix'!A5,FIND("µ",SUBSTITUTE('Copier commandes wix'!A5,",","µ",22))+2,FIND("µ",SUBSTITUTE('Copier commandes wix'!A5,",","µ",23))-FIND("µ",SUBSTITUTE('Copier commandes wix'!A5,",","µ",22))-3),"-",""))))+1,500)</f>
        <v xml:space="preserve"> CHAUSSURE BETA 7253NKK</v>
      </c>
      <c r="J5" s="29" t="str">
        <f>MID(MID('Copier commandes wix'!A5,FIND("µ",SUBSTITUTE('Copier commandes wix'!A5,",","µ",23))+2,FIND("µ",SUBSTITUTE('Copier commandes wix'!A5,",","µ",24))-FIND("µ",SUBSTITUTE('Copier commandes wix'!A5,",","µ",23))-3),SEARCH("|",SUBSTITUTE(MID('Copier commandes wix'!A5,FIND("µ",SUBSTITUTE('Copier commandes wix'!A5,",","µ",23))+2,FIND("µ",SUBSTITUTE('Copier commandes wix'!A5,",","µ",24))-FIND("µ",SUBSTITUTE('Copier commandes wix'!A5,",","µ",23))-3),":","|",LEN(MID('Copier commandes wix'!A5,FIND("µ",SUBSTITUTE('Copier commandes wix'!A5,",","µ",23))+2,FIND("µ",SUBSTITUTE('Copier commandes wix'!A5,",","µ",24))-FIND("µ",SUBSTITUTE('Copier commandes wix'!A5,",","µ",23))-3))-LEN(SUBSTITUTE(MID('Copier commandes wix'!A5,FIND("µ",SUBSTITUTE('Copier commandes wix'!A5,",","µ",23))+2,FIND("µ",SUBSTITUTE('Copier commandes wix'!A5,",","µ",24))-FIND("µ",SUBSTITUTE('Copier commandes wix'!A5,",","µ",23))-3),":",""))))+1,500)</f>
        <v>45</v>
      </c>
      <c r="K5" s="40" t="str">
        <f>MID('Copier commandes wix'!A5,FIND("µ",SUBSTITUTE('Copier commandes wix'!A5,",","µ",26))+2,FIND("µ",SUBSTITUTE('Copier commandes wix'!A5,",","µ",27))-FIND("µ",SUBSTITUTE('Copier commandes wix'!A5,",","µ",26))-3)</f>
        <v>61.5</v>
      </c>
      <c r="L5" s="36" t="str">
        <f>MID('Copier commandes wix'!A5,FIND("µ",SUBSTITUTE('Copier commandes wix'!A5,",","µ",25))+2,FIND("µ",SUBSTITUTE('Copier commandes wix'!A5,",","µ",26))-FIND("µ",SUBSTITUTE('Copier commandes wix'!A5,",","µ",25))-3)</f>
        <v>1</v>
      </c>
      <c r="M5" s="42" t="str">
        <f>MID('Copier commandes wix'!A5,FIND("µ",SUBSTITUTE('Copier commandes wix'!A5,",","µ",33))+2,FIND("µ",SUBSTITUTE('Copier commandes wix'!A5,",","µ",34))-FIND("µ",SUBSTITUTE('Copier commandes wix'!A5,",","µ",33))-3)</f>
        <v>69.5</v>
      </c>
      <c r="N5" s="5"/>
      <c r="O5" s="29" t="str">
        <f>IFERROR(VLOOKUP(I5,Article_famille!A:B,2,FALSE),"NA")</f>
        <v>NA</v>
      </c>
      <c r="P5" s="44" t="str">
        <f>'Copier commandes wix'!F5</f>
        <v>27/11/18</v>
      </c>
      <c r="Q5" s="29">
        <f>VLOOKUP(G5,'effectif par contrat'!A:B,2,FALSE)</f>
        <v>6</v>
      </c>
    </row>
    <row r="6" spans="1:17" ht="23.25" x14ac:dyDescent="0.35">
      <c r="A6" s="33" t="str">
        <f>'Copier commandes wix'!C6</f>
        <v>#10052</v>
      </c>
      <c r="B6" s="37" t="s">
        <v>651</v>
      </c>
      <c r="C6" s="37" t="str">
        <f t="shared" si="0"/>
        <v>Niolas</v>
      </c>
      <c r="D6" s="37">
        <f t="shared" si="1"/>
        <v>7</v>
      </c>
      <c r="E6" s="37">
        <f t="shared" si="2"/>
        <v>12</v>
      </c>
      <c r="F6" s="37" t="str">
        <f t="shared" si="3"/>
        <v>Graby</v>
      </c>
      <c r="G6" s="37" t="str">
        <f>VLOOKUP(F6,'Effectif contrat'!A:B,2,FALSE)</f>
        <v>ATR - MAINTENANCE</v>
      </c>
      <c r="H6" s="36" t="str">
        <f>IFERROR(MID(MID('Copier commandes wix'!A6,FIND("µ",SUBSTITUTE('Copier commandes wix'!A6,",","µ",22))+2,FIND("µ",SUBSTITUTE('Copier commandes wix'!A6,",","µ",23))-FIND("µ",SUBSTITUTE('Copier commandes wix'!A6,",","µ",22))-3),1,FIND("-",MID('Copier commandes wix'!A6,FIND("µ",SUBSTITUTE('Copier commandes wix'!A6,",","µ",22))+2,FIND("µ",SUBSTITUTE('Copier commandes wix'!A6,",","µ",23))-FIND("µ",SUBSTITUTE('Copier commandes wix'!A6,",","µ",22))-3),1)-1),"")</f>
        <v>VP</v>
      </c>
      <c r="I6" s="36" t="str">
        <f>MID(MID('Copier commandes wix'!A6,FIND("µ",SUBSTITUTE('Copier commandes wix'!A6,",","µ",22))+2,FIND("µ",SUBSTITUTE('Copier commandes wix'!A6,",","µ",23))-FIND("µ",SUBSTITUTE('Copier commandes wix'!A6,",","µ",22))-3),SEARCH("|",SUBSTITUTE(MID('Copier commandes wix'!A6,FIND("µ",SUBSTITUTE('Copier commandes wix'!A6,",","µ",22))+2,FIND("µ",SUBSTITUTE('Copier commandes wix'!A6,",","µ",23))-FIND("µ",SUBSTITUTE('Copier commandes wix'!A6,",","µ",22))-3),"-","|",LEN(MID('Copier commandes wix'!A6,FIND("µ",SUBSTITUTE('Copier commandes wix'!A6,",","µ",22))+2,FIND("µ",SUBSTITUTE('Copier commandes wix'!A6,",","µ",23))-FIND("µ",SUBSTITUTE('Copier commandes wix'!A6,",","µ",22))-3))-LEN(SUBSTITUTE(MID('Copier commandes wix'!A6,FIND("µ",SUBSTITUTE('Copier commandes wix'!A6,",","µ",22))+2,FIND("µ",SUBSTITUTE('Copier commandes wix'!A6,",","µ",23))-FIND("µ",SUBSTITUTE('Copier commandes wix'!A6,",","µ",22))-3),"-",""))))+1,500)</f>
        <v>SWEAT ACTEMIUM NOIR &amp; BLANC</v>
      </c>
      <c r="J6" s="29" t="str">
        <f>MID(MID('Copier commandes wix'!A6,FIND("µ",SUBSTITUTE('Copier commandes wix'!A6,",","µ",23))-1,FIND("µ",SUBSTITUTE('Copier commandes wix'!A6,",","µ",24))-FIND("µ",SUBSTITUTE('Copier commandes wix'!A6,",","µ",23))-43),SEARCH("|",SUBSTITUTE(MID('Copier commandes wix'!A6,FIND("µ",SUBSTITUTE('Copier commandes wix'!A6,",","µ",23))+2,FIND("µ",SUBSTITUTE('Copier commandes wix'!A6,",","µ",24))-FIND("µ",SUBSTITUTE('Copier commandes wix'!A6,",","µ",23))-3),":","|",LEN(MID('Copier commandes wix'!A6,FIND("µ",SUBSTITUTE('Copier commandes wix'!A6,",","µ",23))+2,FIND("µ",SUBSTITUTE('Copier commandes wix'!A6,",","µ",24))-FIND("µ",SUBSTITUTE('Copier commandes wix'!A6,",","µ",23))-3))-LEN(SUBSTITUTE(MID('Copier commandes wix'!A6,FIND("µ",SUBSTITUTE('Copier commandes wix'!A6,",","µ",23))+2,FIND("µ",SUBSTITUTE('Copier commandes wix'!A6,",","µ",24))-FIND("µ",SUBSTITUTE('Copier commandes wix'!A6,",","µ",23))-3),":",""))))+1,500)</f>
        <v xml:space="preserve">M </v>
      </c>
      <c r="K6" s="40" t="str">
        <f>MID('Copier commandes wix'!A6,FIND("µ",SUBSTITUTE('Copier commandes wix'!A6,",","µ",26))+2,FIND("µ",SUBSTITUTE('Copier commandes wix'!A6,",","µ",27))-FIND("µ",SUBSTITUTE('Copier commandes wix'!A6,",","µ",26))-3)</f>
        <v>1.0</v>
      </c>
      <c r="L6" s="36" t="str">
        <f>MID('Copier commandes wix'!A6,FIND("µ",SUBSTITUTE('Copier commandes wix'!A6,",","µ",25))+2,FIND("µ",SUBSTITUTE('Copier commandes wix'!A6,",","µ",26))-FIND("µ",SUBSTITUTE('Copier commandes wix'!A6,",","µ",25))-3)</f>
        <v>1</v>
      </c>
      <c r="M6" s="42" t="str">
        <f>MID('Copier commandes wix'!A6,FIND("µ",SUBSTITUTE('Copier commandes wix'!A6,",","µ",33))+2,FIND("µ",SUBSTITUTE('Copier commandes wix'!A6,",","µ",34))-FIND("µ",SUBSTITUTE('Copier commandes wix'!A6,",","µ",33))-3)</f>
        <v>69.5</v>
      </c>
      <c r="N6" s="5"/>
      <c r="O6" s="29" t="str">
        <f>IFERROR(VLOOKUP(I6,Article_famille!A:B,2,FALSE),"NA")</f>
        <v>VPI</v>
      </c>
      <c r="P6" s="44" t="str">
        <f>'Copier commandes wix'!F6</f>
        <v>27/11/18</v>
      </c>
      <c r="Q6" s="29">
        <f>VLOOKUP(G6,'effectif par contrat'!A:B,2,FALSE)</f>
        <v>6</v>
      </c>
    </row>
    <row r="7" spans="1:17" ht="23.25" x14ac:dyDescent="0.35">
      <c r="A7" s="33" t="str">
        <f>'Copier commandes wix'!C7</f>
        <v>#10051</v>
      </c>
      <c r="B7" s="37" t="str">
        <f>MID('Copier commandes wix'!A7,FIND("µ",SUBSTITUTE('Copier commandes wix'!A7,",","µ",4))+2,FIND("µ",SUBSTITUTE('Copier commandes wix'!A7,",","µ",5))-FIND("µ",SUBSTITUTE('Copier commandes wix'!A7,",","µ",4))-3)</f>
        <v>cedric reixach</v>
      </c>
      <c r="C7" s="37" t="str">
        <f t="shared" si="0"/>
        <v>cedric</v>
      </c>
      <c r="D7" s="37">
        <f t="shared" si="1"/>
        <v>7</v>
      </c>
      <c r="E7" s="37">
        <f t="shared" si="2"/>
        <v>14</v>
      </c>
      <c r="F7" s="37" t="str">
        <f t="shared" si="3"/>
        <v>reixach</v>
      </c>
      <c r="G7" s="37" t="str">
        <f>VLOOKUP(F7,'Effectif contrat'!A:B,2,FALSE)</f>
        <v>CLIENTS DIVERS - TRAVAUX &amp; MAINTENANCE</v>
      </c>
      <c r="H7" s="36" t="str">
        <f>IFERROR(MID(MID('Copier commandes wix'!A7,FIND("µ",SUBSTITUTE('Copier commandes wix'!A7,",","µ",22))+2,FIND("µ",SUBSTITUTE('Copier commandes wix'!A7,",","µ",23))-FIND("µ",SUBSTITUTE('Copier commandes wix'!A7,",","µ",22))-3),1,FIND("-",MID('Copier commandes wix'!A7,FIND("µ",SUBSTITUTE('Copier commandes wix'!A7,",","µ",22))+2,FIND("µ",SUBSTITUTE('Copier commandes wix'!A7,",","µ",23))-FIND("µ",SUBSTITUTE('Copier commandes wix'!A7,",","µ",22))-3),1)-1),"")</f>
        <v>EM</v>
      </c>
      <c r="I7" s="36" t="str">
        <f>MID(MID('Copier commandes wix'!A7,FIND("µ",SUBSTITUTE('Copier commandes wix'!A7,",","µ",22))+2,FIND("µ",SUBSTITUTE('Copier commandes wix'!A7,",","µ",23))-FIND("µ",SUBSTITUTE('Copier commandes wix'!A7,",","µ",22))-3),SEARCH("|",SUBSTITUTE(MID('Copier commandes wix'!A7,FIND("µ",SUBSTITUTE('Copier commandes wix'!A7,",","µ",22))+2,FIND("µ",SUBSTITUTE('Copier commandes wix'!A7,",","µ",23))-FIND("µ",SUBSTITUTE('Copier commandes wix'!A7,",","µ",22))-3),"-","|",LEN(MID('Copier commandes wix'!A7,FIND("µ",SUBSTITUTE('Copier commandes wix'!A7,",","µ",22))+2,FIND("µ",SUBSTITUTE('Copier commandes wix'!A7,",","µ",23))-FIND("µ",SUBSTITUTE('Copier commandes wix'!A7,",","µ",22))-3))-LEN(SUBSTITUTE(MID('Copier commandes wix'!A7,FIND("µ",SUBSTITUTE('Copier commandes wix'!A7,",","µ",22))+2,FIND("µ",SUBSTITUTE('Copier commandes wix'!A7,",","µ",23))-FIND("µ",SUBSTITUTE('Copier commandes wix'!A7,",","µ",22))-3),"-",""))))+1,500)</f>
        <v>CHAUSSURE BETA 7252NKK</v>
      </c>
      <c r="J7" s="29" t="str">
        <f>MID(MID('Copier commandes wix'!A7,FIND("µ",SUBSTITUTE('Copier commandes wix'!A7,",","µ",23))+2,FIND("µ",SUBSTITUTE('Copier commandes wix'!A7,",","µ",24))-FIND("µ",SUBSTITUTE('Copier commandes wix'!A7,",","µ",23))-3),SEARCH("|",SUBSTITUTE(MID('Copier commandes wix'!A7,FIND("µ",SUBSTITUTE('Copier commandes wix'!A7,",","µ",23))+2,FIND("µ",SUBSTITUTE('Copier commandes wix'!A7,",","µ",24))-FIND("µ",SUBSTITUTE('Copier commandes wix'!A7,",","µ",23))-3),":","|",LEN(MID('Copier commandes wix'!A7,FIND("µ",SUBSTITUTE('Copier commandes wix'!A7,",","µ",23))+2,FIND("µ",SUBSTITUTE('Copier commandes wix'!A7,",","µ",24))-FIND("µ",SUBSTITUTE('Copier commandes wix'!A7,",","µ",23))-3))-LEN(SUBSTITUTE(MID('Copier commandes wix'!A7,FIND("µ",SUBSTITUTE('Copier commandes wix'!A7,",","µ",23))+2,FIND("µ",SUBSTITUTE('Copier commandes wix'!A7,",","µ",24))-FIND("µ",SUBSTITUTE('Copier commandes wix'!A7,",","µ",23))-3),":",""))))+1,500)</f>
        <v>39</v>
      </c>
      <c r="K7" s="40" t="str">
        <f>MID('Copier commandes wix'!A7,FIND("µ",SUBSTITUTE('Copier commandes wix'!A7,",","µ",26))+2,FIND("µ",SUBSTITUTE('Copier commandes wix'!A7,",","µ",27))-FIND("µ",SUBSTITUTE('Copier commandes wix'!A7,",","µ",26))-3)</f>
        <v>59.5</v>
      </c>
      <c r="L7" s="36" t="str">
        <f>MID('Copier commandes wix'!A7,FIND("µ",SUBSTITUTE('Copier commandes wix'!A7,",","µ",25))+2,FIND("µ",SUBSTITUTE('Copier commandes wix'!A7,",","µ",26))-FIND("µ",SUBSTITUTE('Copier commandes wix'!A7,",","µ",25))-3)</f>
        <v>1</v>
      </c>
      <c r="M7" s="42" t="str">
        <f>MID('Copier commandes wix'!A7,FIND("µ",SUBSTITUTE('Copier commandes wix'!A7,",","µ",33))+2,FIND("µ",SUBSTITUTE('Copier commandes wix'!A7,",","µ",34))-FIND("µ",SUBSTITUTE('Copier commandes wix'!A7,",","µ",33))-3)</f>
        <v>59.5</v>
      </c>
      <c r="N7" s="5"/>
      <c r="O7" s="29" t="str">
        <f>IFERROR(VLOOKUP(I7,Article_famille!A:B,2,FALSE),"NA")</f>
        <v>Pieds</v>
      </c>
      <c r="P7" s="44" t="str">
        <f>'Copier commandes wix'!F7</f>
        <v>27/11/18</v>
      </c>
      <c r="Q7" s="29">
        <f>VLOOKUP(G7,'effectif par contrat'!A:B,2,FALSE)</f>
        <v>8</v>
      </c>
    </row>
    <row r="8" spans="1:17" ht="23.25" x14ac:dyDescent="0.35">
      <c r="A8" s="33" t="str">
        <f>'Copier commandes wix'!C8</f>
        <v>#10050</v>
      </c>
      <c r="B8" s="37" t="str">
        <f>MID('Copier commandes wix'!A8,FIND("µ",SUBSTITUTE('Copier commandes wix'!A8,",","µ",4))+2,FIND("µ",SUBSTITUTE('Copier commandes wix'!A8,",","µ",5))-FIND("µ",SUBSTITUTE('Copier commandes wix'!A8,",","µ",4))-3)</f>
        <v>stephane rodier</v>
      </c>
      <c r="C8" s="37" t="str">
        <f t="shared" si="0"/>
        <v>stephane</v>
      </c>
      <c r="D8" s="37">
        <f t="shared" si="1"/>
        <v>9</v>
      </c>
      <c r="E8" s="37">
        <f t="shared" si="2"/>
        <v>15</v>
      </c>
      <c r="F8" s="37" t="str">
        <f t="shared" si="3"/>
        <v>rodier</v>
      </c>
      <c r="G8" s="37" t="str">
        <f>VLOOKUP(F8,'Effectif contrat'!A:B,2,FALSE)</f>
        <v>CLIENTS DIVERS - TRAVAUX &amp; MAINTENANCE</v>
      </c>
      <c r="H8" s="36" t="str">
        <f>IFERROR(MID(MID('Copier commandes wix'!A8,FIND("µ",SUBSTITUTE('Copier commandes wix'!A8,",","µ",22))+2,FIND("µ",SUBSTITUTE('Copier commandes wix'!A8,",","µ",23))-FIND("µ",SUBSTITUTE('Copier commandes wix'!A8,",","µ",22))-3),1,FIND("-",MID('Copier commandes wix'!A8,FIND("µ",SUBSTITUTE('Copier commandes wix'!A8,",","µ",22))+2,FIND("µ",SUBSTITUTE('Copier commandes wix'!A8,",","µ",23))-FIND("µ",SUBSTITUTE('Copier commandes wix'!A8,",","µ",22))-3),1)-1),"")</f>
        <v>FS</v>
      </c>
      <c r="I8" s="36" t="str">
        <f>MID(MID('Copier commandes wix'!A8,FIND("µ",SUBSTITUTE('Copier commandes wix'!A8,",","µ",22))+2,FIND("µ",SUBSTITUTE('Copier commandes wix'!A8,",","µ",23))-FIND("µ",SUBSTITUTE('Copier commandes wix'!A8,",","µ",22))-3),SEARCH("|",SUBSTITUTE(MID('Copier commandes wix'!A8,FIND("µ",SUBSTITUTE('Copier commandes wix'!A8,",","µ",22))+2,FIND("µ",SUBSTITUTE('Copier commandes wix'!A8,",","µ",23))-FIND("µ",SUBSTITUTE('Copier commandes wix'!A8,",","µ",22))-3),"-","|",LEN(MID('Copier commandes wix'!A8,FIND("µ",SUBSTITUTE('Copier commandes wix'!A8,",","µ",22))+2,FIND("µ",SUBSTITUTE('Copier commandes wix'!A8,",","µ",23))-FIND("µ",SUBSTITUTE('Copier commandes wix'!A8,",","µ",22))-3))-LEN(SUBSTITUTE(MID('Copier commandes wix'!A8,FIND("µ",SUBSTITUTE('Copier commandes wix'!A8,",","µ",22))+2,FIND("µ",SUBSTITUTE('Copier commandes wix'!A8,",","µ",23))-FIND("µ",SUBSTITUTE('Copier commandes wix'!A8,",","µ",22))-3),"-",""))))+1,500)</f>
        <v>COUPURE STARCUT+XTRA</v>
      </c>
      <c r="J8" s="29" t="str">
        <f>MID(MID('Copier commandes wix'!A8,FIND("µ",SUBSTITUTE('Copier commandes wix'!A8,",","µ",23))+2,FIND("µ",SUBSTITUTE('Copier commandes wix'!A8,",","µ",24))-FIND("µ",SUBSTITUTE('Copier commandes wix'!A8,",","µ",23))-3),SEARCH("|",SUBSTITUTE(MID('Copier commandes wix'!A8,FIND("µ",SUBSTITUTE('Copier commandes wix'!A8,",","µ",23))+2,FIND("µ",SUBSTITUTE('Copier commandes wix'!A8,",","µ",24))-FIND("µ",SUBSTITUTE('Copier commandes wix'!A8,",","µ",23))-3),":","|",LEN(MID('Copier commandes wix'!A8,FIND("µ",SUBSTITUTE('Copier commandes wix'!A8,",","µ",23))+2,FIND("µ",SUBSTITUTE('Copier commandes wix'!A8,",","µ",24))-FIND("µ",SUBSTITUTE('Copier commandes wix'!A8,",","µ",23))-3))-LEN(SUBSTITUTE(MID('Copier commandes wix'!A8,FIND("µ",SUBSTITUTE('Copier commandes wix'!A8,",","µ",23))+2,FIND("µ",SUBSTITUTE('Copier commandes wix'!A8,",","µ",24))-FIND("µ",SUBSTITUTE('Copier commandes wix'!A8,",","µ",23))-3),":",""))))+1,500)</f>
        <v>8</v>
      </c>
      <c r="K8" s="40" t="str">
        <f>MID('Copier commandes wix'!A8,FIND("µ",SUBSTITUTE('Copier commandes wix'!A8,",","µ",26))+2,FIND("µ",SUBSTITUTE('Copier commandes wix'!A8,",","µ",27))-FIND("µ",SUBSTITUTE('Copier commandes wix'!A8,",","µ",26))-3)</f>
        <v>3.71</v>
      </c>
      <c r="L8" s="36" t="str">
        <f>MID('Copier commandes wix'!A8,FIND("µ",SUBSTITUTE('Copier commandes wix'!A8,",","µ",25))+2,FIND("µ",SUBSTITUTE('Copier commandes wix'!A8,",","µ",26))-FIND("µ",SUBSTITUTE('Copier commandes wix'!A8,",","µ",25))-3)</f>
        <v>1</v>
      </c>
      <c r="M8" s="42" t="str">
        <f>MID('Copier commandes wix'!A8,FIND("µ",SUBSTITUTE('Copier commandes wix'!A8,",","µ",33))+2,FIND("µ",SUBSTITUTE('Copier commandes wix'!A8,",","µ",34))-FIND("µ",SUBSTITUTE('Copier commandes wix'!A8,",","µ",33))-3)</f>
        <v>83.74</v>
      </c>
      <c r="N8" s="5"/>
      <c r="O8" s="29" t="str">
        <f>IFERROR(VLOOKUP(I8,Article_famille!A:B,2,FALSE),"NA")</f>
        <v>NA</v>
      </c>
      <c r="P8" s="44" t="str">
        <f>'Copier commandes wix'!F8</f>
        <v>26/11/18</v>
      </c>
      <c r="Q8" s="29">
        <f>VLOOKUP(G8,'effectif par contrat'!A:B,2,FALSE)</f>
        <v>8</v>
      </c>
    </row>
    <row r="9" spans="1:17" ht="23.25" x14ac:dyDescent="0.35">
      <c r="A9" s="33" t="str">
        <f>'Copier commandes wix'!C9</f>
        <v>#10050</v>
      </c>
      <c r="B9" s="37" t="str">
        <f>MID('Copier commandes wix'!A9,FIND("µ",SUBSTITUTE('Copier commandes wix'!A9,",","µ",4))+2,FIND("µ",SUBSTITUTE('Copier commandes wix'!A9,",","µ",5))-FIND("µ",SUBSTITUTE('Copier commandes wix'!A9,",","µ",4))-3)</f>
        <v>stephane rodier</v>
      </c>
      <c r="C9" s="37" t="str">
        <f t="shared" si="0"/>
        <v>stephane</v>
      </c>
      <c r="D9" s="37">
        <f t="shared" si="1"/>
        <v>9</v>
      </c>
      <c r="E9" s="37">
        <f t="shared" si="2"/>
        <v>15</v>
      </c>
      <c r="F9" s="37" t="str">
        <f t="shared" si="3"/>
        <v>rodier</v>
      </c>
      <c r="G9" s="37" t="str">
        <f>VLOOKUP(F9,'Effectif contrat'!A:B,2,FALSE)</f>
        <v>CLIENTS DIVERS - TRAVAUX &amp; MAINTENANCE</v>
      </c>
      <c r="H9" s="36" t="str">
        <f>IFERROR(MID(MID('Copier commandes wix'!A9,FIND("µ",SUBSTITUTE('Copier commandes wix'!A9,",","µ",22))+2,FIND("µ",SUBSTITUTE('Copier commandes wix'!A9,",","µ",23))-FIND("µ",SUBSTITUTE('Copier commandes wix'!A9,",","µ",22))-3),1,FIND("-",MID('Copier commandes wix'!A9,FIND("µ",SUBSTITUTE('Copier commandes wix'!A9,",","µ",22))+2,FIND("µ",SUBSTITUTE('Copier commandes wix'!A9,",","µ",23))-FIND("µ",SUBSTITUTE('Copier commandes wix'!A9,",","µ",22))-3),1)-1),"")</f>
        <v>FS</v>
      </c>
      <c r="I9" s="36" t="str">
        <f>MID(MID('Copier commandes wix'!A9,FIND("µ",SUBSTITUTE('Copier commandes wix'!A9,",","µ",22))+2,FIND("µ",SUBSTITUTE('Copier commandes wix'!A9,",","µ",23))-FIND("µ",SUBSTITUTE('Copier commandes wix'!A9,",","µ",22))-3),SEARCH("|",SUBSTITUTE(MID('Copier commandes wix'!A9,FIND("µ",SUBSTITUTE('Copier commandes wix'!A9,",","µ",22))+2,FIND("µ",SUBSTITUTE('Copier commandes wix'!A9,",","µ",23))-FIND("µ",SUBSTITUTE('Copier commandes wix'!A9,",","µ",22))-3),"-","|",LEN(MID('Copier commandes wix'!A9,FIND("µ",SUBSTITUTE('Copier commandes wix'!A9,",","µ",22))+2,FIND("µ",SUBSTITUTE('Copier commandes wix'!A9,",","µ",23))-FIND("µ",SUBSTITUTE('Copier commandes wix'!A9,",","µ",22))-3))-LEN(SUBSTITUTE(MID('Copier commandes wix'!A9,FIND("µ",SUBSTITUTE('Copier commandes wix'!A9,",","µ",22))+2,FIND("µ",SUBSTITUTE('Copier commandes wix'!A9,",","µ",23))-FIND("µ",SUBSTITUTE('Copier commandes wix'!A9,",","µ",22))-3),"-",""))))+1,500)</f>
        <v>P113330 CASQUETTE FB3 VISIERE 55CM  ACTEMIUM</v>
      </c>
      <c r="J9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9" s="40" t="str">
        <f>MID('Copier commandes wix'!A9,FIND("µ",SUBSTITUTE('Copier commandes wix'!A9,",","µ",26))+2,FIND("µ",SUBSTITUTE('Copier commandes wix'!A9,",","µ",27))-FIND("µ",SUBSTITUTE('Copier commandes wix'!A9,",","µ",26))-3)</f>
        <v>12.9</v>
      </c>
      <c r="L9" s="36" t="str">
        <f>MID('Copier commandes wix'!A9,FIND("µ",SUBSTITUTE('Copier commandes wix'!A9,",","µ",25))+2,FIND("µ",SUBSTITUTE('Copier commandes wix'!A9,",","µ",26))-FIND("µ",SUBSTITUTE('Copier commandes wix'!A9,",","µ",25))-3)</f>
        <v>1</v>
      </c>
      <c r="M9" s="42" t="str">
        <f>MID('Copier commandes wix'!A9,FIND("µ",SUBSTITUTE('Copier commandes wix'!A9,",","µ",33))+2,FIND("µ",SUBSTITUTE('Copier commandes wix'!A9,",","µ",34))-FIND("µ",SUBSTITUTE('Copier commandes wix'!A9,",","µ",33))-3)</f>
        <v>83.74</v>
      </c>
      <c r="N9" s="5"/>
      <c r="O9" s="29" t="str">
        <f>IFERROR(VLOOKUP(I9,Article_famille!A:B,2,FALSE),"NA")</f>
        <v>NA</v>
      </c>
      <c r="P9" s="44" t="str">
        <f>'Copier commandes wix'!F9</f>
        <v>26/11/18</v>
      </c>
      <c r="Q9" s="29">
        <f>VLOOKUP(G9,'effectif par contrat'!A:B,2,FALSE)</f>
        <v>8</v>
      </c>
    </row>
    <row r="10" spans="1:17" ht="23.25" x14ac:dyDescent="0.35">
      <c r="A10" s="33" t="str">
        <f>'Copier commandes wix'!C10</f>
        <v>#10050</v>
      </c>
      <c r="B10" s="37" t="str">
        <f>MID('Copier commandes wix'!A10,FIND("µ",SUBSTITUTE('Copier commandes wix'!A10,",","µ",4))+2,FIND("µ",SUBSTITUTE('Copier commandes wix'!A10,",","µ",5))-FIND("µ",SUBSTITUTE('Copier commandes wix'!A10,",","µ",4))-3)</f>
        <v>stephane rodier</v>
      </c>
      <c r="C10" s="37" t="str">
        <f t="shared" si="0"/>
        <v>stephane</v>
      </c>
      <c r="D10" s="37">
        <f t="shared" si="1"/>
        <v>9</v>
      </c>
      <c r="E10" s="37">
        <f t="shared" si="2"/>
        <v>15</v>
      </c>
      <c r="F10" s="37" t="str">
        <f t="shared" si="3"/>
        <v>rodier</v>
      </c>
      <c r="G10" s="37" t="str">
        <f>VLOOKUP(F10,'Effectif contrat'!A:B,2,FALSE)</f>
        <v>CLIENTS DIVERS - TRAVAUX &amp; MAINTENANCE</v>
      </c>
      <c r="H10" s="36" t="str">
        <f>IFERROR(MID(MID('Copier commandes wix'!A10,FIND("µ",SUBSTITUTE('Copier commandes wix'!A10,",","µ",22))+2,FIND("µ",SUBSTITUTE('Copier commandes wix'!A10,",","µ",23))-FIND("µ",SUBSTITUTE('Copier commandes wix'!A10,",","µ",22))-3),1,FIND("-",MID('Copier commandes wix'!A10,FIND("µ",SUBSTITUTE('Copier commandes wix'!A10,",","µ",22))+2,FIND("µ",SUBSTITUTE('Copier commandes wix'!A10,",","µ",23))-FIND("µ",SUBSTITUTE('Copier commandes wix'!A10,",","µ",22))-3),1)-1),"")</f>
        <v xml:space="preserve">EM </v>
      </c>
      <c r="I10" s="36" t="str">
        <f>MID(MID('Copier commandes wix'!A10,FIND("µ",SUBSTITUTE('Copier commandes wix'!A10,",","µ",22))+2,FIND("µ",SUBSTITUTE('Copier commandes wix'!A10,",","µ",23))-FIND("µ",SUBSTITUTE('Copier commandes wix'!A10,",","µ",22))-3),SEARCH("|",SUBSTITUTE(MID('Copier commandes wix'!A10,FIND("µ",SUBSTITUTE('Copier commandes wix'!A10,",","µ",22))+2,FIND("µ",SUBSTITUTE('Copier commandes wix'!A10,",","µ",23))-FIND("µ",SUBSTITUTE('Copier commandes wix'!A10,",","µ",22))-3),"-","|",LEN(MID('Copier commandes wix'!A10,FIND("µ",SUBSTITUTE('Copier commandes wix'!A10,",","µ",22))+2,FIND("µ",SUBSTITUTE('Copier commandes wix'!A10,",","µ",23))-FIND("µ",SUBSTITUTE('Copier commandes wix'!A10,",","µ",22))-3))-LEN(SUBSTITUTE(MID('Copier commandes wix'!A10,FIND("µ",SUBSTITUTE('Copier commandes wix'!A10,",","µ",22))+2,FIND("µ",SUBSTITUTE('Copier commandes wix'!A10,",","µ",23))-FIND("µ",SUBSTITUTE('Copier commandes wix'!A10,",","µ",22))-3),"-",""))))+1,500)</f>
        <v xml:space="preserve"> CHAUSSURE BETA 7253NKK</v>
      </c>
      <c r="J10" s="29" t="str">
        <f>MID(MID('Copier commandes wix'!A10,FIND("µ",SUBSTITUTE('Copier commandes wix'!A10,",","µ",23))+2,FIND("µ",SUBSTITUTE('Copier commandes wix'!A10,",","µ",24))-FIND("µ",SUBSTITUTE('Copier commandes wix'!A10,",","µ",23))-3),SEARCH("|",SUBSTITUTE(MID('Copier commandes wix'!A10,FIND("µ",SUBSTITUTE('Copier commandes wix'!A10,",","µ",23))+2,FIND("µ",SUBSTITUTE('Copier commandes wix'!A10,",","µ",24))-FIND("µ",SUBSTITUTE('Copier commandes wix'!A10,",","µ",23))-3),":","|",LEN(MID('Copier commandes wix'!A10,FIND("µ",SUBSTITUTE('Copier commandes wix'!A10,",","µ",23))+2,FIND("µ",SUBSTITUTE('Copier commandes wix'!A10,",","µ",24))-FIND("µ",SUBSTITUTE('Copier commandes wix'!A10,",","µ",23))-3))-LEN(SUBSTITUTE(MID('Copier commandes wix'!A10,FIND("µ",SUBSTITUTE('Copier commandes wix'!A10,",","µ",23))+2,FIND("µ",SUBSTITUTE('Copier commandes wix'!A10,",","µ",24))-FIND("µ",SUBSTITUTE('Copier commandes wix'!A10,",","µ",23))-3),":",""))))+1,500)</f>
        <v>41</v>
      </c>
      <c r="K10" s="40" t="str">
        <f>MID('Copier commandes wix'!A10,FIND("µ",SUBSTITUTE('Copier commandes wix'!A10,",","µ",26))+2,FIND("µ",SUBSTITUTE('Copier commandes wix'!A10,",","µ",27))-FIND("µ",SUBSTITUTE('Copier commandes wix'!A10,",","µ",26))-3)</f>
        <v>61.5</v>
      </c>
      <c r="L10" s="36" t="str">
        <f>MID('Copier commandes wix'!A10,FIND("µ",SUBSTITUTE('Copier commandes wix'!A10,",","µ",25))+2,FIND("µ",SUBSTITUTE('Copier commandes wix'!A10,",","µ",26))-FIND("µ",SUBSTITUTE('Copier commandes wix'!A10,",","µ",25))-3)</f>
        <v>1</v>
      </c>
      <c r="M10" s="42" t="str">
        <f>MID('Copier commandes wix'!A10,FIND("µ",SUBSTITUTE('Copier commandes wix'!A10,",","µ",33))+2,FIND("µ",SUBSTITUTE('Copier commandes wix'!A10,",","µ",34))-FIND("µ",SUBSTITUTE('Copier commandes wix'!A10,",","µ",33))-3)</f>
        <v>83.74</v>
      </c>
      <c r="N10" s="5"/>
      <c r="O10" s="29" t="str">
        <f>IFERROR(VLOOKUP(I10,Article_famille!A:B,2,FALSE),"NA")</f>
        <v>NA</v>
      </c>
      <c r="P10" s="44" t="str">
        <f>'Copier commandes wix'!F10</f>
        <v>26/11/18</v>
      </c>
      <c r="Q10" s="29">
        <f>VLOOKUP(G10,'effectif par contrat'!A:B,2,FALSE)</f>
        <v>8</v>
      </c>
    </row>
    <row r="11" spans="1:17" ht="23.25" x14ac:dyDescent="0.35">
      <c r="A11" s="33" t="str">
        <f>'Copier commandes wix'!C11</f>
        <v>#10050</v>
      </c>
      <c r="B11" s="37" t="str">
        <f>MID('Copier commandes wix'!A11,FIND("µ",SUBSTITUTE('Copier commandes wix'!A11,",","µ",4))+2,FIND("µ",SUBSTITUTE('Copier commandes wix'!A11,",","µ",5))-FIND("µ",SUBSTITUTE('Copier commandes wix'!A11,",","µ",4))-3)</f>
        <v>stephane rodier</v>
      </c>
      <c r="C11" s="37" t="str">
        <f t="shared" si="0"/>
        <v>stephane</v>
      </c>
      <c r="D11" s="37">
        <f t="shared" si="1"/>
        <v>9</v>
      </c>
      <c r="E11" s="37">
        <f t="shared" si="2"/>
        <v>15</v>
      </c>
      <c r="F11" s="37" t="str">
        <f t="shared" si="3"/>
        <v>rodier</v>
      </c>
      <c r="G11" s="37" t="str">
        <f>VLOOKUP(F11,'Effectif contrat'!A:B,2,FALSE)</f>
        <v>CLIENTS DIVERS - TRAVAUX &amp; MAINTENANCE</v>
      </c>
      <c r="H11" s="36" t="str">
        <f>IFERROR(MID(MID('Copier commandes wix'!A11,FIND("µ",SUBSTITUTE('Copier commandes wix'!A11,",","µ",22))+2,FIND("µ",SUBSTITUTE('Copier commandes wix'!A11,",","µ",23))-FIND("µ",SUBSTITUTE('Copier commandes wix'!A11,",","µ",22))-3),1,FIND("-",MID('Copier commandes wix'!A11,FIND("µ",SUBSTITUTE('Copier commandes wix'!A11,",","µ",22))+2,FIND("µ",SUBSTITUTE('Copier commandes wix'!A11,",","µ",23))-FIND("µ",SUBSTITUTE('Copier commandes wix'!A11,",","µ",22))-3),1)-1),"")</f>
        <v>FS</v>
      </c>
      <c r="I11" s="36" t="str">
        <f>MID(MID('Copier commandes wix'!A11,FIND("µ",SUBSTITUTE('Copier commandes wix'!A11,",","µ",22))+2,FIND("µ",SUBSTITUTE('Copier commandes wix'!A11,",","µ",23))-FIND("µ",SUBSTITUTE('Copier commandes wix'!A11,",","µ",22))-3),SEARCH("|",SUBSTITUTE(MID('Copier commandes wix'!A11,FIND("µ",SUBSTITUTE('Copier commandes wix'!A11,",","µ",22))+2,FIND("µ",SUBSTITUTE('Copier commandes wix'!A11,",","µ",23))-FIND("µ",SUBSTITUTE('Copier commandes wix'!A11,",","µ",22))-3),"-","|",LEN(MID('Copier commandes wix'!A11,FIND("µ",SUBSTITUTE('Copier commandes wix'!A11,",","µ",22))+2,FIND("µ",SUBSTITUTE('Copier commandes wix'!A11,",","µ",23))-FIND("µ",SUBSTITUTE('Copier commandes wix'!A11,",","µ",22))-3))-LEN(SUBSTITUTE(MID('Copier commandes wix'!A11,FIND("µ",SUBSTITUTE('Copier commandes wix'!A11,",","µ",22))+2,FIND("µ",SUBSTITUTE('Copier commandes wix'!A11,",","µ",23))-FIND("µ",SUBSTITUTE('Copier commandes wix'!A11,",","µ",22))-3),"-",""))))+1,500)</f>
        <v xml:space="preserve"> LUNETTE RUSH INCOLORE</v>
      </c>
      <c r="J11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11" s="40" t="str">
        <f>MID('Copier commandes wix'!A11,FIND("µ",SUBSTITUTE('Copier commandes wix'!A11,",","µ",26))+2,FIND("µ",SUBSTITUTE('Copier commandes wix'!A11,",","µ",27))-FIND("µ",SUBSTITUTE('Copier commandes wix'!A11,",","µ",26))-3)</f>
        <v>5.63</v>
      </c>
      <c r="L11" s="36" t="str">
        <f>MID('Copier commandes wix'!A11,FIND("µ",SUBSTITUTE('Copier commandes wix'!A11,",","µ",25))+2,FIND("µ",SUBSTITUTE('Copier commandes wix'!A11,",","µ",26))-FIND("µ",SUBSTITUTE('Copier commandes wix'!A11,",","µ",25))-3)</f>
        <v>1</v>
      </c>
      <c r="M11" s="42" t="str">
        <f>MID('Copier commandes wix'!A11,FIND("µ",SUBSTITUTE('Copier commandes wix'!A11,",","µ",33))+2,FIND("µ",SUBSTITUTE('Copier commandes wix'!A11,",","µ",34))-FIND("µ",SUBSTITUTE('Copier commandes wix'!A11,",","µ",33))-3)</f>
        <v>83.74</v>
      </c>
      <c r="N11" s="5"/>
      <c r="O11" s="29" t="str">
        <f>IFERROR(VLOOKUP(I11,Article_famille!A:B,2,FALSE),"NA")</f>
        <v>NA</v>
      </c>
      <c r="P11" s="44" t="str">
        <f>'Copier commandes wix'!F11</f>
        <v>26/11/18</v>
      </c>
      <c r="Q11" s="29">
        <f>VLOOKUP(G11,'effectif par contrat'!A:B,2,FALSE)</f>
        <v>8</v>
      </c>
    </row>
    <row r="12" spans="1:17" ht="23.25" x14ac:dyDescent="0.35">
      <c r="A12" s="33" t="str">
        <f>'Copier commandes wix'!C12</f>
        <v>#10049</v>
      </c>
      <c r="B12" s="37" t="str">
        <f>MID('Copier commandes wix'!A12,FIND("µ",SUBSTITUTE('Copier commandes wix'!A12,",","µ",4))+2,FIND("µ",SUBSTITUTE('Copier commandes wix'!A12,",","µ",5))-FIND("µ",SUBSTITUTE('Copier commandes wix'!A12,",","µ",4))-3)</f>
        <v>stephane rodier</v>
      </c>
      <c r="C12" s="37" t="str">
        <f t="shared" si="0"/>
        <v>stephane</v>
      </c>
      <c r="D12" s="37">
        <f t="shared" si="1"/>
        <v>9</v>
      </c>
      <c r="E12" s="37">
        <f t="shared" si="2"/>
        <v>15</v>
      </c>
      <c r="F12" s="37" t="str">
        <f t="shared" si="3"/>
        <v>rodier</v>
      </c>
      <c r="G12" s="37" t="str">
        <f>VLOOKUP(F12,'Effectif contrat'!A:B,2,FALSE)</f>
        <v>CLIENTS DIVERS - TRAVAUX &amp; MAINTENANCE</v>
      </c>
      <c r="H12" s="36" t="str">
        <f>IFERROR(MID(MID('Copier commandes wix'!A12,FIND("µ",SUBSTITUTE('Copier commandes wix'!A12,",","µ",22))+2,FIND("µ",SUBSTITUTE('Copier commandes wix'!A12,",","µ",23))-FIND("µ",SUBSTITUTE('Copier commandes wix'!A12,",","µ",22))-3),1,FIND("-",MID('Copier commandes wix'!A12,FIND("µ",SUBSTITUTE('Copier commandes wix'!A12,",","µ",22))+2,FIND("µ",SUBSTITUTE('Copier commandes wix'!A12,",","µ",23))-FIND("µ",SUBSTITUTE('Copier commandes wix'!A12,",","µ",22))-3),1)-1),"")</f>
        <v>VP</v>
      </c>
      <c r="I12" s="36" t="str">
        <f>MID(MID('Copier commandes wix'!A12,FIND("µ",SUBSTITUTE('Copier commandes wix'!A12,",","µ",22))+2,FIND("µ",SUBSTITUTE('Copier commandes wix'!A12,",","µ",23))-FIND("µ",SUBSTITUTE('Copier commandes wix'!A12,",","µ",22))-3),SEARCH("|",SUBSTITUTE(MID('Copier commandes wix'!A12,FIND("µ",SUBSTITUTE('Copier commandes wix'!A12,",","µ",22))+2,FIND("µ",SUBSTITUTE('Copier commandes wix'!A12,",","µ",23))-FIND("µ",SUBSTITUTE('Copier commandes wix'!A12,",","µ",22))-3),"-","|",LEN(MID('Copier commandes wix'!A12,FIND("µ",SUBSTITUTE('Copier commandes wix'!A12,",","µ",22))+2,FIND("µ",SUBSTITUTE('Copier commandes wix'!A12,",","µ",23))-FIND("µ",SUBSTITUTE('Copier commandes wix'!A12,",","µ",22))-3))-LEN(SUBSTITUTE(MID('Copier commandes wix'!A12,FIND("µ",SUBSTITUTE('Copier commandes wix'!A12,",","µ",22))+2,FIND("µ",SUBSTITUTE('Copier commandes wix'!A12,",","µ",23))-FIND("µ",SUBSTITUTE('Copier commandes wix'!A12,",","µ",22))-3),"-",""))))+1,500)</f>
        <v>VESTE ACTEMIUM ROUGE</v>
      </c>
      <c r="J12" s="29" t="str">
        <f>MID(MID('Copier commandes wix'!A12,FIND("µ",SUBSTITUTE('Copier commandes wix'!A12,",","µ",23))-2,FIND("µ",SUBSTITUTE('Copier commandes wix'!A12,",","µ",24))-FIND("µ",SUBSTITUTE('Copier commandes wix'!A12,",","µ",23))-35),SEARCH("|",SUBSTITUTE(MID('Copier commandes wix'!A12,FIND("µ",SUBSTITUTE('Copier commandes wix'!A12,",","µ",23))+2,FIND("µ",SUBSTITUTE('Copier commandes wix'!A12,",","µ",24))-FIND("µ",SUBSTITUTE('Copier commandes wix'!A12,",","µ",23))-3),":","|",LEN(MID('Copier commandes wix'!A12,FIND("µ",SUBSTITUTE('Copier commandes wix'!A12,",","µ",23))+2,FIND("µ",SUBSTITUTE('Copier commandes wix'!A12,",","µ",24))-FIND("µ",SUBSTITUTE('Copier commandes wix'!A12,",","µ",23))-3))-LEN(SUBSTITUTE(MID('Copier commandes wix'!A12,FIND("µ",SUBSTITUTE('Copier commandes wix'!A12,",","µ",23))+2,FIND("µ",SUBSTITUTE('Copier commandes wix'!A12,",","µ",24))-FIND("µ",SUBSTITUTE('Copier commandes wix'!A12,",","µ",23))-3),":",""))))+1,500)</f>
        <v xml:space="preserve">T0 </v>
      </c>
      <c r="K12" s="40" t="str">
        <f>MID('Copier commandes wix'!A12,FIND("µ",SUBSTITUTE('Copier commandes wix'!A12,",","µ",26))+2,FIND("µ",SUBSTITUTE('Copier commandes wix'!A12,",","µ",27))-FIND("µ",SUBSTITUTE('Copier commandes wix'!A12,",","µ",26))-3)</f>
        <v>1.0</v>
      </c>
      <c r="L12" s="36" t="str">
        <f>MID('Copier commandes wix'!A12,FIND("µ",SUBSTITUTE('Copier commandes wix'!A12,",","µ",25))+2,FIND("µ",SUBSTITUTE('Copier commandes wix'!A12,",","µ",26))-FIND("µ",SUBSTITUTE('Copier commandes wix'!A12,",","µ",25))-3)</f>
        <v>1</v>
      </c>
      <c r="M12" s="42" t="str">
        <f>MID('Copier commandes wix'!A12,FIND("µ",SUBSTITUTE('Copier commandes wix'!A12,",","µ",33))+2,FIND("µ",SUBSTITUTE('Copier commandes wix'!A12,",","µ",34))-FIND("µ",SUBSTITUTE('Copier commandes wix'!A12,",","µ",33))-3)</f>
        <v>2.0</v>
      </c>
      <c r="N12" s="5"/>
      <c r="O12" s="29" t="str">
        <f>IFERROR(VLOOKUP(I12,Article_famille!A:B,2,FALSE),"NA")</f>
        <v>VPI</v>
      </c>
      <c r="P12" s="44" t="str">
        <f>'Copier commandes wix'!F12</f>
        <v>26/11/18</v>
      </c>
      <c r="Q12" s="29">
        <f>VLOOKUP(G12,'effectif par contrat'!A:B,2,FALSE)</f>
        <v>8</v>
      </c>
    </row>
    <row r="13" spans="1:17" ht="23.25" x14ac:dyDescent="0.35">
      <c r="A13" s="33" t="str">
        <f>'Copier commandes wix'!C13</f>
        <v>#10049</v>
      </c>
      <c r="B13" s="37" t="str">
        <f>MID('Copier commandes wix'!A13,FIND("µ",SUBSTITUTE('Copier commandes wix'!A13,",","µ",4))+2,FIND("µ",SUBSTITUTE('Copier commandes wix'!A13,",","µ",5))-FIND("µ",SUBSTITUTE('Copier commandes wix'!A13,",","µ",4))-3)</f>
        <v>stephane rodier</v>
      </c>
      <c r="C13" s="37" t="str">
        <f t="shared" si="0"/>
        <v>stephane</v>
      </c>
      <c r="D13" s="37">
        <f t="shared" si="1"/>
        <v>9</v>
      </c>
      <c r="E13" s="37">
        <f t="shared" si="2"/>
        <v>15</v>
      </c>
      <c r="F13" s="37" t="str">
        <f t="shared" si="3"/>
        <v>rodier</v>
      </c>
      <c r="G13" s="37" t="str">
        <f>VLOOKUP(F13,'Effectif contrat'!A:B,2,FALSE)</f>
        <v>CLIENTS DIVERS - TRAVAUX &amp; MAINTENANCE</v>
      </c>
      <c r="H13" s="36" t="str">
        <f>IFERROR(MID(MID('Copier commandes wix'!A13,FIND("µ",SUBSTITUTE('Copier commandes wix'!A13,",","µ",22))+2,FIND("µ",SUBSTITUTE('Copier commandes wix'!A13,",","µ",23))-FIND("µ",SUBSTITUTE('Copier commandes wix'!A13,",","µ",22))-3),1,FIND("-",MID('Copier commandes wix'!A13,FIND("µ",SUBSTITUTE('Copier commandes wix'!A13,",","µ",22))+2,FIND("µ",SUBSTITUTE('Copier commandes wix'!A13,",","µ",23))-FIND("µ",SUBSTITUTE('Copier commandes wix'!A13,",","µ",22))-3),1)-1),"")</f>
        <v>VP</v>
      </c>
      <c r="I13" s="36" t="str">
        <f>MID(MID('Copier commandes wix'!A13,FIND("µ",SUBSTITUTE('Copier commandes wix'!A13,",","µ",22))+2,FIND("µ",SUBSTITUTE('Copier commandes wix'!A13,",","µ",23))-FIND("µ",SUBSTITUTE('Copier commandes wix'!A13,",","µ",22))-3),SEARCH("|",SUBSTITUTE(MID('Copier commandes wix'!A13,FIND("µ",SUBSTITUTE('Copier commandes wix'!A13,",","µ",22))+2,FIND("µ",SUBSTITUTE('Copier commandes wix'!A13,",","µ",23))-FIND("µ",SUBSTITUTE('Copier commandes wix'!A13,",","µ",22))-3),"-","|",LEN(MID('Copier commandes wix'!A13,FIND("µ",SUBSTITUTE('Copier commandes wix'!A13,",","µ",22))+2,FIND("µ",SUBSTITUTE('Copier commandes wix'!A13,",","µ",23))-FIND("µ",SUBSTITUTE('Copier commandes wix'!A13,",","µ",22))-3))-LEN(SUBSTITUTE(MID('Copier commandes wix'!A13,FIND("µ",SUBSTITUTE('Copier commandes wix'!A13,",","µ",22))+2,FIND("µ",SUBSTITUTE('Copier commandes wix'!A13,",","µ",23))-FIND("µ",SUBSTITUTE('Copier commandes wix'!A13,",","µ",22))-3),"-",""))))+1,500)</f>
        <v>PANTALON ACTEMIUM ROUGE</v>
      </c>
      <c r="J13" s="29" t="str">
        <f>MID(MID('Copier commandes wix'!A13,FIND("µ",SUBSTITUTE('Copier commandes wix'!A13,",","µ",23))-2,FIND("µ",SUBSTITUTE('Copier commandes wix'!A13,",","µ",24))-FIND("µ",SUBSTITUTE('Copier commandes wix'!A13,",","µ",23))-35),SEARCH("|",SUBSTITUTE(MID('Copier commandes wix'!A13,FIND("µ",SUBSTITUTE('Copier commandes wix'!A13,",","µ",23))+2,FIND("µ",SUBSTITUTE('Copier commandes wix'!A13,",","µ",24))-FIND("µ",SUBSTITUTE('Copier commandes wix'!A13,",","µ",23))-3),":","|",LEN(MID('Copier commandes wix'!A13,FIND("µ",SUBSTITUTE('Copier commandes wix'!A13,",","µ",23))+2,FIND("µ",SUBSTITUTE('Copier commandes wix'!A13,",","µ",24))-FIND("µ",SUBSTITUTE('Copier commandes wix'!A13,",","µ",23))-3))-LEN(SUBSTITUTE(MID('Copier commandes wix'!A13,FIND("µ",SUBSTITUTE('Copier commandes wix'!A13,",","µ",23))+2,FIND("µ",SUBSTITUTE('Copier commandes wix'!A13,",","µ",24))-FIND("µ",SUBSTITUTE('Copier commandes wix'!A13,",","µ",23))-3),":",""))))+1,500)</f>
        <v xml:space="preserve">T0 </v>
      </c>
      <c r="K13" s="40" t="str">
        <f>MID('Copier commandes wix'!A13,FIND("µ",SUBSTITUTE('Copier commandes wix'!A13,",","µ",26))+2,FIND("µ",SUBSTITUTE('Copier commandes wix'!A13,",","µ",27))-FIND("µ",SUBSTITUTE('Copier commandes wix'!A13,",","µ",26))-3)</f>
        <v>1.0</v>
      </c>
      <c r="L13" s="36" t="str">
        <f>MID('Copier commandes wix'!A13,FIND("µ",SUBSTITUTE('Copier commandes wix'!A13,",","µ",25))+2,FIND("µ",SUBSTITUTE('Copier commandes wix'!A13,",","µ",26))-FIND("µ",SUBSTITUTE('Copier commandes wix'!A13,",","µ",25))-3)</f>
        <v>1</v>
      </c>
      <c r="M13" s="42" t="str">
        <f>MID('Copier commandes wix'!A13,FIND("µ",SUBSTITUTE('Copier commandes wix'!A13,",","µ",33))+2,FIND("µ",SUBSTITUTE('Copier commandes wix'!A13,",","µ",34))-FIND("µ",SUBSTITUTE('Copier commandes wix'!A13,",","µ",33))-3)</f>
        <v>2.0</v>
      </c>
      <c r="N13" s="5"/>
      <c r="O13" s="29" t="str">
        <f>IFERROR(VLOOKUP(I13,Article_famille!A:B,2,FALSE),"NA")</f>
        <v>VPI</v>
      </c>
      <c r="P13" s="44" t="str">
        <f>'Copier commandes wix'!F13</f>
        <v>26/11/18</v>
      </c>
      <c r="Q13" s="29">
        <f>VLOOKUP(G13,'effectif par contrat'!A:B,2,FALSE)</f>
        <v>8</v>
      </c>
    </row>
    <row r="14" spans="1:17" ht="23.25" x14ac:dyDescent="0.35">
      <c r="A14" s="33" t="str">
        <f>'Copier commandes wix'!C14</f>
        <v>#10048</v>
      </c>
      <c r="B14" s="37" t="str">
        <f>MID('Copier commandes wix'!A14,FIND("µ",SUBSTITUTE('Copier commandes wix'!A14,",","µ",4))+2,FIND("µ",SUBSTITUTE('Copier commandes wix'!A14,",","µ",5))-FIND("µ",SUBSTITUTE('Copier commandes wix'!A14,",","µ",4))-3)</f>
        <v>michel souton</v>
      </c>
      <c r="C14" s="37" t="str">
        <f t="shared" si="0"/>
        <v>michel</v>
      </c>
      <c r="D14" s="37">
        <f t="shared" si="1"/>
        <v>7</v>
      </c>
      <c r="E14" s="37">
        <f t="shared" si="2"/>
        <v>13</v>
      </c>
      <c r="F14" s="37" t="str">
        <f t="shared" si="3"/>
        <v>souton</v>
      </c>
      <c r="G14" s="37" t="str">
        <f>VLOOKUP(F14,'Effectif contrat'!A:B,2,FALSE)</f>
        <v>SPU - TRAVAUX</v>
      </c>
      <c r="H14" s="36" t="str">
        <f>IFERROR(MID(MID('Copier commandes wix'!A14,FIND("µ",SUBSTITUTE('Copier commandes wix'!A14,",","µ",22))+2,FIND("µ",SUBSTITUTE('Copier commandes wix'!A14,",","µ",23))-FIND("µ",SUBSTITUTE('Copier commandes wix'!A14,",","µ",22))-3),1,FIND("-",MID('Copier commandes wix'!A14,FIND("µ",SUBSTITUTE('Copier commandes wix'!A14,",","µ",22))+2,FIND("µ",SUBSTITUTE('Copier commandes wix'!A14,",","µ",23))-FIND("µ",SUBSTITUTE('Copier commandes wix'!A14,",","µ",22))-3),1)-1),"")</f>
        <v>VP</v>
      </c>
      <c r="I14" s="36" t="str">
        <f>MID(MID('Copier commandes wix'!A14,FIND("µ",SUBSTITUTE('Copier commandes wix'!A14,",","µ",22))+2,FIND("µ",SUBSTITUTE('Copier commandes wix'!A14,",","µ",23))-FIND("µ",SUBSTITUTE('Copier commandes wix'!A14,",","µ",22))-3),SEARCH("|",SUBSTITUTE(MID('Copier commandes wix'!A14,FIND("µ",SUBSTITUTE('Copier commandes wix'!A14,",","µ",22))+2,FIND("µ",SUBSTITUTE('Copier commandes wix'!A14,",","µ",23))-FIND("µ",SUBSTITUTE('Copier commandes wix'!A14,",","µ",22))-3),"-","|",LEN(MID('Copier commandes wix'!A14,FIND("µ",SUBSTITUTE('Copier commandes wix'!A14,",","µ",22))+2,FIND("µ",SUBSTITUTE('Copier commandes wix'!A14,",","µ",23))-FIND("µ",SUBSTITUTE('Copier commandes wix'!A14,",","µ",22))-3))-LEN(SUBSTITUTE(MID('Copier commandes wix'!A14,FIND("µ",SUBSTITUTE('Copier commandes wix'!A14,",","µ",22))+2,FIND("µ",SUBSTITUTE('Copier commandes wix'!A14,",","µ",23))-FIND("µ",SUBSTITUTE('Copier commandes wix'!A14,",","µ",22))-3),"-",""))))+1,500)</f>
        <v>PARKA HV ACTEMIUM FLUO</v>
      </c>
      <c r="J14" s="29" t="str">
        <f>MID(MID('Copier commandes wix'!A14,FIND("µ",SUBSTITUTE('Copier commandes wix'!A14,",","µ",23))-1,FIND("µ",SUBSTITUTE('Copier commandes wix'!A14,",","µ",24))-FIND("µ",SUBSTITUTE('Copier commandes wix'!A14,",","µ",23))-43),SEARCH("|",SUBSTITUTE(MID('Copier commandes wix'!A14,FIND("µ",SUBSTITUTE('Copier commandes wix'!A14,",","µ",23))+2,FIND("µ",SUBSTITUTE('Copier commandes wix'!A14,",","µ",24))-FIND("µ",SUBSTITUTE('Copier commandes wix'!A14,",","µ",23))-3),":","|",LEN(MID('Copier commandes wix'!A14,FIND("µ",SUBSTITUTE('Copier commandes wix'!A14,",","µ",23))+2,FIND("µ",SUBSTITUTE('Copier commandes wix'!A14,",","µ",24))-FIND("µ",SUBSTITUTE('Copier commandes wix'!A14,",","µ",23))-3))-LEN(SUBSTITUTE(MID('Copier commandes wix'!A14,FIND("µ",SUBSTITUTE('Copier commandes wix'!A14,",","µ",23))+2,FIND("µ",SUBSTITUTE('Copier commandes wix'!A14,",","µ",24))-FIND("µ",SUBSTITUTE('Copier commandes wix'!A14,",","µ",23))-3),":",""))))+1,500)</f>
        <v xml:space="preserve">L </v>
      </c>
      <c r="K14" s="40" t="str">
        <f>MID('Copier commandes wix'!A14,FIND("µ",SUBSTITUTE('Copier commandes wix'!A14,",","µ",26))+2,FIND("µ",SUBSTITUTE('Copier commandes wix'!A14,",","µ",27))-FIND("µ",SUBSTITUTE('Copier commandes wix'!A14,",","µ",26))-3)</f>
        <v>1.0</v>
      </c>
      <c r="L14" s="36" t="str">
        <f>MID('Copier commandes wix'!A14,FIND("µ",SUBSTITUTE('Copier commandes wix'!A14,",","µ",25))+2,FIND("µ",SUBSTITUTE('Copier commandes wix'!A14,",","µ",26))-FIND("µ",SUBSTITUTE('Copier commandes wix'!A14,",","µ",25))-3)</f>
        <v>1</v>
      </c>
      <c r="M14" s="42" t="str">
        <f>MID('Copier commandes wix'!A14,FIND("µ",SUBSTITUTE('Copier commandes wix'!A14,",","µ",33))+2,FIND("µ",SUBSTITUTE('Copier commandes wix'!A14,",","µ",34))-FIND("µ",SUBSTITUTE('Copier commandes wix'!A14,",","µ",33))-3)</f>
        <v>48.62</v>
      </c>
      <c r="N14" s="5"/>
      <c r="O14" s="29" t="str">
        <f>IFERROR(VLOOKUP(I14,Article_famille!A:B,2,FALSE),"NA")</f>
        <v>VPI</v>
      </c>
      <c r="P14" s="44" t="str">
        <f>'Copier commandes wix'!F14</f>
        <v>26/11/18</v>
      </c>
      <c r="Q14" s="29">
        <f>VLOOKUP(G14,'effectif par contrat'!A:B,2,FALSE)</f>
        <v>1</v>
      </c>
    </row>
    <row r="15" spans="1:17" ht="23.25" x14ac:dyDescent="0.35">
      <c r="A15" s="33" t="str">
        <f>'Copier commandes wix'!C15</f>
        <v>#10048</v>
      </c>
      <c r="B15" s="37" t="str">
        <f>MID('Copier commandes wix'!A15,FIND("µ",SUBSTITUTE('Copier commandes wix'!A15,",","µ",4))+2,FIND("µ",SUBSTITUTE('Copier commandes wix'!A15,",","µ",5))-FIND("µ",SUBSTITUTE('Copier commandes wix'!A15,",","µ",4))-3)</f>
        <v>michel souton</v>
      </c>
      <c r="C15" s="37" t="str">
        <f t="shared" si="0"/>
        <v>michel</v>
      </c>
      <c r="D15" s="37">
        <f t="shared" si="1"/>
        <v>7</v>
      </c>
      <c r="E15" s="37">
        <f t="shared" si="2"/>
        <v>13</v>
      </c>
      <c r="F15" s="37" t="str">
        <f t="shared" si="3"/>
        <v>souton</v>
      </c>
      <c r="G15" s="37" t="str">
        <f>VLOOKUP(F15,'Effectif contrat'!A:B,2,FALSE)</f>
        <v>SPU - TRAVAUX</v>
      </c>
      <c r="H15" s="36" t="str">
        <f>IFERROR(MID(MID('Copier commandes wix'!A15,FIND("µ",SUBSTITUTE('Copier commandes wix'!A15,",","µ",22))+2,FIND("µ",SUBSTITUTE('Copier commandes wix'!A15,",","µ",23))-FIND("µ",SUBSTITUTE('Copier commandes wix'!A15,",","µ",22))-3),1,FIND("-",MID('Copier commandes wix'!A15,FIND("µ",SUBSTITUTE('Copier commandes wix'!A15,",","µ",22))+2,FIND("µ",SUBSTITUTE('Copier commandes wix'!A15,",","µ",23))-FIND("µ",SUBSTITUTE('Copier commandes wix'!A15,",","µ",22))-3),1)-1),"")</f>
        <v>FS</v>
      </c>
      <c r="I15" s="36" t="str">
        <f>MID(MID('Copier commandes wix'!A15,FIND("µ",SUBSTITUTE('Copier commandes wix'!A15,",","µ",22))+2,FIND("µ",SUBSTITUTE('Copier commandes wix'!A15,",","µ",23))-FIND("µ",SUBSTITUTE('Copier commandes wix'!A15,",","µ",22))-3),SEARCH("|",SUBSTITUTE(MID('Copier commandes wix'!A15,FIND("µ",SUBSTITUTE('Copier commandes wix'!A15,",","µ",22))+2,FIND("µ",SUBSTITUTE('Copier commandes wix'!A15,",","µ",23))-FIND("µ",SUBSTITUTE('Copier commandes wix'!A15,",","µ",22))-3),"-","|",LEN(MID('Copier commandes wix'!A15,FIND("µ",SUBSTITUTE('Copier commandes wix'!A15,",","µ",22))+2,FIND("µ",SUBSTITUTE('Copier commandes wix'!A15,",","µ",23))-FIND("µ",SUBSTITUTE('Copier commandes wix'!A15,",","µ",22))-3))-LEN(SUBSTITUTE(MID('Copier commandes wix'!A15,FIND("µ",SUBSTITUTE('Copier commandes wix'!A15,",","µ",22))+2,FIND("µ",SUBSTITUTE('Copier commandes wix'!A15,",","µ",23))-FIND("µ",SUBSTITUTE('Copier commandes wix'!A15,",","µ",22))-3),"-",""))))+1,500)</f>
        <v>S422194 CHAUSSURES MUSTANG FLEX</v>
      </c>
      <c r="J15" s="29" t="str">
        <f>MID(MID('Copier commandes wix'!A15,FIND("µ",SUBSTITUTE('Copier commandes wix'!A15,",","µ",23))+2,FIND("µ",SUBSTITUTE('Copier commandes wix'!A15,",","µ",24))-FIND("µ",SUBSTITUTE('Copier commandes wix'!A15,",","µ",23))-3),SEARCH("|",SUBSTITUTE(MID('Copier commandes wix'!A15,FIND("µ",SUBSTITUTE('Copier commandes wix'!A15,",","µ",23))+2,FIND("µ",SUBSTITUTE('Copier commandes wix'!A15,",","µ",24))-FIND("µ",SUBSTITUTE('Copier commandes wix'!A15,",","µ",23))-3),":","|",LEN(MID('Copier commandes wix'!A15,FIND("µ",SUBSTITUTE('Copier commandes wix'!A15,",","µ",23))+2,FIND("µ",SUBSTITUTE('Copier commandes wix'!A15,",","µ",24))-FIND("µ",SUBSTITUTE('Copier commandes wix'!A15,",","µ",23))-3))-LEN(SUBSTITUTE(MID('Copier commandes wix'!A15,FIND("µ",SUBSTITUTE('Copier commandes wix'!A15,",","µ",23))+2,FIND("µ",SUBSTITUTE('Copier commandes wix'!A15,",","µ",24))-FIND("µ",SUBSTITUTE('Copier commandes wix'!A15,",","µ",23))-3),":",""))))+1,500)</f>
        <v>44</v>
      </c>
      <c r="K15" s="40" t="str">
        <f>MID('Copier commandes wix'!A15,FIND("µ",SUBSTITUTE('Copier commandes wix'!A15,",","µ",26))+2,FIND("µ",SUBSTITUTE('Copier commandes wix'!A15,",","µ",27))-FIND("µ",SUBSTITUTE('Copier commandes wix'!A15,",","µ",26))-3)</f>
        <v>35.2</v>
      </c>
      <c r="L15" s="36" t="str">
        <f>MID('Copier commandes wix'!A15,FIND("µ",SUBSTITUTE('Copier commandes wix'!A15,",","µ",25))+2,FIND("µ",SUBSTITUTE('Copier commandes wix'!A15,",","µ",26))-FIND("µ",SUBSTITUTE('Copier commandes wix'!A15,",","µ",25))-3)</f>
        <v>1</v>
      </c>
      <c r="M15" s="42" t="str">
        <f>MID('Copier commandes wix'!A15,FIND("µ",SUBSTITUTE('Copier commandes wix'!A15,",","µ",33))+2,FIND("µ",SUBSTITUTE('Copier commandes wix'!A15,",","µ",34))-FIND("µ",SUBSTITUTE('Copier commandes wix'!A15,",","µ",33))-3)</f>
        <v>48.62</v>
      </c>
      <c r="N15" s="5"/>
      <c r="O15" s="29" t="str">
        <f>IFERROR(VLOOKUP(I15,Article_famille!A:B,2,FALSE),"NA")</f>
        <v>Pieds</v>
      </c>
      <c r="P15" s="44" t="str">
        <f>'Copier commandes wix'!F15</f>
        <v>26/11/18</v>
      </c>
      <c r="Q15" s="29">
        <f>VLOOKUP(G15,'effectif par contrat'!A:B,2,FALSE)</f>
        <v>1</v>
      </c>
    </row>
    <row r="16" spans="1:17" ht="23.25" x14ac:dyDescent="0.35">
      <c r="A16" s="33" t="str">
        <f>'Copier commandes wix'!C16</f>
        <v>#10048</v>
      </c>
      <c r="B16" s="37" t="str">
        <f>MID('Copier commandes wix'!A16,FIND("µ",SUBSTITUTE('Copier commandes wix'!A16,",","µ",4))+2,FIND("µ",SUBSTITUTE('Copier commandes wix'!A16,",","µ",5))-FIND("µ",SUBSTITUTE('Copier commandes wix'!A16,",","µ",4))-3)</f>
        <v>michel souton</v>
      </c>
      <c r="C16" s="37" t="str">
        <f t="shared" si="0"/>
        <v>michel</v>
      </c>
      <c r="D16" s="37">
        <f t="shared" si="1"/>
        <v>7</v>
      </c>
      <c r="E16" s="37">
        <f t="shared" si="2"/>
        <v>13</v>
      </c>
      <c r="F16" s="37" t="str">
        <f t="shared" si="3"/>
        <v>souton</v>
      </c>
      <c r="G16" s="37" t="str">
        <f>VLOOKUP(F16,'Effectif contrat'!A:B,2,FALSE)</f>
        <v>SPU - TRAVAUX</v>
      </c>
      <c r="H16" s="36" t="str">
        <f>IFERROR(MID(MID('Copier commandes wix'!A16,FIND("µ",SUBSTITUTE('Copier commandes wix'!A16,",","µ",22))+2,FIND("µ",SUBSTITUTE('Copier commandes wix'!A16,",","µ",23))-FIND("µ",SUBSTITUTE('Copier commandes wix'!A16,",","µ",22))-3),1,FIND("-",MID('Copier commandes wix'!A16,FIND("µ",SUBSTITUTE('Copier commandes wix'!A16,",","µ",22))+2,FIND("µ",SUBSTITUTE('Copier commandes wix'!A16,",","µ",23))-FIND("µ",SUBSTITUTE('Copier commandes wix'!A16,",","µ",22))-3),1)-1),"")</f>
        <v>FS</v>
      </c>
      <c r="I16" s="36" t="str">
        <f>MID(MID('Copier commandes wix'!A16,FIND("µ",SUBSTITUTE('Copier commandes wix'!A16,",","µ",22))+2,FIND("µ",SUBSTITUTE('Copier commandes wix'!A16,",","µ",23))-FIND("µ",SUBSTITUTE('Copier commandes wix'!A16,",","µ",22))-3),SEARCH("|",SUBSTITUTE(MID('Copier commandes wix'!A16,FIND("µ",SUBSTITUTE('Copier commandes wix'!A16,",","µ",22))+2,FIND("µ",SUBSTITUTE('Copier commandes wix'!A16,",","µ",23))-FIND("µ",SUBSTITUTE('Copier commandes wix'!A16,",","µ",22))-3),"-","|",LEN(MID('Copier commandes wix'!A16,FIND("µ",SUBSTITUTE('Copier commandes wix'!A16,",","µ",22))+2,FIND("µ",SUBSTITUTE('Copier commandes wix'!A16,",","µ",23))-FIND("µ",SUBSTITUTE('Copier commandes wix'!A16,",","µ",22))-3))-LEN(SUBSTITUTE(MID('Copier commandes wix'!A16,FIND("µ",SUBSTITUTE('Copier commandes wix'!A16,",","µ",22))+2,FIND("µ",SUBSTITUTE('Copier commandes wix'!A16,",","µ",23))-FIND("µ",SUBSTITUTE('Copier commandes wix'!A16,",","µ",22))-3),"-",""))))+1,500)</f>
        <v>COUPURE STARCUT+XTRA</v>
      </c>
      <c r="J16" s="29" t="str">
        <f>MID(MID('Copier commandes wix'!A16,FIND("µ",SUBSTITUTE('Copier commandes wix'!A16,",","µ",23))+2,FIND("µ",SUBSTITUTE('Copier commandes wix'!A16,",","µ",24))-FIND("µ",SUBSTITUTE('Copier commandes wix'!A16,",","µ",23))-3),SEARCH("|",SUBSTITUTE(MID('Copier commandes wix'!A16,FIND("µ",SUBSTITUTE('Copier commandes wix'!A16,",","µ",23))+2,FIND("µ",SUBSTITUTE('Copier commandes wix'!A16,",","µ",24))-FIND("µ",SUBSTITUTE('Copier commandes wix'!A16,",","µ",23))-3),":","|",LEN(MID('Copier commandes wix'!A16,FIND("µ",SUBSTITUTE('Copier commandes wix'!A16,",","µ",23))+2,FIND("µ",SUBSTITUTE('Copier commandes wix'!A16,",","µ",24))-FIND("µ",SUBSTITUTE('Copier commandes wix'!A16,",","µ",23))-3))-LEN(SUBSTITUTE(MID('Copier commandes wix'!A16,FIND("µ",SUBSTITUTE('Copier commandes wix'!A16,",","µ",23))+2,FIND("µ",SUBSTITUTE('Copier commandes wix'!A16,",","µ",24))-FIND("µ",SUBSTITUTE('Copier commandes wix'!A16,",","µ",23))-3),":",""))))+1,500)</f>
        <v>9</v>
      </c>
      <c r="K16" s="40" t="str">
        <f>MID('Copier commandes wix'!A16,FIND("µ",SUBSTITUTE('Copier commandes wix'!A16,",","µ",26))+2,FIND("µ",SUBSTITUTE('Copier commandes wix'!A16,",","µ",27))-FIND("µ",SUBSTITUTE('Copier commandes wix'!A16,",","µ",26))-3)</f>
        <v>3.71</v>
      </c>
      <c r="L16" s="36" t="str">
        <f>MID('Copier commandes wix'!A16,FIND("µ",SUBSTITUTE('Copier commandes wix'!A16,",","µ",25))+2,FIND("µ",SUBSTITUTE('Copier commandes wix'!A16,",","µ",26))-FIND("µ",SUBSTITUTE('Copier commandes wix'!A16,",","µ",25))-3)</f>
        <v>1</v>
      </c>
      <c r="M16" s="42" t="str">
        <f>MID('Copier commandes wix'!A16,FIND("µ",SUBSTITUTE('Copier commandes wix'!A16,",","µ",33))+2,FIND("µ",SUBSTITUTE('Copier commandes wix'!A16,",","µ",34))-FIND("µ",SUBSTITUTE('Copier commandes wix'!A16,",","µ",33))-3)</f>
        <v>48.62</v>
      </c>
      <c r="N16" s="5"/>
      <c r="O16" s="29" t="str">
        <f>IFERROR(VLOOKUP(I16,Article_famille!A:B,2,FALSE),"NA")</f>
        <v>NA</v>
      </c>
      <c r="P16" s="44" t="str">
        <f>'Copier commandes wix'!F16</f>
        <v>26/11/18</v>
      </c>
      <c r="Q16" s="29">
        <f>VLOOKUP(G16,'effectif par contrat'!A:B,2,FALSE)</f>
        <v>1</v>
      </c>
    </row>
    <row r="17" spans="1:17" ht="23.25" x14ac:dyDescent="0.35">
      <c r="A17" s="33" t="str">
        <f>'Copier commandes wix'!C17</f>
        <v>#10048</v>
      </c>
      <c r="B17" s="37" t="str">
        <f>MID('Copier commandes wix'!A17,FIND("µ",SUBSTITUTE('Copier commandes wix'!A17,",","µ",4))+2,FIND("µ",SUBSTITUTE('Copier commandes wix'!A17,",","µ",5))-FIND("µ",SUBSTITUTE('Copier commandes wix'!A17,",","µ",4))-3)</f>
        <v>michel souton</v>
      </c>
      <c r="C17" s="37" t="str">
        <f t="shared" si="0"/>
        <v>michel</v>
      </c>
      <c r="D17" s="37">
        <f t="shared" si="1"/>
        <v>7</v>
      </c>
      <c r="E17" s="37">
        <f t="shared" si="2"/>
        <v>13</v>
      </c>
      <c r="F17" s="37" t="str">
        <f t="shared" si="3"/>
        <v>souton</v>
      </c>
      <c r="G17" s="37" t="str">
        <f>VLOOKUP(F17,'Effectif contrat'!A:B,2,FALSE)</f>
        <v>SPU - TRAVAUX</v>
      </c>
      <c r="H17" s="36" t="str">
        <f>IFERROR(MID(MID('Copier commandes wix'!A17,FIND("µ",SUBSTITUTE('Copier commandes wix'!A17,",","µ",22))+2,FIND("µ",SUBSTITUTE('Copier commandes wix'!A17,",","µ",23))-FIND("µ",SUBSTITUTE('Copier commandes wix'!A17,",","µ",22))-3),1,FIND("-",MID('Copier commandes wix'!A17,FIND("µ",SUBSTITUTE('Copier commandes wix'!A17,",","µ",22))+2,FIND("µ",SUBSTITUTE('Copier commandes wix'!A17,",","µ",23))-FIND("µ",SUBSTITUTE('Copier commandes wix'!A17,",","µ",22))-3),1)-1),"")</f>
        <v>FS</v>
      </c>
      <c r="I17" s="36" t="str">
        <f>MID(MID('Copier commandes wix'!A17,FIND("µ",SUBSTITUTE('Copier commandes wix'!A17,",","µ",22))+2,FIND("µ",SUBSTITUTE('Copier commandes wix'!A17,",","µ",23))-FIND("µ",SUBSTITUTE('Copier commandes wix'!A17,",","µ",22))-3),SEARCH("|",SUBSTITUTE(MID('Copier commandes wix'!A17,FIND("µ",SUBSTITUTE('Copier commandes wix'!A17,",","µ",22))+2,FIND("µ",SUBSTITUTE('Copier commandes wix'!A17,",","µ",23))-FIND("µ",SUBSTITUTE('Copier commandes wix'!A17,",","µ",22))-3),"-","|",LEN(MID('Copier commandes wix'!A17,FIND("µ",SUBSTITUTE('Copier commandes wix'!A17,",","µ",22))+2,FIND("µ",SUBSTITUTE('Copier commandes wix'!A17,",","µ",23))-FIND("µ",SUBSTITUTE('Copier commandes wix'!A17,",","µ",22))-3))-LEN(SUBSTITUTE(MID('Copier commandes wix'!A17,FIND("µ",SUBSTITUTE('Copier commandes wix'!A17,",","µ",22))+2,FIND("µ",SUBSTITUTE('Copier commandes wix'!A17,",","µ",23))-FIND("µ",SUBSTITUTE('Copier commandes wix'!A17,",","µ",22))-3),"-",""))))+1,500)</f>
        <v>COUPURE STARCUT+XTRA</v>
      </c>
      <c r="J17" s="29" t="str">
        <f>MID(MID('Copier commandes wix'!A17,FIND("µ",SUBSTITUTE('Copier commandes wix'!A17,",","µ",23))+2,FIND("µ",SUBSTITUTE('Copier commandes wix'!A17,",","µ",24))-FIND("µ",SUBSTITUTE('Copier commandes wix'!A17,",","µ",23))-3),SEARCH("|",SUBSTITUTE(MID('Copier commandes wix'!A17,FIND("µ",SUBSTITUTE('Copier commandes wix'!A17,",","µ",23))+2,FIND("µ",SUBSTITUTE('Copier commandes wix'!A17,",","µ",24))-FIND("µ",SUBSTITUTE('Copier commandes wix'!A17,",","µ",23))-3),":","|",LEN(MID('Copier commandes wix'!A17,FIND("µ",SUBSTITUTE('Copier commandes wix'!A17,",","µ",23))+2,FIND("µ",SUBSTITUTE('Copier commandes wix'!A17,",","µ",24))-FIND("µ",SUBSTITUTE('Copier commandes wix'!A17,",","µ",23))-3))-LEN(SUBSTITUTE(MID('Copier commandes wix'!A17,FIND("µ",SUBSTITUTE('Copier commandes wix'!A17,",","µ",23))+2,FIND("µ",SUBSTITUTE('Copier commandes wix'!A17,",","µ",24))-FIND("µ",SUBSTITUTE('Copier commandes wix'!A17,",","µ",23))-3),":",""))))+1,500)</f>
        <v>11</v>
      </c>
      <c r="K17" s="40" t="str">
        <f>MID('Copier commandes wix'!A17,FIND("µ",SUBSTITUTE('Copier commandes wix'!A17,",","µ",26))+2,FIND("µ",SUBSTITUTE('Copier commandes wix'!A17,",","µ",27))-FIND("µ",SUBSTITUTE('Copier commandes wix'!A17,",","µ",26))-3)</f>
        <v>3.71</v>
      </c>
      <c r="L17" s="36" t="str">
        <f>MID('Copier commandes wix'!A17,FIND("µ",SUBSTITUTE('Copier commandes wix'!A17,",","µ",25))+2,FIND("µ",SUBSTITUTE('Copier commandes wix'!A17,",","µ",26))-FIND("µ",SUBSTITUTE('Copier commandes wix'!A17,",","µ",25))-3)</f>
        <v>1</v>
      </c>
      <c r="M17" s="42" t="str">
        <f>MID('Copier commandes wix'!A17,FIND("µ",SUBSTITUTE('Copier commandes wix'!A17,",","µ",33))+2,FIND("µ",SUBSTITUTE('Copier commandes wix'!A17,",","µ",34))-FIND("µ",SUBSTITUTE('Copier commandes wix'!A17,",","µ",33))-3)</f>
        <v>48.62</v>
      </c>
      <c r="N17" s="5"/>
      <c r="O17" s="29" t="str">
        <f>IFERROR(VLOOKUP(I17,Article_famille!A:B,2,FALSE),"NA")</f>
        <v>NA</v>
      </c>
      <c r="P17" s="44" t="str">
        <f>'Copier commandes wix'!F17</f>
        <v>26/11/18</v>
      </c>
      <c r="Q17" s="29">
        <f>VLOOKUP(G17,'effectif par contrat'!A:B,2,FALSE)</f>
        <v>1</v>
      </c>
    </row>
    <row r="18" spans="1:17" ht="23.25" x14ac:dyDescent="0.35">
      <c r="A18" s="33" t="str">
        <f>'Copier commandes wix'!C18</f>
        <v>#10048</v>
      </c>
      <c r="B18" s="37" t="str">
        <f>MID('Copier commandes wix'!A18,FIND("µ",SUBSTITUTE('Copier commandes wix'!A18,",","µ",4))+2,FIND("µ",SUBSTITUTE('Copier commandes wix'!A18,",","µ",5))-FIND("µ",SUBSTITUTE('Copier commandes wix'!A18,",","µ",4))-3)</f>
        <v>michel souton</v>
      </c>
      <c r="C18" s="37" t="str">
        <f t="shared" si="0"/>
        <v>michel</v>
      </c>
      <c r="D18" s="37">
        <f t="shared" si="1"/>
        <v>7</v>
      </c>
      <c r="E18" s="37">
        <f t="shared" si="2"/>
        <v>13</v>
      </c>
      <c r="F18" s="37" t="str">
        <f t="shared" si="3"/>
        <v>souton</v>
      </c>
      <c r="G18" s="37" t="str">
        <f>VLOOKUP(F18,'Effectif contrat'!A:B,2,FALSE)</f>
        <v>SPU - TRAVAUX</v>
      </c>
      <c r="H18" s="36" t="str">
        <f>IFERROR(MID(MID('Copier commandes wix'!A18,FIND("µ",SUBSTITUTE('Copier commandes wix'!A18,",","µ",22))+2,FIND("µ",SUBSTITUTE('Copier commandes wix'!A18,",","µ",23))-FIND("µ",SUBSTITUTE('Copier commandes wix'!A18,",","µ",22))-3),1,FIND("-",MID('Copier commandes wix'!A18,FIND("µ",SUBSTITUTE('Copier commandes wix'!A18,",","µ",22))+2,FIND("µ",SUBSTITUTE('Copier commandes wix'!A18,",","µ",23))-FIND("µ",SUBSTITUTE('Copier commandes wix'!A18,",","µ",22))-3),1)-1),"")</f>
        <v>VP</v>
      </c>
      <c r="I18" s="36" t="str">
        <f>MID(MID('Copier commandes wix'!A18,FIND("µ",SUBSTITUTE('Copier commandes wix'!A18,",","µ",22))+2,FIND("µ",SUBSTITUTE('Copier commandes wix'!A18,",","µ",23))-FIND("µ",SUBSTITUTE('Copier commandes wix'!A18,",","µ",22))-3),SEARCH("|",SUBSTITUTE(MID('Copier commandes wix'!A18,FIND("µ",SUBSTITUTE('Copier commandes wix'!A18,",","µ",22))+2,FIND("µ",SUBSTITUTE('Copier commandes wix'!A18,",","µ",23))-FIND("µ",SUBSTITUTE('Copier commandes wix'!A18,",","µ",22))-3),"-","|",LEN(MID('Copier commandes wix'!A18,FIND("µ",SUBSTITUTE('Copier commandes wix'!A18,",","µ",22))+2,FIND("µ",SUBSTITUTE('Copier commandes wix'!A18,",","µ",23))-FIND("µ",SUBSTITUTE('Copier commandes wix'!A18,",","µ",22))-3))-LEN(SUBSTITUTE(MID('Copier commandes wix'!A18,FIND("µ",SUBSTITUTE('Copier commandes wix'!A18,",","µ",22))+2,FIND("µ",SUBSTITUTE('Copier commandes wix'!A18,",","µ",23))-FIND("µ",SUBSTITUTE('Copier commandes wix'!A18,",","µ",22))-3),"-",""))))+1,500)</f>
        <v>SHIRT ACTEMIUM NOIR &amp; BLANC</v>
      </c>
      <c r="J18" s="29" t="str">
        <f>MID(MID('Copier commandes wix'!A18,FIND("µ",SUBSTITUTE('Copier commandes wix'!A18,",","µ",23))-1,FIND("µ",SUBSTITUTE('Copier commandes wix'!A18,",","µ",24))-FIND("µ",SUBSTITUTE('Copier commandes wix'!A18,",","µ",23))-43),SEARCH("|",SUBSTITUTE(MID('Copier commandes wix'!A18,FIND("µ",SUBSTITUTE('Copier commandes wix'!A18,",","µ",23))+2,FIND("µ",SUBSTITUTE('Copier commandes wix'!A18,",","µ",24))-FIND("µ",SUBSTITUTE('Copier commandes wix'!A18,",","µ",23))-3),":","|",LEN(MID('Copier commandes wix'!A18,FIND("µ",SUBSTITUTE('Copier commandes wix'!A18,",","µ",23))+2,FIND("µ",SUBSTITUTE('Copier commandes wix'!A18,",","µ",24))-FIND("µ",SUBSTITUTE('Copier commandes wix'!A18,",","µ",23))-3))-LEN(SUBSTITUTE(MID('Copier commandes wix'!A18,FIND("µ",SUBSTITUTE('Copier commandes wix'!A18,",","µ",23))+2,FIND("µ",SUBSTITUTE('Copier commandes wix'!A18,",","µ",24))-FIND("µ",SUBSTITUTE('Copier commandes wix'!A18,",","µ",23))-3),":",""))))+1,500)</f>
        <v xml:space="preserve">M </v>
      </c>
      <c r="K18" s="40" t="str">
        <f>MID('Copier commandes wix'!A18,FIND("µ",SUBSTITUTE('Copier commandes wix'!A18,",","µ",26))+2,FIND("µ",SUBSTITUTE('Copier commandes wix'!A18,",","µ",27))-FIND("µ",SUBSTITUTE('Copier commandes wix'!A18,",","µ",26))-3)</f>
        <v>1.0</v>
      </c>
      <c r="L18" s="36" t="str">
        <f>MID('Copier commandes wix'!A18,FIND("µ",SUBSTITUTE('Copier commandes wix'!A18,",","µ",25))+2,FIND("µ",SUBSTITUTE('Copier commandes wix'!A18,",","µ",26))-FIND("µ",SUBSTITUTE('Copier commandes wix'!A18,",","µ",25))-3)</f>
        <v>5</v>
      </c>
      <c r="M18" s="42" t="str">
        <f>MID('Copier commandes wix'!A18,FIND("µ",SUBSTITUTE('Copier commandes wix'!A18,",","µ",33))+2,FIND("µ",SUBSTITUTE('Copier commandes wix'!A18,",","µ",34))-FIND("µ",SUBSTITUTE('Copier commandes wix'!A18,",","µ",33))-3)</f>
        <v>48.62</v>
      </c>
      <c r="N18" s="5"/>
      <c r="O18" s="29" t="str">
        <f>IFERROR(VLOOKUP(I18,Article_famille!A:B,2,FALSE),"NA")</f>
        <v>NA</v>
      </c>
      <c r="P18" s="44" t="str">
        <f>'Copier commandes wix'!F18</f>
        <v>26/11/18</v>
      </c>
      <c r="Q18" s="29">
        <f>VLOOKUP(G18,'effectif par contrat'!A:B,2,FALSE)</f>
        <v>1</v>
      </c>
    </row>
    <row r="19" spans="1:17" ht="23.25" x14ac:dyDescent="0.35">
      <c r="A19" s="33" t="str">
        <f>'Copier commandes wix'!C19</f>
        <v>#10047</v>
      </c>
      <c r="B19" s="37" t="str">
        <f>MID('Copier commandes wix'!A19,FIND("µ",SUBSTITUTE('Copier commandes wix'!A19,",","µ",4))+2,FIND("µ",SUBSTITUTE('Copier commandes wix'!A19,",","µ",5))-FIND("µ",SUBSTITUTE('Copier commandes wix'!A19,",","µ",4))-3)</f>
        <v>aurelien aygoui</v>
      </c>
      <c r="C19" s="37" t="str">
        <f t="shared" si="0"/>
        <v>aurelien</v>
      </c>
      <c r="D19" s="37">
        <f t="shared" si="1"/>
        <v>9</v>
      </c>
      <c r="E19" s="37">
        <f t="shared" si="2"/>
        <v>15</v>
      </c>
      <c r="F19" s="37" t="str">
        <f t="shared" si="3"/>
        <v>aygoui</v>
      </c>
      <c r="G19" s="37" t="str">
        <f>VLOOKUP(F19,'Effectif contrat'!A:B,2,FALSE)</f>
        <v>ARIANEGROUP - MAINTENANCE</v>
      </c>
      <c r="H19" s="36" t="str">
        <f>IFERROR(MID(MID('Copier commandes wix'!A19,FIND("µ",SUBSTITUTE('Copier commandes wix'!A19,",","µ",22))+2,FIND("µ",SUBSTITUTE('Copier commandes wix'!A19,",","µ",23))-FIND("µ",SUBSTITUTE('Copier commandes wix'!A19,",","µ",22))-3),1,FIND("-",MID('Copier commandes wix'!A19,FIND("µ",SUBSTITUTE('Copier commandes wix'!A19,",","µ",22))+2,FIND("µ",SUBSTITUTE('Copier commandes wix'!A19,",","µ",23))-FIND("µ",SUBSTITUTE('Copier commandes wix'!A19,",","µ",22))-3),1)-1),"")</f>
        <v>VP</v>
      </c>
      <c r="I19" s="36" t="str">
        <f>MID(MID('Copier commandes wix'!A19,FIND("µ",SUBSTITUTE('Copier commandes wix'!A19,",","µ",22))+2,FIND("µ",SUBSTITUTE('Copier commandes wix'!A19,",","µ",23))-FIND("µ",SUBSTITUTE('Copier commandes wix'!A19,",","µ",22))-3),SEARCH("|",SUBSTITUTE(MID('Copier commandes wix'!A19,FIND("µ",SUBSTITUTE('Copier commandes wix'!A19,",","µ",22))+2,FIND("µ",SUBSTITUTE('Copier commandes wix'!A19,",","µ",23))-FIND("µ",SUBSTITUTE('Copier commandes wix'!A19,",","µ",22))-3),"-","|",LEN(MID('Copier commandes wix'!A19,FIND("µ",SUBSTITUTE('Copier commandes wix'!A19,",","µ",22))+2,FIND("µ",SUBSTITUTE('Copier commandes wix'!A19,",","µ",23))-FIND("µ",SUBSTITUTE('Copier commandes wix'!A19,",","µ",22))-3))-LEN(SUBSTITUTE(MID('Copier commandes wix'!A19,FIND("µ",SUBSTITUTE('Copier commandes wix'!A19,",","µ",22))+2,FIND("µ",SUBSTITUTE('Copier commandes wix'!A19,",","µ",23))-FIND("µ",SUBSTITUTE('Copier commandes wix'!A19,",","µ",22))-3),"-",""))))+1,500)</f>
        <v>VESTE ACTEMIUM ROUGE</v>
      </c>
      <c r="J19" s="29" t="str">
        <f>MID(MID('Copier commandes wix'!A19,FIND("µ",SUBSTITUTE('Copier commandes wix'!A19,",","µ",23))-2,FIND("µ",SUBSTITUTE('Copier commandes wix'!A19,",","µ",24))-FIND("µ",SUBSTITUTE('Copier commandes wix'!A19,",","µ",23))-35),SEARCH("|",SUBSTITUTE(MID('Copier commandes wix'!A19,FIND("µ",SUBSTITUTE('Copier commandes wix'!A19,",","µ",23))+2,FIND("µ",SUBSTITUTE('Copier commandes wix'!A19,",","µ",24))-FIND("µ",SUBSTITUTE('Copier commandes wix'!A19,",","µ",23))-3),":","|",LEN(MID('Copier commandes wix'!A19,FIND("µ",SUBSTITUTE('Copier commandes wix'!A19,",","µ",23))+2,FIND("µ",SUBSTITUTE('Copier commandes wix'!A19,",","µ",24))-FIND("µ",SUBSTITUTE('Copier commandes wix'!A19,",","µ",23))-3))-LEN(SUBSTITUTE(MID('Copier commandes wix'!A19,FIND("µ",SUBSTITUTE('Copier commandes wix'!A19,",","µ",23))+2,FIND("µ",SUBSTITUTE('Copier commandes wix'!A19,",","µ",24))-FIND("µ",SUBSTITUTE('Copier commandes wix'!A19,",","µ",23))-3),":",""))))+1,500)</f>
        <v>T3</v>
      </c>
      <c r="K19" s="40" t="str">
        <f>MID('Copier commandes wix'!A19,FIND("µ",SUBSTITUTE('Copier commandes wix'!A19,",","µ",26))+2,FIND("µ",SUBSTITUTE('Copier commandes wix'!A19,",","µ",27))-FIND("µ",SUBSTITUTE('Copier commandes wix'!A19,",","µ",26))-3)</f>
        <v>1.0</v>
      </c>
      <c r="L19" s="36" t="str">
        <f>MID('Copier commandes wix'!A19,FIND("µ",SUBSTITUTE('Copier commandes wix'!A19,",","µ",25))+2,FIND("µ",SUBSTITUTE('Copier commandes wix'!A19,",","µ",26))-FIND("µ",SUBSTITUTE('Copier commandes wix'!A19,",","µ",25))-3)</f>
        <v>3</v>
      </c>
      <c r="M19" s="42" t="str">
        <f>MID('Copier commandes wix'!A19,FIND("µ",SUBSTITUTE('Copier commandes wix'!A19,",","µ",33))+2,FIND("µ",SUBSTITUTE('Copier commandes wix'!A19,",","µ",34))-FIND("µ",SUBSTITUTE('Copier commandes wix'!A19,",","µ",33))-3)</f>
        <v>142.0</v>
      </c>
      <c r="N19" s="5"/>
      <c r="O19" s="29" t="str">
        <f>IFERROR(VLOOKUP(I19,Article_famille!A:B,2,FALSE),"NA")</f>
        <v>VPI</v>
      </c>
      <c r="P19" s="44" t="str">
        <f>'Copier commandes wix'!F19</f>
        <v>26/11/18</v>
      </c>
      <c r="Q19" s="29">
        <f>VLOOKUP(G19,'effectif par contrat'!A:B,2,FALSE)</f>
        <v>9</v>
      </c>
    </row>
    <row r="20" spans="1:17" ht="23.25" x14ac:dyDescent="0.35">
      <c r="A20" s="33" t="str">
        <f>'Copier commandes wix'!C20</f>
        <v>#10047</v>
      </c>
      <c r="B20" s="37" t="str">
        <f>MID('Copier commandes wix'!A20,FIND("µ",SUBSTITUTE('Copier commandes wix'!A20,",","µ",4))+2,FIND("µ",SUBSTITUTE('Copier commandes wix'!A20,",","µ",5))-FIND("µ",SUBSTITUTE('Copier commandes wix'!A20,",","µ",4))-3)</f>
        <v>aurelien aygoui</v>
      </c>
      <c r="C20" s="37" t="str">
        <f t="shared" si="0"/>
        <v>aurelien</v>
      </c>
      <c r="D20" s="37">
        <f t="shared" si="1"/>
        <v>9</v>
      </c>
      <c r="E20" s="37">
        <f t="shared" si="2"/>
        <v>15</v>
      </c>
      <c r="F20" s="37" t="str">
        <f t="shared" si="3"/>
        <v>aygoui</v>
      </c>
      <c r="G20" s="37" t="str">
        <f>VLOOKUP(F20,'Effectif contrat'!A:B,2,FALSE)</f>
        <v>ARIANEGROUP - MAINTENANCE</v>
      </c>
      <c r="H20" s="36" t="str">
        <f>IFERROR(MID(MID('Copier commandes wix'!A20,FIND("µ",SUBSTITUTE('Copier commandes wix'!A20,",","µ",22))+2,FIND("µ",SUBSTITUTE('Copier commandes wix'!A20,",","µ",23))-FIND("µ",SUBSTITUTE('Copier commandes wix'!A20,",","µ",22))-3),1,FIND("-",MID('Copier commandes wix'!A20,FIND("µ",SUBSTITUTE('Copier commandes wix'!A20,",","µ",22))+2,FIND("µ",SUBSTITUTE('Copier commandes wix'!A20,",","µ",23))-FIND("µ",SUBSTITUTE('Copier commandes wix'!A20,",","µ",22))-3),1)-1),"")</f>
        <v>VP</v>
      </c>
      <c r="I20" s="36" t="str">
        <f>MID(MID('Copier commandes wix'!A20,FIND("µ",SUBSTITUTE('Copier commandes wix'!A20,",","µ",22))+2,FIND("µ",SUBSTITUTE('Copier commandes wix'!A20,",","µ",23))-FIND("µ",SUBSTITUTE('Copier commandes wix'!A20,",","µ",22))-3),SEARCH("|",SUBSTITUTE(MID('Copier commandes wix'!A20,FIND("µ",SUBSTITUTE('Copier commandes wix'!A20,",","µ",22))+2,FIND("µ",SUBSTITUTE('Copier commandes wix'!A20,",","µ",23))-FIND("µ",SUBSTITUTE('Copier commandes wix'!A20,",","µ",22))-3),"-","|",LEN(MID('Copier commandes wix'!A20,FIND("µ",SUBSTITUTE('Copier commandes wix'!A20,",","µ",22))+2,FIND("µ",SUBSTITUTE('Copier commandes wix'!A20,",","µ",23))-FIND("µ",SUBSTITUTE('Copier commandes wix'!A20,",","µ",22))-3))-LEN(SUBSTITUTE(MID('Copier commandes wix'!A20,FIND("µ",SUBSTITUTE('Copier commandes wix'!A20,",","µ",22))+2,FIND("µ",SUBSTITUTE('Copier commandes wix'!A20,",","µ",23))-FIND("µ",SUBSTITUTE('Copier commandes wix'!A20,",","µ",22))-3),"-",""))))+1,500)</f>
        <v>PANTALON ACTEMIUM ROUGE</v>
      </c>
      <c r="J20" s="29" t="str">
        <f>MID(MID('Copier commandes wix'!A20,FIND("µ",SUBSTITUTE('Copier commandes wix'!A20,",","µ",23))-2,FIND("µ",SUBSTITUTE('Copier commandes wix'!A20,",","µ",24))-FIND("µ",SUBSTITUTE('Copier commandes wix'!A20,",","µ",23))-35),SEARCH("|",SUBSTITUTE(MID('Copier commandes wix'!A20,FIND("µ",SUBSTITUTE('Copier commandes wix'!A20,",","µ",23))+2,FIND("µ",SUBSTITUTE('Copier commandes wix'!A20,",","µ",24))-FIND("µ",SUBSTITUTE('Copier commandes wix'!A20,",","µ",23))-3),":","|",LEN(MID('Copier commandes wix'!A20,FIND("µ",SUBSTITUTE('Copier commandes wix'!A20,",","µ",23))+2,FIND("µ",SUBSTITUTE('Copier commandes wix'!A20,",","µ",24))-FIND("µ",SUBSTITUTE('Copier commandes wix'!A20,",","µ",23))-3))-LEN(SUBSTITUTE(MID('Copier commandes wix'!A20,FIND("µ",SUBSTITUTE('Copier commandes wix'!A20,",","µ",23))+2,FIND("µ",SUBSTITUTE('Copier commandes wix'!A20,",","µ",24))-FIND("µ",SUBSTITUTE('Copier commandes wix'!A20,",","µ",23))-3),":",""))))+1,500)</f>
        <v>T2</v>
      </c>
      <c r="K20" s="40" t="str">
        <f>MID('Copier commandes wix'!A20,FIND("µ",SUBSTITUTE('Copier commandes wix'!A20,",","µ",26))+2,FIND("µ",SUBSTITUTE('Copier commandes wix'!A20,",","µ",27))-FIND("µ",SUBSTITUTE('Copier commandes wix'!A20,",","µ",26))-3)</f>
        <v>1.0</v>
      </c>
      <c r="L20" s="36" t="str">
        <f>MID('Copier commandes wix'!A20,FIND("µ",SUBSTITUTE('Copier commandes wix'!A20,",","µ",25))+2,FIND("µ",SUBSTITUTE('Copier commandes wix'!A20,",","µ",26))-FIND("µ",SUBSTITUTE('Copier commandes wix'!A20,",","µ",25))-3)</f>
        <v>5</v>
      </c>
      <c r="M20" s="42" t="str">
        <f>MID('Copier commandes wix'!A20,FIND("µ",SUBSTITUTE('Copier commandes wix'!A20,",","µ",33))+2,FIND("µ",SUBSTITUTE('Copier commandes wix'!A20,",","µ",34))-FIND("µ",SUBSTITUTE('Copier commandes wix'!A20,",","µ",33))-3)</f>
        <v>142.0</v>
      </c>
      <c r="N20" s="5"/>
      <c r="O20" s="29" t="str">
        <f>IFERROR(VLOOKUP(I20,Article_famille!A:B,2,FALSE),"NA")</f>
        <v>VPI</v>
      </c>
      <c r="P20" s="44" t="str">
        <f>'Copier commandes wix'!F20</f>
        <v>26/11/18</v>
      </c>
      <c r="Q20" s="29">
        <f>VLOOKUP(G20,'effectif par contrat'!A:B,2,FALSE)</f>
        <v>9</v>
      </c>
    </row>
    <row r="21" spans="1:17" ht="23.25" x14ac:dyDescent="0.35">
      <c r="A21" s="33" t="str">
        <f>'Copier commandes wix'!C21</f>
        <v>#10047</v>
      </c>
      <c r="B21" s="37" t="str">
        <f>MID('Copier commandes wix'!A21,FIND("µ",SUBSTITUTE('Copier commandes wix'!A21,",","µ",4))+2,FIND("µ",SUBSTITUTE('Copier commandes wix'!A21,",","µ",5))-FIND("µ",SUBSTITUTE('Copier commandes wix'!A21,",","µ",4))-3)</f>
        <v>aurelien aygoui</v>
      </c>
      <c r="C21" s="37" t="str">
        <f t="shared" si="0"/>
        <v>aurelien</v>
      </c>
      <c r="D21" s="37">
        <f t="shared" si="1"/>
        <v>9</v>
      </c>
      <c r="E21" s="37">
        <f t="shared" si="2"/>
        <v>15</v>
      </c>
      <c r="F21" s="37" t="str">
        <f t="shared" si="3"/>
        <v>aygoui</v>
      </c>
      <c r="G21" s="37" t="str">
        <f>VLOOKUP(F21,'Effectif contrat'!A:B,2,FALSE)</f>
        <v>ARIANEGROUP - MAINTENANCE</v>
      </c>
      <c r="H21" s="36" t="str">
        <f>IFERROR(MID(MID('Copier commandes wix'!A21,FIND("µ",SUBSTITUTE('Copier commandes wix'!A21,",","µ",22))+2,FIND("µ",SUBSTITUTE('Copier commandes wix'!A21,",","µ",23))-FIND("µ",SUBSTITUTE('Copier commandes wix'!A21,",","µ",22))-3),1,FIND("-",MID('Copier commandes wix'!A21,FIND("µ",SUBSTITUTE('Copier commandes wix'!A21,",","µ",22))+2,FIND("µ",SUBSTITUTE('Copier commandes wix'!A21,",","µ",23))-FIND("µ",SUBSTITUTE('Copier commandes wix'!A21,",","µ",22))-3),1)-1),"")</f>
        <v xml:space="preserve">EM </v>
      </c>
      <c r="I21" s="36" t="str">
        <f>MID(MID('Copier commandes wix'!A21,FIND("µ",SUBSTITUTE('Copier commandes wix'!A21,",","µ",22))+2,FIND("µ",SUBSTITUTE('Copier commandes wix'!A21,",","µ",23))-FIND("µ",SUBSTITUTE('Copier commandes wix'!A21,",","µ",22))-3),SEARCH("|",SUBSTITUTE(MID('Copier commandes wix'!A21,FIND("µ",SUBSTITUTE('Copier commandes wix'!A21,",","µ",22))+2,FIND("µ",SUBSTITUTE('Copier commandes wix'!A21,",","µ",23))-FIND("µ",SUBSTITUTE('Copier commandes wix'!A21,",","µ",22))-3),"-","|",LEN(MID('Copier commandes wix'!A21,FIND("µ",SUBSTITUTE('Copier commandes wix'!A21,",","µ",22))+2,FIND("µ",SUBSTITUTE('Copier commandes wix'!A21,",","µ",23))-FIND("µ",SUBSTITUTE('Copier commandes wix'!A21,",","µ",22))-3))-LEN(SUBSTITUTE(MID('Copier commandes wix'!A21,FIND("µ",SUBSTITUTE('Copier commandes wix'!A21,",","µ",22))+2,FIND("µ",SUBSTITUTE('Copier commandes wix'!A21,",","µ",23))-FIND("µ",SUBSTITUTE('Copier commandes wix'!A21,",","µ",22))-3),"-",""))))+1,500)</f>
        <v xml:space="preserve"> CHAUSSURE BETA 7253NKK</v>
      </c>
      <c r="J21" s="29" t="str">
        <f>MID(MID('Copier commandes wix'!A21,FIND("µ",SUBSTITUTE('Copier commandes wix'!A21,",","µ",23))+2,FIND("µ",SUBSTITUTE('Copier commandes wix'!A21,",","µ",24))-FIND("µ",SUBSTITUTE('Copier commandes wix'!A21,",","µ",23))-3),SEARCH("|",SUBSTITUTE(MID('Copier commandes wix'!A21,FIND("µ",SUBSTITUTE('Copier commandes wix'!A21,",","µ",23))+2,FIND("µ",SUBSTITUTE('Copier commandes wix'!A21,",","µ",24))-FIND("µ",SUBSTITUTE('Copier commandes wix'!A21,",","µ",23))-3),":","|",LEN(MID('Copier commandes wix'!A21,FIND("µ",SUBSTITUTE('Copier commandes wix'!A21,",","µ",23))+2,FIND("µ",SUBSTITUTE('Copier commandes wix'!A21,",","µ",24))-FIND("µ",SUBSTITUTE('Copier commandes wix'!A21,",","µ",23))-3))-LEN(SUBSTITUTE(MID('Copier commandes wix'!A21,FIND("µ",SUBSTITUTE('Copier commandes wix'!A21,",","µ",23))+2,FIND("µ",SUBSTITUTE('Copier commandes wix'!A21,",","µ",24))-FIND("µ",SUBSTITUTE('Copier commandes wix'!A21,",","µ",23))-3),":",""))))+1,500)</f>
        <v>43</v>
      </c>
      <c r="K21" s="40" t="str">
        <f>MID('Copier commandes wix'!A21,FIND("µ",SUBSTITUTE('Copier commandes wix'!A21,",","µ",26))+2,FIND("µ",SUBSTITUTE('Copier commandes wix'!A21,",","µ",27))-FIND("µ",SUBSTITUTE('Copier commandes wix'!A21,",","µ",26))-3)</f>
        <v>61.5</v>
      </c>
      <c r="L21" s="36" t="str">
        <f>MID('Copier commandes wix'!A21,FIND("µ",SUBSTITUTE('Copier commandes wix'!A21,",","µ",25))+2,FIND("µ",SUBSTITUTE('Copier commandes wix'!A21,",","µ",26))-FIND("µ",SUBSTITUTE('Copier commandes wix'!A21,",","µ",25))-3)</f>
        <v>1</v>
      </c>
      <c r="M21" s="42" t="str">
        <f>MID('Copier commandes wix'!A21,FIND("µ",SUBSTITUTE('Copier commandes wix'!A21,",","µ",33))+2,FIND("µ",SUBSTITUTE('Copier commandes wix'!A21,",","µ",34))-FIND("µ",SUBSTITUTE('Copier commandes wix'!A21,",","µ",33))-3)</f>
        <v>142.0</v>
      </c>
      <c r="N21" s="5"/>
      <c r="O21" s="29" t="str">
        <f>IFERROR(VLOOKUP(I21,Article_famille!A:B,2,FALSE),"NA")</f>
        <v>NA</v>
      </c>
      <c r="P21" s="44" t="str">
        <f>'Copier commandes wix'!F21</f>
        <v>26/11/18</v>
      </c>
      <c r="Q21" s="29">
        <f>VLOOKUP(G21,'effectif par contrat'!A:B,2,FALSE)</f>
        <v>9</v>
      </c>
    </row>
    <row r="22" spans="1:17" ht="23.25" x14ac:dyDescent="0.35">
      <c r="A22" s="33" t="str">
        <f>'Copier commandes wix'!C22</f>
        <v>#10047</v>
      </c>
      <c r="B22" s="37" t="str">
        <f>MID('Copier commandes wix'!A22,FIND("µ",SUBSTITUTE('Copier commandes wix'!A22,",","µ",4))+2,FIND("µ",SUBSTITUTE('Copier commandes wix'!A22,",","µ",5))-FIND("µ",SUBSTITUTE('Copier commandes wix'!A22,",","µ",4))-3)</f>
        <v>aurelien aygoui</v>
      </c>
      <c r="C22" s="37" t="str">
        <f t="shared" si="0"/>
        <v>aurelien</v>
      </c>
      <c r="D22" s="37">
        <f t="shared" si="1"/>
        <v>9</v>
      </c>
      <c r="E22" s="37">
        <f t="shared" si="2"/>
        <v>15</v>
      </c>
      <c r="F22" s="37" t="str">
        <f t="shared" si="3"/>
        <v>aygoui</v>
      </c>
      <c r="G22" s="37" t="str">
        <f>VLOOKUP(F22,'Effectif contrat'!A:B,2,FALSE)</f>
        <v>ARIANEGROUP - MAINTENANCE</v>
      </c>
      <c r="H22" s="36" t="str">
        <f>IFERROR(MID(MID('Copier commandes wix'!A22,FIND("µ",SUBSTITUTE('Copier commandes wix'!A22,",","µ",22))+2,FIND("µ",SUBSTITUTE('Copier commandes wix'!A22,",","µ",23))-FIND("µ",SUBSTITUTE('Copier commandes wix'!A22,",","µ",22))-3),1,FIND("-",MID('Copier commandes wix'!A22,FIND("µ",SUBSTITUTE('Copier commandes wix'!A22,",","µ",22))+2,FIND("µ",SUBSTITUTE('Copier commandes wix'!A22,",","µ",23))-FIND("µ",SUBSTITUTE('Copier commandes wix'!A22,",","µ",22))-3),1)-1),"")</f>
        <v>FP</v>
      </c>
      <c r="I22" s="36" t="str">
        <f>MID(MID('Copier commandes wix'!A22,FIND("µ",SUBSTITUTE('Copier commandes wix'!A22,",","µ",22))+2,FIND("µ",SUBSTITUTE('Copier commandes wix'!A22,",","µ",23))-FIND("µ",SUBSTITUTE('Copier commandes wix'!A22,",","µ",22))-3),SEARCH("|",SUBSTITUTE(MID('Copier commandes wix'!A22,FIND("µ",SUBSTITUTE('Copier commandes wix'!A22,",","µ",22))+2,FIND("µ",SUBSTITUTE('Copier commandes wix'!A22,",","µ",23))-FIND("µ",SUBSTITUTE('Copier commandes wix'!A22,",","µ",22))-3),"-","|",LEN(MID('Copier commandes wix'!A22,FIND("µ",SUBSTITUTE('Copier commandes wix'!A22,",","µ",22))+2,FIND("µ",SUBSTITUTE('Copier commandes wix'!A22,",","µ",23))-FIND("µ",SUBSTITUTE('Copier commandes wix'!A22,",","µ",22))-3))-LEN(SUBSTITUTE(MID('Copier commandes wix'!A22,FIND("µ",SUBSTITUTE('Copier commandes wix'!A22,",","µ",22))+2,FIND("µ",SUBSTITUTE('Copier commandes wix'!A22,",","µ",23))-FIND("µ",SUBSTITUTE('Copier commandes wix'!A22,",","µ",22))-3),"-",""))))+1,500)</f>
        <v>PS55WHR CASQUE + JUGULAIRE TRAVAIL EN HAUTEUR</v>
      </c>
      <c r="J22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22" s="40" t="str">
        <f>MID('Copier commandes wix'!A22,FIND("µ",SUBSTITUTE('Copier commandes wix'!A22,",","µ",26))+2,FIND("µ",SUBSTITUTE('Copier commandes wix'!A22,",","µ",27))-FIND("µ",SUBSTITUTE('Copier commandes wix'!A22,",","µ",26))-3)</f>
        <v>14.5</v>
      </c>
      <c r="L22" s="36" t="str">
        <f>MID('Copier commandes wix'!A22,FIND("µ",SUBSTITUTE('Copier commandes wix'!A22,",","µ",25))+2,FIND("µ",SUBSTITUTE('Copier commandes wix'!A22,",","µ",26))-FIND("µ",SUBSTITUTE('Copier commandes wix'!A22,",","µ",25))-3)</f>
        <v>5</v>
      </c>
      <c r="M22" s="42" t="str">
        <f>MID('Copier commandes wix'!A22,FIND("µ",SUBSTITUTE('Copier commandes wix'!A22,",","µ",33))+2,FIND("µ",SUBSTITUTE('Copier commandes wix'!A22,",","µ",34))-FIND("µ",SUBSTITUTE('Copier commandes wix'!A22,",","µ",33))-3)</f>
        <v>142.0</v>
      </c>
      <c r="N22" s="5"/>
      <c r="O22" s="29" t="str">
        <f>IFERROR(VLOOKUP(I22,Article_famille!A:B,2,FALSE),"NA")</f>
        <v>NA</v>
      </c>
      <c r="P22" s="44" t="str">
        <f>'Copier commandes wix'!F22</f>
        <v>26/11/18</v>
      </c>
      <c r="Q22" s="29">
        <f>VLOOKUP(G22,'effectif par contrat'!A:B,2,FALSE)</f>
        <v>9</v>
      </c>
    </row>
    <row r="23" spans="1:17" ht="23.25" x14ac:dyDescent="0.35">
      <c r="A23" s="33" t="str">
        <f>'Copier commandes wix'!C23</f>
        <v>#10046</v>
      </c>
      <c r="B23" s="37" t="str">
        <f>MID('Copier commandes wix'!A23,FIND("µ",SUBSTITUTE('Copier commandes wix'!A23,",","µ",4))+2,FIND("µ",SUBSTITUTE('Copier commandes wix'!A23,",","µ",5))-FIND("µ",SUBSTITUTE('Copier commandes wix'!A23,",","µ",4))-3)</f>
        <v>stephane mirouze</v>
      </c>
      <c r="C23" s="37" t="str">
        <f t="shared" si="0"/>
        <v>stephane</v>
      </c>
      <c r="D23" s="37">
        <f t="shared" si="1"/>
        <v>9</v>
      </c>
      <c r="E23" s="37">
        <f t="shared" si="2"/>
        <v>16</v>
      </c>
      <c r="F23" s="37" t="str">
        <f t="shared" si="3"/>
        <v>mirouze</v>
      </c>
      <c r="G23" s="37" t="str">
        <f>VLOOKUP(F23,'Effectif contrat'!A:B,2,FALSE)</f>
        <v>ATELIER B05</v>
      </c>
      <c r="H23" s="36" t="str">
        <f>IFERROR(MID(MID('Copier commandes wix'!A23,FIND("µ",SUBSTITUTE('Copier commandes wix'!A23,",","µ",22))+2,FIND("µ",SUBSTITUTE('Copier commandes wix'!A23,",","µ",23))-FIND("µ",SUBSTITUTE('Copier commandes wix'!A23,",","µ",22))-3),1,FIND("-",MID('Copier commandes wix'!A23,FIND("µ",SUBSTITUTE('Copier commandes wix'!A23,",","µ",22))+2,FIND("µ",SUBSTITUTE('Copier commandes wix'!A23,",","µ",23))-FIND("µ",SUBSTITUTE('Copier commandes wix'!A23,",","µ",22))-3),1)-1),"")</f>
        <v>VP</v>
      </c>
      <c r="I23" s="36" t="str">
        <f>MID(MID('Copier commandes wix'!A23,FIND("µ",SUBSTITUTE('Copier commandes wix'!A23,",","µ",22))+2,FIND("µ",SUBSTITUTE('Copier commandes wix'!A23,",","µ",23))-FIND("µ",SUBSTITUTE('Copier commandes wix'!A23,",","µ",22))-3),SEARCH("|",SUBSTITUTE(MID('Copier commandes wix'!A23,FIND("µ",SUBSTITUTE('Copier commandes wix'!A23,",","µ",22))+2,FIND("µ",SUBSTITUTE('Copier commandes wix'!A23,",","µ",23))-FIND("µ",SUBSTITUTE('Copier commandes wix'!A23,",","µ",22))-3),"-","|",LEN(MID('Copier commandes wix'!A23,FIND("µ",SUBSTITUTE('Copier commandes wix'!A23,",","µ",22))+2,FIND("µ",SUBSTITUTE('Copier commandes wix'!A23,",","µ",23))-FIND("µ",SUBSTITUTE('Copier commandes wix'!A23,",","µ",22))-3))-LEN(SUBSTITUTE(MID('Copier commandes wix'!A23,FIND("µ",SUBSTITUTE('Copier commandes wix'!A23,",","µ",22))+2,FIND("µ",SUBSTITUTE('Copier commandes wix'!A23,",","µ",23))-FIND("µ",SUBSTITUTE('Copier commandes wix'!A23,",","µ",22))-3),"-",""))))+1,500)</f>
        <v>PARKA HV ACTEMIUM FLUO</v>
      </c>
      <c r="J23" s="29" t="str">
        <f>MID(MID('Copier commandes wix'!A23,FIND("µ",SUBSTITUTE('Copier commandes wix'!A23,",","µ",23))-1,FIND("µ",SUBSTITUTE('Copier commandes wix'!A23,",","µ",24))-FIND("µ",SUBSTITUTE('Copier commandes wix'!A23,",","µ",23))-43),SEARCH("|",SUBSTITUTE(MID('Copier commandes wix'!A23,FIND("µ",SUBSTITUTE('Copier commandes wix'!A23,",","µ",23))+2,FIND("µ",SUBSTITUTE('Copier commandes wix'!A23,",","µ",24))-FIND("µ",SUBSTITUTE('Copier commandes wix'!A23,",","µ",23))-3),":","|",LEN(MID('Copier commandes wix'!A23,FIND("µ",SUBSTITUTE('Copier commandes wix'!A23,",","µ",23))+2,FIND("µ",SUBSTITUTE('Copier commandes wix'!A23,",","µ",24))-FIND("µ",SUBSTITUTE('Copier commandes wix'!A23,",","µ",23))-3))-LEN(SUBSTITUTE(MID('Copier commandes wix'!A23,FIND("µ",SUBSTITUTE('Copier commandes wix'!A23,",","µ",23))+2,FIND("µ",SUBSTITUTE('Copier commandes wix'!A23,",","µ",24))-FIND("µ",SUBSTITUTE('Copier commandes wix'!A23,",","µ",23))-3),":",""))))+1,500)</f>
        <v xml:space="preserve">L </v>
      </c>
      <c r="K23" s="40" t="str">
        <f>MID('Copier commandes wix'!A23,FIND("µ",SUBSTITUTE('Copier commandes wix'!A23,",","µ",26))+2,FIND("µ",SUBSTITUTE('Copier commandes wix'!A23,",","µ",27))-FIND("µ",SUBSTITUTE('Copier commandes wix'!A23,",","µ",26))-3)</f>
        <v>1.0</v>
      </c>
      <c r="L23" s="36" t="str">
        <f>MID('Copier commandes wix'!A23,FIND("µ",SUBSTITUTE('Copier commandes wix'!A23,",","µ",25))+2,FIND("µ",SUBSTITUTE('Copier commandes wix'!A23,",","µ",26))-FIND("µ",SUBSTITUTE('Copier commandes wix'!A23,",","µ",25))-3)</f>
        <v>1</v>
      </c>
      <c r="M23" s="42" t="str">
        <f>MID('Copier commandes wix'!A23,FIND("µ",SUBSTITUTE('Copier commandes wix'!A23,",","µ",33))+2,FIND("µ",SUBSTITUTE('Copier commandes wix'!A23,",","µ",34))-FIND("µ",SUBSTITUTE('Copier commandes wix'!A23,",","µ",33))-3)</f>
        <v>1.0</v>
      </c>
      <c r="N23" s="5"/>
      <c r="O23" s="29" t="str">
        <f>IFERROR(VLOOKUP(I23,Article_famille!A:B,2,FALSE),"NA")</f>
        <v>VPI</v>
      </c>
      <c r="P23" s="44" t="str">
        <f>'Copier commandes wix'!F23</f>
        <v>26/11/18</v>
      </c>
      <c r="Q23" s="29">
        <f>VLOOKUP(G23,'effectif par contrat'!A:B,2,FALSE)</f>
        <v>5</v>
      </c>
    </row>
    <row r="24" spans="1:17" ht="23.25" x14ac:dyDescent="0.35">
      <c r="A24" s="33" t="str">
        <f>'Copier commandes wix'!C24</f>
        <v>#10045</v>
      </c>
      <c r="B24" s="37" t="str">
        <f>MID('Copier commandes wix'!A24,FIND("µ",SUBSTITUTE('Copier commandes wix'!A24,",","µ",4))+2,FIND("µ",SUBSTITUTE('Copier commandes wix'!A24,",","µ",5))-FIND("µ",SUBSTITUTE('Copier commandes wix'!A24,",","µ",4))-3)</f>
        <v>yann GOMBERT</v>
      </c>
      <c r="C24" s="37" t="str">
        <f t="shared" si="0"/>
        <v>yann</v>
      </c>
      <c r="D24" s="37">
        <f t="shared" si="1"/>
        <v>5</v>
      </c>
      <c r="E24" s="37">
        <f t="shared" si="2"/>
        <v>12</v>
      </c>
      <c r="F24" s="37" t="str">
        <f t="shared" si="3"/>
        <v>GOMBERT</v>
      </c>
      <c r="G24" s="37" t="str">
        <f>VLOOKUP(F24,'Effectif contrat'!A:B,2,FALSE)</f>
        <v>AIRBUS - MAINTENANCE MOSE</v>
      </c>
      <c r="H24" s="36" t="str">
        <f>IFERROR(MID(MID('Copier commandes wix'!A24,FIND("µ",SUBSTITUTE('Copier commandes wix'!A24,",","µ",22))+2,FIND("µ",SUBSTITUTE('Copier commandes wix'!A24,",","µ",23))-FIND("µ",SUBSTITUTE('Copier commandes wix'!A24,",","µ",22))-3),1,FIND("-",MID('Copier commandes wix'!A24,FIND("µ",SUBSTITUTE('Copier commandes wix'!A24,",","µ",22))+2,FIND("µ",SUBSTITUTE('Copier commandes wix'!A24,",","µ",23))-FIND("µ",SUBSTITUTE('Copier commandes wix'!A24,",","µ",22))-3),1)-1),"")</f>
        <v>FS</v>
      </c>
      <c r="I24" s="36" t="str">
        <f>MID(MID('Copier commandes wix'!A24,FIND("µ",SUBSTITUTE('Copier commandes wix'!A24,",","µ",22))+2,FIND("µ",SUBSTITUTE('Copier commandes wix'!A24,",","µ",23))-FIND("µ",SUBSTITUTE('Copier commandes wix'!A24,",","µ",22))-3),SEARCH("|",SUBSTITUTE(MID('Copier commandes wix'!A24,FIND("µ",SUBSTITUTE('Copier commandes wix'!A24,",","µ",22))+2,FIND("µ",SUBSTITUTE('Copier commandes wix'!A24,",","µ",23))-FIND("µ",SUBSTITUTE('Copier commandes wix'!A24,",","µ",22))-3),"-","|",LEN(MID('Copier commandes wix'!A24,FIND("µ",SUBSTITUTE('Copier commandes wix'!A24,",","µ",22))+2,FIND("µ",SUBSTITUTE('Copier commandes wix'!A24,",","µ",23))-FIND("µ",SUBSTITUTE('Copier commandes wix'!A24,",","µ",22))-3))-LEN(SUBSTITUTE(MID('Copier commandes wix'!A24,FIND("µ",SUBSTITUTE('Copier commandes wix'!A24,",","µ",22))+2,FIND("µ",SUBSTITUTE('Copier commandes wix'!A24,",","µ",23))-FIND("µ",SUBSTITUTE('Copier commandes wix'!A24,",","µ",22))-3),"-",""))))+1,500)</f>
        <v xml:space="preserve"> ENROULEUR TURBOLITE 2M 1018013</v>
      </c>
      <c r="J24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24" s="40" t="str">
        <f>MID('Copier commandes wix'!A24,FIND("µ",SUBSTITUTE('Copier commandes wix'!A24,",","µ",26))+2,FIND("µ",SUBSTITUTE('Copier commandes wix'!A24,",","µ",27))-FIND("µ",SUBSTITUTE('Copier commandes wix'!A24,",","µ",26))-3)</f>
        <v>105.35</v>
      </c>
      <c r="L24" s="36" t="str">
        <f>MID('Copier commandes wix'!A24,FIND("µ",SUBSTITUTE('Copier commandes wix'!A24,",","µ",25))+2,FIND("µ",SUBSTITUTE('Copier commandes wix'!A24,",","µ",26))-FIND("µ",SUBSTITUTE('Copier commandes wix'!A24,",","µ",25))-3)</f>
        <v>1</v>
      </c>
      <c r="M24" s="42" t="str">
        <f>MID('Copier commandes wix'!A24,FIND("µ",SUBSTITUTE('Copier commandes wix'!A24,",","µ",33))+2,FIND("µ",SUBSTITUTE('Copier commandes wix'!A24,",","µ",34))-FIND("µ",SUBSTITUTE('Copier commandes wix'!A24,",","µ",33))-3)</f>
        <v>105.35</v>
      </c>
      <c r="N24" s="5"/>
      <c r="O24" s="29" t="str">
        <f>IFERROR(VLOOKUP(I24,Article_famille!A:B,2,FALSE),"NA")</f>
        <v>NA</v>
      </c>
      <c r="P24" s="44" t="str">
        <f>'Copier commandes wix'!F24</f>
        <v>23/11/18</v>
      </c>
      <c r="Q24" s="29">
        <f>VLOOKUP(G24,'effectif par contrat'!A:B,2,FALSE)</f>
        <v>36</v>
      </c>
    </row>
    <row r="25" spans="1:17" ht="23.25" x14ac:dyDescent="0.35">
      <c r="A25" s="33" t="str">
        <f>'Copier commandes wix'!C25</f>
        <v>#10044</v>
      </c>
      <c r="B25" s="37" t="str">
        <f>MID('Copier commandes wix'!A25,FIND("µ",SUBSTITUTE('Copier commandes wix'!A25,",","µ",4))+2,FIND("µ",SUBSTITUTE('Copier commandes wix'!A25,",","µ",5))-FIND("µ",SUBSTITUTE('Copier commandes wix'!A25,",","µ",4))-3)</f>
        <v>alexis tamowski</v>
      </c>
      <c r="C25" s="37" t="str">
        <f t="shared" si="0"/>
        <v>alexis</v>
      </c>
      <c r="D25" s="37">
        <f t="shared" si="1"/>
        <v>7</v>
      </c>
      <c r="E25" s="37">
        <f t="shared" si="2"/>
        <v>15</v>
      </c>
      <c r="F25" s="37" t="str">
        <f t="shared" si="3"/>
        <v>tamowski</v>
      </c>
      <c r="G25" s="37" t="str">
        <f>VLOOKUP(F25,'Effectif contrat'!A:B,2,FALSE)</f>
        <v>AIRBUS - MAINTENANCE MOSE</v>
      </c>
      <c r="H25" s="36" t="str">
        <f>IFERROR(MID(MID('Copier commandes wix'!A25,FIND("µ",SUBSTITUTE('Copier commandes wix'!A25,",","µ",22))+2,FIND("µ",SUBSTITUTE('Copier commandes wix'!A25,",","µ",23))-FIND("µ",SUBSTITUTE('Copier commandes wix'!A25,",","µ",22))-3),1,FIND("-",MID('Copier commandes wix'!A25,FIND("µ",SUBSTITUTE('Copier commandes wix'!A25,",","µ",22))+2,FIND("µ",SUBSTITUTE('Copier commandes wix'!A25,",","µ",23))-FIND("µ",SUBSTITUTE('Copier commandes wix'!A25,",","µ",22))-3),1)-1),"")</f>
        <v>FS</v>
      </c>
      <c r="I25" s="36" t="str">
        <f>MID(MID('Copier commandes wix'!A25,FIND("µ",SUBSTITUTE('Copier commandes wix'!A25,",","µ",22))+2,FIND("µ",SUBSTITUTE('Copier commandes wix'!A25,",","µ",23))-FIND("µ",SUBSTITUTE('Copier commandes wix'!A25,",","µ",22))-3),SEARCH("|",SUBSTITUTE(MID('Copier commandes wix'!A25,FIND("µ",SUBSTITUTE('Copier commandes wix'!A25,",","µ",22))+2,FIND("µ",SUBSTITUTE('Copier commandes wix'!A25,",","µ",23))-FIND("µ",SUBSTITUTE('Copier commandes wix'!A25,",","µ",22))-3),"-","|",LEN(MID('Copier commandes wix'!A25,FIND("µ",SUBSTITUTE('Copier commandes wix'!A25,",","µ",22))+2,FIND("µ",SUBSTITUTE('Copier commandes wix'!A25,",","µ",23))-FIND("µ",SUBSTITUTE('Copier commandes wix'!A25,",","µ",22))-3))-LEN(SUBSTITUTE(MID('Copier commandes wix'!A25,FIND("µ",SUBSTITUTE('Copier commandes wix'!A25,",","µ",22))+2,FIND("µ",SUBSTITUTE('Copier commandes wix'!A25,",","µ",23))-FIND("µ",SUBSTITUTE('Copier commandes wix'!A25,",","µ",22))-3),"-",""))))+1,500)</f>
        <v>S422178MN CHAUSSURE JUNA S3</v>
      </c>
      <c r="J25" s="29" t="str">
        <f>MID(MID('Copier commandes wix'!A25,FIND("µ",SUBSTITUTE('Copier commandes wix'!A25,",","µ",23))+2,FIND("µ",SUBSTITUTE('Copier commandes wix'!A25,",","µ",24))-FIND("µ",SUBSTITUTE('Copier commandes wix'!A25,",","µ",23))-3),SEARCH("|",SUBSTITUTE(MID('Copier commandes wix'!A25,FIND("µ",SUBSTITUTE('Copier commandes wix'!A25,",","µ",23))+2,FIND("µ",SUBSTITUTE('Copier commandes wix'!A25,",","µ",24))-FIND("µ",SUBSTITUTE('Copier commandes wix'!A25,",","µ",23))-3),":","|",LEN(MID('Copier commandes wix'!A25,FIND("µ",SUBSTITUTE('Copier commandes wix'!A25,",","µ",23))+2,FIND("µ",SUBSTITUTE('Copier commandes wix'!A25,",","µ",24))-FIND("µ",SUBSTITUTE('Copier commandes wix'!A25,",","µ",23))-3))-LEN(SUBSTITUTE(MID('Copier commandes wix'!A25,FIND("µ",SUBSTITUTE('Copier commandes wix'!A25,",","µ",23))+2,FIND("µ",SUBSTITUTE('Copier commandes wix'!A25,",","µ",24))-FIND("µ",SUBSTITUTE('Copier commandes wix'!A25,",","µ",23))-3),":",""))))+1,500)</f>
        <v>43</v>
      </c>
      <c r="K25" s="40" t="str">
        <f>MID('Copier commandes wix'!A25,FIND("µ",SUBSTITUTE('Copier commandes wix'!A25,",","µ",26))+2,FIND("µ",SUBSTITUTE('Copier commandes wix'!A25,",","µ",27))-FIND("µ",SUBSTITUTE('Copier commandes wix'!A25,",","µ",26))-3)</f>
        <v>45.67</v>
      </c>
      <c r="L25" s="36" t="str">
        <f>MID('Copier commandes wix'!A25,FIND("µ",SUBSTITUTE('Copier commandes wix'!A25,",","µ",25))+2,FIND("µ",SUBSTITUTE('Copier commandes wix'!A25,",","µ",26))-FIND("µ",SUBSTITUTE('Copier commandes wix'!A25,",","µ",25))-3)</f>
        <v>1</v>
      </c>
      <c r="M25" s="42" t="str">
        <f>MID('Copier commandes wix'!A25,FIND("µ",SUBSTITUTE('Copier commandes wix'!A25,",","µ",33))+2,FIND("µ",SUBSTITUTE('Copier commandes wix'!A25,",","µ",34))-FIND("µ",SUBSTITUTE('Copier commandes wix'!A25,",","µ",33))-3)</f>
        <v>126.47</v>
      </c>
      <c r="N25" s="5"/>
      <c r="O25" s="29" t="str">
        <f>IFERROR(VLOOKUP(I25,Article_famille!A:B,2,FALSE),"NA")</f>
        <v>Pieds</v>
      </c>
      <c r="P25" s="44" t="str">
        <f>'Copier commandes wix'!F25</f>
        <v>23/11/18</v>
      </c>
      <c r="Q25" s="29">
        <f>VLOOKUP(G25,'effectif par contrat'!A:B,2,FALSE)</f>
        <v>36</v>
      </c>
    </row>
    <row r="26" spans="1:17" ht="23.25" x14ac:dyDescent="0.35">
      <c r="A26" s="33" t="str">
        <f>'Copier commandes wix'!C26</f>
        <v>#10044</v>
      </c>
      <c r="B26" s="37" t="str">
        <f>MID('Copier commandes wix'!A26,FIND("µ",SUBSTITUTE('Copier commandes wix'!A26,",","µ",4))+2,FIND("µ",SUBSTITUTE('Copier commandes wix'!A26,",","µ",5))-FIND("µ",SUBSTITUTE('Copier commandes wix'!A26,",","µ",4))-3)</f>
        <v>alexis tamowski</v>
      </c>
      <c r="C26" s="37" t="str">
        <f t="shared" si="0"/>
        <v>alexis</v>
      </c>
      <c r="D26" s="37">
        <f t="shared" si="1"/>
        <v>7</v>
      </c>
      <c r="E26" s="37">
        <f t="shared" si="2"/>
        <v>15</v>
      </c>
      <c r="F26" s="37" t="str">
        <f t="shared" si="3"/>
        <v>tamowski</v>
      </c>
      <c r="G26" s="37" t="str">
        <f>VLOOKUP(F26,'Effectif contrat'!A:B,2,FALSE)</f>
        <v>AIRBUS - MAINTENANCE MOSE</v>
      </c>
      <c r="H26" s="36" t="str">
        <f>IFERROR(MID(MID('Copier commandes wix'!A26,FIND("µ",SUBSTITUTE('Copier commandes wix'!A26,",","µ",22))+2,FIND("µ",SUBSTITUTE('Copier commandes wix'!A26,",","µ",23))-FIND("µ",SUBSTITUTE('Copier commandes wix'!A26,",","µ",22))-3),1,FIND("-",MID('Copier commandes wix'!A26,FIND("µ",SUBSTITUTE('Copier commandes wix'!A26,",","µ",22))+2,FIND("µ",SUBSTITUTE('Copier commandes wix'!A26,",","µ",23))-FIND("µ",SUBSTITUTE('Copier commandes wix'!A26,",","µ",22))-3),1)-1),"")</f>
        <v>EM</v>
      </c>
      <c r="I26" s="36" t="str">
        <f>MID(MID('Copier commandes wix'!A26,FIND("µ",SUBSTITUTE('Copier commandes wix'!A26,",","µ",22))+2,FIND("µ",SUBSTITUTE('Copier commandes wix'!A26,",","µ",23))-FIND("µ",SUBSTITUTE('Copier commandes wix'!A26,",","µ",22))-3),SEARCH("|",SUBSTITUTE(MID('Copier commandes wix'!A26,FIND("µ",SUBSTITUTE('Copier commandes wix'!A26,",","µ",22))+2,FIND("µ",SUBSTITUTE('Copier commandes wix'!A26,",","µ",23))-FIND("µ",SUBSTITUTE('Copier commandes wix'!A26,",","µ",22))-3),"-","|",LEN(MID('Copier commandes wix'!A26,FIND("µ",SUBSTITUTE('Copier commandes wix'!A26,",","µ",22))+2,FIND("µ",SUBSTITUTE('Copier commandes wix'!A26,",","µ",23))-FIND("µ",SUBSTITUTE('Copier commandes wix'!A26,",","µ",22))-3))-LEN(SUBSTITUTE(MID('Copier commandes wix'!A26,FIND("µ",SUBSTITUTE('Copier commandes wix'!A26,",","µ",22))+2,FIND("µ",SUBSTITUTE('Copier commandes wix'!A26,",","µ",23))-FIND("µ",SUBSTITUTE('Copier commandes wix'!A26,",","µ",22))-3),"-",""))))+1,500)</f>
        <v>CHAUSSURE BETA 7252NKK</v>
      </c>
      <c r="J26" s="29" t="str">
        <f>MID(MID('Copier commandes wix'!A26,FIND("µ",SUBSTITUTE('Copier commandes wix'!A26,",","µ",23))+2,FIND("µ",SUBSTITUTE('Copier commandes wix'!A26,",","µ",24))-FIND("µ",SUBSTITUTE('Copier commandes wix'!A26,",","µ",23))-3),SEARCH("|",SUBSTITUTE(MID('Copier commandes wix'!A26,FIND("µ",SUBSTITUTE('Copier commandes wix'!A26,",","µ",23))+2,FIND("µ",SUBSTITUTE('Copier commandes wix'!A26,",","µ",24))-FIND("µ",SUBSTITUTE('Copier commandes wix'!A26,",","µ",23))-3),":","|",LEN(MID('Copier commandes wix'!A26,FIND("µ",SUBSTITUTE('Copier commandes wix'!A26,",","µ",23))+2,FIND("µ",SUBSTITUTE('Copier commandes wix'!A26,",","µ",24))-FIND("µ",SUBSTITUTE('Copier commandes wix'!A26,",","µ",23))-3))-LEN(SUBSTITUTE(MID('Copier commandes wix'!A26,FIND("µ",SUBSTITUTE('Copier commandes wix'!A26,",","µ",23))+2,FIND("µ",SUBSTITUTE('Copier commandes wix'!A26,",","µ",24))-FIND("µ",SUBSTITUTE('Copier commandes wix'!A26,",","µ",23))-3),":",""))))+1,500)</f>
        <v>42</v>
      </c>
      <c r="K26" s="40" t="str">
        <f>MID('Copier commandes wix'!A26,FIND("µ",SUBSTITUTE('Copier commandes wix'!A26,",","µ",26))+2,FIND("µ",SUBSTITUTE('Copier commandes wix'!A26,",","µ",27))-FIND("µ",SUBSTITUTE('Copier commandes wix'!A26,",","µ",26))-3)</f>
        <v>59.5</v>
      </c>
      <c r="L26" s="36" t="str">
        <f>MID('Copier commandes wix'!A26,FIND("µ",SUBSTITUTE('Copier commandes wix'!A26,",","µ",25))+2,FIND("µ",SUBSTITUTE('Copier commandes wix'!A26,",","µ",26))-FIND("µ",SUBSTITUTE('Copier commandes wix'!A26,",","µ",25))-3)</f>
        <v>1</v>
      </c>
      <c r="M26" s="42" t="str">
        <f>MID('Copier commandes wix'!A26,FIND("µ",SUBSTITUTE('Copier commandes wix'!A26,",","µ",33))+2,FIND("µ",SUBSTITUTE('Copier commandes wix'!A26,",","µ",34))-FIND("µ",SUBSTITUTE('Copier commandes wix'!A26,",","µ",33))-3)</f>
        <v>126.47</v>
      </c>
      <c r="N26" s="5"/>
      <c r="O26" s="29" t="str">
        <f>IFERROR(VLOOKUP(I26,Article_famille!A:B,2,FALSE),"NA")</f>
        <v>Pieds</v>
      </c>
      <c r="P26" s="44" t="str">
        <f>'Copier commandes wix'!F26</f>
        <v>23/11/18</v>
      </c>
      <c r="Q26" s="29">
        <f>VLOOKUP(G26,'effectif par contrat'!A:B,2,FALSE)</f>
        <v>36</v>
      </c>
    </row>
    <row r="27" spans="1:17" ht="23.25" x14ac:dyDescent="0.35">
      <c r="A27" s="33" t="str">
        <f>'Copier commandes wix'!C27</f>
        <v>#10044</v>
      </c>
      <c r="B27" s="37" t="str">
        <f>MID('Copier commandes wix'!A27,FIND("µ",SUBSTITUTE('Copier commandes wix'!A27,",","µ",4))+2,FIND("µ",SUBSTITUTE('Copier commandes wix'!A27,",","µ",5))-FIND("µ",SUBSTITUTE('Copier commandes wix'!A27,",","µ",4))-3)</f>
        <v>alexis tamowski</v>
      </c>
      <c r="C27" s="37" t="str">
        <f t="shared" si="0"/>
        <v>alexis</v>
      </c>
      <c r="D27" s="37">
        <f t="shared" si="1"/>
        <v>7</v>
      </c>
      <c r="E27" s="37">
        <f t="shared" si="2"/>
        <v>15</v>
      </c>
      <c r="F27" s="37" t="str">
        <f t="shared" si="3"/>
        <v>tamowski</v>
      </c>
      <c r="G27" s="37" t="str">
        <f>VLOOKUP(F27,'Effectif contrat'!A:B,2,FALSE)</f>
        <v>AIRBUS - MAINTENANCE MOSE</v>
      </c>
      <c r="H27" s="36" t="str">
        <f>IFERROR(MID(MID('Copier commandes wix'!A27,FIND("µ",SUBSTITUTE('Copier commandes wix'!A27,",","µ",22))+2,FIND("µ",SUBSTITUTE('Copier commandes wix'!A27,",","µ",23))-FIND("µ",SUBSTITUTE('Copier commandes wix'!A27,",","µ",22))-3),1,FIND("-",MID('Copier commandes wix'!A27,FIND("µ",SUBSTITUTE('Copier commandes wix'!A27,",","µ",22))+2,FIND("µ",SUBSTITUTE('Copier commandes wix'!A27,",","µ",23))-FIND("µ",SUBSTITUTE('Copier commandes wix'!A27,",","µ",22))-3),1)-1),"")</f>
        <v>FS</v>
      </c>
      <c r="I27" s="36" t="str">
        <f>MID(MID('Copier commandes wix'!A27,FIND("µ",SUBSTITUTE('Copier commandes wix'!A27,",","µ",22))+2,FIND("µ",SUBSTITUTE('Copier commandes wix'!A27,",","µ",23))-FIND("µ",SUBSTITUTE('Copier commandes wix'!A27,",","µ",22))-3),SEARCH("|",SUBSTITUTE(MID('Copier commandes wix'!A27,FIND("µ",SUBSTITUTE('Copier commandes wix'!A27,",","µ",22))+2,FIND("µ",SUBSTITUTE('Copier commandes wix'!A27,",","µ",23))-FIND("µ",SUBSTITUTE('Copier commandes wix'!A27,",","µ",22))-3),"-","|",LEN(MID('Copier commandes wix'!A27,FIND("µ",SUBSTITUTE('Copier commandes wix'!A27,",","µ",22))+2,FIND("µ",SUBSTITUTE('Copier commandes wix'!A27,",","µ",23))-FIND("µ",SUBSTITUTE('Copier commandes wix'!A27,",","µ",22))-3))-LEN(SUBSTITUTE(MID('Copier commandes wix'!A27,FIND("µ",SUBSTITUTE('Copier commandes wix'!A27,",","µ",22))+2,FIND("µ",SUBSTITUTE('Copier commandes wix'!A27,",","µ",23))-FIND("µ",SUBSTITUTE('Copier commandes wix'!A27,",","µ",22))-3),"-",""))))+1,500)</f>
        <v>S471029 SEMELLES HYGIENIQUE CUT IMAGE</v>
      </c>
      <c r="J27" s="29" t="str">
        <f>MID(MID('Copier commandes wix'!A27,FIND("µ",SUBSTITUTE('Copier commandes wix'!A27,",","µ",23))+2,FIND("µ",SUBSTITUTE('Copier commandes wix'!A27,",","µ",24))-FIND("µ",SUBSTITUTE('Copier commandes wix'!A27,",","µ",23))-3),SEARCH("|",SUBSTITUTE(MID('Copier commandes wix'!A27,FIND("µ",SUBSTITUTE('Copier commandes wix'!A27,",","µ",23))+2,FIND("µ",SUBSTITUTE('Copier commandes wix'!A27,",","µ",24))-FIND("µ",SUBSTITUTE('Copier commandes wix'!A27,",","µ",23))-3),":","|",LEN(MID('Copier commandes wix'!A27,FIND("µ",SUBSTITUTE('Copier commandes wix'!A27,",","µ",23))+2,FIND("µ",SUBSTITUTE('Copier commandes wix'!A27,",","µ",24))-FIND("µ",SUBSTITUTE('Copier commandes wix'!A27,",","µ",23))-3))-LEN(SUBSTITUTE(MID('Copier commandes wix'!A27,FIND("µ",SUBSTITUTE('Copier commandes wix'!A27,",","µ",23))+2,FIND("µ",SUBSTITUTE('Copier commandes wix'!A27,",","µ",24))-FIND("µ",SUBSTITUTE('Copier commandes wix'!A27,",","µ",23))-3),":",""))))+1,500)</f>
        <v>1 - 33 - 46</v>
      </c>
      <c r="K27" s="40" t="str">
        <f>MID('Copier commandes wix'!A27,FIND("µ",SUBSTITUTE('Copier commandes wix'!A27,",","µ",26))+2,FIND("µ",SUBSTITUTE('Copier commandes wix'!A27,",","µ",27))-FIND("µ",SUBSTITUTE('Copier commandes wix'!A27,",","µ",26))-3)</f>
        <v>4.26</v>
      </c>
      <c r="L27" s="36" t="str">
        <f>MID('Copier commandes wix'!A27,FIND("µ",SUBSTITUTE('Copier commandes wix'!A27,",","µ",25))+2,FIND("µ",SUBSTITUTE('Copier commandes wix'!A27,",","µ",26))-FIND("µ",SUBSTITUTE('Copier commandes wix'!A27,",","µ",25))-3)</f>
        <v>5</v>
      </c>
      <c r="M27" s="42" t="str">
        <f>MID('Copier commandes wix'!A27,FIND("µ",SUBSTITUTE('Copier commandes wix'!A27,",","µ",33))+2,FIND("µ",SUBSTITUTE('Copier commandes wix'!A27,",","µ",34))-FIND("µ",SUBSTITUTE('Copier commandes wix'!A27,",","µ",33))-3)</f>
        <v>126.47</v>
      </c>
      <c r="N27" s="5"/>
      <c r="O27" s="29" t="str">
        <f>IFERROR(VLOOKUP(I27,Article_famille!A:B,2,FALSE),"NA")</f>
        <v>Pieds</v>
      </c>
      <c r="P27" s="44" t="str">
        <f>'Copier commandes wix'!F27</f>
        <v>23/11/18</v>
      </c>
      <c r="Q27" s="29">
        <f>VLOOKUP(G27,'effectif par contrat'!A:B,2,FALSE)</f>
        <v>36</v>
      </c>
    </row>
    <row r="28" spans="1:17" ht="23.25" x14ac:dyDescent="0.35">
      <c r="A28" s="33" t="str">
        <f>'Copier commandes wix'!C28</f>
        <v>#10043</v>
      </c>
      <c r="B28" s="37" t="str">
        <f>MID('Copier commandes wix'!A28,FIND("µ",SUBSTITUTE('Copier commandes wix'!A28,",","µ",4))+2,FIND("µ",SUBSTITUTE('Copier commandes wix'!A28,",","µ",5))-FIND("µ",SUBSTITUTE('Copier commandes wix'!A28,",","µ",4))-3)</f>
        <v>jean-luc CEBE</v>
      </c>
      <c r="C28" s="37" t="str">
        <f t="shared" si="0"/>
        <v>jean-luc</v>
      </c>
      <c r="D28" s="37">
        <f t="shared" si="1"/>
        <v>9</v>
      </c>
      <c r="E28" s="37">
        <f t="shared" si="2"/>
        <v>13</v>
      </c>
      <c r="F28" s="37" t="str">
        <f t="shared" si="3"/>
        <v>CEBE</v>
      </c>
      <c r="G28" s="37" t="str">
        <f>VLOOKUP(F28,'Effectif contrat'!A:B,2,FALSE)</f>
        <v>CHANTIERS ELEC - REIXACH</v>
      </c>
      <c r="H28" s="36" t="str">
        <f>IFERROR(MID(MID('Copier commandes wix'!A28,FIND("µ",SUBSTITUTE('Copier commandes wix'!A28,",","µ",22))+2,FIND("µ",SUBSTITUTE('Copier commandes wix'!A28,",","µ",23))-FIND("µ",SUBSTITUTE('Copier commandes wix'!A28,",","µ",22))-3),1,FIND("-",MID('Copier commandes wix'!A28,FIND("µ",SUBSTITUTE('Copier commandes wix'!A28,",","µ",22))+2,FIND("µ",SUBSTITUTE('Copier commandes wix'!A28,",","µ",23))-FIND("µ",SUBSTITUTE('Copier commandes wix'!A28,",","µ",22))-3),1)-1),"")</f>
        <v>VP</v>
      </c>
      <c r="I28" s="36" t="str">
        <f>MID(MID('Copier commandes wix'!A28,FIND("µ",SUBSTITUTE('Copier commandes wix'!A28,",","µ",22))+2,FIND("µ",SUBSTITUTE('Copier commandes wix'!A28,",","µ",23))-FIND("µ",SUBSTITUTE('Copier commandes wix'!A28,",","µ",22))-3),SEARCH("|",SUBSTITUTE(MID('Copier commandes wix'!A28,FIND("µ",SUBSTITUTE('Copier commandes wix'!A28,",","µ",22))+2,FIND("µ",SUBSTITUTE('Copier commandes wix'!A28,",","µ",23))-FIND("µ",SUBSTITUTE('Copier commandes wix'!A28,",","µ",22))-3),"-","|",LEN(MID('Copier commandes wix'!A28,FIND("µ",SUBSTITUTE('Copier commandes wix'!A28,",","µ",22))+2,FIND("µ",SUBSTITUTE('Copier commandes wix'!A28,",","µ",23))-FIND("µ",SUBSTITUTE('Copier commandes wix'!A28,",","µ",22))-3))-LEN(SUBSTITUTE(MID('Copier commandes wix'!A28,FIND("µ",SUBSTITUTE('Copier commandes wix'!A28,",","µ",22))+2,FIND("µ",SUBSTITUTE('Copier commandes wix'!A28,",","µ",23))-FIND("µ",SUBSTITUTE('Copier commandes wix'!A28,",","µ",22))-3),"-",""))))+1,500)</f>
        <v>SWEAT ACTEMIUM NOIR &amp; BLANC</v>
      </c>
      <c r="J28" s="29" t="str">
        <f>MID(MID('Copier commandes wix'!A28,FIND("µ",SUBSTITUTE('Copier commandes wix'!A28,",","µ",23))-2,FIND("µ",SUBSTITUTE('Copier commandes wix'!A28,",","µ",24))-FIND("µ",SUBSTITUTE('Copier commandes wix'!A28,",","µ",23))-42),SEARCH("|",SUBSTITUTE(MID('Copier commandes wix'!A28,FIND("µ",SUBSTITUTE('Copier commandes wix'!A28,",","µ",23))+2,FIND("µ",SUBSTITUTE('Copier commandes wix'!A28,",","µ",24))-FIND("µ",SUBSTITUTE('Copier commandes wix'!A28,",","µ",23))-3),":","|",LEN(MID('Copier commandes wix'!A28,FIND("µ",SUBSTITUTE('Copier commandes wix'!A28,",","µ",23))+2,FIND("µ",SUBSTITUTE('Copier commandes wix'!A28,",","µ",24))-FIND("µ",SUBSTITUTE('Copier commandes wix'!A28,",","µ",23))-3))-LEN(SUBSTITUTE(MID('Copier commandes wix'!A28,FIND("µ",SUBSTITUTE('Copier commandes wix'!A28,",","µ",23))+2,FIND("µ",SUBSTITUTE('Copier commandes wix'!A28,",","µ",24))-FIND("µ",SUBSTITUTE('Copier commandes wix'!A28,",","µ",23))-3),":",""))))+1,500)</f>
        <v xml:space="preserve">XL </v>
      </c>
      <c r="K28" s="40" t="str">
        <f>MID('Copier commandes wix'!A28,FIND("µ",SUBSTITUTE('Copier commandes wix'!A28,",","µ",26))+2,FIND("µ",SUBSTITUTE('Copier commandes wix'!A28,",","µ",27))-FIND("µ",SUBSTITUTE('Copier commandes wix'!A28,",","µ",26))-3)</f>
        <v>1.0</v>
      </c>
      <c r="L28" s="36" t="str">
        <f>MID('Copier commandes wix'!A28,FIND("µ",SUBSTITUTE('Copier commandes wix'!A28,",","µ",25))+2,FIND("µ",SUBSTITUTE('Copier commandes wix'!A28,",","µ",26))-FIND("µ",SUBSTITUTE('Copier commandes wix'!A28,",","µ",25))-3)</f>
        <v>2</v>
      </c>
      <c r="M28" s="42" t="str">
        <f>MID('Copier commandes wix'!A28,FIND("µ",SUBSTITUTE('Copier commandes wix'!A28,",","µ",33))+2,FIND("µ",SUBSTITUTE('Copier commandes wix'!A28,",","µ",34))-FIND("µ",SUBSTITUTE('Copier commandes wix'!A28,",","µ",33))-3)</f>
        <v>63.58</v>
      </c>
      <c r="N28" s="5"/>
      <c r="O28" s="29" t="str">
        <f>IFERROR(VLOOKUP(I28,Article_famille!A:B,2,FALSE),"NA")</f>
        <v>VPI</v>
      </c>
      <c r="P28" s="44" t="str">
        <f>'Copier commandes wix'!F28</f>
        <v>22/11/18</v>
      </c>
      <c r="Q28" s="29">
        <f>VLOOKUP(G28,'effectif par contrat'!A:B,2,FALSE)</f>
        <v>6</v>
      </c>
    </row>
    <row r="29" spans="1:17" ht="23.25" x14ac:dyDescent="0.35">
      <c r="A29" s="33" t="str">
        <f>'Copier commandes wix'!C29</f>
        <v>#10043</v>
      </c>
      <c r="B29" s="37" t="str">
        <f>MID('Copier commandes wix'!A29,FIND("µ",SUBSTITUTE('Copier commandes wix'!A29,",","µ",4))+2,FIND("µ",SUBSTITUTE('Copier commandes wix'!A29,",","µ",5))-FIND("µ",SUBSTITUTE('Copier commandes wix'!A29,",","µ",4))-3)</f>
        <v>jean-luc CEBE</v>
      </c>
      <c r="C29" s="37" t="str">
        <f t="shared" si="0"/>
        <v>jean-luc</v>
      </c>
      <c r="D29" s="37">
        <f t="shared" si="1"/>
        <v>9</v>
      </c>
      <c r="E29" s="37">
        <f t="shared" si="2"/>
        <v>13</v>
      </c>
      <c r="F29" s="37" t="str">
        <f t="shared" si="3"/>
        <v>CEBE</v>
      </c>
      <c r="G29" s="37" t="str">
        <f>VLOOKUP(F29,'Effectif contrat'!A:B,2,FALSE)</f>
        <v>CHANTIERS ELEC - REIXACH</v>
      </c>
      <c r="H29" s="36" t="str">
        <f>IFERROR(MID(MID('Copier commandes wix'!A29,FIND("µ",SUBSTITUTE('Copier commandes wix'!A29,",","µ",22))+2,FIND("µ",SUBSTITUTE('Copier commandes wix'!A29,",","µ",23))-FIND("µ",SUBSTITUTE('Copier commandes wix'!A29,",","µ",22))-3),1,FIND("-",MID('Copier commandes wix'!A29,FIND("µ",SUBSTITUTE('Copier commandes wix'!A29,",","µ",22))+2,FIND("µ",SUBSTITUTE('Copier commandes wix'!A29,",","µ",23))-FIND("µ",SUBSTITUTE('Copier commandes wix'!A29,",","µ",22))-3),1)-1),"")</f>
        <v>FS</v>
      </c>
      <c r="I29" s="36" t="str">
        <f>MID(MID('Copier commandes wix'!A29,FIND("µ",SUBSTITUTE('Copier commandes wix'!A29,",","µ",22))+2,FIND("µ",SUBSTITUTE('Copier commandes wix'!A29,",","µ",23))-FIND("µ",SUBSTITUTE('Copier commandes wix'!A29,",","µ",22))-3),SEARCH("|",SUBSTITUTE(MID('Copier commandes wix'!A29,FIND("µ",SUBSTITUTE('Copier commandes wix'!A29,",","µ",22))+2,FIND("µ",SUBSTITUTE('Copier commandes wix'!A29,",","µ",23))-FIND("µ",SUBSTITUTE('Copier commandes wix'!A29,",","µ",22))-3),"-","|",LEN(MID('Copier commandes wix'!A29,FIND("µ",SUBSTITUTE('Copier commandes wix'!A29,",","µ",22))+2,FIND("µ",SUBSTITUTE('Copier commandes wix'!A29,",","µ",23))-FIND("µ",SUBSTITUTE('Copier commandes wix'!A29,",","µ",22))-3))-LEN(SUBSTITUTE(MID('Copier commandes wix'!A29,FIND("µ",SUBSTITUTE('Copier commandes wix'!A29,",","µ",22))+2,FIND("µ",SUBSTITUTE('Copier commandes wix'!A29,",","µ",23))-FIND("µ",SUBSTITUTE('Copier commandes wix'!A29,",","µ",22))-3),"-",""))))+1,500)</f>
        <v>S122004INPRBINC SURLUNETTE</v>
      </c>
      <c r="J29" s="29" t="str">
        <f>IFERROR(MID(MID('Copier commandes wix'!A122,FIND("µ",SUBSTITUTE('Copier commandes wix'!A122,",","µ",23))+2,FIND("µ",SUBSTITUTE('Copier commandes wix'!A122,",","µ",24))-FIND("µ",SUBSTITUTE('Copier commandes wix'!A122,",","µ",23))-3),SEARCH("|",SUBSTITUTE(MID('Copier commandes wix'!A122,FIND("µ",SUBSTITUTE('Copier commandes wix'!A122,",","µ",23))+2,FIND("µ",SUBSTITUTE('Copier commandes wix'!A122,",","µ",24))-FIND("µ",SUBSTITUTE('Copier commandes wix'!A122,",","µ",23))-3),":","|",LEN(MID('Copier commandes wix'!A122,FIND("µ",SUBSTITUTE('Copier commandes wix'!A122,",","µ",23))+2,FIND("µ",SUBSTITUTE('Copier commandes wix'!A122,",","µ",24))-FIND("µ",SUBSTITUTE('Copier commandes wix'!A122,",","µ",23))-3))-LEN(SUBSTITUTE(MID('Copier commandes wix'!A122,FIND("µ",SUBSTITUTE('Copier commandes wix'!A122,",","µ",23))+2,FIND("µ",SUBSTITUTE('Copier commandes wix'!A122,",","µ",24))-FIND("µ",SUBSTITUTE('Copier commandes wix'!A122,",","µ",23))-3),":",""))))+1,500),"NA")</f>
        <v>NA</v>
      </c>
      <c r="K29" s="40" t="str">
        <f>MID('Copier commandes wix'!A29,FIND("µ",SUBSTITUTE('Copier commandes wix'!A29,",","µ",26))+2,FIND("µ",SUBSTITUTE('Copier commandes wix'!A29,",","µ",27))-FIND("µ",SUBSTITUTE('Copier commandes wix'!A29,",","µ",26))-3)</f>
        <v>2.9</v>
      </c>
      <c r="L29" s="36" t="str">
        <f>MID('Copier commandes wix'!A29,FIND("µ",SUBSTITUTE('Copier commandes wix'!A29,",","µ",25))+2,FIND("µ",SUBSTITUTE('Copier commandes wix'!A29,",","µ",26))-FIND("µ",SUBSTITUTE('Copier commandes wix'!A29,",","µ",25))-3)</f>
        <v>2</v>
      </c>
      <c r="M29" s="42" t="str">
        <f>MID('Copier commandes wix'!A29,FIND("µ",SUBSTITUTE('Copier commandes wix'!A29,",","µ",33))+2,FIND("µ",SUBSTITUTE('Copier commandes wix'!A29,",","µ",34))-FIND("µ",SUBSTITUTE('Copier commandes wix'!A29,",","µ",33))-3)</f>
        <v>63.58</v>
      </c>
      <c r="N29" s="5"/>
      <c r="O29" s="29" t="str">
        <f>IFERROR(VLOOKUP(I29,Article_famille!A:B,2,FALSE),"NA")</f>
        <v>NA</v>
      </c>
      <c r="P29" s="44" t="str">
        <f>'Copier commandes wix'!F29</f>
        <v>22/11/18</v>
      </c>
      <c r="Q29" s="29">
        <f>VLOOKUP(G29,'effectif par contrat'!A:B,2,FALSE)</f>
        <v>6</v>
      </c>
    </row>
    <row r="30" spans="1:17" ht="23.25" x14ac:dyDescent="0.35">
      <c r="A30" s="33" t="str">
        <f>'Copier commandes wix'!C30</f>
        <v>#10043</v>
      </c>
      <c r="B30" s="37" t="str">
        <f>MID('Copier commandes wix'!A30,FIND("µ",SUBSTITUTE('Copier commandes wix'!A30,",","µ",4))+2,FIND("µ",SUBSTITUTE('Copier commandes wix'!A30,",","µ",5))-FIND("µ",SUBSTITUTE('Copier commandes wix'!A30,",","µ",4))-3)</f>
        <v>jean-luc CEBE</v>
      </c>
      <c r="C30" s="37" t="str">
        <f t="shared" si="0"/>
        <v>jean-luc</v>
      </c>
      <c r="D30" s="37">
        <f t="shared" si="1"/>
        <v>9</v>
      </c>
      <c r="E30" s="37">
        <f t="shared" si="2"/>
        <v>13</v>
      </c>
      <c r="F30" s="37" t="str">
        <f t="shared" si="3"/>
        <v>CEBE</v>
      </c>
      <c r="G30" s="37" t="str">
        <f>VLOOKUP(F30,'Effectif contrat'!A:B,2,FALSE)</f>
        <v>CHANTIERS ELEC - REIXACH</v>
      </c>
      <c r="H30" s="36" t="str">
        <f>IFERROR(MID(MID('Copier commandes wix'!A30,FIND("µ",SUBSTITUTE('Copier commandes wix'!A30,",","µ",22))+2,FIND("µ",SUBSTITUTE('Copier commandes wix'!A30,",","µ",23))-FIND("µ",SUBSTITUTE('Copier commandes wix'!A30,",","µ",22))-3),1,FIND("-",MID('Copier commandes wix'!A30,FIND("µ",SUBSTITUTE('Copier commandes wix'!A30,",","µ",22))+2,FIND("µ",SUBSTITUTE('Copier commandes wix'!A30,",","µ",23))-FIND("µ",SUBSTITUTE('Copier commandes wix'!A30,",","µ",22))-3),1)-1),"")</f>
        <v>FS</v>
      </c>
      <c r="I30" s="36" t="str">
        <f>MID(MID('Copier commandes wix'!A30,FIND("µ",SUBSTITUTE('Copier commandes wix'!A30,",","µ",22))+2,FIND("µ",SUBSTITUTE('Copier commandes wix'!A30,",","µ",23))-FIND("µ",SUBSTITUTE('Copier commandes wix'!A30,",","µ",22))-3),SEARCH("|",SUBSTITUTE(MID('Copier commandes wix'!A30,FIND("µ",SUBSTITUTE('Copier commandes wix'!A30,",","µ",22))+2,FIND("µ",SUBSTITUTE('Copier commandes wix'!A30,",","µ",23))-FIND("µ",SUBSTITUTE('Copier commandes wix'!A30,",","µ",22))-3),"-","|",LEN(MID('Copier commandes wix'!A30,FIND("µ",SUBSTITUTE('Copier commandes wix'!A30,",","µ",22))+2,FIND("µ",SUBSTITUTE('Copier commandes wix'!A30,",","µ",23))-FIND("µ",SUBSTITUTE('Copier commandes wix'!A30,",","µ",22))-3))-LEN(SUBSTITUTE(MID('Copier commandes wix'!A30,FIND("µ",SUBSTITUTE('Copier commandes wix'!A30,",","µ",22))+2,FIND("µ",SUBSTITUTE('Copier commandes wix'!A30,",","µ",23))-FIND("µ",SUBSTITUTE('Copier commandes wix'!A30,",","µ",22))-3),"-",""))))+1,500)</f>
        <v xml:space="preserve"> LUNETTE RUSH INCOLORE</v>
      </c>
      <c r="J30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30" s="40" t="str">
        <f>MID('Copier commandes wix'!A30,FIND("µ",SUBSTITUTE('Copier commandes wix'!A30,",","µ",26))+2,FIND("µ",SUBSTITUTE('Copier commandes wix'!A30,",","µ",27))-FIND("µ",SUBSTITUTE('Copier commandes wix'!A30,",","µ",26))-3)</f>
        <v>5.63</v>
      </c>
      <c r="L30" s="36" t="str">
        <f>MID('Copier commandes wix'!A30,FIND("µ",SUBSTITUTE('Copier commandes wix'!A30,",","µ",25))+2,FIND("µ",SUBSTITUTE('Copier commandes wix'!A30,",","µ",26))-FIND("µ",SUBSTITUTE('Copier commandes wix'!A30,",","µ",25))-3)</f>
        <v>2</v>
      </c>
      <c r="M30" s="42" t="str">
        <f>MID('Copier commandes wix'!A30,FIND("µ",SUBSTITUTE('Copier commandes wix'!A30,",","µ",33))+2,FIND("µ",SUBSTITUTE('Copier commandes wix'!A30,",","µ",34))-FIND("µ",SUBSTITUTE('Copier commandes wix'!A30,",","µ",33))-3)</f>
        <v>63.58</v>
      </c>
      <c r="N30" s="5"/>
      <c r="O30" s="29" t="str">
        <f>IFERROR(VLOOKUP(I30,Article_famille!A:B,2,FALSE),"NA")</f>
        <v>NA</v>
      </c>
      <c r="P30" s="44" t="str">
        <f>'Copier commandes wix'!F30</f>
        <v>22/11/18</v>
      </c>
      <c r="Q30" s="29">
        <f>VLOOKUP(G30,'effectif par contrat'!A:B,2,FALSE)</f>
        <v>6</v>
      </c>
    </row>
    <row r="31" spans="1:17" ht="23.25" x14ac:dyDescent="0.35">
      <c r="A31" s="33" t="str">
        <f>'Copier commandes wix'!C31</f>
        <v>#10043</v>
      </c>
      <c r="B31" s="37" t="str">
        <f>MID('Copier commandes wix'!A31,FIND("µ",SUBSTITUTE('Copier commandes wix'!A31,",","µ",4))+2,FIND("µ",SUBSTITUTE('Copier commandes wix'!A31,",","µ",5))-FIND("µ",SUBSTITUTE('Copier commandes wix'!A31,",","µ",4))-3)</f>
        <v>jean-luc CEBE</v>
      </c>
      <c r="C31" s="37" t="str">
        <f t="shared" si="0"/>
        <v>jean-luc</v>
      </c>
      <c r="D31" s="37">
        <f t="shared" si="1"/>
        <v>9</v>
      </c>
      <c r="E31" s="37">
        <f t="shared" si="2"/>
        <v>13</v>
      </c>
      <c r="F31" s="37" t="str">
        <f t="shared" si="3"/>
        <v>CEBE</v>
      </c>
      <c r="G31" s="37" t="str">
        <f>VLOOKUP(F31,'Effectif contrat'!A:B,2,FALSE)</f>
        <v>CHANTIERS ELEC - REIXACH</v>
      </c>
      <c r="H31" s="36" t="str">
        <f>IFERROR(MID(MID('Copier commandes wix'!A31,FIND("µ",SUBSTITUTE('Copier commandes wix'!A31,",","µ",22))+2,FIND("µ",SUBSTITUTE('Copier commandes wix'!A31,",","µ",23))-FIND("µ",SUBSTITUTE('Copier commandes wix'!A31,",","µ",22))-3),1,FIND("-",MID('Copier commandes wix'!A31,FIND("µ",SUBSTITUTE('Copier commandes wix'!A31,",","µ",22))+2,FIND("µ",SUBSTITUTE('Copier commandes wix'!A31,",","µ",23))-FIND("µ",SUBSTITUTE('Copier commandes wix'!A31,",","µ",22))-3),1)-1),"")</f>
        <v>FS</v>
      </c>
      <c r="I31" s="36" t="str">
        <f>MID(MID('Copier commandes wix'!A31,FIND("µ",SUBSTITUTE('Copier commandes wix'!A31,",","µ",22))+2,FIND("µ",SUBSTITUTE('Copier commandes wix'!A31,",","µ",23))-FIND("µ",SUBSTITUTE('Copier commandes wix'!A31,",","µ",22))-3),SEARCH("|",SUBSTITUTE(MID('Copier commandes wix'!A31,FIND("µ",SUBSTITUTE('Copier commandes wix'!A31,",","µ",22))+2,FIND("µ",SUBSTITUTE('Copier commandes wix'!A31,",","µ",23))-FIND("µ",SUBSTITUTE('Copier commandes wix'!A31,",","µ",22))-3),"-","|",LEN(MID('Copier commandes wix'!A31,FIND("µ",SUBSTITUTE('Copier commandes wix'!A31,",","µ",22))+2,FIND("µ",SUBSTITUTE('Copier commandes wix'!A31,",","µ",23))-FIND("µ",SUBSTITUTE('Copier commandes wix'!A31,",","µ",22))-3))-LEN(SUBSTITUTE(MID('Copier commandes wix'!A31,FIND("µ",SUBSTITUTE('Copier commandes wix'!A31,",","µ",22))+2,FIND("µ",SUBSTITUTE('Copier commandes wix'!A31,",","µ",23))-FIND("µ",SUBSTITUTE('Copier commandes wix'!A31,",","µ",22))-3),"-",""))))+1,500)</f>
        <v>COUPURE STARCUT+XTRA</v>
      </c>
      <c r="J31" s="29" t="str">
        <f>MID(MID('Copier commandes wix'!A31,FIND("µ",SUBSTITUTE('Copier commandes wix'!A31,",","µ",23))+2,FIND("µ",SUBSTITUTE('Copier commandes wix'!A31,",","µ",24))-FIND("µ",SUBSTITUTE('Copier commandes wix'!A31,",","µ",23))-3),SEARCH("|",SUBSTITUTE(MID('Copier commandes wix'!A31,FIND("µ",SUBSTITUTE('Copier commandes wix'!A31,",","µ",23))+2,FIND("µ",SUBSTITUTE('Copier commandes wix'!A31,",","µ",24))-FIND("µ",SUBSTITUTE('Copier commandes wix'!A31,",","µ",23))-3),":","|",LEN(MID('Copier commandes wix'!A31,FIND("µ",SUBSTITUTE('Copier commandes wix'!A31,",","µ",23))+2,FIND("µ",SUBSTITUTE('Copier commandes wix'!A31,",","µ",24))-FIND("µ",SUBSTITUTE('Copier commandes wix'!A31,",","µ",23))-3))-LEN(SUBSTITUTE(MID('Copier commandes wix'!A31,FIND("µ",SUBSTITUTE('Copier commandes wix'!A31,",","µ",23))+2,FIND("µ",SUBSTITUTE('Copier commandes wix'!A31,",","µ",24))-FIND("µ",SUBSTITUTE('Copier commandes wix'!A31,",","µ",23))-3),":",""))))+1,500)</f>
        <v>9</v>
      </c>
      <c r="K31" s="40" t="str">
        <f>MID('Copier commandes wix'!A31,FIND("µ",SUBSTITUTE('Copier commandes wix'!A31,",","µ",26))+2,FIND("µ",SUBSTITUTE('Copier commandes wix'!A31,",","µ",27))-FIND("µ",SUBSTITUTE('Copier commandes wix'!A31,",","µ",26))-3)</f>
        <v>3.71</v>
      </c>
      <c r="L31" s="36" t="str">
        <f>MID('Copier commandes wix'!A31,FIND("µ",SUBSTITUTE('Copier commandes wix'!A31,",","µ",25))+2,FIND("µ",SUBSTITUTE('Copier commandes wix'!A31,",","µ",26))-FIND("µ",SUBSTITUTE('Copier commandes wix'!A31,",","µ",25))-3)</f>
        <v>12</v>
      </c>
      <c r="M31" s="42" t="str">
        <f>MID('Copier commandes wix'!A31,FIND("µ",SUBSTITUTE('Copier commandes wix'!A31,",","µ",33))+2,FIND("µ",SUBSTITUTE('Copier commandes wix'!A31,",","µ",34))-FIND("µ",SUBSTITUTE('Copier commandes wix'!A31,",","µ",33))-3)</f>
        <v>63.58</v>
      </c>
      <c r="N31" s="5"/>
      <c r="O31" s="29" t="str">
        <f>IFERROR(VLOOKUP(I31,Article_famille!A:B,2,FALSE),"NA")</f>
        <v>NA</v>
      </c>
      <c r="P31" s="44" t="str">
        <f>'Copier commandes wix'!F31</f>
        <v>22/11/18</v>
      </c>
      <c r="Q31" s="29">
        <f>VLOOKUP(G31,'effectif par contrat'!A:B,2,FALSE)</f>
        <v>6</v>
      </c>
    </row>
    <row r="32" spans="1:17" ht="23.25" x14ac:dyDescent="0.35">
      <c r="A32" s="33" t="str">
        <f>'Copier commandes wix'!C32</f>
        <v>#10042</v>
      </c>
      <c r="B32" s="37" t="s">
        <v>651</v>
      </c>
      <c r="C32" s="37" t="str">
        <f t="shared" si="0"/>
        <v>Niolas</v>
      </c>
      <c r="D32" s="37">
        <f t="shared" si="1"/>
        <v>7</v>
      </c>
      <c r="E32" s="37">
        <f t="shared" si="2"/>
        <v>12</v>
      </c>
      <c r="F32" s="37" t="str">
        <f t="shared" si="3"/>
        <v>Graby</v>
      </c>
      <c r="G32" s="37" t="str">
        <f>VLOOKUP(F32,'Effectif contrat'!A:B,2,FALSE)</f>
        <v>ATR - MAINTENANCE</v>
      </c>
      <c r="H32" s="36" t="str">
        <f>IFERROR(MID(MID('Copier commandes wix'!A32,FIND("µ",SUBSTITUTE('Copier commandes wix'!A32,",","µ",22))+2,FIND("µ",SUBSTITUTE('Copier commandes wix'!A32,",","µ",23))-FIND("µ",SUBSTITUTE('Copier commandes wix'!A32,",","µ",22))-3),1,FIND("-",MID('Copier commandes wix'!A32,FIND("µ",SUBSTITUTE('Copier commandes wix'!A32,",","µ",22))+2,FIND("µ",SUBSTITUTE('Copier commandes wix'!A32,",","µ",23))-FIND("µ",SUBSTITUTE('Copier commandes wix'!A32,",","µ",22))-3),1)-1),"")</f>
        <v>FS</v>
      </c>
      <c r="I32" s="36" t="str">
        <f>MID(MID('Copier commandes wix'!A32,FIND("µ",SUBSTITUTE('Copier commandes wix'!A32,",","µ",22))+2,FIND("µ",SUBSTITUTE('Copier commandes wix'!A32,",","µ",23))-FIND("µ",SUBSTITUTE('Copier commandes wix'!A32,",","µ",22))-3),SEARCH("|",SUBSTITUTE(MID('Copier commandes wix'!A32,FIND("µ",SUBSTITUTE('Copier commandes wix'!A32,",","µ",22))+2,FIND("µ",SUBSTITUTE('Copier commandes wix'!A32,",","µ",23))-FIND("µ",SUBSTITUTE('Copier commandes wix'!A32,",","µ",22))-3),"-","|",LEN(MID('Copier commandes wix'!A32,FIND("µ",SUBSTITUTE('Copier commandes wix'!A32,",","µ",22))+2,FIND("µ",SUBSTITUTE('Copier commandes wix'!A32,",","µ",23))-FIND("µ",SUBSTITUTE('Copier commandes wix'!A32,",","µ",22))-3))-LEN(SUBSTITUTE(MID('Copier commandes wix'!A32,FIND("µ",SUBSTITUTE('Copier commandes wix'!A32,",","µ",22))+2,FIND("µ",SUBSTITUTE('Copier commandes wix'!A32,",","µ",23))-FIND("µ",SUBSTITUTE('Copier commandes wix'!A32,",","µ",22))-3),"-",""))))+1,500)</f>
        <v>S422194 CHAUSSURES MUSTANG FLEX</v>
      </c>
      <c r="J32" s="29" t="str">
        <f>MID(MID('Copier commandes wix'!A32,FIND("µ",SUBSTITUTE('Copier commandes wix'!A32,",","µ",23))+2,FIND("µ",SUBSTITUTE('Copier commandes wix'!A32,",","µ",24))-FIND("µ",SUBSTITUTE('Copier commandes wix'!A32,",","µ",23))-3),SEARCH("|",SUBSTITUTE(MID('Copier commandes wix'!A32,FIND("µ",SUBSTITUTE('Copier commandes wix'!A32,",","µ",23))+2,FIND("µ",SUBSTITUTE('Copier commandes wix'!A32,",","µ",24))-FIND("µ",SUBSTITUTE('Copier commandes wix'!A32,",","µ",23))-3),":","|",LEN(MID('Copier commandes wix'!A32,FIND("µ",SUBSTITUTE('Copier commandes wix'!A32,",","µ",23))+2,FIND("µ",SUBSTITUTE('Copier commandes wix'!A32,",","µ",24))-FIND("µ",SUBSTITUTE('Copier commandes wix'!A32,",","µ",23))-3))-LEN(SUBSTITUTE(MID('Copier commandes wix'!A32,FIND("µ",SUBSTITUTE('Copier commandes wix'!A32,",","µ",23))+2,FIND("µ",SUBSTITUTE('Copier commandes wix'!A32,",","µ",24))-FIND("µ",SUBSTITUTE('Copier commandes wix'!A32,",","µ",23))-3),":",""))))+1,500)</f>
        <v>44</v>
      </c>
      <c r="K32" s="40" t="str">
        <f>MID('Copier commandes wix'!A32,FIND("µ",SUBSTITUTE('Copier commandes wix'!A32,",","µ",26))+2,FIND("µ",SUBSTITUTE('Copier commandes wix'!A32,",","µ",27))-FIND("µ",SUBSTITUTE('Copier commandes wix'!A32,",","µ",26))-3)</f>
        <v>35.2</v>
      </c>
      <c r="L32" s="36" t="str">
        <f>MID('Copier commandes wix'!A32,FIND("µ",SUBSTITUTE('Copier commandes wix'!A32,",","µ",25))+2,FIND("µ",SUBSTITUTE('Copier commandes wix'!A32,",","µ",26))-FIND("µ",SUBSTITUTE('Copier commandes wix'!A32,",","µ",25))-3)</f>
        <v>1</v>
      </c>
      <c r="M32" s="42" t="str">
        <f>MID('Copier commandes wix'!A32,FIND("µ",SUBSTITUTE('Copier commandes wix'!A32,",","µ",33))+2,FIND("µ",SUBSTITUTE('Copier commandes wix'!A32,",","µ",34))-FIND("µ",SUBSTITUTE('Copier commandes wix'!A32,",","µ",33))-3)</f>
        <v>36.2</v>
      </c>
      <c r="N32" s="5"/>
      <c r="O32" s="29" t="str">
        <f>IFERROR(VLOOKUP(I32,Article_famille!A:B,2,FALSE),"NA")</f>
        <v>Pieds</v>
      </c>
      <c r="P32" s="44" t="str">
        <f>'Copier commandes wix'!F32</f>
        <v>21/11/18</v>
      </c>
      <c r="Q32" s="29">
        <f>VLOOKUP(G32,'effectif par contrat'!A:B,2,FALSE)</f>
        <v>6</v>
      </c>
    </row>
    <row r="33" spans="1:17" ht="23.25" x14ac:dyDescent="0.35">
      <c r="A33" s="33" t="str">
        <f>'Copier commandes wix'!C33</f>
        <v>#10042</v>
      </c>
      <c r="B33" s="37" t="s">
        <v>651</v>
      </c>
      <c r="C33" s="37" t="str">
        <f t="shared" si="0"/>
        <v>Niolas</v>
      </c>
      <c r="D33" s="37">
        <f t="shared" si="1"/>
        <v>7</v>
      </c>
      <c r="E33" s="37">
        <f t="shared" si="2"/>
        <v>12</v>
      </c>
      <c r="F33" s="37" t="str">
        <f t="shared" si="3"/>
        <v>Graby</v>
      </c>
      <c r="G33" s="37" t="str">
        <f>VLOOKUP(F33,'Effectif contrat'!A:B,2,FALSE)</f>
        <v>ATR - MAINTENANCE</v>
      </c>
      <c r="H33" s="36" t="str">
        <f>IFERROR(MID(MID('Copier commandes wix'!A33,FIND("µ",SUBSTITUTE('Copier commandes wix'!A33,",","µ",22))+2,FIND("µ",SUBSTITUTE('Copier commandes wix'!A33,",","µ",23))-FIND("µ",SUBSTITUTE('Copier commandes wix'!A33,",","µ",22))-3),1,FIND("-",MID('Copier commandes wix'!A33,FIND("µ",SUBSTITUTE('Copier commandes wix'!A33,",","µ",22))+2,FIND("µ",SUBSTITUTE('Copier commandes wix'!A33,",","µ",23))-FIND("µ",SUBSTITUTE('Copier commandes wix'!A33,",","µ",22))-3),1)-1),"")</f>
        <v>VP</v>
      </c>
      <c r="I33" s="36" t="str">
        <f>MID(MID('Copier commandes wix'!A33,FIND("µ",SUBSTITUTE('Copier commandes wix'!A33,",","µ",22))+2,FIND("µ",SUBSTITUTE('Copier commandes wix'!A33,",","µ",23))-FIND("µ",SUBSTITUTE('Copier commandes wix'!A33,",","µ",22))-3),SEARCH("|",SUBSTITUTE(MID('Copier commandes wix'!A33,FIND("µ",SUBSTITUTE('Copier commandes wix'!A33,",","µ",22))+2,FIND("µ",SUBSTITUTE('Copier commandes wix'!A33,",","µ",23))-FIND("µ",SUBSTITUTE('Copier commandes wix'!A33,",","µ",22))-3),"-","|",LEN(MID('Copier commandes wix'!A33,FIND("µ",SUBSTITUTE('Copier commandes wix'!A33,",","µ",22))+2,FIND("µ",SUBSTITUTE('Copier commandes wix'!A33,",","µ",23))-FIND("µ",SUBSTITUTE('Copier commandes wix'!A33,",","µ",22))-3))-LEN(SUBSTITUTE(MID('Copier commandes wix'!A33,FIND("µ",SUBSTITUTE('Copier commandes wix'!A33,",","µ",22))+2,FIND("µ",SUBSTITUTE('Copier commandes wix'!A33,",","µ",23))-FIND("µ",SUBSTITUTE('Copier commandes wix'!A33,",","µ",22))-3),"-",""))))+1,500)</f>
        <v>PARKA HV ACTEMIUM FLUO</v>
      </c>
      <c r="J33" s="29" t="str">
        <f>MID(MID('Copier commandes wix'!A33,FIND("µ",SUBSTITUTE('Copier commandes wix'!A33,",","µ",23))-1,FIND("µ",SUBSTITUTE('Copier commandes wix'!A33,",","µ",24))-FIND("µ",SUBSTITUTE('Copier commandes wix'!A33,",","µ",23))-43),SEARCH("|",SUBSTITUTE(MID('Copier commandes wix'!A33,FIND("µ",SUBSTITUTE('Copier commandes wix'!A33,",","µ",23))+2,FIND("µ",SUBSTITUTE('Copier commandes wix'!A33,",","µ",24))-FIND("µ",SUBSTITUTE('Copier commandes wix'!A33,",","µ",23))-3),":","|",LEN(MID('Copier commandes wix'!A33,FIND("µ",SUBSTITUTE('Copier commandes wix'!A33,",","µ",23))+2,FIND("µ",SUBSTITUTE('Copier commandes wix'!A33,",","µ",24))-FIND("µ",SUBSTITUTE('Copier commandes wix'!A33,",","µ",23))-3))-LEN(SUBSTITUTE(MID('Copier commandes wix'!A33,FIND("µ",SUBSTITUTE('Copier commandes wix'!A33,",","µ",23))+2,FIND("µ",SUBSTITUTE('Copier commandes wix'!A33,",","µ",24))-FIND("µ",SUBSTITUTE('Copier commandes wix'!A33,",","µ",23))-3),":",""))))+1,500)</f>
        <v xml:space="preserve">M </v>
      </c>
      <c r="K33" s="40" t="str">
        <f>MID('Copier commandes wix'!A33,FIND("µ",SUBSTITUTE('Copier commandes wix'!A33,",","µ",26))+2,FIND("µ",SUBSTITUTE('Copier commandes wix'!A33,",","µ",27))-FIND("µ",SUBSTITUTE('Copier commandes wix'!A33,",","µ",26))-3)</f>
        <v>1.0</v>
      </c>
      <c r="L33" s="36" t="str">
        <f>MID('Copier commandes wix'!A33,FIND("µ",SUBSTITUTE('Copier commandes wix'!A33,",","µ",25))+2,FIND("µ",SUBSTITUTE('Copier commandes wix'!A33,",","µ",26))-FIND("µ",SUBSTITUTE('Copier commandes wix'!A33,",","µ",25))-3)</f>
        <v>1</v>
      </c>
      <c r="M33" s="42" t="str">
        <f>MID('Copier commandes wix'!A33,FIND("µ",SUBSTITUTE('Copier commandes wix'!A33,",","µ",33))+2,FIND("µ",SUBSTITUTE('Copier commandes wix'!A33,",","µ",34))-FIND("µ",SUBSTITUTE('Copier commandes wix'!A33,",","µ",33))-3)</f>
        <v>36.2</v>
      </c>
      <c r="N33" s="5"/>
      <c r="O33" s="29" t="str">
        <f>IFERROR(VLOOKUP(I33,Article_famille!A:B,2,FALSE),"NA")</f>
        <v>VPI</v>
      </c>
      <c r="P33" s="44" t="str">
        <f>'Copier commandes wix'!F33</f>
        <v>21/11/18</v>
      </c>
      <c r="Q33" s="29">
        <f>VLOOKUP(G33,'effectif par contrat'!A:B,2,FALSE)</f>
        <v>6</v>
      </c>
    </row>
    <row r="34" spans="1:17" ht="23.25" x14ac:dyDescent="0.35">
      <c r="A34" s="33" t="str">
        <f>'Copier commandes wix'!C34</f>
        <v>#10041</v>
      </c>
      <c r="B34" s="37" t="str">
        <f>MID('Copier commandes wix'!A34,FIND("µ",SUBSTITUTE('Copier commandes wix'!A34,",","µ",4))+2,FIND("µ",SUBSTITUTE('Copier commandes wix'!A34,",","µ",5))-FIND("µ",SUBSTITUTE('Copier commandes wix'!A34,",","µ",4))-3)</f>
        <v>Romain Payeur</v>
      </c>
      <c r="C34" s="37" t="str">
        <f t="shared" si="0"/>
        <v>Romain</v>
      </c>
      <c r="D34" s="37">
        <f t="shared" si="1"/>
        <v>7</v>
      </c>
      <c r="E34" s="37">
        <f t="shared" si="2"/>
        <v>13</v>
      </c>
      <c r="F34" s="37" t="str">
        <f t="shared" si="3"/>
        <v>Payeur</v>
      </c>
      <c r="G34" s="37" t="str">
        <f>VLOOKUP(F34,'Effectif contrat'!A:B,2,FALSE)</f>
        <v>AIRBUS - MAINTENANCE FAL</v>
      </c>
      <c r="H34" s="36" t="str">
        <f>IFERROR(MID(MID('Copier commandes wix'!A34,FIND("µ",SUBSTITUTE('Copier commandes wix'!A34,",","µ",22))+2,FIND("µ",SUBSTITUTE('Copier commandes wix'!A34,",","µ",23))-FIND("µ",SUBSTITUTE('Copier commandes wix'!A34,",","µ",22))-3),1,FIND("-",MID('Copier commandes wix'!A34,FIND("µ",SUBSTITUTE('Copier commandes wix'!A34,",","µ",22))+2,FIND("µ",SUBSTITUTE('Copier commandes wix'!A34,",","µ",23))-FIND("µ",SUBSTITUTE('Copier commandes wix'!A34,",","µ",22))-3),1)-1),"")</f>
        <v>VP</v>
      </c>
      <c r="I34" s="36" t="str">
        <f>MID(MID('Copier commandes wix'!A34,FIND("µ",SUBSTITUTE('Copier commandes wix'!A34,",","µ",22))+2,FIND("µ",SUBSTITUTE('Copier commandes wix'!A34,",","µ",23))-FIND("µ",SUBSTITUTE('Copier commandes wix'!A34,",","µ",22))-3),SEARCH("|",SUBSTITUTE(MID('Copier commandes wix'!A34,FIND("µ",SUBSTITUTE('Copier commandes wix'!A34,",","µ",22))+2,FIND("µ",SUBSTITUTE('Copier commandes wix'!A34,",","µ",23))-FIND("µ",SUBSTITUTE('Copier commandes wix'!A34,",","µ",22))-3),"-","|",LEN(MID('Copier commandes wix'!A34,FIND("µ",SUBSTITUTE('Copier commandes wix'!A34,",","µ",22))+2,FIND("µ",SUBSTITUTE('Copier commandes wix'!A34,",","µ",23))-FIND("µ",SUBSTITUTE('Copier commandes wix'!A34,",","µ",22))-3))-LEN(SUBSTITUTE(MID('Copier commandes wix'!A34,FIND("µ",SUBSTITUTE('Copier commandes wix'!A34,",","µ",22))+2,FIND("µ",SUBSTITUTE('Copier commandes wix'!A34,",","µ",23))-FIND("µ",SUBSTITUTE('Copier commandes wix'!A34,",","µ",22))-3),"-",""))))+1,500)</f>
        <v>PARKA HV ACTEMIUM FLUO</v>
      </c>
      <c r="J34" s="29" t="str">
        <f>MID(MID('Copier commandes wix'!A34,FIND("µ",SUBSTITUTE('Copier commandes wix'!A34,",","µ",23))-1,FIND("µ",SUBSTITUTE('Copier commandes wix'!A34,",","µ",24))-FIND("µ",SUBSTITUTE('Copier commandes wix'!A34,",","µ",23))-38),SEARCH("|",SUBSTITUTE(MID('Copier commandes wix'!A34,FIND("µ",SUBSTITUTE('Copier commandes wix'!A34,",","µ",23))+2,FIND("µ",SUBSTITUTE('Copier commandes wix'!A34,",","µ",24))-FIND("µ",SUBSTITUTE('Copier commandes wix'!A34,",","µ",23))-3),":","|",LEN(MID('Copier commandes wix'!A34,FIND("µ",SUBSTITUTE('Copier commandes wix'!A34,",","µ",23))+2,FIND("µ",SUBSTITUTE('Copier commandes wix'!A34,",","µ",24))-FIND("µ",SUBSTITUTE('Copier commandes wix'!A34,",","µ",23))-3))-LEN(SUBSTITUTE(MID('Copier commandes wix'!A34,FIND("µ",SUBSTITUTE('Copier commandes wix'!A34,",","µ",23))+2,FIND("µ",SUBSTITUTE('Copier commandes wix'!A34,",","µ",24))-FIND("µ",SUBSTITUTE('Copier commandes wix'!A34,",","µ",23))-3),":",""))))+1,500)</f>
        <v xml:space="preserve">L </v>
      </c>
      <c r="K34" s="40" t="str">
        <f>MID('Copier commandes wix'!A34,FIND("µ",SUBSTITUTE('Copier commandes wix'!A34,",","µ",26))+2,FIND("µ",SUBSTITUTE('Copier commandes wix'!A34,",","µ",27))-FIND("µ",SUBSTITUTE('Copier commandes wix'!A34,",","µ",26))-3)</f>
        <v>1.0</v>
      </c>
      <c r="L34" s="36" t="str">
        <f>MID('Copier commandes wix'!A34,FIND("µ",SUBSTITUTE('Copier commandes wix'!A34,",","µ",25))+2,FIND("µ",SUBSTITUTE('Copier commandes wix'!A34,",","µ",26))-FIND("µ",SUBSTITUTE('Copier commandes wix'!A34,",","µ",25))-3)</f>
        <v>1</v>
      </c>
      <c r="M34" s="42" t="str">
        <f>MID('Copier commandes wix'!A34,FIND("µ",SUBSTITUTE('Copier commandes wix'!A34,",","µ",33))+2,FIND("µ",SUBSTITUTE('Copier commandes wix'!A34,",","µ",34))-FIND("µ",SUBSTITUTE('Copier commandes wix'!A34,",","µ",33))-3)</f>
        <v>1.0</v>
      </c>
      <c r="N34" s="5"/>
      <c r="O34" s="29" t="str">
        <f>IFERROR(VLOOKUP(I34,Article_famille!A:B,2,FALSE),"NA")</f>
        <v>VPI</v>
      </c>
      <c r="P34" s="44" t="str">
        <f>'Copier commandes wix'!F34</f>
        <v>19/11/18</v>
      </c>
      <c r="Q34" s="29">
        <f>VLOOKUP(G34,'effectif par contrat'!A:B,2,FALSE)</f>
        <v>36</v>
      </c>
    </row>
    <row r="35" spans="1:17" ht="23.25" x14ac:dyDescent="0.35">
      <c r="A35" s="33" t="str">
        <f>'Copier commandes wix'!C35</f>
        <v>#10040</v>
      </c>
      <c r="B35" s="37" t="s">
        <v>656</v>
      </c>
      <c r="C35" s="37" t="str">
        <f t="shared" si="0"/>
        <v>Rémi</v>
      </c>
      <c r="D35" s="37">
        <f t="shared" si="1"/>
        <v>5</v>
      </c>
      <c r="E35" s="37">
        <f t="shared" si="2"/>
        <v>13</v>
      </c>
      <c r="F35" s="37" t="str">
        <f t="shared" si="3"/>
        <v>Dal-Maso</v>
      </c>
      <c r="G35" s="37" t="str">
        <f>VLOOKUP(F35,'Effectif contrat'!A:B,2,FALSE)</f>
        <v xml:space="preserve">AIRBUS - MAINTENANCE OES </v>
      </c>
      <c r="H35" s="36" t="str">
        <f>IFERROR(MID(MID('Copier commandes wix'!A35,FIND("µ",SUBSTITUTE('Copier commandes wix'!A35,",","µ",22))+2,FIND("µ",SUBSTITUTE('Copier commandes wix'!A35,",","µ",23))-FIND("µ",SUBSTITUTE('Copier commandes wix'!A35,",","µ",22))-3),1,FIND("-",MID('Copier commandes wix'!A35,FIND("µ",SUBSTITUTE('Copier commandes wix'!A35,",","µ",22))+2,FIND("µ",SUBSTITUTE('Copier commandes wix'!A35,",","µ",23))-FIND("µ",SUBSTITUTE('Copier commandes wix'!A35,",","µ",22))-3),1)-1),"")</f>
        <v>FS</v>
      </c>
      <c r="I35" s="36" t="str">
        <f>MID(MID('Copier commandes wix'!A35,FIND("µ",SUBSTITUTE('Copier commandes wix'!A35,",","µ",22))+2,FIND("µ",SUBSTITUTE('Copier commandes wix'!A35,",","µ",23))-FIND("µ",SUBSTITUTE('Copier commandes wix'!A35,",","µ",22))-3),SEARCH("|",SUBSTITUTE(MID('Copier commandes wix'!A35,FIND("µ",SUBSTITUTE('Copier commandes wix'!A35,",","µ",22))+2,FIND("µ",SUBSTITUTE('Copier commandes wix'!A35,",","µ",23))-FIND("µ",SUBSTITUTE('Copier commandes wix'!A35,",","µ",22))-3),"-","|",LEN(MID('Copier commandes wix'!A35,FIND("µ",SUBSTITUTE('Copier commandes wix'!A35,",","µ",22))+2,FIND("µ",SUBSTITUTE('Copier commandes wix'!A35,",","µ",23))-FIND("µ",SUBSTITUTE('Copier commandes wix'!A35,",","µ",22))-3))-LEN(SUBSTITUTE(MID('Copier commandes wix'!A35,FIND("µ",SUBSTITUTE('Copier commandes wix'!A35,",","µ",22))+2,FIND("µ",SUBSTITUTE('Copier commandes wix'!A35,",","µ",23))-FIND("µ",SUBSTITUTE('Copier commandes wix'!A35,",","µ",22))-3),"-",""))))+1,500)</f>
        <v>P3 042798</v>
      </c>
      <c r="J35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35" s="40" t="str">
        <f>MID('Copier commandes wix'!A35,FIND("µ",SUBSTITUTE('Copier commandes wix'!A35,",","µ",26))+2,FIND("µ",SUBSTITUTE('Copier commandes wix'!A35,",","µ",27))-FIND("µ",SUBSTITUTE('Copier commandes wix'!A35,",","µ",26))-3)</f>
        <v>12.58</v>
      </c>
      <c r="L35" s="36" t="str">
        <f>MID('Copier commandes wix'!A35,FIND("µ",SUBSTITUTE('Copier commandes wix'!A35,",","µ",25))+2,FIND("µ",SUBSTITUTE('Copier commandes wix'!A35,",","µ",26))-FIND("µ",SUBSTITUTE('Copier commandes wix'!A35,",","µ",25))-3)</f>
        <v>2</v>
      </c>
      <c r="M35" s="42" t="str">
        <f>MID('Copier commandes wix'!A35,FIND("µ",SUBSTITUTE('Copier commandes wix'!A35,",","µ",33))+2,FIND("µ",SUBSTITUTE('Copier commandes wix'!A35,",","µ",34))-FIND("µ",SUBSTITUTE('Copier commandes wix'!A35,",","µ",33))-3)</f>
        <v>25.16</v>
      </c>
      <c r="N35" s="5"/>
      <c r="O35" s="29" t="str">
        <f>IFERROR(VLOOKUP(I35,Article_famille!A:B,2,FALSE),"NA")</f>
        <v>NA</v>
      </c>
      <c r="P35" s="44" t="str">
        <f>'Copier commandes wix'!F35</f>
        <v>15/11/18</v>
      </c>
      <c r="Q35" s="29">
        <f>VLOOKUP(G35,'effectif par contrat'!A:B,2,FALSE)</f>
        <v>34</v>
      </c>
    </row>
    <row r="36" spans="1:17" ht="23.25" x14ac:dyDescent="0.35">
      <c r="A36" s="33" t="str">
        <f>'Copier commandes wix'!C36</f>
        <v>#10039</v>
      </c>
      <c r="B36" s="37" t="s">
        <v>656</v>
      </c>
      <c r="C36" s="37" t="str">
        <f t="shared" si="0"/>
        <v>Rémi</v>
      </c>
      <c r="D36" s="37">
        <f t="shared" si="1"/>
        <v>5</v>
      </c>
      <c r="E36" s="37">
        <f t="shared" si="2"/>
        <v>13</v>
      </c>
      <c r="F36" s="37" t="str">
        <f t="shared" si="3"/>
        <v>Dal-Maso</v>
      </c>
      <c r="G36" s="37" t="str">
        <f>VLOOKUP(F36,'Effectif contrat'!A:B,2,FALSE)</f>
        <v xml:space="preserve">AIRBUS - MAINTENANCE OES </v>
      </c>
      <c r="H36" s="36" t="str">
        <f>IFERROR(MID(MID('Copier commandes wix'!A36,FIND("µ",SUBSTITUTE('Copier commandes wix'!A36,",","µ",22))+2,FIND("µ",SUBSTITUTE('Copier commandes wix'!A36,",","µ",23))-FIND("µ",SUBSTITUTE('Copier commandes wix'!A36,",","µ",22))-3),1,FIND("-",MID('Copier commandes wix'!A36,FIND("µ",SUBSTITUTE('Copier commandes wix'!A36,",","µ",22))+2,FIND("µ",SUBSTITUTE('Copier commandes wix'!A36,",","µ",23))-FIND("µ",SUBSTITUTE('Copier commandes wix'!A36,",","µ",22))-3),1)-1),"")</f>
        <v>FS</v>
      </c>
      <c r="I36" s="36" t="str">
        <f>MID(MID('Copier commandes wix'!A36,FIND("µ",SUBSTITUTE('Copier commandes wix'!A36,",","µ",22))+2,FIND("µ",SUBSTITUTE('Copier commandes wix'!A36,",","µ",23))-FIND("µ",SUBSTITUTE('Copier commandes wix'!A36,",","µ",22))-3),SEARCH("|",SUBSTITUTE(MID('Copier commandes wix'!A36,FIND("µ",SUBSTITUTE('Copier commandes wix'!A36,",","µ",22))+2,FIND("µ",SUBSTITUTE('Copier commandes wix'!A36,",","µ",23))-FIND("µ",SUBSTITUTE('Copier commandes wix'!A36,",","µ",22))-3),"-","|",LEN(MID('Copier commandes wix'!A36,FIND("µ",SUBSTITUTE('Copier commandes wix'!A36,",","µ",22))+2,FIND("µ",SUBSTITUTE('Copier commandes wix'!A36,",","µ",23))-FIND("µ",SUBSTITUTE('Copier commandes wix'!A36,",","µ",22))-3))-LEN(SUBSTITUTE(MID('Copier commandes wix'!A36,FIND("µ",SUBSTITUTE('Copier commandes wix'!A36,",","µ",22))+2,FIND("µ",SUBSTITUTE('Copier commandes wix'!A36,",","µ",23))-FIND("µ",SUBSTITUTE('Copier commandes wix'!A36,",","µ",22))-3),"-",""))))+1,500)</f>
        <v>S233044 GANTS RISQUE CHIM. VERT / ULTRANITRIIL</v>
      </c>
      <c r="J36" s="29" t="str">
        <f>MID(MID('Copier commandes wix'!A36,FIND("µ",SUBSTITUTE('Copier commandes wix'!A36,",","µ",23))+2,FIND("µ",SUBSTITUTE('Copier commandes wix'!A36,",","µ",24))-FIND("µ",SUBSTITUTE('Copier commandes wix'!A36,",","µ",23))-3),SEARCH("|",SUBSTITUTE(MID('Copier commandes wix'!A36,FIND("µ",SUBSTITUTE('Copier commandes wix'!A36,",","µ",23))+2,FIND("µ",SUBSTITUTE('Copier commandes wix'!A36,",","µ",24))-FIND("µ",SUBSTITUTE('Copier commandes wix'!A36,",","µ",23))-3),":","|",LEN(MID('Copier commandes wix'!A36,FIND("µ",SUBSTITUTE('Copier commandes wix'!A36,",","µ",23))+2,FIND("µ",SUBSTITUTE('Copier commandes wix'!A36,",","µ",24))-FIND("µ",SUBSTITUTE('Copier commandes wix'!A36,",","µ",23))-3))-LEN(SUBSTITUTE(MID('Copier commandes wix'!A36,FIND("µ",SUBSTITUTE('Copier commandes wix'!A36,",","µ",23))+2,FIND("µ",SUBSTITUTE('Copier commandes wix'!A36,",","µ",24))-FIND("µ",SUBSTITUTE('Copier commandes wix'!A36,",","µ",23))-3),":",""))))+1,500)</f>
        <v>10 - 10-10 1/2</v>
      </c>
      <c r="K36" s="40" t="str">
        <f>MID('Copier commandes wix'!A36,FIND("µ",SUBSTITUTE('Copier commandes wix'!A36,",","µ",26))+2,FIND("µ",SUBSTITUTE('Copier commandes wix'!A36,",","µ",27))-FIND("µ",SUBSTITUTE('Copier commandes wix'!A36,",","µ",26))-3)</f>
        <v>1.11</v>
      </c>
      <c r="L36" s="36" t="str">
        <f>MID('Copier commandes wix'!A36,FIND("µ",SUBSTITUTE('Copier commandes wix'!A36,",","µ",25))+2,FIND("µ",SUBSTITUTE('Copier commandes wix'!A36,",","µ",26))-FIND("µ",SUBSTITUTE('Copier commandes wix'!A36,",","µ",25))-3)</f>
        <v>10</v>
      </c>
      <c r="M36" s="42" t="str">
        <f>MID('Copier commandes wix'!A36,FIND("µ",SUBSTITUTE('Copier commandes wix'!A36,",","µ",33))+2,FIND("µ",SUBSTITUTE('Copier commandes wix'!A36,",","µ",34))-FIND("µ",SUBSTITUTE('Copier commandes wix'!A36,",","µ",33))-3)</f>
        <v>58.0</v>
      </c>
      <c r="N36" s="5"/>
      <c r="O36" s="29" t="str">
        <f>IFERROR(VLOOKUP(I36,Article_famille!A:B,2,FALSE),"NA")</f>
        <v>Mains</v>
      </c>
      <c r="P36" s="44" t="str">
        <f>'Copier commandes wix'!F36</f>
        <v>15/11/18</v>
      </c>
      <c r="Q36" s="29">
        <f>VLOOKUP(G36,'effectif par contrat'!A:B,2,FALSE)</f>
        <v>34</v>
      </c>
    </row>
    <row r="37" spans="1:17" ht="23.25" x14ac:dyDescent="0.35">
      <c r="A37" s="33" t="str">
        <f>'Copier commandes wix'!C37</f>
        <v>#10039</v>
      </c>
      <c r="B37" s="37" t="s">
        <v>656</v>
      </c>
      <c r="C37" s="37" t="str">
        <f t="shared" si="0"/>
        <v>Rémi</v>
      </c>
      <c r="D37" s="37">
        <f t="shared" si="1"/>
        <v>5</v>
      </c>
      <c r="E37" s="37">
        <f t="shared" si="2"/>
        <v>13</v>
      </c>
      <c r="F37" s="37" t="str">
        <f t="shared" si="3"/>
        <v>Dal-Maso</v>
      </c>
      <c r="G37" s="37" t="str">
        <f>VLOOKUP(F37,'Effectif contrat'!A:B,2,FALSE)</f>
        <v xml:space="preserve">AIRBUS - MAINTENANCE OES </v>
      </c>
      <c r="H37" s="36" t="str">
        <f>IFERROR(MID(MID('Copier commandes wix'!A37,FIND("µ",SUBSTITUTE('Copier commandes wix'!A37,",","µ",22))+2,FIND("µ",SUBSTITUTE('Copier commandes wix'!A37,",","µ",23))-FIND("µ",SUBSTITUTE('Copier commandes wix'!A37,",","µ",22))-3),1,FIND("-",MID('Copier commandes wix'!A37,FIND("µ",SUBSTITUTE('Copier commandes wix'!A37,",","µ",22))+2,FIND("µ",SUBSTITUTE('Copier commandes wix'!A37,",","µ",23))-FIND("µ",SUBSTITUTE('Copier commandes wix'!A37,",","µ",22))-3),1)-1),"")</f>
        <v>FS</v>
      </c>
      <c r="I37" s="36" t="str">
        <f>MID(MID('Copier commandes wix'!A37,FIND("µ",SUBSTITUTE('Copier commandes wix'!A37,",","µ",22))+2,FIND("µ",SUBSTITUTE('Copier commandes wix'!A37,",","µ",23))-FIND("µ",SUBSTITUTE('Copier commandes wix'!A37,",","µ",22))-3),SEARCH("|",SUBSTITUTE(MID('Copier commandes wix'!A37,FIND("µ",SUBSTITUTE('Copier commandes wix'!A37,",","µ",22))+2,FIND("µ",SUBSTITUTE('Copier commandes wix'!A37,",","µ",23))-FIND("µ",SUBSTITUTE('Copier commandes wix'!A37,",","µ",22))-3),"-","|",LEN(MID('Copier commandes wix'!A37,FIND("µ",SUBSTITUTE('Copier commandes wix'!A37,",","µ",22))+2,FIND("µ",SUBSTITUTE('Copier commandes wix'!A37,",","µ",23))-FIND("µ",SUBSTITUTE('Copier commandes wix'!A37,",","µ",22))-3))-LEN(SUBSTITUTE(MID('Copier commandes wix'!A37,FIND("µ",SUBSTITUTE('Copier commandes wix'!A37,",","µ",22))+2,FIND("µ",SUBSTITUTE('Copier commandes wix'!A37,",","µ",23))-FIND("µ",SUBSTITUTE('Copier commandes wix'!A37,",","µ",22))-3),"-",""))))+1,500)</f>
        <v>S133024 MASQUE SARI</v>
      </c>
      <c r="J37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37" s="40" t="str">
        <f>MID('Copier commandes wix'!A37,FIND("µ",SUBSTITUTE('Copier commandes wix'!A37,",","µ",26))+2,FIND("µ",SUBSTITUTE('Copier commandes wix'!A37,",","µ",27))-FIND("µ",SUBSTITUTE('Copier commandes wix'!A37,",","µ",26))-3)</f>
        <v>46.9</v>
      </c>
      <c r="L37" s="36" t="str">
        <f>MID('Copier commandes wix'!A37,FIND("µ",SUBSTITUTE('Copier commandes wix'!A37,",","µ",25))+2,FIND("µ",SUBSTITUTE('Copier commandes wix'!A37,",","µ",26))-FIND("µ",SUBSTITUTE('Copier commandes wix'!A37,",","µ",25))-3)</f>
        <v>1</v>
      </c>
      <c r="M37" s="42" t="str">
        <f>MID('Copier commandes wix'!A37,FIND("µ",SUBSTITUTE('Copier commandes wix'!A37,",","µ",33))+2,FIND("µ",SUBSTITUTE('Copier commandes wix'!A37,",","µ",34))-FIND("µ",SUBSTITUTE('Copier commandes wix'!A37,",","µ",33))-3)</f>
        <v>58.0</v>
      </c>
      <c r="N37" s="5"/>
      <c r="O37" s="29" t="str">
        <f>IFERROR(VLOOKUP(I37,Article_famille!A:B,2,FALSE),"NA")</f>
        <v>NA</v>
      </c>
      <c r="P37" s="44" t="str">
        <f>'Copier commandes wix'!F37</f>
        <v>15/11/18</v>
      </c>
      <c r="Q37" s="29">
        <f>VLOOKUP(G37,'effectif par contrat'!A:B,2,FALSE)</f>
        <v>34</v>
      </c>
    </row>
    <row r="38" spans="1:17" ht="23.25" x14ac:dyDescent="0.35">
      <c r="A38" s="33" t="str">
        <f>'Copier commandes wix'!C38</f>
        <v>#10038</v>
      </c>
      <c r="B38" s="37" t="s">
        <v>651</v>
      </c>
      <c r="C38" s="37" t="str">
        <f t="shared" si="0"/>
        <v>Niolas</v>
      </c>
      <c r="D38" s="37">
        <f t="shared" si="1"/>
        <v>7</v>
      </c>
      <c r="E38" s="37">
        <f t="shared" si="2"/>
        <v>12</v>
      </c>
      <c r="F38" s="37" t="str">
        <f t="shared" si="3"/>
        <v>Graby</v>
      </c>
      <c r="G38" s="37" t="str">
        <f>VLOOKUP(F38,'Effectif contrat'!A:B,2,FALSE)</f>
        <v>ATR - MAINTENANCE</v>
      </c>
      <c r="H38" s="36" t="str">
        <f>IFERROR(MID(MID('Copier commandes wix'!A38,FIND("µ",SUBSTITUTE('Copier commandes wix'!A38,",","µ",22))+2,FIND("µ",SUBSTITUTE('Copier commandes wix'!A38,",","µ",23))-FIND("µ",SUBSTITUTE('Copier commandes wix'!A38,",","µ",22))-3),1,FIND("-",MID('Copier commandes wix'!A38,FIND("µ",SUBSTITUTE('Copier commandes wix'!A38,",","µ",22))+2,FIND("µ",SUBSTITUTE('Copier commandes wix'!A38,",","µ",23))-FIND("µ",SUBSTITUTE('Copier commandes wix'!A38,",","µ",22))-3),1)-1),"")</f>
        <v>FS</v>
      </c>
      <c r="I38" s="36" t="str">
        <f>MID(MID('Copier commandes wix'!A38,FIND("µ",SUBSTITUTE('Copier commandes wix'!A38,",","µ",22))+2,FIND("µ",SUBSTITUTE('Copier commandes wix'!A38,",","µ",23))-FIND("µ",SUBSTITUTE('Copier commandes wix'!A38,",","µ",22))-3),SEARCH("|",SUBSTITUTE(MID('Copier commandes wix'!A38,FIND("µ",SUBSTITUTE('Copier commandes wix'!A38,",","µ",22))+2,FIND("µ",SUBSTITUTE('Copier commandes wix'!A38,",","µ",23))-FIND("µ",SUBSTITUTE('Copier commandes wix'!A38,",","µ",22))-3),"-","|",LEN(MID('Copier commandes wix'!A38,FIND("µ",SUBSTITUTE('Copier commandes wix'!A38,",","µ",22))+2,FIND("µ",SUBSTITUTE('Copier commandes wix'!A38,",","µ",23))-FIND("µ",SUBSTITUTE('Copier commandes wix'!A38,",","µ",22))-3))-LEN(SUBSTITUTE(MID('Copier commandes wix'!A38,FIND("µ",SUBSTITUTE('Copier commandes wix'!A38,",","µ",22))+2,FIND("µ",SUBSTITUTE('Copier commandes wix'!A38,",","µ",23))-FIND("µ",SUBSTITUTE('Copier commandes wix'!A38,",","µ",22))-3),"-",""))))+1,500)</f>
        <v>S352154JF GILET HV / 54515 ECO</v>
      </c>
      <c r="J38" s="29" t="str">
        <f>MID(MID('Copier commandes wix'!A38,FIND("µ",SUBSTITUTE('Copier commandes wix'!A38,",","µ",23))+2,FIND("µ",SUBSTITUTE('Copier commandes wix'!A38,",","µ",24))-FIND("µ",SUBSTITUTE('Copier commandes wix'!A38,",","µ",23))-3),SEARCH("|",SUBSTITUTE(MID('Copier commandes wix'!A38,FIND("µ",SUBSTITUTE('Copier commandes wix'!A38,",","µ",23))+2,FIND("µ",SUBSTITUTE('Copier commandes wix'!A38,",","µ",24))-FIND("µ",SUBSTITUTE('Copier commandes wix'!A38,",","µ",23))-3),":","|",LEN(MID('Copier commandes wix'!A38,FIND("µ",SUBSTITUTE('Copier commandes wix'!A38,",","µ",23))+2,FIND("µ",SUBSTITUTE('Copier commandes wix'!A38,",","µ",24))-FIND("µ",SUBSTITUTE('Copier commandes wix'!A38,",","µ",23))-3))-LEN(SUBSTITUTE(MID('Copier commandes wix'!A38,FIND("µ",SUBSTITUTE('Copier commandes wix'!A38,",","µ",23))+2,FIND("µ",SUBSTITUTE('Copier commandes wix'!A38,",","µ",24))-FIND("µ",SUBSTITUTE('Copier commandes wix'!A38,",","µ",23))-3),":",""))))+1,500)</f>
        <v>XL</v>
      </c>
      <c r="K38" s="40" t="str">
        <f>MID('Copier commandes wix'!A38,FIND("µ",SUBSTITUTE('Copier commandes wix'!A38,",","µ",26))+2,FIND("µ",SUBSTITUTE('Copier commandes wix'!A38,",","µ",27))-FIND("µ",SUBSTITUTE('Copier commandes wix'!A38,",","µ",26))-3)</f>
        <v>3.36</v>
      </c>
      <c r="L38" s="36" t="str">
        <f>MID('Copier commandes wix'!A38,FIND("µ",SUBSTITUTE('Copier commandes wix'!A38,",","µ",25))+2,FIND("µ",SUBSTITUTE('Copier commandes wix'!A38,",","µ",26))-FIND("µ",SUBSTITUTE('Copier commandes wix'!A38,",","µ",25))-3)</f>
        <v>2</v>
      </c>
      <c r="M38" s="42" t="str">
        <f>MID('Copier commandes wix'!A38,FIND("µ",SUBSTITUTE('Copier commandes wix'!A38,",","µ",33))+2,FIND("µ",SUBSTITUTE('Copier commandes wix'!A38,",","µ",34))-FIND("µ",SUBSTITUTE('Copier commandes wix'!A38,",","µ",33))-3)</f>
        <v>17.98</v>
      </c>
      <c r="N38" s="5"/>
      <c r="O38" s="29" t="str">
        <f>IFERROR(VLOOKUP(I38,Article_famille!A:B,2,FALSE),"NA")</f>
        <v>Corps</v>
      </c>
      <c r="P38" s="44" t="str">
        <f>'Copier commandes wix'!F38</f>
        <v>14/11/18</v>
      </c>
      <c r="Q38" s="29">
        <f>VLOOKUP(G38,'effectif par contrat'!A:B,2,FALSE)</f>
        <v>6</v>
      </c>
    </row>
    <row r="39" spans="1:17" ht="23.25" x14ac:dyDescent="0.35">
      <c r="A39" s="33" t="str">
        <f>'Copier commandes wix'!C39</f>
        <v>#10038</v>
      </c>
      <c r="B39" s="37" t="s">
        <v>651</v>
      </c>
      <c r="C39" s="37" t="str">
        <f t="shared" si="0"/>
        <v>Niolas</v>
      </c>
      <c r="D39" s="37">
        <f t="shared" si="1"/>
        <v>7</v>
      </c>
      <c r="E39" s="37">
        <f t="shared" si="2"/>
        <v>12</v>
      </c>
      <c r="F39" s="37" t="str">
        <f t="shared" si="3"/>
        <v>Graby</v>
      </c>
      <c r="G39" s="37" t="str">
        <f>VLOOKUP(F39,'Effectif contrat'!A:B,2,FALSE)</f>
        <v>ATR - MAINTENANCE</v>
      </c>
      <c r="H39" s="36" t="str">
        <f>IFERROR(MID(MID('Copier commandes wix'!A39,FIND("µ",SUBSTITUTE('Copier commandes wix'!A39,",","µ",22))+2,FIND("µ",SUBSTITUTE('Copier commandes wix'!A39,",","µ",23))-FIND("µ",SUBSTITUTE('Copier commandes wix'!A39,",","µ",22))-3),1,FIND("-",MID('Copier commandes wix'!A39,FIND("µ",SUBSTITUTE('Copier commandes wix'!A39,",","µ",22))+2,FIND("µ",SUBSTITUTE('Copier commandes wix'!A39,",","µ",23))-FIND("µ",SUBSTITUTE('Copier commandes wix'!A39,",","µ",22))-3),1)-1),"")</f>
        <v>FS</v>
      </c>
      <c r="I39" s="36" t="str">
        <f>MID(MID('Copier commandes wix'!A39,FIND("µ",SUBSTITUTE('Copier commandes wix'!A39,",","µ",22))+2,FIND("µ",SUBSTITUTE('Copier commandes wix'!A39,",","µ",23))-FIND("µ",SUBSTITUTE('Copier commandes wix'!A39,",","µ",22))-3),SEARCH("|",SUBSTITUTE(MID('Copier commandes wix'!A39,FIND("µ",SUBSTITUTE('Copier commandes wix'!A39,",","µ",22))+2,FIND("µ",SUBSTITUTE('Copier commandes wix'!A39,",","µ",23))-FIND("µ",SUBSTITUTE('Copier commandes wix'!A39,",","µ",22))-3),"-","|",LEN(MID('Copier commandes wix'!A39,FIND("µ",SUBSTITUTE('Copier commandes wix'!A39,",","µ",22))+2,FIND("µ",SUBSTITUTE('Copier commandes wix'!A39,",","µ",23))-FIND("µ",SUBSTITUTE('Copier commandes wix'!A39,",","µ",22))-3))-LEN(SUBSTITUTE(MID('Copier commandes wix'!A39,FIND("µ",SUBSTITUTE('Copier commandes wix'!A39,",","µ",22))+2,FIND("µ",SUBSTITUTE('Copier commandes wix'!A39,",","µ",23))-FIND("µ",SUBSTITUTE('Copier commandes wix'!A39,",","µ",22))-3),"-",""))))+1,500)</f>
        <v xml:space="preserve"> LUNETTE RUSH INCOLORE</v>
      </c>
      <c r="J39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39" s="40" t="str">
        <f>MID('Copier commandes wix'!A39,FIND("µ",SUBSTITUTE('Copier commandes wix'!A39,",","µ",26))+2,FIND("µ",SUBSTITUTE('Copier commandes wix'!A39,",","µ",27))-FIND("µ",SUBSTITUTE('Copier commandes wix'!A39,",","µ",26))-3)</f>
        <v>5.63</v>
      </c>
      <c r="L39" s="36" t="str">
        <f>MID('Copier commandes wix'!A39,FIND("µ",SUBSTITUTE('Copier commandes wix'!A39,",","µ",25))+2,FIND("µ",SUBSTITUTE('Copier commandes wix'!A39,",","µ",26))-FIND("µ",SUBSTITUTE('Copier commandes wix'!A39,",","µ",25))-3)</f>
        <v>2</v>
      </c>
      <c r="M39" s="42" t="str">
        <f>MID('Copier commandes wix'!A39,FIND("µ",SUBSTITUTE('Copier commandes wix'!A39,",","µ",33))+2,FIND("µ",SUBSTITUTE('Copier commandes wix'!A39,",","µ",34))-FIND("µ",SUBSTITUTE('Copier commandes wix'!A39,",","µ",33))-3)</f>
        <v>17.98</v>
      </c>
      <c r="N39" s="5"/>
      <c r="O39" s="29" t="str">
        <f>IFERROR(VLOOKUP(I39,Article_famille!A:B,2,FALSE),"NA")</f>
        <v>NA</v>
      </c>
      <c r="P39" s="44" t="str">
        <f>'Copier commandes wix'!F39</f>
        <v>14/11/18</v>
      </c>
      <c r="Q39" s="29">
        <f>VLOOKUP(G39,'effectif par contrat'!A:B,2,FALSE)</f>
        <v>6</v>
      </c>
    </row>
    <row r="40" spans="1:17" ht="23.25" x14ac:dyDescent="0.35">
      <c r="A40" s="33" t="str">
        <f>'Copier commandes wix'!C40</f>
        <v>#10037</v>
      </c>
      <c r="B40" s="37" t="str">
        <f>MID('Copier commandes wix'!A40,FIND("µ",SUBSTITUTE('Copier commandes wix'!A40,",","µ",4))+2,FIND("µ",SUBSTITUTE('Copier commandes wix'!A40,",","µ",5))-FIND("µ",SUBSTITUTE('Copier commandes wix'!A40,",","µ",4))-3)</f>
        <v>Sébastien Sureda</v>
      </c>
      <c r="C40" s="37" t="str">
        <f t="shared" si="0"/>
        <v>Sébastien</v>
      </c>
      <c r="D40" s="37">
        <f t="shared" si="1"/>
        <v>10</v>
      </c>
      <c r="E40" s="37">
        <f t="shared" si="2"/>
        <v>16</v>
      </c>
      <c r="F40" s="37" t="str">
        <f t="shared" si="3"/>
        <v>Sureda</v>
      </c>
      <c r="G40" s="37" t="str">
        <f>VLOOKUP(F40,'Effectif contrat'!A:B,2,FALSE)</f>
        <v>METHODES</v>
      </c>
      <c r="H40" s="36" t="str">
        <f>IFERROR(MID(MID('Copier commandes wix'!A40,FIND("µ",SUBSTITUTE('Copier commandes wix'!A40,",","µ",22))+2,FIND("µ",SUBSTITUTE('Copier commandes wix'!A40,",","µ",23))-FIND("µ",SUBSTITUTE('Copier commandes wix'!A40,",","µ",22))-3),1,FIND("-",MID('Copier commandes wix'!A40,FIND("µ",SUBSTITUTE('Copier commandes wix'!A40,",","µ",22))+2,FIND("µ",SUBSTITUTE('Copier commandes wix'!A40,",","µ",23))-FIND("µ",SUBSTITUTE('Copier commandes wix'!A40,",","µ",22))-3),1)-1),"")</f>
        <v>VP</v>
      </c>
      <c r="I40" s="36" t="str">
        <f>MID(MID('Copier commandes wix'!A40,FIND("µ",SUBSTITUTE('Copier commandes wix'!A40,",","µ",22))+2,FIND("µ",SUBSTITUTE('Copier commandes wix'!A40,",","µ",23))-FIND("µ",SUBSTITUTE('Copier commandes wix'!A40,",","µ",22))-3),SEARCH("|",SUBSTITUTE(MID('Copier commandes wix'!A40,FIND("µ",SUBSTITUTE('Copier commandes wix'!A40,",","µ",22))+2,FIND("µ",SUBSTITUTE('Copier commandes wix'!A40,",","µ",23))-FIND("µ",SUBSTITUTE('Copier commandes wix'!A40,",","µ",22))-3),"-","|",LEN(MID('Copier commandes wix'!A40,FIND("µ",SUBSTITUTE('Copier commandes wix'!A40,",","µ",22))+2,FIND("µ",SUBSTITUTE('Copier commandes wix'!A40,",","µ",23))-FIND("µ",SUBSTITUTE('Copier commandes wix'!A40,",","µ",22))-3))-LEN(SUBSTITUTE(MID('Copier commandes wix'!A40,FIND("µ",SUBSTITUTE('Copier commandes wix'!A40,",","µ",22))+2,FIND("µ",SUBSTITUTE('Copier commandes wix'!A40,",","µ",23))-FIND("µ",SUBSTITUTE('Copier commandes wix'!A40,",","µ",22))-3),"-",""))))+1,500)</f>
        <v>PANTALON ACTEMIUM ROUGE</v>
      </c>
      <c r="J40" s="29" t="str">
        <f>MID(MID('Copier commandes wix'!A40,FIND("µ",SUBSTITUTE('Copier commandes wix'!A40,",","µ",23))-2,FIND("µ",SUBSTITUTE('Copier commandes wix'!A40,",","µ",24))-FIND("µ",SUBSTITUTE('Copier commandes wix'!A40,",","µ",23))-40),SEARCH("|",SUBSTITUTE(MID('Copier commandes wix'!A40,FIND("µ",SUBSTITUTE('Copier commandes wix'!A40,",","µ",23))+2,FIND("µ",SUBSTITUTE('Copier commandes wix'!A40,",","µ",24))-FIND("µ",SUBSTITUTE('Copier commandes wix'!A40,",","µ",23))-3),":","|",LEN(MID('Copier commandes wix'!A40,FIND("µ",SUBSTITUTE('Copier commandes wix'!A40,",","µ",23))+2,FIND("µ",SUBSTITUTE('Copier commandes wix'!A40,",","µ",24))-FIND("µ",SUBSTITUTE('Copier commandes wix'!A40,",","µ",23))-3))-LEN(SUBSTITUTE(MID('Copier commandes wix'!A40,FIND("µ",SUBSTITUTE('Copier commandes wix'!A40,",","µ",23))+2,FIND("µ",SUBSTITUTE('Copier commandes wix'!A40,",","µ",24))-FIND("µ",SUBSTITUTE('Copier commandes wix'!A40,",","µ",23))-3),":",""))))+1,500)</f>
        <v>T2</v>
      </c>
      <c r="K40" s="40" t="str">
        <f>MID('Copier commandes wix'!A40,FIND("µ",SUBSTITUTE('Copier commandes wix'!A40,",","µ",26))+2,FIND("µ",SUBSTITUTE('Copier commandes wix'!A40,",","µ",27))-FIND("µ",SUBSTITUTE('Copier commandes wix'!A40,",","µ",26))-3)</f>
        <v>1.0</v>
      </c>
      <c r="L40" s="36" t="str">
        <f>MID('Copier commandes wix'!A40,FIND("µ",SUBSTITUTE('Copier commandes wix'!A40,",","µ",25))+2,FIND("µ",SUBSTITUTE('Copier commandes wix'!A40,",","µ",26))-FIND("µ",SUBSTITUTE('Copier commandes wix'!A40,",","µ",25))-3)</f>
        <v>1</v>
      </c>
      <c r="M40" s="42" t="str">
        <f>MID('Copier commandes wix'!A40,FIND("µ",SUBSTITUTE('Copier commandes wix'!A40,",","µ",33))+2,FIND("µ",SUBSTITUTE('Copier commandes wix'!A40,",","µ",34))-FIND("µ",SUBSTITUTE('Copier commandes wix'!A40,",","µ",33))-3)</f>
        <v>1.0</v>
      </c>
      <c r="N40" s="5"/>
      <c r="O40" s="29" t="str">
        <f>IFERROR(VLOOKUP(I40,Article_famille!A:B,2,FALSE),"NA")</f>
        <v>VPI</v>
      </c>
      <c r="P40" s="44" t="str">
        <f>'Copier commandes wix'!F40</f>
        <v>13/11/18</v>
      </c>
      <c r="Q40" s="29">
        <f>VLOOKUP(G40,'effectif par contrat'!A:B,2,FALSE)</f>
        <v>9</v>
      </c>
    </row>
    <row r="41" spans="1:17" ht="23.25" x14ac:dyDescent="0.35">
      <c r="A41" s="33" t="str">
        <f>'Copier commandes wix'!C41</f>
        <v>#10036</v>
      </c>
      <c r="B41" s="37" t="s">
        <v>780</v>
      </c>
      <c r="C41" s="37" t="str">
        <f t="shared" si="0"/>
        <v>LORENZO</v>
      </c>
      <c r="D41" s="37">
        <f t="shared" si="1"/>
        <v>8</v>
      </c>
      <c r="E41" s="37">
        <f t="shared" si="2"/>
        <v>17</v>
      </c>
      <c r="F41" s="37" t="str">
        <f t="shared" si="3"/>
        <v>FRANZETTI</v>
      </c>
      <c r="G41" s="37" t="str">
        <f>VLOOKUP(F41,'Effectif contrat'!A:B,2,FALSE)</f>
        <v>ATELIER B05</v>
      </c>
      <c r="H41" s="36" t="str">
        <f>IFERROR(MID(MID('Copier commandes wix'!A41,FIND("µ",SUBSTITUTE('Copier commandes wix'!A41,",","µ",22))+2,FIND("µ",SUBSTITUTE('Copier commandes wix'!A41,",","µ",23))-FIND("µ",SUBSTITUTE('Copier commandes wix'!A41,",","µ",22))-3),1,FIND("-",MID('Copier commandes wix'!A41,FIND("µ",SUBSTITUTE('Copier commandes wix'!A41,",","µ",22))+2,FIND("µ",SUBSTITUTE('Copier commandes wix'!A41,",","µ",23))-FIND("µ",SUBSTITUTE('Copier commandes wix'!A41,",","µ",22))-3),1)-1),"")</f>
        <v>FS</v>
      </c>
      <c r="I41" s="36" t="str">
        <f>MID(MID('Copier commandes wix'!A41,FIND("µ",SUBSTITUTE('Copier commandes wix'!A41,",","µ",22))+2,FIND("µ",SUBSTITUTE('Copier commandes wix'!A41,",","µ",23))-FIND("µ",SUBSTITUTE('Copier commandes wix'!A41,",","µ",22))-3),SEARCH("|",SUBSTITUTE(MID('Copier commandes wix'!A41,FIND("µ",SUBSTITUTE('Copier commandes wix'!A41,",","µ",22))+2,FIND("µ",SUBSTITUTE('Copier commandes wix'!A41,",","µ",23))-FIND("µ",SUBSTITUTE('Copier commandes wix'!A41,",","µ",22))-3),"-","|",LEN(MID('Copier commandes wix'!A41,FIND("µ",SUBSTITUTE('Copier commandes wix'!A41,",","µ",22))+2,FIND("µ",SUBSTITUTE('Copier commandes wix'!A41,",","µ",23))-FIND("µ",SUBSTITUTE('Copier commandes wix'!A41,",","µ",22))-3))-LEN(SUBSTITUTE(MID('Copier commandes wix'!A41,FIND("µ",SUBSTITUTE('Copier commandes wix'!A41,",","µ",22))+2,FIND("µ",SUBSTITUTE('Copier commandes wix'!A41,",","µ",23))-FIND("µ",SUBSTITUTE('Copier commandes wix'!A41,",","µ",22))-3),"-",""))))+1,500)</f>
        <v>S422178MN CHAUSSURE JUNA S3</v>
      </c>
      <c r="J41" s="29" t="str">
        <f>MID(MID('Copier commandes wix'!A41,FIND("µ",SUBSTITUTE('Copier commandes wix'!A41,",","µ",23))+2,FIND("µ",SUBSTITUTE('Copier commandes wix'!A41,",","µ",24))-FIND("µ",SUBSTITUTE('Copier commandes wix'!A41,",","µ",23))-3),SEARCH("|",SUBSTITUTE(MID('Copier commandes wix'!A41,FIND("µ",SUBSTITUTE('Copier commandes wix'!A41,",","µ",23))+2,FIND("µ",SUBSTITUTE('Copier commandes wix'!A41,",","µ",24))-FIND("µ",SUBSTITUTE('Copier commandes wix'!A41,",","µ",23))-3),":","|",LEN(MID('Copier commandes wix'!A41,FIND("µ",SUBSTITUTE('Copier commandes wix'!A41,",","µ",23))+2,FIND("µ",SUBSTITUTE('Copier commandes wix'!A41,",","µ",24))-FIND("µ",SUBSTITUTE('Copier commandes wix'!A41,",","µ",23))-3))-LEN(SUBSTITUTE(MID('Copier commandes wix'!A41,FIND("µ",SUBSTITUTE('Copier commandes wix'!A41,",","µ",23))+2,FIND("µ",SUBSTITUTE('Copier commandes wix'!A41,",","µ",24))-FIND("µ",SUBSTITUTE('Copier commandes wix'!A41,",","µ",23))-3),":",""))))+1,500)</f>
        <v>42</v>
      </c>
      <c r="K41" s="40" t="str">
        <f>MID('Copier commandes wix'!A41,FIND("µ",SUBSTITUTE('Copier commandes wix'!A41,",","µ",26))+2,FIND("µ",SUBSTITUTE('Copier commandes wix'!A41,",","µ",27))-FIND("µ",SUBSTITUTE('Copier commandes wix'!A41,",","µ",26))-3)</f>
        <v>45.67</v>
      </c>
      <c r="L41" s="36" t="str">
        <f>MID('Copier commandes wix'!A41,FIND("µ",SUBSTITUTE('Copier commandes wix'!A41,",","µ",25))+2,FIND("µ",SUBSTITUTE('Copier commandes wix'!A41,",","µ",26))-FIND("µ",SUBSTITUTE('Copier commandes wix'!A41,",","µ",25))-3)</f>
        <v>1</v>
      </c>
      <c r="M41" s="42" t="str">
        <f>MID('Copier commandes wix'!A41,FIND("µ",SUBSTITUTE('Copier commandes wix'!A41,",","µ",33))+2,FIND("µ",SUBSTITUTE('Copier commandes wix'!A41,",","µ",34))-FIND("µ",SUBSTITUTE('Copier commandes wix'!A41,",","µ",33))-3)</f>
        <v>137.01</v>
      </c>
      <c r="N41" s="5"/>
      <c r="O41" s="29" t="str">
        <f>IFERROR(VLOOKUP(I41,Article_famille!A:B,2,FALSE),"NA")</f>
        <v>Pieds</v>
      </c>
      <c r="P41" s="44" t="str">
        <f>'Copier commandes wix'!F41</f>
        <v>13/11/18</v>
      </c>
      <c r="Q41" s="29">
        <f>VLOOKUP(G41,'effectif par contrat'!A:B,2,FALSE)</f>
        <v>5</v>
      </c>
    </row>
    <row r="42" spans="1:17" ht="23.25" x14ac:dyDescent="0.35">
      <c r="A42" s="33" t="str">
        <f>'Copier commandes wix'!C42</f>
        <v>#10036</v>
      </c>
      <c r="B42" s="37" t="str">
        <f>MID('Copier commandes wix'!A42,FIND("µ",SUBSTITUTE('Copier commandes wix'!A42,",","µ",4))+2,FIND("µ",SUBSTITUTE('Copier commandes wix'!A42,",","µ",5))-FIND("µ",SUBSTITUTE('Copier commandes wix'!A42,",","µ",4))-3)</f>
        <v>lorenzo franzetti</v>
      </c>
      <c r="C42" s="37" t="str">
        <f t="shared" si="0"/>
        <v>lorenzo</v>
      </c>
      <c r="D42" s="37">
        <f t="shared" si="1"/>
        <v>8</v>
      </c>
      <c r="E42" s="37">
        <f t="shared" si="2"/>
        <v>17</v>
      </c>
      <c r="F42" s="37" t="str">
        <f t="shared" si="3"/>
        <v>franzetti</v>
      </c>
      <c r="G42" s="37" t="str">
        <f>VLOOKUP(F42,'Effectif contrat'!A:B,2,FALSE)</f>
        <v>ATELIER B05</v>
      </c>
      <c r="H42" s="36" t="str">
        <f>IFERROR(MID(MID('Copier commandes wix'!A42,FIND("µ",SUBSTITUTE('Copier commandes wix'!A42,",","µ",22))+2,FIND("µ",SUBSTITUTE('Copier commandes wix'!A42,",","µ",23))-FIND("µ",SUBSTITUTE('Copier commandes wix'!A42,",","µ",22))-3),1,FIND("-",MID('Copier commandes wix'!A42,FIND("µ",SUBSTITUTE('Copier commandes wix'!A42,",","µ",22))+2,FIND("µ",SUBSTITUTE('Copier commandes wix'!A42,",","µ",23))-FIND("µ",SUBSTITUTE('Copier commandes wix'!A42,",","µ",22))-3),1)-1),"")</f>
        <v>FS</v>
      </c>
      <c r="I42" s="36" t="str">
        <f>MID(MID('Copier commandes wix'!A42,FIND("µ",SUBSTITUTE('Copier commandes wix'!A42,",","µ",22))+2,FIND("µ",SUBSTITUTE('Copier commandes wix'!A42,",","µ",23))-FIND("µ",SUBSTITUTE('Copier commandes wix'!A42,",","µ",22))-3),SEARCH("|",SUBSTITUTE(MID('Copier commandes wix'!A42,FIND("µ",SUBSTITUTE('Copier commandes wix'!A42,",","µ",22))+2,FIND("µ",SUBSTITUTE('Copier commandes wix'!A42,",","µ",23))-FIND("µ",SUBSTITUTE('Copier commandes wix'!A42,",","µ",22))-3),"-","|",LEN(MID('Copier commandes wix'!A42,FIND("µ",SUBSTITUTE('Copier commandes wix'!A42,",","µ",22))+2,FIND("µ",SUBSTITUTE('Copier commandes wix'!A42,",","µ",23))-FIND("µ",SUBSTITUTE('Copier commandes wix'!A42,",","µ",22))-3))-LEN(SUBSTITUTE(MID('Copier commandes wix'!A42,FIND("µ",SUBSTITUTE('Copier commandes wix'!A42,",","µ",22))+2,FIND("µ",SUBSTITUTE('Copier commandes wix'!A42,",","µ",23))-FIND("µ",SUBSTITUTE('Copier commandes wix'!A42,",","µ",22))-3),"-",""))))+1,500)</f>
        <v>S422178MN CHAUSSURE JUNA S3</v>
      </c>
      <c r="J42" s="29" t="str">
        <f>MID(MID('Copier commandes wix'!A42,FIND("µ",SUBSTITUTE('Copier commandes wix'!A42,",","µ",23))+2,FIND("µ",SUBSTITUTE('Copier commandes wix'!A42,",","µ",24))-FIND("µ",SUBSTITUTE('Copier commandes wix'!A42,",","µ",23))-3),SEARCH("|",SUBSTITUTE(MID('Copier commandes wix'!A42,FIND("µ",SUBSTITUTE('Copier commandes wix'!A42,",","µ",23))+2,FIND("µ",SUBSTITUTE('Copier commandes wix'!A42,",","µ",24))-FIND("µ",SUBSTITUTE('Copier commandes wix'!A42,",","µ",23))-3),":","|",LEN(MID('Copier commandes wix'!A42,FIND("µ",SUBSTITUTE('Copier commandes wix'!A42,",","µ",23))+2,FIND("µ",SUBSTITUTE('Copier commandes wix'!A42,",","µ",24))-FIND("µ",SUBSTITUTE('Copier commandes wix'!A42,",","µ",23))-3))-LEN(SUBSTITUTE(MID('Copier commandes wix'!A42,FIND("µ",SUBSTITUTE('Copier commandes wix'!A42,",","µ",23))+2,FIND("µ",SUBSTITUTE('Copier commandes wix'!A42,",","µ",24))-FIND("µ",SUBSTITUTE('Copier commandes wix'!A42,",","µ",23))-3),":",""))))+1,500)</f>
        <v>41</v>
      </c>
      <c r="K42" s="40" t="str">
        <f>MID('Copier commandes wix'!A42,FIND("µ",SUBSTITUTE('Copier commandes wix'!A42,",","µ",26))+2,FIND("µ",SUBSTITUTE('Copier commandes wix'!A42,",","µ",27))-FIND("µ",SUBSTITUTE('Copier commandes wix'!A42,",","µ",26))-3)</f>
        <v>45.67</v>
      </c>
      <c r="L42" s="36" t="str">
        <f>MID('Copier commandes wix'!A42,FIND("µ",SUBSTITUTE('Copier commandes wix'!A42,",","µ",25))+2,FIND("µ",SUBSTITUTE('Copier commandes wix'!A42,",","µ",26))-FIND("µ",SUBSTITUTE('Copier commandes wix'!A42,",","µ",25))-3)</f>
        <v>2</v>
      </c>
      <c r="M42" s="42" t="str">
        <f>MID('Copier commandes wix'!A42,FIND("µ",SUBSTITUTE('Copier commandes wix'!A42,",","µ",33))+2,FIND("µ",SUBSTITUTE('Copier commandes wix'!A42,",","µ",34))-FIND("µ",SUBSTITUTE('Copier commandes wix'!A42,",","µ",33))-3)</f>
        <v>137.01</v>
      </c>
      <c r="N42" s="5"/>
      <c r="O42" s="29" t="str">
        <f>IFERROR(VLOOKUP(I42,Article_famille!A:B,2,FALSE),"NA")</f>
        <v>Pieds</v>
      </c>
      <c r="P42" s="44" t="str">
        <f>'Copier commandes wix'!F42</f>
        <v>13/11/18</v>
      </c>
      <c r="Q42" s="29">
        <f>VLOOKUP(G42,'effectif par contrat'!A:B,2,FALSE)</f>
        <v>5</v>
      </c>
    </row>
    <row r="43" spans="1:17" ht="23.25" x14ac:dyDescent="0.35">
      <c r="A43" s="33" t="str">
        <f>'Copier commandes wix'!C43</f>
        <v>#10035</v>
      </c>
      <c r="B43" s="37" t="str">
        <f>MID('Copier commandes wix'!A43,FIND("µ",SUBSTITUTE('Copier commandes wix'!A43,",","µ",4))+2,FIND("µ",SUBSTITUTE('Copier commandes wix'!A43,",","µ",5))-FIND("µ",SUBSTITUTE('Copier commandes wix'!A43,",","µ",4))-3)</f>
        <v>thomas dupuis</v>
      </c>
      <c r="C43" s="37" t="str">
        <f t="shared" si="0"/>
        <v>thomas</v>
      </c>
      <c r="D43" s="37">
        <f t="shared" si="1"/>
        <v>7</v>
      </c>
      <c r="E43" s="37">
        <f t="shared" si="2"/>
        <v>13</v>
      </c>
      <c r="F43" s="37" t="str">
        <f t="shared" si="3"/>
        <v>dupuis</v>
      </c>
      <c r="G43" s="37" t="str">
        <f>VLOOKUP(F43,'Effectif contrat'!A:B,2,FALSE)</f>
        <v>CLIENTS DIVERS - TRAVAUX</v>
      </c>
      <c r="H43" s="36" t="str">
        <f>IFERROR(MID(MID('Copier commandes wix'!A43,FIND("µ",SUBSTITUTE('Copier commandes wix'!A43,",","µ",22))+2,FIND("µ",SUBSTITUTE('Copier commandes wix'!A43,",","µ",23))-FIND("µ",SUBSTITUTE('Copier commandes wix'!A43,",","µ",22))-3),1,FIND("-",MID('Copier commandes wix'!A43,FIND("µ",SUBSTITUTE('Copier commandes wix'!A43,",","µ",22))+2,FIND("µ",SUBSTITUTE('Copier commandes wix'!A43,",","µ",23))-FIND("µ",SUBSTITUTE('Copier commandes wix'!A43,",","µ",22))-3),1)-1),"")</f>
        <v>FP</v>
      </c>
      <c r="I43" s="36" t="str">
        <f>MID(MID('Copier commandes wix'!A43,FIND("µ",SUBSTITUTE('Copier commandes wix'!A43,",","µ",22))+2,FIND("µ",SUBSTITUTE('Copier commandes wix'!A43,",","µ",23))-FIND("µ",SUBSTITUTE('Copier commandes wix'!A43,",","µ",22))-3),SEARCH("|",SUBSTITUTE(MID('Copier commandes wix'!A43,FIND("µ",SUBSTITUTE('Copier commandes wix'!A43,",","µ",22))+2,FIND("µ",SUBSTITUTE('Copier commandes wix'!A43,",","µ",23))-FIND("µ",SUBSTITUTE('Copier commandes wix'!A43,",","µ",22))-3),"-","|",LEN(MID('Copier commandes wix'!A43,FIND("µ",SUBSTITUTE('Copier commandes wix'!A43,",","µ",22))+2,FIND("µ",SUBSTITUTE('Copier commandes wix'!A43,",","µ",23))-FIND("µ",SUBSTITUTE('Copier commandes wix'!A43,",","µ",22))-3))-LEN(SUBSTITUTE(MID('Copier commandes wix'!A43,FIND("µ",SUBSTITUTE('Copier commandes wix'!A43,",","µ",22))+2,FIND("µ",SUBSTITUTE('Copier commandes wix'!A43,",","µ",23))-FIND("µ",SUBSTITUTE('Copier commandes wix'!A43,",","µ",22))-3),"-",""))))+1,500)</f>
        <v>PS55WHR CASQUE + JUGULAIRE TRAVAIL EN HAUTEUR</v>
      </c>
      <c r="J43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43" s="40" t="str">
        <f>MID('Copier commandes wix'!A43,FIND("µ",SUBSTITUTE('Copier commandes wix'!A43,",","µ",26))+2,FIND("µ",SUBSTITUTE('Copier commandes wix'!A43,",","µ",27))-FIND("µ",SUBSTITUTE('Copier commandes wix'!A43,",","µ",26))-3)</f>
        <v>14.5</v>
      </c>
      <c r="L43" s="36" t="str">
        <f>MID('Copier commandes wix'!A43,FIND("µ",SUBSTITUTE('Copier commandes wix'!A43,",","µ",25))+2,FIND("µ",SUBSTITUTE('Copier commandes wix'!A43,",","µ",26))-FIND("µ",SUBSTITUTE('Copier commandes wix'!A43,",","µ",25))-3)</f>
        <v>2</v>
      </c>
      <c r="M43" s="61">
        <f>2*14.5</f>
        <v>29</v>
      </c>
      <c r="N43" s="5"/>
      <c r="O43" s="29" t="str">
        <f>IFERROR(VLOOKUP(I43,Article_famille!A:B,2,FALSE),"NA")</f>
        <v>NA</v>
      </c>
      <c r="P43" s="44" t="str">
        <f>'Copier commandes wix'!F43</f>
        <v>12/11/18</v>
      </c>
      <c r="Q43" s="29">
        <f>VLOOKUP(G43,'effectif par contrat'!A:B,2,FALSE)</f>
        <v>4</v>
      </c>
    </row>
    <row r="44" spans="1:17" ht="23.25" x14ac:dyDescent="0.35">
      <c r="A44" s="33" t="str">
        <f>'Copier commandes wix'!C44</f>
        <v>#10034</v>
      </c>
      <c r="B44" s="37" t="str">
        <f>MID('Copier commandes wix'!A44,FIND("µ",SUBSTITUTE('Copier commandes wix'!A44,",","µ",4))+2,FIND("µ",SUBSTITUTE('Copier commandes wix'!A44,",","µ",5))-FIND("µ",SUBSTITUTE('Copier commandes wix'!A44,",","µ",4))-3)</f>
        <v>stephane mirouze</v>
      </c>
      <c r="C44" s="37" t="str">
        <f t="shared" si="0"/>
        <v>stephane</v>
      </c>
      <c r="D44" s="37">
        <f t="shared" si="1"/>
        <v>9</v>
      </c>
      <c r="E44" s="37">
        <f t="shared" si="2"/>
        <v>16</v>
      </c>
      <c r="F44" s="37" t="str">
        <f t="shared" si="3"/>
        <v>mirouze</v>
      </c>
      <c r="G44" s="37" t="str">
        <f>VLOOKUP(F44,'Effectif contrat'!A:B,2,FALSE)</f>
        <v>ATELIER B05</v>
      </c>
      <c r="H44" s="36" t="str">
        <f>IFERROR(MID(MID('Copier commandes wix'!A44,FIND("µ",SUBSTITUTE('Copier commandes wix'!A44,",","µ",22))+2,FIND("µ",SUBSTITUTE('Copier commandes wix'!A44,",","µ",23))-FIND("µ",SUBSTITUTE('Copier commandes wix'!A44,",","µ",22))-3),1,FIND("-",MID('Copier commandes wix'!A44,FIND("µ",SUBSTITUTE('Copier commandes wix'!A44,",","µ",22))+2,FIND("µ",SUBSTITUTE('Copier commandes wix'!A44,",","µ",23))-FIND("µ",SUBSTITUTE('Copier commandes wix'!A44,",","µ",22))-3),1)-1),"")</f>
        <v>VP</v>
      </c>
      <c r="I44" s="36" t="str">
        <f>MID(MID('Copier commandes wix'!A44,FIND("µ",SUBSTITUTE('Copier commandes wix'!A44,",","µ",22))+2,FIND("µ",SUBSTITUTE('Copier commandes wix'!A44,",","µ",23))-FIND("µ",SUBSTITUTE('Copier commandes wix'!A44,",","µ",22))-3),SEARCH("|",SUBSTITUTE(MID('Copier commandes wix'!A44,FIND("µ",SUBSTITUTE('Copier commandes wix'!A44,",","µ",22))+2,FIND("µ",SUBSTITUTE('Copier commandes wix'!A44,",","µ",23))-FIND("µ",SUBSTITUTE('Copier commandes wix'!A44,",","µ",22))-3),"-","|",LEN(MID('Copier commandes wix'!A44,FIND("µ",SUBSTITUTE('Copier commandes wix'!A44,",","µ",22))+2,FIND("µ",SUBSTITUTE('Copier commandes wix'!A44,",","µ",23))-FIND("µ",SUBSTITUTE('Copier commandes wix'!A44,",","µ",22))-3))-LEN(SUBSTITUTE(MID('Copier commandes wix'!A44,FIND("µ",SUBSTITUTE('Copier commandes wix'!A44,",","µ",22))+2,FIND("µ",SUBSTITUTE('Copier commandes wix'!A44,",","µ",23))-FIND("µ",SUBSTITUTE('Copier commandes wix'!A44,",","µ",22))-3),"-",""))))+1,500)</f>
        <v>SHIRT ACTEMIUM NOIR &amp; BLANC</v>
      </c>
      <c r="J44" s="29" t="str">
        <f>MID(MID('Copier commandes wix'!A44,FIND("µ",SUBSTITUTE('Copier commandes wix'!A44,",","µ",23))-1,FIND("µ",SUBSTITUTE('Copier commandes wix'!A44,",","µ",24))-FIND("µ",SUBSTITUTE('Copier commandes wix'!A44,",","µ",23))-44),SEARCH("|",SUBSTITUTE(MID('Copier commandes wix'!A44,FIND("µ",SUBSTITUTE('Copier commandes wix'!A44,",","µ",23))+2,FIND("µ",SUBSTITUTE('Copier commandes wix'!A44,",","µ",24))-FIND("µ",SUBSTITUTE('Copier commandes wix'!A44,",","µ",23))-3),":","|",LEN(MID('Copier commandes wix'!A44,FIND("µ",SUBSTITUTE('Copier commandes wix'!A44,",","µ",23))+2,FIND("µ",SUBSTITUTE('Copier commandes wix'!A44,",","µ",24))-FIND("µ",SUBSTITUTE('Copier commandes wix'!A44,",","µ",23))-3))-LEN(SUBSTITUTE(MID('Copier commandes wix'!A44,FIND("µ",SUBSTITUTE('Copier commandes wix'!A44,",","µ",23))+2,FIND("µ",SUBSTITUTE('Copier commandes wix'!A44,",","µ",24))-FIND("µ",SUBSTITUTE('Copier commandes wix'!A44,",","µ",23))-3),":",""))))+1,500)</f>
        <v>M</v>
      </c>
      <c r="K44" s="40" t="str">
        <f>MID('Copier commandes wix'!A44,FIND("µ",SUBSTITUTE('Copier commandes wix'!A44,",","µ",26))+2,FIND("µ",SUBSTITUTE('Copier commandes wix'!A44,",","µ",27))-FIND("µ",SUBSTITUTE('Copier commandes wix'!A44,",","µ",26))-3)</f>
        <v>1.0</v>
      </c>
      <c r="L44" s="36" t="str">
        <f>MID('Copier commandes wix'!A44,FIND("µ",SUBSTITUTE('Copier commandes wix'!A44,",","µ",25))+2,FIND("µ",SUBSTITUTE('Copier commandes wix'!A44,",","µ",26))-FIND("µ",SUBSTITUTE('Copier commandes wix'!A44,",","µ",25))-3)</f>
        <v>5</v>
      </c>
      <c r="M44" s="42" t="str">
        <f>MID('Copier commandes wix'!A44,FIND("µ",SUBSTITUTE('Copier commandes wix'!A44,",","µ",33))+2,FIND("µ",SUBSTITUTE('Copier commandes wix'!A44,",","µ",34))-FIND("µ",SUBSTITUTE('Copier commandes wix'!A44,",","µ",33))-3)</f>
        <v>7.0</v>
      </c>
      <c r="N44" s="5"/>
      <c r="O44" s="29" t="str">
        <f>IFERROR(VLOOKUP(I44,Article_famille!A:B,2,FALSE),"NA")</f>
        <v>NA</v>
      </c>
      <c r="P44" s="44" t="str">
        <f>'Copier commandes wix'!F44</f>
        <v>12/11/18</v>
      </c>
      <c r="Q44" s="29">
        <f>VLOOKUP(G44,'effectif par contrat'!A:B,2,FALSE)</f>
        <v>5</v>
      </c>
    </row>
    <row r="45" spans="1:17" ht="23.25" x14ac:dyDescent="0.35">
      <c r="A45" s="33" t="str">
        <f>'Copier commandes wix'!C45</f>
        <v>#10034</v>
      </c>
      <c r="B45" s="37" t="str">
        <f>MID('Copier commandes wix'!A45,FIND("µ",SUBSTITUTE('Copier commandes wix'!A45,",","µ",4))+2,FIND("µ",SUBSTITUTE('Copier commandes wix'!A45,",","µ",5))-FIND("µ",SUBSTITUTE('Copier commandes wix'!A45,",","µ",4))-3)</f>
        <v>stephane mirouze</v>
      </c>
      <c r="C45" s="37" t="str">
        <f t="shared" si="0"/>
        <v>stephane</v>
      </c>
      <c r="D45" s="37">
        <f t="shared" si="1"/>
        <v>9</v>
      </c>
      <c r="E45" s="37">
        <f t="shared" si="2"/>
        <v>16</v>
      </c>
      <c r="F45" s="37" t="str">
        <f t="shared" si="3"/>
        <v>mirouze</v>
      </c>
      <c r="G45" s="37" t="str">
        <f>VLOOKUP(F45,'Effectif contrat'!A:B,2,FALSE)</f>
        <v>ATELIER B05</v>
      </c>
      <c r="H45" s="36" t="str">
        <f>IFERROR(MID(MID('Copier commandes wix'!A45,FIND("µ",SUBSTITUTE('Copier commandes wix'!A45,",","µ",22))+2,FIND("µ",SUBSTITUTE('Copier commandes wix'!A45,",","µ",23))-FIND("µ",SUBSTITUTE('Copier commandes wix'!A45,",","µ",22))-3),1,FIND("-",MID('Copier commandes wix'!A45,FIND("µ",SUBSTITUTE('Copier commandes wix'!A45,",","µ",22))+2,FIND("µ",SUBSTITUTE('Copier commandes wix'!A45,",","µ",23))-FIND("µ",SUBSTITUTE('Copier commandes wix'!A45,",","µ",22))-3),1)-1),"")</f>
        <v>VP</v>
      </c>
      <c r="I45" s="36" t="str">
        <f>MID(MID('Copier commandes wix'!A45,FIND("µ",SUBSTITUTE('Copier commandes wix'!A45,",","µ",22))+2,FIND("µ",SUBSTITUTE('Copier commandes wix'!A45,",","µ",23))-FIND("µ",SUBSTITUTE('Copier commandes wix'!A45,",","µ",22))-3),SEARCH("|",SUBSTITUTE(MID('Copier commandes wix'!A45,FIND("µ",SUBSTITUTE('Copier commandes wix'!A45,",","µ",22))+2,FIND("µ",SUBSTITUTE('Copier commandes wix'!A45,",","µ",23))-FIND("µ",SUBSTITUTE('Copier commandes wix'!A45,",","µ",22))-3),"-","|",LEN(MID('Copier commandes wix'!A45,FIND("µ",SUBSTITUTE('Copier commandes wix'!A45,",","µ",22))+2,FIND("µ",SUBSTITUTE('Copier commandes wix'!A45,",","µ",23))-FIND("µ",SUBSTITUTE('Copier commandes wix'!A45,",","µ",22))-3))-LEN(SUBSTITUTE(MID('Copier commandes wix'!A45,FIND("µ",SUBSTITUTE('Copier commandes wix'!A45,",","µ",22))+2,FIND("µ",SUBSTITUTE('Copier commandes wix'!A45,",","µ",23))-FIND("µ",SUBSTITUTE('Copier commandes wix'!A45,",","µ",22))-3),"-",""))))+1,500)</f>
        <v>SWEAT ACTEMIUM NOIR &amp; BLANC</v>
      </c>
      <c r="J45" s="29" t="str">
        <f>MID(MID('Copier commandes wix'!A45,FIND("µ",SUBSTITUTE('Copier commandes wix'!A45,",","µ",23))-1,FIND("µ",SUBSTITUTE('Copier commandes wix'!A45,",","µ",24))-FIND("µ",SUBSTITUTE('Copier commandes wix'!A45,",","µ",23))-44),SEARCH("|",SUBSTITUTE(MID('Copier commandes wix'!A45,FIND("µ",SUBSTITUTE('Copier commandes wix'!A45,",","µ",23))+2,FIND("µ",SUBSTITUTE('Copier commandes wix'!A45,",","µ",24))-FIND("µ",SUBSTITUTE('Copier commandes wix'!A45,",","µ",23))-3),":","|",LEN(MID('Copier commandes wix'!A45,FIND("µ",SUBSTITUTE('Copier commandes wix'!A45,",","µ",23))+2,FIND("µ",SUBSTITUTE('Copier commandes wix'!A45,",","µ",24))-FIND("µ",SUBSTITUTE('Copier commandes wix'!A45,",","µ",23))-3))-LEN(SUBSTITUTE(MID('Copier commandes wix'!A45,FIND("µ",SUBSTITUTE('Copier commandes wix'!A45,",","µ",23))+2,FIND("µ",SUBSTITUTE('Copier commandes wix'!A45,",","µ",24))-FIND("µ",SUBSTITUTE('Copier commandes wix'!A45,",","µ",23))-3),":",""))))+1,500)</f>
        <v>M</v>
      </c>
      <c r="K45" s="40" t="str">
        <f>MID('Copier commandes wix'!A45,FIND("µ",SUBSTITUTE('Copier commandes wix'!A45,",","µ",26))+2,FIND("µ",SUBSTITUTE('Copier commandes wix'!A45,",","µ",27))-FIND("µ",SUBSTITUTE('Copier commandes wix'!A45,",","µ",26))-3)</f>
        <v>1.0</v>
      </c>
      <c r="L45" s="36" t="str">
        <f>MID('Copier commandes wix'!A45,FIND("µ",SUBSTITUTE('Copier commandes wix'!A45,",","µ",25))+2,FIND("µ",SUBSTITUTE('Copier commandes wix'!A45,",","µ",26))-FIND("µ",SUBSTITUTE('Copier commandes wix'!A45,",","µ",25))-3)</f>
        <v>2</v>
      </c>
      <c r="M45" s="42" t="str">
        <f>MID('Copier commandes wix'!A45,FIND("µ",SUBSTITUTE('Copier commandes wix'!A45,",","µ",33))+2,FIND("µ",SUBSTITUTE('Copier commandes wix'!A45,",","µ",34))-FIND("µ",SUBSTITUTE('Copier commandes wix'!A45,",","µ",33))-3)</f>
        <v>7.0</v>
      </c>
      <c r="N45" s="5"/>
      <c r="O45" s="29" t="str">
        <f>IFERROR(VLOOKUP(I45,Article_famille!A:B,2,FALSE),"NA")</f>
        <v>VPI</v>
      </c>
      <c r="P45" s="44" t="str">
        <f>'Copier commandes wix'!F45</f>
        <v>12/11/18</v>
      </c>
      <c r="Q45" s="29">
        <f>VLOOKUP(G45,'effectif par contrat'!A:B,2,FALSE)</f>
        <v>5</v>
      </c>
    </row>
    <row r="46" spans="1:17" ht="23.25" x14ac:dyDescent="0.35">
      <c r="A46" s="33" t="str">
        <f>'Copier commandes wix'!C46</f>
        <v>#10033</v>
      </c>
      <c r="B46" s="37" t="str">
        <f>MID('Copier commandes wix'!A46,FIND("µ",SUBSTITUTE('Copier commandes wix'!A46,",","µ",4))+2,FIND("µ",SUBSTITUTE('Copier commandes wix'!A46,",","µ",5))-FIND("µ",SUBSTITUTE('Copier commandes wix'!A46,",","µ",4))-3)</f>
        <v>stephane mirouze</v>
      </c>
      <c r="C46" s="37" t="str">
        <f t="shared" si="0"/>
        <v>stephane</v>
      </c>
      <c r="D46" s="37">
        <f t="shared" si="1"/>
        <v>9</v>
      </c>
      <c r="E46" s="37">
        <f t="shared" si="2"/>
        <v>16</v>
      </c>
      <c r="F46" s="37" t="str">
        <f t="shared" si="3"/>
        <v>mirouze</v>
      </c>
      <c r="G46" s="37" t="str">
        <f>VLOOKUP(F46,'Effectif contrat'!A:B,2,FALSE)</f>
        <v>ATELIER B05</v>
      </c>
      <c r="H46" s="36" t="str">
        <f>IFERROR(MID(MID('Copier commandes wix'!A46,FIND("µ",SUBSTITUTE('Copier commandes wix'!A46,",","µ",22))+2,FIND("µ",SUBSTITUTE('Copier commandes wix'!A46,",","µ",23))-FIND("µ",SUBSTITUTE('Copier commandes wix'!A46,",","µ",22))-3),1,FIND("-",MID('Copier commandes wix'!A46,FIND("µ",SUBSTITUTE('Copier commandes wix'!A46,",","µ",22))+2,FIND("µ",SUBSTITUTE('Copier commandes wix'!A46,",","µ",23))-FIND("µ",SUBSTITUTE('Copier commandes wix'!A46,",","µ",22))-3),1)-1),"")</f>
        <v>FS</v>
      </c>
      <c r="I46" s="36" t="str">
        <f>MID(MID('Copier commandes wix'!A46,FIND("µ",SUBSTITUTE('Copier commandes wix'!A46,",","µ",22))+2,FIND("µ",SUBSTITUTE('Copier commandes wix'!A46,",","µ",23))-FIND("µ",SUBSTITUTE('Copier commandes wix'!A46,",","µ",22))-3),SEARCH("|",SUBSTITUTE(MID('Copier commandes wix'!A46,FIND("µ",SUBSTITUTE('Copier commandes wix'!A46,",","µ",22))+2,FIND("µ",SUBSTITUTE('Copier commandes wix'!A46,",","µ",23))-FIND("µ",SUBSTITUTE('Copier commandes wix'!A46,",","µ",22))-3),"-","|",LEN(MID('Copier commandes wix'!A46,FIND("µ",SUBSTITUTE('Copier commandes wix'!A46,",","µ",22))+2,FIND("µ",SUBSTITUTE('Copier commandes wix'!A46,",","µ",23))-FIND("µ",SUBSTITUTE('Copier commandes wix'!A46,",","µ",22))-3))-LEN(SUBSTITUTE(MID('Copier commandes wix'!A46,FIND("µ",SUBSTITUTE('Copier commandes wix'!A46,",","µ",22))+2,FIND("µ",SUBSTITUTE('Copier commandes wix'!A46,",","µ",23))-FIND("µ",SUBSTITUTE('Copier commandes wix'!A46,",","µ",22))-3),"-",""))))+1,500)</f>
        <v>COUPURE STARCUT+XTRA</v>
      </c>
      <c r="J46" s="29" t="str">
        <f>MID(MID('Copier commandes wix'!A46,FIND("µ",SUBSTITUTE('Copier commandes wix'!A46,",","µ",23))+2,FIND("µ",SUBSTITUTE('Copier commandes wix'!A46,",","µ",24))-FIND("µ",SUBSTITUTE('Copier commandes wix'!A46,",","µ",23))-3),SEARCH("|",SUBSTITUTE(MID('Copier commandes wix'!A46,FIND("µ",SUBSTITUTE('Copier commandes wix'!A46,",","µ",23))+2,FIND("µ",SUBSTITUTE('Copier commandes wix'!A46,",","µ",24))-FIND("µ",SUBSTITUTE('Copier commandes wix'!A46,",","µ",23))-3),":","|",LEN(MID('Copier commandes wix'!A46,FIND("µ",SUBSTITUTE('Copier commandes wix'!A46,",","µ",23))+2,FIND("µ",SUBSTITUTE('Copier commandes wix'!A46,",","µ",24))-FIND("µ",SUBSTITUTE('Copier commandes wix'!A46,",","µ",23))-3))-LEN(SUBSTITUTE(MID('Copier commandes wix'!A46,FIND("µ",SUBSTITUTE('Copier commandes wix'!A46,",","µ",23))+2,FIND("µ",SUBSTITUTE('Copier commandes wix'!A46,",","µ",24))-FIND("µ",SUBSTITUTE('Copier commandes wix'!A46,",","µ",23))-3),":",""))))+1,500)</f>
        <v>9</v>
      </c>
      <c r="K46" s="40" t="str">
        <f>MID('Copier commandes wix'!A46,FIND("µ",SUBSTITUTE('Copier commandes wix'!A46,",","µ",26))+2,FIND("µ",SUBSTITUTE('Copier commandes wix'!A46,",","µ",27))-FIND("µ",SUBSTITUTE('Copier commandes wix'!A46,",","µ",26))-3)</f>
        <v>3.71</v>
      </c>
      <c r="L46" s="36" t="str">
        <f>MID('Copier commandes wix'!A46,FIND("µ",SUBSTITUTE('Copier commandes wix'!A46,",","µ",25))+2,FIND("µ",SUBSTITUTE('Copier commandes wix'!A46,",","µ",26))-FIND("µ",SUBSTITUTE('Copier commandes wix'!A46,",","µ",25))-3)</f>
        <v>10</v>
      </c>
      <c r="M46" s="42" t="str">
        <f>MID('Copier commandes wix'!A46,FIND("µ",SUBSTITUTE('Copier commandes wix'!A46,",","µ",33))+2,FIND("µ",SUBSTITUTE('Copier commandes wix'!A46,",","µ",34))-FIND("µ",SUBSTITUTE('Copier commandes wix'!A46,",","µ",33))-3)</f>
        <v>37.1</v>
      </c>
      <c r="N46" s="5"/>
      <c r="O46" s="29" t="str">
        <f>IFERROR(VLOOKUP(I46,Article_famille!A:B,2,FALSE),"NA")</f>
        <v>NA</v>
      </c>
      <c r="P46" s="44" t="str">
        <f>'Copier commandes wix'!F46</f>
        <v>12/11/18</v>
      </c>
      <c r="Q46" s="29">
        <f>VLOOKUP(G46,'effectif par contrat'!A:B,2,FALSE)</f>
        <v>5</v>
      </c>
    </row>
    <row r="47" spans="1:17" ht="23.25" x14ac:dyDescent="0.35">
      <c r="A47" s="33" t="str">
        <f>'Copier commandes wix'!C47</f>
        <v>#10032</v>
      </c>
      <c r="B47" s="37" t="str">
        <f>MID('Copier commandes wix'!A47,FIND("µ",SUBSTITUTE('Copier commandes wix'!A47,",","µ",4))+2,FIND("µ",SUBSTITUTE('Copier commandes wix'!A47,",","µ",5))-FIND("µ",SUBSTITUTE('Copier commandes wix'!A47,",","µ",4))-3)</f>
        <v>stephane rodier</v>
      </c>
      <c r="C47" s="37" t="str">
        <f t="shared" si="0"/>
        <v>stephane</v>
      </c>
      <c r="D47" s="37">
        <f t="shared" si="1"/>
        <v>9</v>
      </c>
      <c r="E47" s="37">
        <f t="shared" si="2"/>
        <v>15</v>
      </c>
      <c r="F47" s="37" t="str">
        <f t="shared" si="3"/>
        <v>rodier</v>
      </c>
      <c r="G47" s="37" t="str">
        <f>VLOOKUP(F47,'Effectif contrat'!A:B,2,FALSE)</f>
        <v>CLIENTS DIVERS - TRAVAUX &amp; MAINTENANCE</v>
      </c>
      <c r="H47" s="36" t="str">
        <f>IFERROR(MID(MID('Copier commandes wix'!A47,FIND("µ",SUBSTITUTE('Copier commandes wix'!A47,",","µ",22))+2,FIND("µ",SUBSTITUTE('Copier commandes wix'!A47,",","µ",23))-FIND("µ",SUBSTITUTE('Copier commandes wix'!A47,",","µ",22))-3),1,FIND("-",MID('Copier commandes wix'!A47,FIND("µ",SUBSTITUTE('Copier commandes wix'!A47,",","µ",22))+2,FIND("µ",SUBSTITUTE('Copier commandes wix'!A47,",","µ",23))-FIND("µ",SUBSTITUTE('Copier commandes wix'!A47,",","µ",22))-3),1)-1),"")</f>
        <v>VP</v>
      </c>
      <c r="I47" s="36" t="str">
        <f>MID(MID('Copier commandes wix'!A47,FIND("µ",SUBSTITUTE('Copier commandes wix'!A47,",","µ",22))+2,FIND("µ",SUBSTITUTE('Copier commandes wix'!A47,",","µ",23))-FIND("µ",SUBSTITUTE('Copier commandes wix'!A47,",","µ",22))-3),SEARCH("|",SUBSTITUTE(MID('Copier commandes wix'!A47,FIND("µ",SUBSTITUTE('Copier commandes wix'!A47,",","µ",22))+2,FIND("µ",SUBSTITUTE('Copier commandes wix'!A47,",","µ",23))-FIND("µ",SUBSTITUTE('Copier commandes wix'!A47,",","µ",22))-3),"-","|",LEN(MID('Copier commandes wix'!A47,FIND("µ",SUBSTITUTE('Copier commandes wix'!A47,",","µ",22))+2,FIND("µ",SUBSTITUTE('Copier commandes wix'!A47,",","µ",23))-FIND("µ",SUBSTITUTE('Copier commandes wix'!A47,",","µ",22))-3))-LEN(SUBSTITUTE(MID('Copier commandes wix'!A47,FIND("µ",SUBSTITUTE('Copier commandes wix'!A47,",","µ",22))+2,FIND("µ",SUBSTITUTE('Copier commandes wix'!A47,",","µ",23))-FIND("µ",SUBSTITUTE('Copier commandes wix'!A47,",","µ",22))-3),"-",""))))+1,500)</f>
        <v>VESTE ACTEMIUM ROUGE</v>
      </c>
      <c r="J47" s="29" t="str">
        <f>MID(MID('Copier commandes wix'!A47,FIND("µ",SUBSTITUTE('Copier commandes wix'!A47,",","µ",23))-2,FIND("µ",SUBSTITUTE('Copier commandes wix'!A47,",","µ",24))-FIND("µ",SUBSTITUTE('Copier commandes wix'!A47,",","µ",23))-36),SEARCH("|",SUBSTITUTE(MID('Copier commandes wix'!A47,FIND("µ",SUBSTITUTE('Copier commandes wix'!A47,",","µ",23))+2,FIND("µ",SUBSTITUTE('Copier commandes wix'!A47,",","µ",24))-FIND("µ",SUBSTITUTE('Copier commandes wix'!A47,",","µ",23))-3),":","|",LEN(MID('Copier commandes wix'!A47,FIND("µ",SUBSTITUTE('Copier commandes wix'!A47,",","µ",23))+2,FIND("µ",SUBSTITUTE('Copier commandes wix'!A47,",","µ",24))-FIND("µ",SUBSTITUTE('Copier commandes wix'!A47,",","µ",23))-3))-LEN(SUBSTITUTE(MID('Copier commandes wix'!A47,FIND("µ",SUBSTITUTE('Copier commandes wix'!A47,",","µ",23))+2,FIND("µ",SUBSTITUTE('Copier commandes wix'!A47,",","µ",24))-FIND("µ",SUBSTITUTE('Copier commandes wix'!A47,",","µ",23))-3),":",""))))+1,500)</f>
        <v>T1</v>
      </c>
      <c r="K47" s="40" t="str">
        <f>MID('Copier commandes wix'!A47,FIND("µ",SUBSTITUTE('Copier commandes wix'!A47,",","µ",26))+2,FIND("µ",SUBSTITUTE('Copier commandes wix'!A47,",","µ",27))-FIND("µ",SUBSTITUTE('Copier commandes wix'!A47,",","µ",26))-3)</f>
        <v>1.0</v>
      </c>
      <c r="L47" s="36" t="str">
        <f>MID('Copier commandes wix'!A47,FIND("µ",SUBSTITUTE('Copier commandes wix'!A47,",","µ",25))+2,FIND("µ",SUBSTITUTE('Copier commandes wix'!A47,",","µ",26))-FIND("µ",SUBSTITUTE('Copier commandes wix'!A47,",","µ",25))-3)</f>
        <v>1</v>
      </c>
      <c r="M47" s="42" t="str">
        <f>MID('Copier commandes wix'!A47,FIND("µ",SUBSTITUTE('Copier commandes wix'!A47,",","µ",33))+2,FIND("µ",SUBSTITUTE('Copier commandes wix'!A47,",","µ",34))-FIND("µ",SUBSTITUTE('Copier commandes wix'!A47,",","µ",33))-3)</f>
        <v>6.0</v>
      </c>
      <c r="N47" s="5"/>
      <c r="O47" s="29" t="str">
        <f>IFERROR(VLOOKUP(I47,Article_famille!A:B,2,FALSE),"NA")</f>
        <v>VPI</v>
      </c>
      <c r="P47" s="44" t="str">
        <f>'Copier commandes wix'!F47</f>
        <v>09/11/18</v>
      </c>
      <c r="Q47" s="29">
        <f>VLOOKUP(G47,'effectif par contrat'!A:B,2,FALSE)</f>
        <v>8</v>
      </c>
    </row>
    <row r="48" spans="1:17" ht="23.25" x14ac:dyDescent="0.35">
      <c r="A48" s="33" t="str">
        <f>'Copier commandes wix'!C48</f>
        <v>#10032</v>
      </c>
      <c r="B48" s="37" t="str">
        <f>MID('Copier commandes wix'!A48,FIND("µ",SUBSTITUTE('Copier commandes wix'!A48,",","µ",4))+2,FIND("µ",SUBSTITUTE('Copier commandes wix'!A48,",","µ",5))-FIND("µ",SUBSTITUTE('Copier commandes wix'!A48,",","µ",4))-3)</f>
        <v>stephane rodier</v>
      </c>
      <c r="C48" s="37" t="str">
        <f t="shared" si="0"/>
        <v>stephane</v>
      </c>
      <c r="D48" s="37">
        <f t="shared" si="1"/>
        <v>9</v>
      </c>
      <c r="E48" s="37">
        <f t="shared" si="2"/>
        <v>15</v>
      </c>
      <c r="F48" s="37" t="str">
        <f t="shared" si="3"/>
        <v>rodier</v>
      </c>
      <c r="G48" s="37" t="str">
        <f>VLOOKUP(F48,'Effectif contrat'!A:B,2,FALSE)</f>
        <v>CLIENTS DIVERS - TRAVAUX &amp; MAINTENANCE</v>
      </c>
      <c r="H48" s="36" t="str">
        <f>IFERROR(MID(MID('Copier commandes wix'!A48,FIND("µ",SUBSTITUTE('Copier commandes wix'!A48,",","µ",22))+2,FIND("µ",SUBSTITUTE('Copier commandes wix'!A48,",","µ",23))-FIND("µ",SUBSTITUTE('Copier commandes wix'!A48,",","µ",22))-3),1,FIND("-",MID('Copier commandes wix'!A48,FIND("µ",SUBSTITUTE('Copier commandes wix'!A48,",","µ",22))+2,FIND("µ",SUBSTITUTE('Copier commandes wix'!A48,",","µ",23))-FIND("µ",SUBSTITUTE('Copier commandes wix'!A48,",","µ",22))-3),1)-1),"")</f>
        <v>VP</v>
      </c>
      <c r="I48" s="36" t="str">
        <f>MID(MID('Copier commandes wix'!A48,FIND("µ",SUBSTITUTE('Copier commandes wix'!A48,",","µ",22))+2,FIND("µ",SUBSTITUTE('Copier commandes wix'!A48,",","µ",23))-FIND("µ",SUBSTITUTE('Copier commandes wix'!A48,",","µ",22))-3),SEARCH("|",SUBSTITUTE(MID('Copier commandes wix'!A48,FIND("µ",SUBSTITUTE('Copier commandes wix'!A48,",","µ",22))+2,FIND("µ",SUBSTITUTE('Copier commandes wix'!A48,",","µ",23))-FIND("µ",SUBSTITUTE('Copier commandes wix'!A48,",","µ",22))-3),"-","|",LEN(MID('Copier commandes wix'!A48,FIND("µ",SUBSTITUTE('Copier commandes wix'!A48,",","µ",22))+2,FIND("µ",SUBSTITUTE('Copier commandes wix'!A48,",","µ",23))-FIND("µ",SUBSTITUTE('Copier commandes wix'!A48,",","µ",22))-3))-LEN(SUBSTITUTE(MID('Copier commandes wix'!A48,FIND("µ",SUBSTITUTE('Copier commandes wix'!A48,",","µ",22))+2,FIND("µ",SUBSTITUTE('Copier commandes wix'!A48,",","µ",23))-FIND("µ",SUBSTITUTE('Copier commandes wix'!A48,",","µ",22))-3),"-",""))))+1,500)</f>
        <v>PANTALON ACTEMIUM ROUGE</v>
      </c>
      <c r="J48" s="29" t="str">
        <f>MID(MID('Copier commandes wix'!A48,FIND("µ",SUBSTITUTE('Copier commandes wix'!A48,",","µ",23))-2,FIND("µ",SUBSTITUTE('Copier commandes wix'!A48,",","µ",24))-FIND("µ",SUBSTITUTE('Copier commandes wix'!A48,",","µ",23))-36),SEARCH("|",SUBSTITUTE(MID('Copier commandes wix'!A48,FIND("µ",SUBSTITUTE('Copier commandes wix'!A48,",","µ",23))+2,FIND("µ",SUBSTITUTE('Copier commandes wix'!A48,",","µ",24))-FIND("µ",SUBSTITUTE('Copier commandes wix'!A48,",","µ",23))-3),":","|",LEN(MID('Copier commandes wix'!A48,FIND("µ",SUBSTITUTE('Copier commandes wix'!A48,",","µ",23))+2,FIND("µ",SUBSTITUTE('Copier commandes wix'!A48,",","µ",24))-FIND("µ",SUBSTITUTE('Copier commandes wix'!A48,",","µ",23))-3))-LEN(SUBSTITUTE(MID('Copier commandes wix'!A48,FIND("µ",SUBSTITUTE('Copier commandes wix'!A48,",","µ",23))+2,FIND("µ",SUBSTITUTE('Copier commandes wix'!A48,",","µ",24))-FIND("µ",SUBSTITUTE('Copier commandes wix'!A48,",","µ",23))-3),":",""))))+1,500)</f>
        <v>T0</v>
      </c>
      <c r="K48" s="40" t="str">
        <f>MID('Copier commandes wix'!A48,FIND("µ",SUBSTITUTE('Copier commandes wix'!A48,",","µ",26))+2,FIND("µ",SUBSTITUTE('Copier commandes wix'!A48,",","µ",27))-FIND("µ",SUBSTITUTE('Copier commandes wix'!A48,",","µ",26))-3)</f>
        <v>1.0</v>
      </c>
      <c r="L48" s="36" t="str">
        <f>MID('Copier commandes wix'!A48,FIND("µ",SUBSTITUTE('Copier commandes wix'!A48,",","µ",25))+2,FIND("µ",SUBSTITUTE('Copier commandes wix'!A48,",","µ",26))-FIND("µ",SUBSTITUTE('Copier commandes wix'!A48,",","µ",25))-3)</f>
        <v>2</v>
      </c>
      <c r="M48" s="42" t="str">
        <f>MID('Copier commandes wix'!A48,FIND("µ",SUBSTITUTE('Copier commandes wix'!A48,",","µ",33))+2,FIND("µ",SUBSTITUTE('Copier commandes wix'!A48,",","µ",34))-FIND("µ",SUBSTITUTE('Copier commandes wix'!A48,",","µ",33))-3)</f>
        <v>6.0</v>
      </c>
      <c r="N48" s="5"/>
      <c r="O48" s="29" t="str">
        <f>IFERROR(VLOOKUP(I48,Article_famille!A:B,2,FALSE),"NA")</f>
        <v>VPI</v>
      </c>
      <c r="P48" s="44" t="str">
        <f>'Copier commandes wix'!F48</f>
        <v>09/11/18</v>
      </c>
      <c r="Q48" s="29">
        <f>VLOOKUP(G48,'effectif par contrat'!A:B,2,FALSE)</f>
        <v>8</v>
      </c>
    </row>
    <row r="49" spans="1:17" ht="23.25" x14ac:dyDescent="0.35">
      <c r="A49" s="33" t="str">
        <f>'Copier commandes wix'!C49</f>
        <v>#10032</v>
      </c>
      <c r="B49" s="37" t="str">
        <f>MID('Copier commandes wix'!A49,FIND("µ",SUBSTITUTE('Copier commandes wix'!A49,",","µ",4))+2,FIND("µ",SUBSTITUTE('Copier commandes wix'!A49,",","µ",5))-FIND("µ",SUBSTITUTE('Copier commandes wix'!A49,",","µ",4))-3)</f>
        <v>stephane rodier</v>
      </c>
      <c r="C49" s="37" t="str">
        <f t="shared" si="0"/>
        <v>stephane</v>
      </c>
      <c r="D49" s="37">
        <f t="shared" si="1"/>
        <v>9</v>
      </c>
      <c r="E49" s="37">
        <f t="shared" si="2"/>
        <v>15</v>
      </c>
      <c r="F49" s="37" t="str">
        <f t="shared" si="3"/>
        <v>rodier</v>
      </c>
      <c r="G49" s="37" t="str">
        <f>VLOOKUP(F49,'Effectif contrat'!A:B,2,FALSE)</f>
        <v>CLIENTS DIVERS - TRAVAUX &amp; MAINTENANCE</v>
      </c>
      <c r="H49" s="36" t="str">
        <f>IFERROR(MID(MID('Copier commandes wix'!A49,FIND("µ",SUBSTITUTE('Copier commandes wix'!A49,",","µ",22))+2,FIND("µ",SUBSTITUTE('Copier commandes wix'!A49,",","µ",23))-FIND("µ",SUBSTITUTE('Copier commandes wix'!A49,",","µ",22))-3),1,FIND("-",MID('Copier commandes wix'!A49,FIND("µ",SUBSTITUTE('Copier commandes wix'!A49,",","µ",22))+2,FIND("µ",SUBSTITUTE('Copier commandes wix'!A49,",","µ",23))-FIND("µ",SUBSTITUTE('Copier commandes wix'!A49,",","µ",22))-3),1)-1),"")</f>
        <v>VP</v>
      </c>
      <c r="I49" s="36" t="str">
        <f>MID(MID('Copier commandes wix'!A49,FIND("µ",SUBSTITUTE('Copier commandes wix'!A49,",","µ",22))+2,FIND("µ",SUBSTITUTE('Copier commandes wix'!A49,",","µ",23))-FIND("µ",SUBSTITUTE('Copier commandes wix'!A49,",","µ",22))-3),SEARCH("|",SUBSTITUTE(MID('Copier commandes wix'!A49,FIND("µ",SUBSTITUTE('Copier commandes wix'!A49,",","µ",22))+2,FIND("µ",SUBSTITUTE('Copier commandes wix'!A49,",","µ",23))-FIND("µ",SUBSTITUTE('Copier commandes wix'!A49,",","µ",22))-3),"-","|",LEN(MID('Copier commandes wix'!A49,FIND("µ",SUBSTITUTE('Copier commandes wix'!A49,",","µ",22))+2,FIND("µ",SUBSTITUTE('Copier commandes wix'!A49,",","µ",23))-FIND("µ",SUBSTITUTE('Copier commandes wix'!A49,",","µ",22))-3))-LEN(SUBSTITUTE(MID('Copier commandes wix'!A49,FIND("µ",SUBSTITUTE('Copier commandes wix'!A49,",","µ",22))+2,FIND("µ",SUBSTITUTE('Copier commandes wix'!A49,",","µ",23))-FIND("µ",SUBSTITUTE('Copier commandes wix'!A49,",","µ",22))-3),"-",""))))+1,500)</f>
        <v>SHIRT ACTEMIUM NOIR &amp; BLANC</v>
      </c>
      <c r="J49" s="29" t="str">
        <f>MID(MID('Copier commandes wix'!A49,FIND("µ",SUBSTITUTE('Copier commandes wix'!A49,",","µ",23))-1,FIND("µ",SUBSTITUTE('Copier commandes wix'!A49,",","µ",24))-FIND("µ",SUBSTITUTE('Copier commandes wix'!A49,",","µ",23))-36),SEARCH("|",SUBSTITUTE(MID('Copier commandes wix'!A49,FIND("µ",SUBSTITUTE('Copier commandes wix'!A49,",","µ",23))+2,FIND("µ",SUBSTITUTE('Copier commandes wix'!A49,",","µ",24))-FIND("µ",SUBSTITUTE('Copier commandes wix'!A49,",","µ",23))-3),":","|",LEN(MID('Copier commandes wix'!A49,FIND("µ",SUBSTITUTE('Copier commandes wix'!A49,",","µ",23))+2,FIND("µ",SUBSTITUTE('Copier commandes wix'!A49,",","µ",24))-FIND("µ",SUBSTITUTE('Copier commandes wix'!A49,",","µ",23))-3))-LEN(SUBSTITUTE(MID('Copier commandes wix'!A49,FIND("µ",SUBSTITUTE('Copier commandes wix'!A49,",","µ",23))+2,FIND("µ",SUBSTITUTE('Copier commandes wix'!A49,",","µ",24))-FIND("µ",SUBSTITUTE('Copier commandes wix'!A49,",","µ",23))-3),":",""))))+1,500)</f>
        <v xml:space="preserve">S </v>
      </c>
      <c r="K49" s="40" t="str">
        <f>MID('Copier commandes wix'!A49,FIND("µ",SUBSTITUTE('Copier commandes wix'!A49,",","µ",26))+2,FIND("µ",SUBSTITUTE('Copier commandes wix'!A49,",","µ",27))-FIND("µ",SUBSTITUTE('Copier commandes wix'!A49,",","µ",26))-3)</f>
        <v>1.0</v>
      </c>
      <c r="L49" s="36" t="str">
        <f>MID('Copier commandes wix'!A49,FIND("µ",SUBSTITUTE('Copier commandes wix'!A49,",","µ",25))+2,FIND("µ",SUBSTITUTE('Copier commandes wix'!A49,",","µ",26))-FIND("µ",SUBSTITUTE('Copier commandes wix'!A49,",","µ",25))-3)</f>
        <v>3</v>
      </c>
      <c r="M49" s="42" t="str">
        <f>MID('Copier commandes wix'!A49,FIND("µ",SUBSTITUTE('Copier commandes wix'!A49,",","µ",33))+2,FIND("µ",SUBSTITUTE('Copier commandes wix'!A49,",","µ",34))-FIND("µ",SUBSTITUTE('Copier commandes wix'!A49,",","µ",33))-3)</f>
        <v>6.0</v>
      </c>
      <c r="N49" s="5"/>
      <c r="O49" s="29" t="str">
        <f>IFERROR(VLOOKUP(I49,Article_famille!A:B,2,FALSE),"NA")</f>
        <v>NA</v>
      </c>
      <c r="P49" s="44" t="str">
        <f>'Copier commandes wix'!F49</f>
        <v>09/11/18</v>
      </c>
      <c r="Q49" s="29">
        <f>VLOOKUP(G49,'effectif par contrat'!A:B,2,FALSE)</f>
        <v>8</v>
      </c>
    </row>
    <row r="50" spans="1:17" ht="23.25" x14ac:dyDescent="0.35">
      <c r="A50" s="33" t="str">
        <f>'Copier commandes wix'!C50</f>
        <v>#10031</v>
      </c>
      <c r="B50" s="37" t="str">
        <f>MID('Copier commandes wix'!A50,FIND("µ",SUBSTITUTE('Copier commandes wix'!A50,",","µ",4))+2,FIND("µ",SUBSTITUTE('Copier commandes wix'!A50,",","µ",5))-FIND("µ",SUBSTITUTE('Copier commandes wix'!A50,",","µ",4))-3)</f>
        <v>stephane rodier</v>
      </c>
      <c r="C50" s="37" t="str">
        <f t="shared" si="0"/>
        <v>stephane</v>
      </c>
      <c r="D50" s="37">
        <f t="shared" si="1"/>
        <v>9</v>
      </c>
      <c r="E50" s="37">
        <f t="shared" si="2"/>
        <v>15</v>
      </c>
      <c r="F50" s="37" t="str">
        <f t="shared" si="3"/>
        <v>rodier</v>
      </c>
      <c r="G50" s="37" t="str">
        <f>VLOOKUP(F50,'Effectif contrat'!A:B,2,FALSE)</f>
        <v>CLIENTS DIVERS - TRAVAUX &amp; MAINTENANCE</v>
      </c>
      <c r="H50" s="36" t="str">
        <f>IFERROR(MID(MID('Copier commandes wix'!A50,FIND("µ",SUBSTITUTE('Copier commandes wix'!A50,",","µ",22))+2,FIND("µ",SUBSTITUTE('Copier commandes wix'!A50,",","µ",23))-FIND("µ",SUBSTITUTE('Copier commandes wix'!A50,",","µ",22))-3),1,FIND("-",MID('Copier commandes wix'!A50,FIND("µ",SUBSTITUTE('Copier commandes wix'!A50,",","µ",22))+2,FIND("µ",SUBSTITUTE('Copier commandes wix'!A50,",","µ",23))-FIND("µ",SUBSTITUTE('Copier commandes wix'!A50,",","µ",22))-3),1)-1),"")</f>
        <v xml:space="preserve">EM </v>
      </c>
      <c r="I50" s="36" t="str">
        <f>MID(MID('Copier commandes wix'!A50,FIND("µ",SUBSTITUTE('Copier commandes wix'!A50,",","µ",22))+2,FIND("µ",SUBSTITUTE('Copier commandes wix'!A50,",","µ",23))-FIND("µ",SUBSTITUTE('Copier commandes wix'!A50,",","µ",22))-3),SEARCH("|",SUBSTITUTE(MID('Copier commandes wix'!A50,FIND("µ",SUBSTITUTE('Copier commandes wix'!A50,",","µ",22))+2,FIND("µ",SUBSTITUTE('Copier commandes wix'!A50,",","µ",23))-FIND("µ",SUBSTITUTE('Copier commandes wix'!A50,",","µ",22))-3),"-","|",LEN(MID('Copier commandes wix'!A50,FIND("µ",SUBSTITUTE('Copier commandes wix'!A50,",","µ",22))+2,FIND("µ",SUBSTITUTE('Copier commandes wix'!A50,",","µ",23))-FIND("µ",SUBSTITUTE('Copier commandes wix'!A50,",","µ",22))-3))-LEN(SUBSTITUTE(MID('Copier commandes wix'!A50,FIND("µ",SUBSTITUTE('Copier commandes wix'!A50,",","µ",22))+2,FIND("µ",SUBSTITUTE('Copier commandes wix'!A50,",","µ",23))-FIND("µ",SUBSTITUTE('Copier commandes wix'!A50,",","µ",22))-3),"-",""))))+1,500)</f>
        <v xml:space="preserve"> CHAUSSURE BETA 7253NKK</v>
      </c>
      <c r="J50" s="29" t="str">
        <f>MID(MID('Copier commandes wix'!A50,FIND("µ",SUBSTITUTE('Copier commandes wix'!A50,",","µ",23))+2,FIND("µ",SUBSTITUTE('Copier commandes wix'!A50,",","µ",24))-FIND("µ",SUBSTITUTE('Copier commandes wix'!A50,",","µ",23))-3),SEARCH("|",SUBSTITUTE(MID('Copier commandes wix'!A50,FIND("µ",SUBSTITUTE('Copier commandes wix'!A50,",","µ",23))+2,FIND("µ",SUBSTITUTE('Copier commandes wix'!A50,",","µ",24))-FIND("µ",SUBSTITUTE('Copier commandes wix'!A50,",","µ",23))-3),":","|",LEN(MID('Copier commandes wix'!A50,FIND("µ",SUBSTITUTE('Copier commandes wix'!A50,",","µ",23))+2,FIND("µ",SUBSTITUTE('Copier commandes wix'!A50,",","µ",24))-FIND("µ",SUBSTITUTE('Copier commandes wix'!A50,",","µ",23))-3))-LEN(SUBSTITUTE(MID('Copier commandes wix'!A50,FIND("µ",SUBSTITUTE('Copier commandes wix'!A50,",","µ",23))+2,FIND("µ",SUBSTITUTE('Copier commandes wix'!A50,",","µ",24))-FIND("µ",SUBSTITUTE('Copier commandes wix'!A50,",","µ",23))-3),":",""))))+1,500)</f>
        <v>41</v>
      </c>
      <c r="K50" s="40" t="str">
        <f>MID('Copier commandes wix'!A50,FIND("µ",SUBSTITUTE('Copier commandes wix'!A50,",","µ",26))+2,FIND("µ",SUBSTITUTE('Copier commandes wix'!A50,",","µ",27))-FIND("µ",SUBSTITUTE('Copier commandes wix'!A50,",","µ",26))-3)</f>
        <v>61.5</v>
      </c>
      <c r="L50" s="36" t="str">
        <f>MID('Copier commandes wix'!A50,FIND("µ",SUBSTITUTE('Copier commandes wix'!A50,",","µ",25))+2,FIND("µ",SUBSTITUTE('Copier commandes wix'!A50,",","µ",26))-FIND("µ",SUBSTITUTE('Copier commandes wix'!A50,",","µ",25))-3)</f>
        <v>1</v>
      </c>
      <c r="M50" s="42" t="str">
        <f>MID('Copier commandes wix'!A50,FIND("µ",SUBSTITUTE('Copier commandes wix'!A50,",","µ",33))+2,FIND("µ",SUBSTITUTE('Copier commandes wix'!A50,",","µ",34))-FIND("µ",SUBSTITUTE('Copier commandes wix'!A50,",","µ",33))-3)</f>
        <v>61.5</v>
      </c>
      <c r="N50" s="5"/>
      <c r="O50" s="29" t="str">
        <f>IFERROR(VLOOKUP(I50,Article_famille!A:B,2,FALSE),"NA")</f>
        <v>NA</v>
      </c>
      <c r="P50" s="44" t="str">
        <f>'Copier commandes wix'!F50</f>
        <v>09/11/18</v>
      </c>
      <c r="Q50" s="29">
        <f>VLOOKUP(G50,'effectif par contrat'!A:B,2,FALSE)</f>
        <v>8</v>
      </c>
    </row>
    <row r="51" spans="1:17" ht="23.25" x14ac:dyDescent="0.35">
      <c r="A51" s="33" t="str">
        <f>'Copier commandes wix'!C51</f>
        <v>#10030</v>
      </c>
      <c r="B51" s="37" t="s">
        <v>781</v>
      </c>
      <c r="C51" s="37" t="str">
        <f t="shared" si="0"/>
        <v>Jean-Luc</v>
      </c>
      <c r="D51" s="37">
        <f t="shared" si="1"/>
        <v>9</v>
      </c>
      <c r="E51" s="37">
        <f t="shared" si="2"/>
        <v>13</v>
      </c>
      <c r="F51" s="37" t="str">
        <f t="shared" si="3"/>
        <v>Cebe</v>
      </c>
      <c r="G51" s="37" t="str">
        <f>VLOOKUP(F51,'Effectif contrat'!A:B,2,FALSE)</f>
        <v>CHANTIERS ELEC - REIXACH</v>
      </c>
      <c r="H51" s="36" t="str">
        <f>IFERROR(MID(MID('Copier commandes wix'!A51,FIND("µ",SUBSTITUTE('Copier commandes wix'!A51,",","µ",22))+2,FIND("µ",SUBSTITUTE('Copier commandes wix'!A51,",","µ",23))-FIND("µ",SUBSTITUTE('Copier commandes wix'!A51,",","µ",22))-3),1,FIND("-",MID('Copier commandes wix'!A51,FIND("µ",SUBSTITUTE('Copier commandes wix'!A51,",","µ",22))+2,FIND("µ",SUBSTITUTE('Copier commandes wix'!A51,",","µ",23))-FIND("µ",SUBSTITUTE('Copier commandes wix'!A51,",","µ",22))-3),1)-1),"")</f>
        <v>FS</v>
      </c>
      <c r="I51" s="36" t="str">
        <f>MID(MID('Copier commandes wix'!A51,FIND("µ",SUBSTITUTE('Copier commandes wix'!A51,",","µ",22))+2,FIND("µ",SUBSTITUTE('Copier commandes wix'!A51,",","µ",23))-FIND("µ",SUBSTITUTE('Copier commandes wix'!A51,",","µ",22))-3),SEARCH("|",SUBSTITUTE(MID('Copier commandes wix'!A51,FIND("µ",SUBSTITUTE('Copier commandes wix'!A51,",","µ",22))+2,FIND("µ",SUBSTITUTE('Copier commandes wix'!A51,",","µ",23))-FIND("µ",SUBSTITUTE('Copier commandes wix'!A51,",","µ",22))-3),"-","|",LEN(MID('Copier commandes wix'!A51,FIND("µ",SUBSTITUTE('Copier commandes wix'!A51,",","µ",22))+2,FIND("µ",SUBSTITUTE('Copier commandes wix'!A51,",","µ",23))-FIND("µ",SUBSTITUTE('Copier commandes wix'!A51,",","µ",22))-3))-LEN(SUBSTITUTE(MID('Copier commandes wix'!A51,FIND("µ",SUBSTITUTE('Copier commandes wix'!A51,",","µ",22))+2,FIND("µ",SUBSTITUTE('Copier commandes wix'!A51,",","µ",23))-FIND("µ",SUBSTITUTE('Copier commandes wix'!A51,",","µ",22))-3),"-",""))))+1,500)</f>
        <v>S352154JF GILET HV / 54515 ECO</v>
      </c>
      <c r="J51" s="29" t="str">
        <f>MID(MID('Copier commandes wix'!A51,FIND("µ",SUBSTITUTE('Copier commandes wix'!A51,",","µ",23))+2,FIND("µ",SUBSTITUTE('Copier commandes wix'!A51,",","µ",24))-FIND("µ",SUBSTITUTE('Copier commandes wix'!A51,",","µ",23))-3),SEARCH("|",SUBSTITUTE(MID('Copier commandes wix'!A51,FIND("µ",SUBSTITUTE('Copier commandes wix'!A51,",","µ",23))+2,FIND("µ",SUBSTITUTE('Copier commandes wix'!A51,",","µ",24))-FIND("µ",SUBSTITUTE('Copier commandes wix'!A51,",","µ",23))-3),":","|",LEN(MID('Copier commandes wix'!A51,FIND("µ",SUBSTITUTE('Copier commandes wix'!A51,",","µ",23))+2,FIND("µ",SUBSTITUTE('Copier commandes wix'!A51,",","µ",24))-FIND("µ",SUBSTITUTE('Copier commandes wix'!A51,",","µ",23))-3))-LEN(SUBSTITUTE(MID('Copier commandes wix'!A51,FIND("µ",SUBSTITUTE('Copier commandes wix'!A51,",","µ",23))+2,FIND("µ",SUBSTITUTE('Copier commandes wix'!A51,",","µ",24))-FIND("µ",SUBSTITUTE('Copier commandes wix'!A51,",","µ",23))-3),":",""))))+1,500)</f>
        <v>XL</v>
      </c>
      <c r="K51" s="40" t="str">
        <f>MID('Copier commandes wix'!A51,FIND("µ",SUBSTITUTE('Copier commandes wix'!A51,",","µ",26))+2,FIND("µ",SUBSTITUTE('Copier commandes wix'!A51,",","µ",27))-FIND("µ",SUBSTITUTE('Copier commandes wix'!A51,",","µ",26))-3)</f>
        <v>3.36</v>
      </c>
      <c r="L51" s="36" t="str">
        <f>MID('Copier commandes wix'!A51,FIND("µ",SUBSTITUTE('Copier commandes wix'!A51,",","µ",25))+2,FIND("µ",SUBSTITUTE('Copier commandes wix'!A51,",","µ",26))-FIND("µ",SUBSTITUTE('Copier commandes wix'!A51,",","µ",25))-3)</f>
        <v>6</v>
      </c>
      <c r="M51" s="42" t="str">
        <f>MID('Copier commandes wix'!A51,FIND("µ",SUBSTITUTE('Copier commandes wix'!A51,",","µ",33))+2,FIND("µ",SUBSTITUTE('Copier commandes wix'!A51,",","µ",34))-FIND("µ",SUBSTITUTE('Copier commandes wix'!A51,",","µ",33))-3)</f>
        <v>20.16</v>
      </c>
      <c r="N51" s="5"/>
      <c r="O51" s="29" t="str">
        <f>IFERROR(VLOOKUP(I51,Article_famille!A:B,2,FALSE),"NA")</f>
        <v>Corps</v>
      </c>
      <c r="P51" s="44" t="str">
        <f>'Copier commandes wix'!F51</f>
        <v>09/11/18</v>
      </c>
      <c r="Q51" s="29">
        <f>VLOOKUP(G51,'effectif par contrat'!A:B,2,FALSE)</f>
        <v>6</v>
      </c>
    </row>
    <row r="52" spans="1:17" ht="23.25" x14ac:dyDescent="0.35">
      <c r="A52" s="33" t="str">
        <f>'Copier commandes wix'!C52</f>
        <v>#10029</v>
      </c>
      <c r="B52" s="37" t="str">
        <f>MID('Copier commandes wix'!A52,FIND("µ",SUBSTITUTE('Copier commandes wix'!A52,",","µ",4))+2,FIND("µ",SUBSTITUTE('Copier commandes wix'!A52,",","µ",5))-FIND("µ",SUBSTITUTE('Copier commandes wix'!A52,",","µ",4))-3)</f>
        <v>Guillaume Noel</v>
      </c>
      <c r="C52" s="37" t="str">
        <f t="shared" si="0"/>
        <v>Guillaume</v>
      </c>
      <c r="D52" s="37">
        <f t="shared" si="1"/>
        <v>10</v>
      </c>
      <c r="E52" s="37">
        <f t="shared" si="2"/>
        <v>14</v>
      </c>
      <c r="F52" s="37" t="str">
        <f t="shared" si="3"/>
        <v>Noel</v>
      </c>
      <c r="G52" s="37" t="str">
        <f>VLOOKUP(F52,'Effectif contrat'!A:B,2,FALSE)</f>
        <v>SAFRAN NACELLES - MAINTENANCE</v>
      </c>
      <c r="H52" s="36" t="str">
        <f>IFERROR(MID(MID('Copier commandes wix'!A52,FIND("µ",SUBSTITUTE('Copier commandes wix'!A52,",","µ",22))+2,FIND("µ",SUBSTITUTE('Copier commandes wix'!A52,",","µ",23))-FIND("µ",SUBSTITUTE('Copier commandes wix'!A52,",","µ",22))-3),1,FIND("-",MID('Copier commandes wix'!A52,FIND("µ",SUBSTITUTE('Copier commandes wix'!A52,",","µ",22))+2,FIND("µ",SUBSTITUTE('Copier commandes wix'!A52,",","µ",23))-FIND("µ",SUBSTITUTE('Copier commandes wix'!A52,",","µ",22))-3),1)-1),"")</f>
        <v>VP</v>
      </c>
      <c r="I52" s="36" t="str">
        <f>MID(MID('Copier commandes wix'!A52,FIND("µ",SUBSTITUTE('Copier commandes wix'!A52,",","µ",22))+2,FIND("µ",SUBSTITUTE('Copier commandes wix'!A52,",","µ",23))-FIND("µ",SUBSTITUTE('Copier commandes wix'!A52,",","µ",22))-3),SEARCH("|",SUBSTITUTE(MID('Copier commandes wix'!A52,FIND("µ",SUBSTITUTE('Copier commandes wix'!A52,",","µ",22))+2,FIND("µ",SUBSTITUTE('Copier commandes wix'!A52,",","µ",23))-FIND("µ",SUBSTITUTE('Copier commandes wix'!A52,",","µ",22))-3),"-","|",LEN(MID('Copier commandes wix'!A52,FIND("µ",SUBSTITUTE('Copier commandes wix'!A52,",","µ",22))+2,FIND("µ",SUBSTITUTE('Copier commandes wix'!A52,",","µ",23))-FIND("µ",SUBSTITUTE('Copier commandes wix'!A52,",","µ",22))-3))-LEN(SUBSTITUTE(MID('Copier commandes wix'!A52,FIND("µ",SUBSTITUTE('Copier commandes wix'!A52,",","µ",22))+2,FIND("µ",SUBSTITUTE('Copier commandes wix'!A52,",","µ",23))-FIND("µ",SUBSTITUTE('Copier commandes wix'!A52,",","µ",22))-3),"-",""))))+1,500)</f>
        <v>PARKA HV ACTEMIUM FLUO</v>
      </c>
      <c r="J52" s="29" t="str">
        <f>MID(MID('Copier commandes wix'!A52,FIND("µ",SUBSTITUTE('Copier commandes wix'!A52,",","µ",23))-1,FIND("µ",SUBSTITUTE('Copier commandes wix'!A52,",","µ",24))-FIND("µ",SUBSTITUTE('Copier commandes wix'!A52,",","µ",23))-39),SEARCH("|",SUBSTITUTE(MID('Copier commandes wix'!A52,FIND("µ",SUBSTITUTE('Copier commandes wix'!A52,",","µ",23))+2,FIND("µ",SUBSTITUTE('Copier commandes wix'!A52,",","µ",24))-FIND("µ",SUBSTITUTE('Copier commandes wix'!A52,",","µ",23))-3),":","|",LEN(MID('Copier commandes wix'!A52,FIND("µ",SUBSTITUTE('Copier commandes wix'!A52,",","µ",23))+2,FIND("µ",SUBSTITUTE('Copier commandes wix'!A52,",","µ",24))-FIND("µ",SUBSTITUTE('Copier commandes wix'!A52,",","µ",23))-3))-LEN(SUBSTITUTE(MID('Copier commandes wix'!A52,FIND("µ",SUBSTITUTE('Copier commandes wix'!A52,",","µ",23))+2,FIND("µ",SUBSTITUTE('Copier commandes wix'!A52,",","µ",24))-FIND("µ",SUBSTITUTE('Copier commandes wix'!A52,",","µ",23))-3),":",""))))+1,500)</f>
        <v>M</v>
      </c>
      <c r="K52" s="40" t="str">
        <f>MID('Copier commandes wix'!A52,FIND("µ",SUBSTITUTE('Copier commandes wix'!A52,",","µ",26))+2,FIND("µ",SUBSTITUTE('Copier commandes wix'!A52,",","µ",27))-FIND("µ",SUBSTITUTE('Copier commandes wix'!A52,",","µ",26))-3)</f>
        <v>1.0</v>
      </c>
      <c r="L52" s="36" t="str">
        <f>MID('Copier commandes wix'!A52,FIND("µ",SUBSTITUTE('Copier commandes wix'!A52,",","µ",25))+2,FIND("µ",SUBSTITUTE('Copier commandes wix'!A52,",","µ",26))-FIND("µ",SUBSTITUTE('Copier commandes wix'!A52,",","µ",25))-3)</f>
        <v>1</v>
      </c>
      <c r="M52" s="42" t="str">
        <f>MID('Copier commandes wix'!A52,FIND("µ",SUBSTITUTE('Copier commandes wix'!A52,",","µ",33))+2,FIND("µ",SUBSTITUTE('Copier commandes wix'!A52,",","µ",34))-FIND("µ",SUBSTITUTE('Copier commandes wix'!A52,",","µ",33))-3)</f>
        <v>1.0</v>
      </c>
      <c r="N52" s="5"/>
      <c r="O52" s="29" t="str">
        <f>IFERROR(VLOOKUP(I52,Article_famille!A:B,2,FALSE),"NA")</f>
        <v>VPI</v>
      </c>
      <c r="P52" s="44" t="str">
        <f>'Copier commandes wix'!F52</f>
        <v>08/11/18</v>
      </c>
      <c r="Q52" s="29">
        <f>VLOOKUP(G52,'effectif par contrat'!A:B,2,FALSE)</f>
        <v>12</v>
      </c>
    </row>
    <row r="53" spans="1:17" ht="23.25" x14ac:dyDescent="0.35">
      <c r="A53" s="33" t="str">
        <f>'Copier commandes wix'!C53</f>
        <v>#10028</v>
      </c>
      <c r="B53" s="37" t="str">
        <f>MID('Copier commandes wix'!A53,FIND("µ",SUBSTITUTE('Copier commandes wix'!A53,",","µ",4))+2,FIND("µ",SUBSTITUTE('Copier commandes wix'!A53,",","µ",5))-FIND("µ",SUBSTITUTE('Copier commandes wix'!A53,",","µ",4))-3)</f>
        <v>karine bedon</v>
      </c>
      <c r="C53" s="37" t="str">
        <f t="shared" si="0"/>
        <v>karine</v>
      </c>
      <c r="D53" s="37">
        <f t="shared" si="1"/>
        <v>7</v>
      </c>
      <c r="E53" s="37">
        <f t="shared" si="2"/>
        <v>12</v>
      </c>
      <c r="F53" s="37" t="str">
        <f t="shared" si="3"/>
        <v>bedon</v>
      </c>
      <c r="G53" s="37" t="str">
        <f>VLOOKUP(F53,'Effectif contrat'!A:B,2,FALSE)</f>
        <v>B05 - FONCTIONS SUPPORT</v>
      </c>
      <c r="H53" s="36" t="str">
        <f>IFERROR(MID(MID('Copier commandes wix'!A53,FIND("µ",SUBSTITUTE('Copier commandes wix'!A53,",","µ",22))+2,FIND("µ",SUBSTITUTE('Copier commandes wix'!A53,",","µ",23))-FIND("µ",SUBSTITUTE('Copier commandes wix'!A53,",","µ",22))-3),1,FIND("-",MID('Copier commandes wix'!A53,FIND("µ",SUBSTITUTE('Copier commandes wix'!A53,",","µ",22))+2,FIND("µ",SUBSTITUTE('Copier commandes wix'!A53,",","µ",23))-FIND("µ",SUBSTITUTE('Copier commandes wix'!A53,",","µ",22))-3),1)-1),"")</f>
        <v>VP</v>
      </c>
      <c r="I53" s="36" t="str">
        <f>MID(MID('Copier commandes wix'!A53,FIND("µ",SUBSTITUTE('Copier commandes wix'!A53,",","µ",22))+2,FIND("µ",SUBSTITUTE('Copier commandes wix'!A53,",","µ",23))-FIND("µ",SUBSTITUTE('Copier commandes wix'!A53,",","µ",22))-3),SEARCH("|",SUBSTITUTE(MID('Copier commandes wix'!A53,FIND("µ",SUBSTITUTE('Copier commandes wix'!A53,",","µ",22))+2,FIND("µ",SUBSTITUTE('Copier commandes wix'!A53,",","µ",23))-FIND("µ",SUBSTITUTE('Copier commandes wix'!A53,",","µ",22))-3),"-","|",LEN(MID('Copier commandes wix'!A53,FIND("µ",SUBSTITUTE('Copier commandes wix'!A53,",","µ",22))+2,FIND("µ",SUBSTITUTE('Copier commandes wix'!A53,",","µ",23))-FIND("µ",SUBSTITUTE('Copier commandes wix'!A53,",","µ",22))-3))-LEN(SUBSTITUTE(MID('Copier commandes wix'!A53,FIND("µ",SUBSTITUTE('Copier commandes wix'!A53,",","µ",22))+2,FIND("µ",SUBSTITUTE('Copier commandes wix'!A53,",","µ",23))-FIND("µ",SUBSTITUTE('Copier commandes wix'!A53,",","µ",22))-3),"-",""))))+1,500)</f>
        <v>VESTE ACTEMIUM ROUGE</v>
      </c>
      <c r="J53" s="29" t="str">
        <f>MID(MID('Copier commandes wix'!A53,FIND("µ",SUBSTITUTE('Copier commandes wix'!A53,",","µ",23))-2,FIND("µ",SUBSTITUTE('Copier commandes wix'!A53,",","µ",24))-FIND("µ",SUBSTITUTE('Copier commandes wix'!A53,",","µ",23))-43),SEARCH("|",SUBSTITUTE(MID('Copier commandes wix'!A53,FIND("µ",SUBSTITUTE('Copier commandes wix'!A53,",","µ",23))+2,FIND("µ",SUBSTITUTE('Copier commandes wix'!A53,",","µ",24))-FIND("µ",SUBSTITUTE('Copier commandes wix'!A53,",","µ",23))-3),":","|",LEN(MID('Copier commandes wix'!A53,FIND("µ",SUBSTITUTE('Copier commandes wix'!A53,",","µ",23))+2,FIND("µ",SUBSTITUTE('Copier commandes wix'!A53,",","µ",24))-FIND("µ",SUBSTITUTE('Copier commandes wix'!A53,",","µ",23))-3))-LEN(SUBSTITUTE(MID('Copier commandes wix'!A53,FIND("µ",SUBSTITUTE('Copier commandes wix'!A53,",","µ",23))+2,FIND("µ",SUBSTITUTE('Copier commandes wix'!A53,",","µ",24))-FIND("µ",SUBSTITUTE('Copier commandes wix'!A53,",","µ",23))-3),":",""))))+1,500)</f>
        <v>T2</v>
      </c>
      <c r="K53" s="40" t="str">
        <f>MID('Copier commandes wix'!A53,FIND("µ",SUBSTITUTE('Copier commandes wix'!A53,",","µ",26))+2,FIND("µ",SUBSTITUTE('Copier commandes wix'!A53,",","µ",27))-FIND("µ",SUBSTITUTE('Copier commandes wix'!A53,",","µ",26))-3)</f>
        <v>1.0</v>
      </c>
      <c r="L53" s="36" t="str">
        <f>MID('Copier commandes wix'!A53,FIND("µ",SUBSTITUTE('Copier commandes wix'!A53,",","µ",25))+2,FIND("µ",SUBSTITUTE('Copier commandes wix'!A53,",","µ",26))-FIND("µ",SUBSTITUTE('Copier commandes wix'!A53,",","µ",25))-3)</f>
        <v>2</v>
      </c>
      <c r="M53" s="42" t="str">
        <f>MID('Copier commandes wix'!A53,FIND("µ",SUBSTITUTE('Copier commandes wix'!A53,",","µ",33))+2,FIND("µ",SUBSTITUTE('Copier commandes wix'!A53,",","µ",34))-FIND("µ",SUBSTITUTE('Copier commandes wix'!A53,",","µ",33))-3)</f>
        <v>5.0</v>
      </c>
      <c r="N53" s="5"/>
      <c r="O53" s="29" t="str">
        <f>IFERROR(VLOOKUP(I53,Article_famille!A:B,2,FALSE),"NA")</f>
        <v>VPI</v>
      </c>
      <c r="P53" s="44" t="str">
        <f>'Copier commandes wix'!F53</f>
        <v>07/11/18</v>
      </c>
      <c r="Q53" s="29">
        <f>VLOOKUP(G53,'effectif par contrat'!A:B,2,FALSE)</f>
        <v>10</v>
      </c>
    </row>
    <row r="54" spans="1:17" ht="23.25" x14ac:dyDescent="0.35">
      <c r="A54" s="33" t="str">
        <f>'Copier commandes wix'!C54</f>
        <v>#10028</v>
      </c>
      <c r="B54" s="37" t="str">
        <f>MID('Copier commandes wix'!A54,FIND("µ",SUBSTITUTE('Copier commandes wix'!A54,",","µ",4))+2,FIND("µ",SUBSTITUTE('Copier commandes wix'!A54,",","µ",5))-FIND("µ",SUBSTITUTE('Copier commandes wix'!A54,",","µ",4))-3)</f>
        <v>karine bedon</v>
      </c>
      <c r="C54" s="37" t="str">
        <f t="shared" si="0"/>
        <v>karine</v>
      </c>
      <c r="D54" s="37">
        <f t="shared" si="1"/>
        <v>7</v>
      </c>
      <c r="E54" s="37">
        <f t="shared" si="2"/>
        <v>12</v>
      </c>
      <c r="F54" s="37" t="str">
        <f t="shared" si="3"/>
        <v>bedon</v>
      </c>
      <c r="G54" s="37" t="str">
        <f>VLOOKUP(F54,'Effectif contrat'!A:B,2,FALSE)</f>
        <v>B05 - FONCTIONS SUPPORT</v>
      </c>
      <c r="H54" s="36" t="str">
        <f>IFERROR(MID(MID('Copier commandes wix'!A54,FIND("µ",SUBSTITUTE('Copier commandes wix'!A54,",","µ",22))+2,FIND("µ",SUBSTITUTE('Copier commandes wix'!A54,",","µ",23))-FIND("µ",SUBSTITUTE('Copier commandes wix'!A54,",","µ",22))-3),1,FIND("-",MID('Copier commandes wix'!A54,FIND("µ",SUBSTITUTE('Copier commandes wix'!A54,",","µ",22))+2,FIND("µ",SUBSTITUTE('Copier commandes wix'!A54,",","µ",23))-FIND("µ",SUBSTITUTE('Copier commandes wix'!A54,",","µ",22))-3),1)-1),"")</f>
        <v>VP</v>
      </c>
      <c r="I54" s="36" t="str">
        <f>MID(MID('Copier commandes wix'!A54,FIND("µ",SUBSTITUTE('Copier commandes wix'!A54,",","µ",22))+2,FIND("µ",SUBSTITUTE('Copier commandes wix'!A54,",","µ",23))-FIND("µ",SUBSTITUTE('Copier commandes wix'!A54,",","µ",22))-3),SEARCH("|",SUBSTITUTE(MID('Copier commandes wix'!A54,FIND("µ",SUBSTITUTE('Copier commandes wix'!A54,",","µ",22))+2,FIND("µ",SUBSTITUTE('Copier commandes wix'!A54,",","µ",23))-FIND("µ",SUBSTITUTE('Copier commandes wix'!A54,",","µ",22))-3),"-","|",LEN(MID('Copier commandes wix'!A54,FIND("µ",SUBSTITUTE('Copier commandes wix'!A54,",","µ",22))+2,FIND("µ",SUBSTITUTE('Copier commandes wix'!A54,",","µ",23))-FIND("µ",SUBSTITUTE('Copier commandes wix'!A54,",","µ",22))-3))-LEN(SUBSTITUTE(MID('Copier commandes wix'!A54,FIND("µ",SUBSTITUTE('Copier commandes wix'!A54,",","µ",22))+2,FIND("µ",SUBSTITUTE('Copier commandes wix'!A54,",","µ",23))-FIND("µ",SUBSTITUTE('Copier commandes wix'!A54,",","µ",22))-3),"-",""))))+1,500)</f>
        <v>PANTALON ACTEMIUM ROUGE</v>
      </c>
      <c r="J54" s="29" t="str">
        <f>MID(MID('Copier commandes wix'!A54,FIND("µ",SUBSTITUTE('Copier commandes wix'!A54,",","µ",23))-2,FIND("µ",SUBSTITUTE('Copier commandes wix'!A54,",","µ",24))-FIND("µ",SUBSTITUTE('Copier commandes wix'!A54,",","µ",23))-43),SEARCH("|",SUBSTITUTE(MID('Copier commandes wix'!A54,FIND("µ",SUBSTITUTE('Copier commandes wix'!A54,",","µ",23))+2,FIND("µ",SUBSTITUTE('Copier commandes wix'!A54,",","µ",24))-FIND("µ",SUBSTITUTE('Copier commandes wix'!A54,",","µ",23))-3),":","|",LEN(MID('Copier commandes wix'!A54,FIND("µ",SUBSTITUTE('Copier commandes wix'!A54,",","µ",23))+2,FIND("µ",SUBSTITUTE('Copier commandes wix'!A54,",","µ",24))-FIND("µ",SUBSTITUTE('Copier commandes wix'!A54,",","µ",23))-3))-LEN(SUBSTITUTE(MID('Copier commandes wix'!A54,FIND("µ",SUBSTITUTE('Copier commandes wix'!A54,",","µ",23))+2,FIND("µ",SUBSTITUTE('Copier commandes wix'!A54,",","µ",24))-FIND("µ",SUBSTITUTE('Copier commandes wix'!A54,",","µ",23))-3),":",""))))+1,500)</f>
        <v>T1</v>
      </c>
      <c r="K54" s="40" t="str">
        <f>MID('Copier commandes wix'!A54,FIND("µ",SUBSTITUTE('Copier commandes wix'!A54,",","µ",26))+2,FIND("µ",SUBSTITUTE('Copier commandes wix'!A54,",","µ",27))-FIND("µ",SUBSTITUTE('Copier commandes wix'!A54,",","µ",26))-3)</f>
        <v>1.0</v>
      </c>
      <c r="L54" s="36" t="str">
        <f>MID('Copier commandes wix'!A54,FIND("µ",SUBSTITUTE('Copier commandes wix'!A54,",","µ",25))+2,FIND("µ",SUBSTITUTE('Copier commandes wix'!A54,",","µ",26))-FIND("µ",SUBSTITUTE('Copier commandes wix'!A54,",","µ",25))-3)</f>
        <v>3</v>
      </c>
      <c r="M54" s="42" t="str">
        <f>MID('Copier commandes wix'!A54,FIND("µ",SUBSTITUTE('Copier commandes wix'!A54,",","µ",33))+2,FIND("µ",SUBSTITUTE('Copier commandes wix'!A54,",","µ",34))-FIND("µ",SUBSTITUTE('Copier commandes wix'!A54,",","µ",33))-3)</f>
        <v>5.0</v>
      </c>
      <c r="N54" s="5"/>
      <c r="O54" s="29" t="str">
        <f>IFERROR(VLOOKUP(I54,Article_famille!A:B,2,FALSE),"NA")</f>
        <v>VPI</v>
      </c>
      <c r="P54" s="44" t="str">
        <f>'Copier commandes wix'!F54</f>
        <v>07/11/18</v>
      </c>
      <c r="Q54" s="29">
        <f>VLOOKUP(G54,'effectif par contrat'!A:B,2,FALSE)</f>
        <v>10</v>
      </c>
    </row>
    <row r="55" spans="1:17" ht="23.25" x14ac:dyDescent="0.35">
      <c r="A55" s="33" t="str">
        <f>'Copier commandes wix'!C55</f>
        <v>#10027</v>
      </c>
      <c r="B55" s="37" t="s">
        <v>656</v>
      </c>
      <c r="C55" s="37" t="str">
        <f t="shared" si="0"/>
        <v>Rémi</v>
      </c>
      <c r="D55" s="37">
        <f t="shared" si="1"/>
        <v>5</v>
      </c>
      <c r="E55" s="37">
        <f t="shared" si="2"/>
        <v>13</v>
      </c>
      <c r="F55" s="37" t="str">
        <f t="shared" si="3"/>
        <v>Dal-Maso</v>
      </c>
      <c r="G55" s="37" t="str">
        <f>VLOOKUP(F55,'Effectif contrat'!A:B,2,FALSE)</f>
        <v xml:space="preserve">AIRBUS - MAINTENANCE OES </v>
      </c>
      <c r="H55" s="36" t="str">
        <f>IFERROR(MID(MID('Copier commandes wix'!A55,FIND("µ",SUBSTITUTE('Copier commandes wix'!A55,",","µ",22))+2,FIND("µ",SUBSTITUTE('Copier commandes wix'!A55,",","µ",23))-FIND("µ",SUBSTITUTE('Copier commandes wix'!A55,",","µ",22))-3),1,FIND("-",MID('Copier commandes wix'!A55,FIND("µ",SUBSTITUTE('Copier commandes wix'!A55,",","µ",22))+2,FIND("µ",SUBSTITUTE('Copier commandes wix'!A55,",","µ",23))-FIND("µ",SUBSTITUTE('Copier commandes wix'!A55,",","µ",22))-3),1)-1),"")</f>
        <v>FS</v>
      </c>
      <c r="I55" s="36" t="str">
        <f>MID(MID('Copier commandes wix'!A55,FIND("µ",SUBSTITUTE('Copier commandes wix'!A55,",","µ",22))+2,FIND("µ",SUBSTITUTE('Copier commandes wix'!A55,",","µ",23))-FIND("µ",SUBSTITUTE('Copier commandes wix'!A55,",","µ",22))-3),SEARCH("|",SUBSTITUTE(MID('Copier commandes wix'!A55,FIND("µ",SUBSTITUTE('Copier commandes wix'!A55,",","µ",22))+2,FIND("µ",SUBSTITUTE('Copier commandes wix'!A55,",","µ",23))-FIND("µ",SUBSTITUTE('Copier commandes wix'!A55,",","µ",22))-3),"-","|",LEN(MID('Copier commandes wix'!A55,FIND("µ",SUBSTITUTE('Copier commandes wix'!A55,",","µ",22))+2,FIND("µ",SUBSTITUTE('Copier commandes wix'!A55,",","µ",23))-FIND("µ",SUBSTITUTE('Copier commandes wix'!A55,",","µ",22))-3))-LEN(SUBSTITUTE(MID('Copier commandes wix'!A55,FIND("µ",SUBSTITUTE('Copier commandes wix'!A55,",","µ",22))+2,FIND("µ",SUBSTITUTE('Copier commandes wix'!A55,",","µ",23))-FIND("µ",SUBSTITUTE('Copier commandes wix'!A55,",","µ",22))-3),"-",""))))+1,500)</f>
        <v>S132033 MASQUE 3M MOD.4277</v>
      </c>
      <c r="J55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55" s="40" t="str">
        <f>MID('Copier commandes wix'!A55,FIND("µ",SUBSTITUTE('Copier commandes wix'!A55,",","µ",26))+2,FIND("µ",SUBSTITUTE('Copier commandes wix'!A55,",","µ",27))-FIND("µ",SUBSTITUTE('Copier commandes wix'!A55,",","µ",26))-3)</f>
        <v>18.35</v>
      </c>
      <c r="L55" s="36" t="str">
        <f>MID('Copier commandes wix'!A55,FIND("µ",SUBSTITUTE('Copier commandes wix'!A55,",","µ",25))+2,FIND("µ",SUBSTITUTE('Copier commandes wix'!A55,",","µ",26))-FIND("µ",SUBSTITUTE('Copier commandes wix'!A55,",","µ",25))-3)</f>
        <v>7</v>
      </c>
      <c r="M55" s="42" t="str">
        <f>MID('Copier commandes wix'!A55,FIND("µ",SUBSTITUTE('Copier commandes wix'!A55,",","µ",33))+2,FIND("µ",SUBSTITUTE('Copier commandes wix'!A55,",","µ",34))-FIND("µ",SUBSTITUTE('Copier commandes wix'!A55,",","µ",33))-3)</f>
        <v>305.87</v>
      </c>
      <c r="N55" s="5"/>
      <c r="O55" s="29" t="str">
        <f>IFERROR(VLOOKUP(I55,Article_famille!A:B,2,FALSE),"NA")</f>
        <v>Respiratoire</v>
      </c>
      <c r="P55" s="44" t="str">
        <f>'Copier commandes wix'!F55</f>
        <v>07/11/18</v>
      </c>
      <c r="Q55" s="29">
        <f>VLOOKUP(G55,'effectif par contrat'!A:B,2,FALSE)</f>
        <v>34</v>
      </c>
    </row>
    <row r="56" spans="1:17" ht="23.25" x14ac:dyDescent="0.35">
      <c r="A56" s="33" t="str">
        <f>'Copier commandes wix'!C56</f>
        <v>#10027</v>
      </c>
      <c r="B56" s="37" t="s">
        <v>656</v>
      </c>
      <c r="C56" s="37" t="str">
        <f t="shared" si="0"/>
        <v>Rémi</v>
      </c>
      <c r="D56" s="37">
        <f t="shared" si="1"/>
        <v>5</v>
      </c>
      <c r="E56" s="37">
        <f t="shared" si="2"/>
        <v>13</v>
      </c>
      <c r="F56" s="37" t="str">
        <f t="shared" si="3"/>
        <v>Dal-Maso</v>
      </c>
      <c r="G56" s="37" t="str">
        <f>VLOOKUP(F56,'Effectif contrat'!A:B,2,FALSE)</f>
        <v xml:space="preserve">AIRBUS - MAINTENANCE OES </v>
      </c>
      <c r="H56" s="36" t="str">
        <f>IFERROR(MID(MID('Copier commandes wix'!A56,FIND("µ",SUBSTITUTE('Copier commandes wix'!A56,",","µ",22))+2,FIND("µ",SUBSTITUTE('Copier commandes wix'!A56,",","µ",23))-FIND("µ",SUBSTITUTE('Copier commandes wix'!A56,",","µ",22))-3),1,FIND("-",MID('Copier commandes wix'!A56,FIND("µ",SUBSTITUTE('Copier commandes wix'!A56,",","µ",22))+2,FIND("µ",SUBSTITUTE('Copier commandes wix'!A56,",","µ",23))-FIND("µ",SUBSTITUTE('Copier commandes wix'!A56,",","µ",22))-3),1)-1),"")</f>
        <v>FS</v>
      </c>
      <c r="I56" s="36" t="str">
        <f>MID(MID('Copier commandes wix'!A56,FIND("µ",SUBSTITUTE('Copier commandes wix'!A56,",","µ",22))+2,FIND("µ",SUBSTITUTE('Copier commandes wix'!A56,",","µ",23))-FIND("µ",SUBSTITUTE('Copier commandes wix'!A56,",","µ",22))-3),SEARCH("|",SUBSTITUTE(MID('Copier commandes wix'!A56,FIND("µ",SUBSTITUTE('Copier commandes wix'!A56,",","µ",22))+2,FIND("µ",SUBSTITUTE('Copier commandes wix'!A56,",","µ",23))-FIND("µ",SUBSTITUTE('Copier commandes wix'!A56,",","µ",22))-3),"-","|",LEN(MID('Copier commandes wix'!A56,FIND("µ",SUBSTITUTE('Copier commandes wix'!A56,",","µ",22))+2,FIND("µ",SUBSTITUTE('Copier commandes wix'!A56,",","µ",23))-FIND("µ",SUBSTITUTE('Copier commandes wix'!A56,",","µ",22))-3))-LEN(SUBSTITUTE(MID('Copier commandes wix'!A56,FIND("µ",SUBSTITUTE('Copier commandes wix'!A56,",","µ",22))+2,FIND("µ",SUBSTITUTE('Copier commandes wix'!A56,",","µ",23))-FIND("µ",SUBSTITUTE('Copier commandes wix'!A56,",","µ",22))-3),"-",""))))+1,500)</f>
        <v>S131190 MASQUE ANTIPOUS. FFP3/9332+</v>
      </c>
      <c r="J56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56" s="40" t="str">
        <f>MID('Copier commandes wix'!A56,FIND("µ",SUBSTITUTE('Copier commandes wix'!A56,",","µ",26))+2,FIND("µ",SUBSTITUTE('Copier commandes wix'!A56,",","µ",27))-FIND("µ",SUBSTITUTE('Copier commandes wix'!A56,",","µ",26))-3)</f>
        <v>3.95</v>
      </c>
      <c r="L56" s="36" t="str">
        <f>MID('Copier commandes wix'!A56,FIND("µ",SUBSTITUTE('Copier commandes wix'!A56,",","µ",25))+2,FIND("µ",SUBSTITUTE('Copier commandes wix'!A56,",","µ",26))-FIND("µ",SUBSTITUTE('Copier commandes wix'!A56,",","µ",25))-3)</f>
        <v>20</v>
      </c>
      <c r="M56" s="42" t="str">
        <f>MID('Copier commandes wix'!A56,FIND("µ",SUBSTITUTE('Copier commandes wix'!A56,",","µ",33))+2,FIND("µ",SUBSTITUTE('Copier commandes wix'!A56,",","µ",34))-FIND("µ",SUBSTITUTE('Copier commandes wix'!A56,",","µ",33))-3)</f>
        <v>305.87</v>
      </c>
      <c r="N56" s="5"/>
      <c r="O56" s="29" t="str">
        <f>IFERROR(VLOOKUP(I56,Article_famille!A:B,2,FALSE),"NA")</f>
        <v>Respiratoire</v>
      </c>
      <c r="P56" s="44" t="str">
        <f>'Copier commandes wix'!F56</f>
        <v>07/11/18</v>
      </c>
      <c r="Q56" s="29">
        <f>VLOOKUP(G56,'effectif par contrat'!A:B,2,FALSE)</f>
        <v>34</v>
      </c>
    </row>
    <row r="57" spans="1:17" ht="23.25" x14ac:dyDescent="0.35">
      <c r="A57" s="33" t="str">
        <f>'Copier commandes wix'!C57</f>
        <v>#10027</v>
      </c>
      <c r="B57" s="37" t="s">
        <v>656</v>
      </c>
      <c r="C57" s="37" t="str">
        <f t="shared" si="0"/>
        <v>Rémi</v>
      </c>
      <c r="D57" s="37">
        <f t="shared" si="1"/>
        <v>5</v>
      </c>
      <c r="E57" s="37">
        <f t="shared" si="2"/>
        <v>13</v>
      </c>
      <c r="F57" s="37" t="str">
        <f t="shared" si="3"/>
        <v>Dal-Maso</v>
      </c>
      <c r="G57" s="37" t="str">
        <f>VLOOKUP(F57,'Effectif contrat'!A:B,2,FALSE)</f>
        <v xml:space="preserve">AIRBUS - MAINTENANCE OES </v>
      </c>
      <c r="H57" s="36" t="str">
        <f>IFERROR(MID(MID('Copier commandes wix'!A57,FIND("µ",SUBSTITUTE('Copier commandes wix'!A57,",","µ",22))+2,FIND("µ",SUBSTITUTE('Copier commandes wix'!A57,",","µ",23))-FIND("µ",SUBSTITUTE('Copier commandes wix'!A57,",","µ",22))-3),1,FIND("-",MID('Copier commandes wix'!A57,FIND("µ",SUBSTITUTE('Copier commandes wix'!A57,",","µ",22))+2,FIND("µ",SUBSTITUTE('Copier commandes wix'!A57,",","µ",23))-FIND("µ",SUBSTITUTE('Copier commandes wix'!A57,",","µ",22))-3),1)-1),"")</f>
        <v/>
      </c>
      <c r="I57" s="36" t="str">
        <f>IFERROR(MID(MID('Copier commandes wix'!A57,FIND("µ",SUBSTITUTE('Copier commandes wix'!A57,",","µ",22))+2,FIND("µ",SUBSTITUTE('Copier commandes wix'!A57,",","µ",23))-FIND("µ",SUBSTITUTE('Copier commandes wix'!A57,",","µ",22))-3),SEARCH("|",SUBSTITUTE(MID('Copier commandes wix'!A57,FIND("µ",SUBSTITUTE('Copier commandes wix'!A57,",","µ",22))+2,FIND("µ",SUBSTITUTE('Copier commandes wix'!A57,",","µ",23))-FIND("µ",SUBSTITUTE('Copier commandes wix'!A57,",","µ",22))-3),"-","|",LEN(MID('Copier commandes wix'!A57,FIND("µ",SUBSTITUTE('Copier commandes wix'!A57,",","µ",22))+2,FIND("µ",SUBSTITUTE('Copier commandes wix'!A57,",","µ",23))-FIND("µ",SUBSTITUTE('Copier commandes wix'!A57,",","µ",22))-3))-LEN(SUBSTITUTE(MID('Copier commandes wix'!A57,FIND("µ",SUBSTITUTE('Copier commandes wix'!A57,",","µ",22))+2,FIND("µ",SUBSTITUTE('Copier commandes wix'!A57,",","µ",23))-FIND("µ",SUBSTITUTE('Copier commandes wix'!A57,",","µ",22))-3),"-",""))))+1,500),"NA")</f>
        <v>NA</v>
      </c>
      <c r="J57" s="29" t="str">
        <f>MID(MID('Copier commandes wix'!A57,FIND("µ",SUBSTITUTE('Copier commandes wix'!A57,",","µ",23))+2,FIND("µ",SUBSTITUTE('Copier commandes wix'!A57,",","µ",24))-FIND("µ",SUBSTITUTE('Copier commandes wix'!A57,",","µ",23))-3),SEARCH("|",SUBSTITUTE(MID('Copier commandes wix'!A57,FIND("µ",SUBSTITUTE('Copier commandes wix'!A57,",","µ",23))+2,FIND("µ",SUBSTITUTE('Copier commandes wix'!A57,",","µ",24))-FIND("µ",SUBSTITUTE('Copier commandes wix'!A57,",","µ",23))-3),":","|",LEN(MID('Copier commandes wix'!A57,FIND("µ",SUBSTITUTE('Copier commandes wix'!A57,",","µ",23))+2,FIND("µ",SUBSTITUTE('Copier commandes wix'!A57,",","µ",24))-FIND("µ",SUBSTITUTE('Copier commandes wix'!A57,",","µ",23))-3))-LEN(SUBSTITUTE(MID('Copier commandes wix'!A57,FIND("µ",SUBSTITUTE('Copier commandes wix'!A57,",","µ",23))+2,FIND("µ",SUBSTITUTE('Copier commandes wix'!A57,",","µ",24))-FIND("µ",SUBSTITUTE('Copier commandes wix'!A57,",","µ",23))-3),":",""))))+1,500)</f>
        <v>L</v>
      </c>
      <c r="K57" s="40" t="str">
        <f>MID('Copier commandes wix'!A57,FIND("µ",SUBSTITUTE('Copier commandes wix'!A57,",","µ",26))+2,FIND("µ",SUBSTITUTE('Copier commandes wix'!A57,",","µ",27))-FIND("µ",SUBSTITUTE('Copier commandes wix'!A57,",","µ",26))-3)</f>
        <v>14.06</v>
      </c>
      <c r="L57" s="36" t="str">
        <f>MID('Copier commandes wix'!A57,FIND("µ",SUBSTITUTE('Copier commandes wix'!A57,",","µ",25))+2,FIND("µ",SUBSTITUTE('Copier commandes wix'!A57,",","µ",26))-FIND("µ",SUBSTITUTE('Copier commandes wix'!A57,",","µ",25))-3)</f>
        <v>5</v>
      </c>
      <c r="M57" s="42" t="str">
        <f>MID('Copier commandes wix'!A57,FIND("µ",SUBSTITUTE('Copier commandes wix'!A57,",","µ",33))+2,FIND("µ",SUBSTITUTE('Copier commandes wix'!A57,",","µ",34))-FIND("µ",SUBSTITUTE('Copier commandes wix'!A57,",","µ",33))-3)</f>
        <v>305.87</v>
      </c>
      <c r="N57" s="5"/>
      <c r="O57" s="29" t="str">
        <f>IFERROR(VLOOKUP(I57,Article_famille!A:B,2,FALSE),"NA")</f>
        <v>NA</v>
      </c>
      <c r="P57" s="44" t="str">
        <f>'Copier commandes wix'!F57</f>
        <v>07/11/18</v>
      </c>
      <c r="Q57" s="29">
        <f>VLOOKUP(G57,'effectif par contrat'!A:B,2,FALSE)</f>
        <v>34</v>
      </c>
    </row>
    <row r="58" spans="1:17" ht="23.25" x14ac:dyDescent="0.35">
      <c r="A58" s="33" t="str">
        <f>'Copier commandes wix'!C58</f>
        <v>#10027</v>
      </c>
      <c r="B58" s="37" t="s">
        <v>656</v>
      </c>
      <c r="C58" s="37" t="str">
        <f t="shared" si="0"/>
        <v>Rémi</v>
      </c>
      <c r="D58" s="37">
        <f t="shared" si="1"/>
        <v>5</v>
      </c>
      <c r="E58" s="37">
        <f t="shared" si="2"/>
        <v>13</v>
      </c>
      <c r="F58" s="37" t="str">
        <f t="shared" si="3"/>
        <v>Dal-Maso</v>
      </c>
      <c r="G58" s="37" t="str">
        <f>VLOOKUP(F58,'Effectif contrat'!A:B,2,FALSE)</f>
        <v xml:space="preserve">AIRBUS - MAINTENANCE OES </v>
      </c>
      <c r="H58" s="36" t="str">
        <f>IFERROR(MID(MID('Copier commandes wix'!A58,FIND("µ",SUBSTITUTE('Copier commandes wix'!A58,",","µ",22))+2,FIND("µ",SUBSTITUTE('Copier commandes wix'!A58,",","µ",23))-FIND("µ",SUBSTITUTE('Copier commandes wix'!A58,",","µ",22))-3),1,FIND("-",MID('Copier commandes wix'!A58,FIND("µ",SUBSTITUTE('Copier commandes wix'!A58,",","µ",22))+2,FIND("µ",SUBSTITUTE('Copier commandes wix'!A58,",","µ",23))-FIND("µ",SUBSTITUTE('Copier commandes wix'!A58,",","µ",22))-3),1)-1),"")</f>
        <v/>
      </c>
      <c r="I58" s="36" t="str">
        <f>IFERROR(MID(MID('Copier commandes wix'!A58,FIND("µ",SUBSTITUTE('Copier commandes wix'!A58,",","µ",22))+2,FIND("µ",SUBSTITUTE('Copier commandes wix'!A58,",","µ",23))-FIND("µ",SUBSTITUTE('Copier commandes wix'!A58,",","µ",22))-3),SEARCH("|",SUBSTITUTE(MID('Copier commandes wix'!A58,FIND("µ",SUBSTITUTE('Copier commandes wix'!A58,",","µ",22))+2,FIND("µ",SUBSTITUTE('Copier commandes wix'!A58,",","µ",23))-FIND("µ",SUBSTITUTE('Copier commandes wix'!A58,",","µ",22))-3),"-","|",LEN(MID('Copier commandes wix'!A58,FIND("µ",SUBSTITUTE('Copier commandes wix'!A58,",","µ",22))+2,FIND("µ",SUBSTITUTE('Copier commandes wix'!A58,",","µ",23))-FIND("µ",SUBSTITUTE('Copier commandes wix'!A58,",","µ",22))-3))-LEN(SUBSTITUTE(MID('Copier commandes wix'!A58,FIND("µ",SUBSTITUTE('Copier commandes wix'!A58,",","µ",22))+2,FIND("µ",SUBSTITUTE('Copier commandes wix'!A58,",","µ",23))-FIND("µ",SUBSTITUTE('Copier commandes wix'!A58,",","µ",22))-3),"-",""))))+1,500),"NA")</f>
        <v>NA</v>
      </c>
      <c r="J58" s="29" t="str">
        <f>MID(MID('Copier commandes wix'!A58,FIND("µ",SUBSTITUTE('Copier commandes wix'!A58,",","µ",23))+2,FIND("µ",SUBSTITUTE('Copier commandes wix'!A58,",","µ",24))-FIND("µ",SUBSTITUTE('Copier commandes wix'!A58,",","µ",23))-3),SEARCH("|",SUBSTITUTE(MID('Copier commandes wix'!A58,FIND("µ",SUBSTITUTE('Copier commandes wix'!A58,",","µ",23))+2,FIND("µ",SUBSTITUTE('Copier commandes wix'!A58,",","µ",24))-FIND("µ",SUBSTITUTE('Copier commandes wix'!A58,",","µ",23))-3),":","|",LEN(MID('Copier commandes wix'!A58,FIND("µ",SUBSTITUTE('Copier commandes wix'!A58,",","µ",23))+2,FIND("µ",SUBSTITUTE('Copier commandes wix'!A58,",","µ",24))-FIND("µ",SUBSTITUTE('Copier commandes wix'!A58,",","µ",23))-3))-LEN(SUBSTITUTE(MID('Copier commandes wix'!A58,FIND("µ",SUBSTITUTE('Copier commandes wix'!A58,",","µ",23))+2,FIND("µ",SUBSTITUTE('Copier commandes wix'!A58,",","µ",24))-FIND("µ",SUBSTITUTE('Copier commandes wix'!A58,",","µ",23))-3),":",""))))+1,500)</f>
        <v>XL</v>
      </c>
      <c r="K58" s="40" t="str">
        <f>MID('Copier commandes wix'!A58,FIND("µ",SUBSTITUTE('Copier commandes wix'!A58,",","µ",26))+2,FIND("µ",SUBSTITUTE('Copier commandes wix'!A58,",","µ",27))-FIND("µ",SUBSTITUTE('Copier commandes wix'!A58,",","µ",26))-3)</f>
        <v>14.06</v>
      </c>
      <c r="L58" s="36" t="str">
        <f>MID('Copier commandes wix'!A58,FIND("µ",SUBSTITUTE('Copier commandes wix'!A58,",","µ",25))+2,FIND("µ",SUBSTITUTE('Copier commandes wix'!A58,",","µ",26))-FIND("µ",SUBSTITUTE('Copier commandes wix'!A58,",","µ",25))-3)</f>
        <v>2</v>
      </c>
      <c r="M58" s="42" t="str">
        <f>MID('Copier commandes wix'!A58,FIND("µ",SUBSTITUTE('Copier commandes wix'!A58,",","µ",33))+2,FIND("µ",SUBSTITUTE('Copier commandes wix'!A58,",","µ",34))-FIND("µ",SUBSTITUTE('Copier commandes wix'!A58,",","µ",33))-3)</f>
        <v>305.87</v>
      </c>
      <c r="N58" s="5"/>
      <c r="O58" s="29" t="str">
        <f>IFERROR(VLOOKUP(I58,Article_famille!A:B,2,FALSE),"NA")</f>
        <v>NA</v>
      </c>
      <c r="P58" s="44" t="str">
        <f>'Copier commandes wix'!F58</f>
        <v>07/11/18</v>
      </c>
      <c r="Q58" s="29">
        <f>VLOOKUP(G58,'effectif par contrat'!A:B,2,FALSE)</f>
        <v>34</v>
      </c>
    </row>
    <row r="59" spans="1:17" ht="23.25" x14ac:dyDescent="0.35">
      <c r="A59" s="33" t="str">
        <f>'Copier commandes wix'!C59</f>
        <v>#10026</v>
      </c>
      <c r="B59" s="37" t="str">
        <f>MID('Copier commandes wix'!A59,FIND("µ",SUBSTITUTE('Copier commandes wix'!A59,",","µ",4))+2,FIND("µ",SUBSTITUTE('Copier commandes wix'!A59,",","µ",5))-FIND("µ",SUBSTITUTE('Copier commandes wix'!A59,",","µ",4))-3)</f>
        <v>aurelien aygoui</v>
      </c>
      <c r="C59" s="37" t="str">
        <f t="shared" si="0"/>
        <v>aurelien</v>
      </c>
      <c r="D59" s="37">
        <f t="shared" si="1"/>
        <v>9</v>
      </c>
      <c r="E59" s="37">
        <f t="shared" si="2"/>
        <v>15</v>
      </c>
      <c r="F59" s="37" t="str">
        <f t="shared" si="3"/>
        <v>aygoui</v>
      </c>
      <c r="G59" s="37" t="str">
        <f>VLOOKUP(F59,'Effectif contrat'!A:B,2,FALSE)</f>
        <v>ARIANEGROUP - MAINTENANCE</v>
      </c>
      <c r="H59" s="36" t="str">
        <f>IFERROR(MID(MID('Copier commandes wix'!A59,FIND("µ",SUBSTITUTE('Copier commandes wix'!A59,",","µ",22))+2,FIND("µ",SUBSTITUTE('Copier commandes wix'!A59,",","µ",23))-FIND("µ",SUBSTITUTE('Copier commandes wix'!A59,",","µ",22))-3),1,FIND("-",MID('Copier commandes wix'!A59,FIND("µ",SUBSTITUTE('Copier commandes wix'!A59,",","µ",22))+2,FIND("µ",SUBSTITUTE('Copier commandes wix'!A59,",","µ",23))-FIND("µ",SUBSTITUTE('Copier commandes wix'!A59,",","µ",22))-3),1)-1),"")</f>
        <v>EM</v>
      </c>
      <c r="I59" s="36" t="str">
        <f>MID(MID('Copier commandes wix'!A59,FIND("µ",SUBSTITUTE('Copier commandes wix'!A59,",","µ",22))+2,FIND("µ",SUBSTITUTE('Copier commandes wix'!A59,",","µ",23))-FIND("µ",SUBSTITUTE('Copier commandes wix'!A59,",","µ",22))-3),SEARCH("|",SUBSTITUTE(MID('Copier commandes wix'!A59,FIND("µ",SUBSTITUTE('Copier commandes wix'!A59,",","µ",22))+2,FIND("µ",SUBSTITUTE('Copier commandes wix'!A59,",","µ",23))-FIND("µ",SUBSTITUTE('Copier commandes wix'!A59,",","µ",22))-3),"-","|",LEN(MID('Copier commandes wix'!A59,FIND("µ",SUBSTITUTE('Copier commandes wix'!A59,",","µ",22))+2,FIND("µ",SUBSTITUTE('Copier commandes wix'!A59,",","µ",23))-FIND("µ",SUBSTITUTE('Copier commandes wix'!A59,",","µ",22))-3))-LEN(SUBSTITUTE(MID('Copier commandes wix'!A59,FIND("µ",SUBSTITUTE('Copier commandes wix'!A59,",","µ",22))+2,FIND("µ",SUBSTITUTE('Copier commandes wix'!A59,",","µ",23))-FIND("µ",SUBSTITUTE('Copier commandes wix'!A59,",","µ",22))-3),"-",""))))+1,500)</f>
        <v>CHAUSSURE BETA 7252NKK</v>
      </c>
      <c r="J59" s="29" t="str">
        <f>MID(MID('Copier commandes wix'!A59,FIND("µ",SUBSTITUTE('Copier commandes wix'!A59,",","µ",23))+2,FIND("µ",SUBSTITUTE('Copier commandes wix'!A59,",","µ",24))-FIND("µ",SUBSTITUTE('Copier commandes wix'!A59,",","µ",23))-3),SEARCH("|",SUBSTITUTE(MID('Copier commandes wix'!A59,FIND("µ",SUBSTITUTE('Copier commandes wix'!A59,",","µ",23))+2,FIND("µ",SUBSTITUTE('Copier commandes wix'!A59,",","µ",24))-FIND("µ",SUBSTITUTE('Copier commandes wix'!A59,",","µ",23))-3),":","|",LEN(MID('Copier commandes wix'!A59,FIND("µ",SUBSTITUTE('Copier commandes wix'!A59,",","µ",23))+2,FIND("µ",SUBSTITUTE('Copier commandes wix'!A59,",","µ",24))-FIND("µ",SUBSTITUTE('Copier commandes wix'!A59,",","µ",23))-3))-LEN(SUBSTITUTE(MID('Copier commandes wix'!A59,FIND("µ",SUBSTITUTE('Copier commandes wix'!A59,",","µ",23))+2,FIND("µ",SUBSTITUTE('Copier commandes wix'!A59,",","µ",24))-FIND("µ",SUBSTITUTE('Copier commandes wix'!A59,",","µ",23))-3),":",""))))+1,500)</f>
        <v>45</v>
      </c>
      <c r="K59" s="40" t="str">
        <f>MID('Copier commandes wix'!A59,FIND("µ",SUBSTITUTE('Copier commandes wix'!A59,",","µ",26))+2,FIND("µ",SUBSTITUTE('Copier commandes wix'!A59,",","µ",27))-FIND("µ",SUBSTITUTE('Copier commandes wix'!A59,",","µ",26))-3)</f>
        <v>59.5</v>
      </c>
      <c r="L59" s="36" t="str">
        <f>MID('Copier commandes wix'!A59,FIND("µ",SUBSTITUTE('Copier commandes wix'!A59,",","µ",25))+2,FIND("µ",SUBSTITUTE('Copier commandes wix'!A59,",","µ",26))-FIND("µ",SUBSTITUTE('Copier commandes wix'!A59,",","µ",25))-3)</f>
        <v>1</v>
      </c>
      <c r="M59" s="42" t="str">
        <f>MID('Copier commandes wix'!A59,FIND("µ",SUBSTITUTE('Copier commandes wix'!A59,",","µ",33))+2,FIND("µ",SUBSTITUTE('Copier commandes wix'!A59,",","µ",34))-FIND("µ",SUBSTITUTE('Copier commandes wix'!A59,",","µ",33))-3)</f>
        <v>133.7</v>
      </c>
      <c r="N59" s="5"/>
      <c r="O59" s="29" t="str">
        <f>IFERROR(VLOOKUP(I59,Article_famille!A:B,2,FALSE),"NA")</f>
        <v>Pieds</v>
      </c>
      <c r="P59" s="44" t="str">
        <f>'Copier commandes wix'!F59</f>
        <v>07/11/18</v>
      </c>
      <c r="Q59" s="29">
        <f>VLOOKUP(G59,'effectif par contrat'!A:B,2,FALSE)</f>
        <v>9</v>
      </c>
    </row>
    <row r="60" spans="1:17" ht="23.25" x14ac:dyDescent="0.35">
      <c r="A60" s="33" t="str">
        <f>'Copier commandes wix'!C60</f>
        <v>#10026</v>
      </c>
      <c r="B60" s="37" t="str">
        <f>MID('Copier commandes wix'!A60,FIND("µ",SUBSTITUTE('Copier commandes wix'!A60,",","µ",4))+2,FIND("µ",SUBSTITUTE('Copier commandes wix'!A60,",","µ",5))-FIND("µ",SUBSTITUTE('Copier commandes wix'!A60,",","µ",4))-3)</f>
        <v>aurelien aygoui</v>
      </c>
      <c r="C60" s="37" t="str">
        <f t="shared" si="0"/>
        <v>aurelien</v>
      </c>
      <c r="D60" s="37">
        <f t="shared" si="1"/>
        <v>9</v>
      </c>
      <c r="E60" s="37">
        <f t="shared" si="2"/>
        <v>15</v>
      </c>
      <c r="F60" s="37" t="str">
        <f t="shared" si="3"/>
        <v>aygoui</v>
      </c>
      <c r="G60" s="37" t="str">
        <f>VLOOKUP(F60,'Effectif contrat'!A:B,2,FALSE)</f>
        <v>ARIANEGROUP - MAINTENANCE</v>
      </c>
      <c r="H60" s="36" t="str">
        <f>IFERROR(MID(MID('Copier commandes wix'!A60,FIND("µ",SUBSTITUTE('Copier commandes wix'!A60,",","µ",22))+2,FIND("µ",SUBSTITUTE('Copier commandes wix'!A60,",","µ",23))-FIND("µ",SUBSTITUTE('Copier commandes wix'!A60,",","µ",22))-3),1,FIND("-",MID('Copier commandes wix'!A60,FIND("µ",SUBSTITUTE('Copier commandes wix'!A60,",","µ",22))+2,FIND("µ",SUBSTITUTE('Copier commandes wix'!A60,",","µ",23))-FIND("µ",SUBSTITUTE('Copier commandes wix'!A60,",","µ",22))-3),1)-1),"")</f>
        <v>FS</v>
      </c>
      <c r="I60" s="36" t="str">
        <f>MID(MID('Copier commandes wix'!A60,FIND("µ",SUBSTITUTE('Copier commandes wix'!A60,",","µ",22))+2,FIND("µ",SUBSTITUTE('Copier commandes wix'!A60,",","µ",23))-FIND("µ",SUBSTITUTE('Copier commandes wix'!A60,",","µ",22))-3),SEARCH("|",SUBSTITUTE(MID('Copier commandes wix'!A60,FIND("µ",SUBSTITUTE('Copier commandes wix'!A60,",","µ",22))+2,FIND("µ",SUBSTITUTE('Copier commandes wix'!A60,",","µ",23))-FIND("µ",SUBSTITUTE('Copier commandes wix'!A60,",","µ",22))-3),"-","|",LEN(MID('Copier commandes wix'!A60,FIND("µ",SUBSTITUTE('Copier commandes wix'!A60,",","µ",22))+2,FIND("µ",SUBSTITUTE('Copier commandes wix'!A60,",","µ",23))-FIND("µ",SUBSTITUTE('Copier commandes wix'!A60,",","µ",22))-3))-LEN(SUBSTITUTE(MID('Copier commandes wix'!A60,FIND("µ",SUBSTITUTE('Copier commandes wix'!A60,",","µ",22))+2,FIND("µ",SUBSTITUTE('Copier commandes wix'!A60,",","µ",23))-FIND("µ",SUBSTITUTE('Copier commandes wix'!A60,",","µ",22))-3),"-",""))))+1,500)</f>
        <v>COUPURE STARCUT+XTRA</v>
      </c>
      <c r="J60" s="29" t="str">
        <f>MID(MID('Copier commandes wix'!A60,FIND("µ",SUBSTITUTE('Copier commandes wix'!A60,",","µ",23))+2,FIND("µ",SUBSTITUTE('Copier commandes wix'!A60,",","µ",24))-FIND("µ",SUBSTITUTE('Copier commandes wix'!A60,",","µ",23))-3),SEARCH("|",SUBSTITUTE(MID('Copier commandes wix'!A60,FIND("µ",SUBSTITUTE('Copier commandes wix'!A60,",","µ",23))+2,FIND("µ",SUBSTITUTE('Copier commandes wix'!A60,",","µ",24))-FIND("µ",SUBSTITUTE('Copier commandes wix'!A60,",","µ",23))-3),":","|",LEN(MID('Copier commandes wix'!A60,FIND("µ",SUBSTITUTE('Copier commandes wix'!A60,",","µ",23))+2,FIND("µ",SUBSTITUTE('Copier commandes wix'!A60,",","µ",24))-FIND("µ",SUBSTITUTE('Copier commandes wix'!A60,",","µ",23))-3))-LEN(SUBSTITUTE(MID('Copier commandes wix'!A60,FIND("µ",SUBSTITUTE('Copier commandes wix'!A60,",","µ",23))+2,FIND("µ",SUBSTITUTE('Copier commandes wix'!A60,",","µ",24))-FIND("µ",SUBSTITUTE('Copier commandes wix'!A60,",","µ",23))-3),":",""))))+1,500)</f>
        <v>9</v>
      </c>
      <c r="K60" s="40" t="str">
        <f>MID('Copier commandes wix'!A60,FIND("µ",SUBSTITUTE('Copier commandes wix'!A60,",","µ",26))+2,FIND("µ",SUBSTITUTE('Copier commandes wix'!A60,",","µ",27))-FIND("µ",SUBSTITUTE('Copier commandes wix'!A60,",","µ",26))-3)</f>
        <v>3.71</v>
      </c>
      <c r="L60" s="36" t="str">
        <f>MID('Copier commandes wix'!A60,FIND("µ",SUBSTITUTE('Copier commandes wix'!A60,",","µ",25))+2,FIND("µ",SUBSTITUTE('Copier commandes wix'!A60,",","µ",26))-FIND("µ",SUBSTITUTE('Copier commandes wix'!A60,",","µ",25))-3)</f>
        <v>10</v>
      </c>
      <c r="M60" s="42" t="str">
        <f>MID('Copier commandes wix'!A60,FIND("µ",SUBSTITUTE('Copier commandes wix'!A60,",","µ",33))+2,FIND("µ",SUBSTITUTE('Copier commandes wix'!A60,",","µ",34))-FIND("µ",SUBSTITUTE('Copier commandes wix'!A60,",","µ",33))-3)</f>
        <v>133.7</v>
      </c>
      <c r="N60" s="5"/>
      <c r="O60" s="29" t="str">
        <f>IFERROR(VLOOKUP(I60,Article_famille!A:B,2,FALSE),"NA")</f>
        <v>NA</v>
      </c>
      <c r="P60" s="44" t="str">
        <f>'Copier commandes wix'!F60</f>
        <v>07/11/18</v>
      </c>
      <c r="Q60" s="29">
        <f>VLOOKUP(G60,'effectif par contrat'!A:B,2,FALSE)</f>
        <v>9</v>
      </c>
    </row>
    <row r="61" spans="1:17" ht="23.25" x14ac:dyDescent="0.35">
      <c r="A61" s="33" t="str">
        <f>'Copier commandes wix'!C61</f>
        <v>#10026</v>
      </c>
      <c r="B61" s="37" t="str">
        <f>MID('Copier commandes wix'!A61,FIND("µ",SUBSTITUTE('Copier commandes wix'!A61,",","µ",4))+2,FIND("µ",SUBSTITUTE('Copier commandes wix'!A61,",","µ",5))-FIND("µ",SUBSTITUTE('Copier commandes wix'!A61,",","µ",4))-3)</f>
        <v>aurelien aygoui</v>
      </c>
      <c r="C61" s="37" t="str">
        <f t="shared" si="0"/>
        <v>aurelien</v>
      </c>
      <c r="D61" s="37">
        <f t="shared" si="1"/>
        <v>9</v>
      </c>
      <c r="E61" s="37">
        <f t="shared" si="2"/>
        <v>15</v>
      </c>
      <c r="F61" s="37" t="str">
        <f t="shared" si="3"/>
        <v>aygoui</v>
      </c>
      <c r="G61" s="37" t="str">
        <f>VLOOKUP(F61,'Effectif contrat'!A:B,2,FALSE)</f>
        <v>ARIANEGROUP - MAINTENANCE</v>
      </c>
      <c r="H61" s="36" t="str">
        <f>IFERROR(MID(MID('Copier commandes wix'!A61,FIND("µ",SUBSTITUTE('Copier commandes wix'!A61,",","µ",22))+2,FIND("µ",SUBSTITUTE('Copier commandes wix'!A61,",","µ",23))-FIND("µ",SUBSTITUTE('Copier commandes wix'!A61,",","µ",22))-3),1,FIND("-",MID('Copier commandes wix'!A61,FIND("µ",SUBSTITUTE('Copier commandes wix'!A61,",","µ",22))+2,FIND("µ",SUBSTITUTE('Copier commandes wix'!A61,",","µ",23))-FIND("µ",SUBSTITUTE('Copier commandes wix'!A61,",","µ",22))-3),1)-1),"")</f>
        <v>FS</v>
      </c>
      <c r="I61" s="36" t="str">
        <f>MID(MID('Copier commandes wix'!A61,FIND("µ",SUBSTITUTE('Copier commandes wix'!A61,",","µ",22))+2,FIND("µ",SUBSTITUTE('Copier commandes wix'!A61,",","µ",23))-FIND("µ",SUBSTITUTE('Copier commandes wix'!A61,",","µ",22))-3),SEARCH("|",SUBSTITUTE(MID('Copier commandes wix'!A61,FIND("µ",SUBSTITUTE('Copier commandes wix'!A61,",","µ",22))+2,FIND("µ",SUBSTITUTE('Copier commandes wix'!A61,",","µ",23))-FIND("µ",SUBSTITUTE('Copier commandes wix'!A61,",","µ",22))-3),"-","|",LEN(MID('Copier commandes wix'!A61,FIND("µ",SUBSTITUTE('Copier commandes wix'!A61,",","µ",22))+2,FIND("µ",SUBSTITUTE('Copier commandes wix'!A61,",","µ",23))-FIND("µ",SUBSTITUTE('Copier commandes wix'!A61,",","µ",22))-3))-LEN(SUBSTITUTE(MID('Copier commandes wix'!A61,FIND("µ",SUBSTITUTE('Copier commandes wix'!A61,",","µ",22))+2,FIND("µ",SUBSTITUTE('Copier commandes wix'!A61,",","µ",23))-FIND("µ",SUBSTITUTE('Copier commandes wix'!A61,",","µ",22))-3),"-",""))))+1,500)</f>
        <v>COUPURE STARCUT+XTRA</v>
      </c>
      <c r="J61" s="29" t="str">
        <f>MID(MID('Copier commandes wix'!A61,FIND("µ",SUBSTITUTE('Copier commandes wix'!A61,",","µ",23))+2,FIND("µ",SUBSTITUTE('Copier commandes wix'!A61,",","µ",24))-FIND("µ",SUBSTITUTE('Copier commandes wix'!A61,",","µ",23))-3),SEARCH("|",SUBSTITUTE(MID('Copier commandes wix'!A61,FIND("µ",SUBSTITUTE('Copier commandes wix'!A61,",","µ",23))+2,FIND("µ",SUBSTITUTE('Copier commandes wix'!A61,",","µ",24))-FIND("µ",SUBSTITUTE('Copier commandes wix'!A61,",","µ",23))-3),":","|",LEN(MID('Copier commandes wix'!A61,FIND("µ",SUBSTITUTE('Copier commandes wix'!A61,",","µ",23))+2,FIND("µ",SUBSTITUTE('Copier commandes wix'!A61,",","µ",24))-FIND("µ",SUBSTITUTE('Copier commandes wix'!A61,",","µ",23))-3))-LEN(SUBSTITUTE(MID('Copier commandes wix'!A61,FIND("µ",SUBSTITUTE('Copier commandes wix'!A61,",","µ",23))+2,FIND("µ",SUBSTITUTE('Copier commandes wix'!A61,",","µ",24))-FIND("µ",SUBSTITUTE('Copier commandes wix'!A61,",","µ",23))-3),":",""))))+1,500)</f>
        <v>10</v>
      </c>
      <c r="K61" s="40" t="str">
        <f>MID('Copier commandes wix'!A61,FIND("µ",SUBSTITUTE('Copier commandes wix'!A61,",","µ",26))+2,FIND("µ",SUBSTITUTE('Copier commandes wix'!A61,",","µ",27))-FIND("µ",SUBSTITUTE('Copier commandes wix'!A61,",","µ",26))-3)</f>
        <v>3.71</v>
      </c>
      <c r="L61" s="36" t="str">
        <f>MID('Copier commandes wix'!A61,FIND("µ",SUBSTITUTE('Copier commandes wix'!A61,",","µ",25))+2,FIND("µ",SUBSTITUTE('Copier commandes wix'!A61,",","µ",26))-FIND("µ",SUBSTITUTE('Copier commandes wix'!A61,",","µ",25))-3)</f>
        <v>10</v>
      </c>
      <c r="M61" s="42" t="str">
        <f>MID('Copier commandes wix'!A61,FIND("µ",SUBSTITUTE('Copier commandes wix'!A61,",","µ",33))+2,FIND("µ",SUBSTITUTE('Copier commandes wix'!A61,",","µ",34))-FIND("µ",SUBSTITUTE('Copier commandes wix'!A61,",","µ",33))-3)</f>
        <v>133.7</v>
      </c>
      <c r="N61" s="5"/>
      <c r="O61" s="29" t="str">
        <f>IFERROR(VLOOKUP(I61,Article_famille!A:B,2,FALSE),"NA")</f>
        <v>NA</v>
      </c>
      <c r="P61" s="44" t="str">
        <f>'Copier commandes wix'!F61</f>
        <v>07/11/18</v>
      </c>
      <c r="Q61" s="29">
        <f>VLOOKUP(G61,'effectif par contrat'!A:B,2,FALSE)</f>
        <v>9</v>
      </c>
    </row>
    <row r="62" spans="1:17" ht="23.25" x14ac:dyDescent="0.35">
      <c r="A62" s="33" t="str">
        <f>'Copier commandes wix'!C62</f>
        <v>#10025</v>
      </c>
      <c r="B62" s="37" t="str">
        <f>MID('Copier commandes wix'!A62,FIND("µ",SUBSTITUTE('Copier commandes wix'!A62,",","µ",4))+2,FIND("µ",SUBSTITUTE('Copier commandes wix'!A62,",","µ",5))-FIND("µ",SUBSTITUTE('Copier commandes wix'!A62,",","µ",4))-3)</f>
        <v>lorenzo franzetti</v>
      </c>
      <c r="C62" s="37" t="str">
        <f t="shared" si="0"/>
        <v>lorenzo</v>
      </c>
      <c r="D62" s="37">
        <f t="shared" si="1"/>
        <v>8</v>
      </c>
      <c r="E62" s="37">
        <f t="shared" si="2"/>
        <v>17</v>
      </c>
      <c r="F62" s="37" t="str">
        <f t="shared" si="3"/>
        <v>franzetti</v>
      </c>
      <c r="G62" s="37" t="str">
        <f>VLOOKUP(F62,'Effectif contrat'!A:B,2,FALSE)</f>
        <v>ATELIER B05</v>
      </c>
      <c r="H62" s="36" t="str">
        <f>IFERROR(MID(MID('Copier commandes wix'!A62,FIND("µ",SUBSTITUTE('Copier commandes wix'!A62,",","µ",22))+2,FIND("µ",SUBSTITUTE('Copier commandes wix'!A62,",","µ",23))-FIND("µ",SUBSTITUTE('Copier commandes wix'!A62,",","µ",22))-3),1,FIND("-",MID('Copier commandes wix'!A62,FIND("µ",SUBSTITUTE('Copier commandes wix'!A62,",","µ",22))+2,FIND("µ",SUBSTITUTE('Copier commandes wix'!A62,",","µ",23))-FIND("µ",SUBSTITUTE('Copier commandes wix'!A62,",","µ",22))-3),1)-1),"")</f>
        <v>EM</v>
      </c>
      <c r="I62" s="36" t="str">
        <f>MID(MID('Copier commandes wix'!A62,FIND("µ",SUBSTITUTE('Copier commandes wix'!A62,",","µ",22))+2,FIND("µ",SUBSTITUTE('Copier commandes wix'!A62,",","µ",23))-FIND("µ",SUBSTITUTE('Copier commandes wix'!A62,",","µ",22))-3),SEARCH("|",SUBSTITUTE(MID('Copier commandes wix'!A62,FIND("µ",SUBSTITUTE('Copier commandes wix'!A62,",","µ",22))+2,FIND("µ",SUBSTITUTE('Copier commandes wix'!A62,",","µ",23))-FIND("µ",SUBSTITUTE('Copier commandes wix'!A62,",","µ",22))-3),"-","|",LEN(MID('Copier commandes wix'!A62,FIND("µ",SUBSTITUTE('Copier commandes wix'!A62,",","µ",22))+2,FIND("µ",SUBSTITUTE('Copier commandes wix'!A62,",","µ",23))-FIND("µ",SUBSTITUTE('Copier commandes wix'!A62,",","µ",22))-3))-LEN(SUBSTITUTE(MID('Copier commandes wix'!A62,FIND("µ",SUBSTITUTE('Copier commandes wix'!A62,",","µ",22))+2,FIND("µ",SUBSTITUTE('Copier commandes wix'!A62,",","µ",23))-FIND("µ",SUBSTITUTE('Copier commandes wix'!A62,",","µ",22))-3),"-",""))))+1,500)</f>
        <v>CHAUSSURE BETA 7252NKK</v>
      </c>
      <c r="J62" s="29" t="str">
        <f>MID(MID('Copier commandes wix'!A62,FIND("µ",SUBSTITUTE('Copier commandes wix'!A62,",","µ",23))+2,FIND("µ",SUBSTITUTE('Copier commandes wix'!A62,",","µ",24))-FIND("µ",SUBSTITUTE('Copier commandes wix'!A62,",","µ",23))-3),SEARCH("|",SUBSTITUTE(MID('Copier commandes wix'!A62,FIND("µ",SUBSTITUTE('Copier commandes wix'!A62,",","µ",23))+2,FIND("µ",SUBSTITUTE('Copier commandes wix'!A62,",","µ",24))-FIND("µ",SUBSTITUTE('Copier commandes wix'!A62,",","µ",23))-3),":","|",LEN(MID('Copier commandes wix'!A62,FIND("µ",SUBSTITUTE('Copier commandes wix'!A62,",","µ",23))+2,FIND("µ",SUBSTITUTE('Copier commandes wix'!A62,",","µ",24))-FIND("µ",SUBSTITUTE('Copier commandes wix'!A62,",","µ",23))-3))-LEN(SUBSTITUTE(MID('Copier commandes wix'!A62,FIND("µ",SUBSTITUTE('Copier commandes wix'!A62,",","µ",23))+2,FIND("µ",SUBSTITUTE('Copier commandes wix'!A62,",","µ",24))-FIND("µ",SUBSTITUTE('Copier commandes wix'!A62,",","µ",23))-3),":",""))))+1,500)</f>
        <v>43</v>
      </c>
      <c r="K62" s="40" t="str">
        <f>MID('Copier commandes wix'!A62,FIND("µ",SUBSTITUTE('Copier commandes wix'!A62,",","µ",26))+2,FIND("µ",SUBSTITUTE('Copier commandes wix'!A62,",","µ",27))-FIND("µ",SUBSTITUTE('Copier commandes wix'!A62,",","µ",26))-3)</f>
        <v>59.5</v>
      </c>
      <c r="L62" s="36" t="str">
        <f>MID('Copier commandes wix'!A62,FIND("µ",SUBSTITUTE('Copier commandes wix'!A62,",","µ",25))+2,FIND("µ",SUBSTITUTE('Copier commandes wix'!A62,",","µ",26))-FIND("µ",SUBSTITUTE('Copier commandes wix'!A62,",","µ",25))-3)</f>
        <v>2</v>
      </c>
      <c r="M62" s="42" t="str">
        <f>MID('Copier commandes wix'!A62,FIND("µ",SUBSTITUTE('Copier commandes wix'!A62,",","µ",33))+2,FIND("µ",SUBSTITUTE('Copier commandes wix'!A62,",","µ",34))-FIND("µ",SUBSTITUTE('Copier commandes wix'!A62,",","µ",33))-3)</f>
        <v>178.5</v>
      </c>
      <c r="N62" s="5"/>
      <c r="O62" s="29" t="str">
        <f>IFERROR(VLOOKUP(I62,Article_famille!A:B,2,FALSE),"NA")</f>
        <v>Pieds</v>
      </c>
      <c r="P62" s="44" t="str">
        <f>'Copier commandes wix'!F62</f>
        <v>07/11/18</v>
      </c>
      <c r="Q62" s="29">
        <f>VLOOKUP(G62,'effectif par contrat'!A:B,2,FALSE)</f>
        <v>5</v>
      </c>
    </row>
    <row r="63" spans="1:17" ht="23.25" x14ac:dyDescent="0.35">
      <c r="A63" s="33" t="str">
        <f>'Copier commandes wix'!C63</f>
        <v>#10025</v>
      </c>
      <c r="B63" s="37" t="str">
        <f>MID('Copier commandes wix'!A63,FIND("µ",SUBSTITUTE('Copier commandes wix'!A63,",","µ",4))+2,FIND("µ",SUBSTITUTE('Copier commandes wix'!A63,",","µ",5))-FIND("µ",SUBSTITUTE('Copier commandes wix'!A63,",","µ",4))-3)</f>
        <v>lorenzo franzetti</v>
      </c>
      <c r="C63" s="37" t="str">
        <f t="shared" si="0"/>
        <v>lorenzo</v>
      </c>
      <c r="D63" s="37">
        <f t="shared" si="1"/>
        <v>8</v>
      </c>
      <c r="E63" s="37">
        <f t="shared" si="2"/>
        <v>17</v>
      </c>
      <c r="F63" s="37" t="str">
        <f t="shared" si="3"/>
        <v>franzetti</v>
      </c>
      <c r="G63" s="37" t="str">
        <f>VLOOKUP(F63,'Effectif contrat'!A:B,2,FALSE)</f>
        <v>ATELIER B05</v>
      </c>
      <c r="H63" s="36" t="str">
        <f>IFERROR(MID(MID('Copier commandes wix'!A63,FIND("µ",SUBSTITUTE('Copier commandes wix'!A63,",","µ",22))+2,FIND("µ",SUBSTITUTE('Copier commandes wix'!A63,",","µ",23))-FIND("µ",SUBSTITUTE('Copier commandes wix'!A63,",","µ",22))-3),1,FIND("-",MID('Copier commandes wix'!A63,FIND("µ",SUBSTITUTE('Copier commandes wix'!A63,",","µ",22))+2,FIND("µ",SUBSTITUTE('Copier commandes wix'!A63,",","µ",23))-FIND("µ",SUBSTITUTE('Copier commandes wix'!A63,",","µ",22))-3),1)-1),"")</f>
        <v>EM</v>
      </c>
      <c r="I63" s="36" t="str">
        <f>MID(MID('Copier commandes wix'!A63,FIND("µ",SUBSTITUTE('Copier commandes wix'!A63,",","µ",22))+2,FIND("µ",SUBSTITUTE('Copier commandes wix'!A63,",","µ",23))-FIND("µ",SUBSTITUTE('Copier commandes wix'!A63,",","µ",22))-3),SEARCH("|",SUBSTITUTE(MID('Copier commandes wix'!A63,FIND("µ",SUBSTITUTE('Copier commandes wix'!A63,",","µ",22))+2,FIND("µ",SUBSTITUTE('Copier commandes wix'!A63,",","µ",23))-FIND("µ",SUBSTITUTE('Copier commandes wix'!A63,",","µ",22))-3),"-","|",LEN(MID('Copier commandes wix'!A63,FIND("µ",SUBSTITUTE('Copier commandes wix'!A63,",","µ",22))+2,FIND("µ",SUBSTITUTE('Copier commandes wix'!A63,",","µ",23))-FIND("µ",SUBSTITUTE('Copier commandes wix'!A63,",","µ",22))-3))-LEN(SUBSTITUTE(MID('Copier commandes wix'!A63,FIND("µ",SUBSTITUTE('Copier commandes wix'!A63,",","µ",22))+2,FIND("µ",SUBSTITUTE('Copier commandes wix'!A63,",","µ",23))-FIND("µ",SUBSTITUTE('Copier commandes wix'!A63,",","µ",22))-3),"-",""))))+1,500)</f>
        <v>CHAUSSURE BETA 7252NKK</v>
      </c>
      <c r="J63" s="29" t="str">
        <f>MID(MID('Copier commandes wix'!A63,FIND("µ",SUBSTITUTE('Copier commandes wix'!A63,",","µ",23))+2,FIND("µ",SUBSTITUTE('Copier commandes wix'!A63,",","µ",24))-FIND("µ",SUBSTITUTE('Copier commandes wix'!A63,",","µ",23))-3),SEARCH("|",SUBSTITUTE(MID('Copier commandes wix'!A63,FIND("µ",SUBSTITUTE('Copier commandes wix'!A63,",","µ",23))+2,FIND("µ",SUBSTITUTE('Copier commandes wix'!A63,",","µ",24))-FIND("µ",SUBSTITUTE('Copier commandes wix'!A63,",","µ",23))-3),":","|",LEN(MID('Copier commandes wix'!A63,FIND("µ",SUBSTITUTE('Copier commandes wix'!A63,",","µ",23))+2,FIND("µ",SUBSTITUTE('Copier commandes wix'!A63,",","µ",24))-FIND("µ",SUBSTITUTE('Copier commandes wix'!A63,",","µ",23))-3))-LEN(SUBSTITUTE(MID('Copier commandes wix'!A63,FIND("µ",SUBSTITUTE('Copier commandes wix'!A63,",","µ",23))+2,FIND("µ",SUBSTITUTE('Copier commandes wix'!A63,",","µ",24))-FIND("µ",SUBSTITUTE('Copier commandes wix'!A63,",","µ",23))-3),":",""))))+1,500)</f>
        <v>44</v>
      </c>
      <c r="K63" s="40" t="str">
        <f>MID('Copier commandes wix'!A63,FIND("µ",SUBSTITUTE('Copier commandes wix'!A63,",","µ",26))+2,FIND("µ",SUBSTITUTE('Copier commandes wix'!A63,",","µ",27))-FIND("µ",SUBSTITUTE('Copier commandes wix'!A63,",","µ",26))-3)</f>
        <v>59.5</v>
      </c>
      <c r="L63" s="36" t="str">
        <f>MID('Copier commandes wix'!A63,FIND("µ",SUBSTITUTE('Copier commandes wix'!A63,",","µ",25))+2,FIND("µ",SUBSTITUTE('Copier commandes wix'!A63,",","µ",26))-FIND("µ",SUBSTITUTE('Copier commandes wix'!A63,",","µ",25))-3)</f>
        <v>1</v>
      </c>
      <c r="M63" s="42" t="str">
        <f>MID('Copier commandes wix'!A63,FIND("µ",SUBSTITUTE('Copier commandes wix'!A63,",","µ",33))+2,FIND("µ",SUBSTITUTE('Copier commandes wix'!A63,",","µ",34))-FIND("µ",SUBSTITUTE('Copier commandes wix'!A63,",","µ",33))-3)</f>
        <v>178.5</v>
      </c>
      <c r="N63" s="5"/>
      <c r="O63" s="29" t="str">
        <f>IFERROR(VLOOKUP(I63,Article_famille!A:B,2,FALSE),"NA")</f>
        <v>Pieds</v>
      </c>
      <c r="P63" s="44" t="str">
        <f>'Copier commandes wix'!F63</f>
        <v>07/11/18</v>
      </c>
      <c r="Q63" s="29">
        <f>VLOOKUP(G63,'effectif par contrat'!A:B,2,FALSE)</f>
        <v>5</v>
      </c>
    </row>
    <row r="64" spans="1:17" ht="23.25" x14ac:dyDescent="0.35">
      <c r="A64" s="33" t="str">
        <f>'Copier commandes wix'!C64</f>
        <v>#10024</v>
      </c>
      <c r="B64" s="37" t="str">
        <f>MID('Copier commandes wix'!A64,FIND("µ",SUBSTITUTE('Copier commandes wix'!A64,",","µ",4))+2,FIND("µ",SUBSTITUTE('Copier commandes wix'!A64,",","µ",5))-FIND("µ",SUBSTITUTE('Copier commandes wix'!A64,",","µ",4))-3)</f>
        <v>aurelien aygoui</v>
      </c>
      <c r="C64" s="37" t="str">
        <f t="shared" si="0"/>
        <v>aurelien</v>
      </c>
      <c r="D64" s="37">
        <f t="shared" si="1"/>
        <v>9</v>
      </c>
      <c r="E64" s="37">
        <f t="shared" si="2"/>
        <v>15</v>
      </c>
      <c r="F64" s="37" t="str">
        <f t="shared" si="3"/>
        <v>aygoui</v>
      </c>
      <c r="G64" s="37" t="str">
        <f>VLOOKUP(F64,'Effectif contrat'!A:B,2,FALSE)</f>
        <v>ARIANEGROUP - MAINTENANCE</v>
      </c>
      <c r="H64" s="36" t="str">
        <f>IFERROR(MID(MID('Copier commandes wix'!A64,FIND("µ",SUBSTITUTE('Copier commandes wix'!A64,",","µ",22))+2,FIND("µ",SUBSTITUTE('Copier commandes wix'!A64,",","µ",23))-FIND("µ",SUBSTITUTE('Copier commandes wix'!A64,",","µ",22))-3),1,FIND("-",MID('Copier commandes wix'!A64,FIND("µ",SUBSTITUTE('Copier commandes wix'!A64,",","µ",22))+2,FIND("µ",SUBSTITUTE('Copier commandes wix'!A64,",","µ",23))-FIND("µ",SUBSTITUTE('Copier commandes wix'!A64,",","µ",22))-3),1)-1),"")</f>
        <v>FP</v>
      </c>
      <c r="I64" s="36" t="str">
        <f>MID(MID('Copier commandes wix'!A64,FIND("µ",SUBSTITUTE('Copier commandes wix'!A64,",","µ",22))+2,FIND("µ",SUBSTITUTE('Copier commandes wix'!A64,",","µ",23))-FIND("µ",SUBSTITUTE('Copier commandes wix'!A64,",","µ",22))-3),SEARCH("|",SUBSTITUTE(MID('Copier commandes wix'!A64,FIND("µ",SUBSTITUTE('Copier commandes wix'!A64,",","µ",22))+2,FIND("µ",SUBSTITUTE('Copier commandes wix'!A64,",","µ",23))-FIND("µ",SUBSTITUTE('Copier commandes wix'!A64,",","µ",22))-3),"-","|",LEN(MID('Copier commandes wix'!A64,FIND("µ",SUBSTITUTE('Copier commandes wix'!A64,",","µ",22))+2,FIND("µ",SUBSTITUTE('Copier commandes wix'!A64,",","µ",23))-FIND("µ",SUBSTITUTE('Copier commandes wix'!A64,",","µ",22))-3))-LEN(SUBSTITUTE(MID('Copier commandes wix'!A64,FIND("µ",SUBSTITUTE('Copier commandes wix'!A64,",","µ",22))+2,FIND("µ",SUBSTITUTE('Copier commandes wix'!A64,",","µ",23))-FIND("µ",SUBSTITUTE('Copier commandes wix'!A64,",","µ",22))-3),"-",""))))+1,500)</f>
        <v>PS55WHR CASQUE + JUGULAIRE TRAVAIL EN HAUTEUR</v>
      </c>
      <c r="J64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64" s="40" t="str">
        <f>MID('Copier commandes wix'!A64,FIND("µ",SUBSTITUTE('Copier commandes wix'!A64,",","µ",26))+2,FIND("µ",SUBSTITUTE('Copier commandes wix'!A64,",","µ",27))-FIND("µ",SUBSTITUTE('Copier commandes wix'!A64,",","µ",26))-3)</f>
        <v>14.5</v>
      </c>
      <c r="L64" s="36" t="str">
        <f>MID('Copier commandes wix'!A64,FIND("µ",SUBSTITUTE('Copier commandes wix'!A64,",","µ",25))+2,FIND("µ",SUBSTITUTE('Copier commandes wix'!A64,",","µ",26))-FIND("µ",SUBSTITUTE('Copier commandes wix'!A64,",","µ",25))-3)</f>
        <v>1</v>
      </c>
      <c r="M64" s="42" t="str">
        <f>MID('Copier commandes wix'!A64,FIND("µ",SUBSTITUTE('Copier commandes wix'!A64,",","µ",33))+2,FIND("µ",SUBSTITUTE('Copier commandes wix'!A64,",","µ",34))-FIND("µ",SUBSTITUTE('Copier commandes wix'!A64,",","µ",33))-3)</f>
        <v>78.0</v>
      </c>
      <c r="N64" s="5"/>
      <c r="O64" s="29" t="str">
        <f>IFERROR(VLOOKUP(I64,Article_famille!A:B,2,FALSE),"NA")</f>
        <v>NA</v>
      </c>
      <c r="P64" s="44" t="str">
        <f>'Copier commandes wix'!F64</f>
        <v>06/11/18</v>
      </c>
      <c r="Q64" s="29">
        <f>VLOOKUP(G64,'effectif par contrat'!A:B,2,FALSE)</f>
        <v>9</v>
      </c>
    </row>
    <row r="65" spans="1:17" ht="23.25" x14ac:dyDescent="0.35">
      <c r="A65" s="33" t="str">
        <f>'Copier commandes wix'!C65</f>
        <v>#10024</v>
      </c>
      <c r="B65" s="37" t="str">
        <f>MID('Copier commandes wix'!A65,FIND("µ",SUBSTITUTE('Copier commandes wix'!A65,",","µ",4))+2,FIND("µ",SUBSTITUTE('Copier commandes wix'!A65,",","µ",5))-FIND("µ",SUBSTITUTE('Copier commandes wix'!A65,",","µ",4))-3)</f>
        <v>aurelien aygoui</v>
      </c>
      <c r="C65" s="37" t="str">
        <f t="shared" si="0"/>
        <v>aurelien</v>
      </c>
      <c r="D65" s="37">
        <f t="shared" si="1"/>
        <v>9</v>
      </c>
      <c r="E65" s="37">
        <f t="shared" si="2"/>
        <v>15</v>
      </c>
      <c r="F65" s="37" t="str">
        <f t="shared" si="3"/>
        <v>aygoui</v>
      </c>
      <c r="G65" s="37" t="str">
        <f>VLOOKUP(F65,'Effectif contrat'!A:B,2,FALSE)</f>
        <v>ARIANEGROUP - MAINTENANCE</v>
      </c>
      <c r="H65" s="36" t="str">
        <f>IFERROR(MID(MID('Copier commandes wix'!A65,FIND("µ",SUBSTITUTE('Copier commandes wix'!A65,",","µ",22))+2,FIND("µ",SUBSTITUTE('Copier commandes wix'!A65,",","µ",23))-FIND("µ",SUBSTITUTE('Copier commandes wix'!A65,",","µ",22))-3),1,FIND("-",MID('Copier commandes wix'!A65,FIND("µ",SUBSTITUTE('Copier commandes wix'!A65,",","µ",22))+2,FIND("µ",SUBSTITUTE('Copier commandes wix'!A65,",","µ",23))-FIND("µ",SUBSTITUTE('Copier commandes wix'!A65,",","µ",22))-3),1)-1),"")</f>
        <v xml:space="preserve">EM </v>
      </c>
      <c r="I65" s="36" t="str">
        <f>MID(MID('Copier commandes wix'!A65,FIND("µ",SUBSTITUTE('Copier commandes wix'!A65,",","µ",22))+2,FIND("µ",SUBSTITUTE('Copier commandes wix'!A65,",","µ",23))-FIND("µ",SUBSTITUTE('Copier commandes wix'!A65,",","µ",22))-3),SEARCH("|",SUBSTITUTE(MID('Copier commandes wix'!A65,FIND("µ",SUBSTITUTE('Copier commandes wix'!A65,",","µ",22))+2,FIND("µ",SUBSTITUTE('Copier commandes wix'!A65,",","µ",23))-FIND("µ",SUBSTITUTE('Copier commandes wix'!A65,",","µ",22))-3),"-","|",LEN(MID('Copier commandes wix'!A65,FIND("µ",SUBSTITUTE('Copier commandes wix'!A65,",","µ",22))+2,FIND("µ",SUBSTITUTE('Copier commandes wix'!A65,",","µ",23))-FIND("µ",SUBSTITUTE('Copier commandes wix'!A65,",","µ",22))-3))-LEN(SUBSTITUTE(MID('Copier commandes wix'!A65,FIND("µ",SUBSTITUTE('Copier commandes wix'!A65,",","µ",22))+2,FIND("µ",SUBSTITUTE('Copier commandes wix'!A65,",","µ",23))-FIND("µ",SUBSTITUTE('Copier commandes wix'!A65,",","µ",22))-3),"-",""))))+1,500)</f>
        <v xml:space="preserve"> CHAUSSURE BETA 7253NKK</v>
      </c>
      <c r="J65" s="29" t="str">
        <f>MID(MID('Copier commandes wix'!A65,FIND("µ",SUBSTITUTE('Copier commandes wix'!A65,",","µ",23))+2,FIND("µ",SUBSTITUTE('Copier commandes wix'!A65,",","µ",24))-FIND("µ",SUBSTITUTE('Copier commandes wix'!A65,",","µ",23))-3),SEARCH("|",SUBSTITUTE(MID('Copier commandes wix'!A65,FIND("µ",SUBSTITUTE('Copier commandes wix'!A65,",","µ",23))+2,FIND("µ",SUBSTITUTE('Copier commandes wix'!A65,",","µ",24))-FIND("µ",SUBSTITUTE('Copier commandes wix'!A65,",","µ",23))-3),":","|",LEN(MID('Copier commandes wix'!A65,FIND("µ",SUBSTITUTE('Copier commandes wix'!A65,",","µ",23))+2,FIND("µ",SUBSTITUTE('Copier commandes wix'!A65,",","µ",24))-FIND("µ",SUBSTITUTE('Copier commandes wix'!A65,",","µ",23))-3))-LEN(SUBSTITUTE(MID('Copier commandes wix'!A65,FIND("µ",SUBSTITUTE('Copier commandes wix'!A65,",","µ",23))+2,FIND("µ",SUBSTITUTE('Copier commandes wix'!A65,",","µ",24))-FIND("µ",SUBSTITUTE('Copier commandes wix'!A65,",","µ",23))-3),":",""))))+1,500)</f>
        <v>45</v>
      </c>
      <c r="K65" s="40" t="str">
        <f>MID('Copier commandes wix'!A65,FIND("µ",SUBSTITUTE('Copier commandes wix'!A65,",","µ",26))+2,FIND("µ",SUBSTITUTE('Copier commandes wix'!A65,",","µ",27))-FIND("µ",SUBSTITUTE('Copier commandes wix'!A65,",","µ",26))-3)</f>
        <v>61.5</v>
      </c>
      <c r="L65" s="36" t="str">
        <f>MID('Copier commandes wix'!A65,FIND("µ",SUBSTITUTE('Copier commandes wix'!A65,",","µ",25))+2,FIND("µ",SUBSTITUTE('Copier commandes wix'!A65,",","µ",26))-FIND("µ",SUBSTITUTE('Copier commandes wix'!A65,",","µ",25))-3)</f>
        <v>1</v>
      </c>
      <c r="M65" s="42" t="str">
        <f>MID('Copier commandes wix'!A65,FIND("µ",SUBSTITUTE('Copier commandes wix'!A65,",","µ",33))+2,FIND("µ",SUBSTITUTE('Copier commandes wix'!A65,",","µ",34))-FIND("µ",SUBSTITUTE('Copier commandes wix'!A65,",","µ",33))-3)</f>
        <v>78.0</v>
      </c>
      <c r="N65" s="5"/>
      <c r="O65" s="29" t="str">
        <f>IFERROR(VLOOKUP(I65,Article_famille!A:B,2,FALSE),"NA")</f>
        <v>NA</v>
      </c>
      <c r="P65" s="44" t="str">
        <f>'Copier commandes wix'!F65</f>
        <v>06/11/18</v>
      </c>
      <c r="Q65" s="29">
        <f>VLOOKUP(G65,'effectif par contrat'!A:B,2,FALSE)</f>
        <v>9</v>
      </c>
    </row>
    <row r="66" spans="1:17" ht="23.25" x14ac:dyDescent="0.35">
      <c r="A66" s="33" t="str">
        <f>'Copier commandes wix'!C66</f>
        <v>#10024</v>
      </c>
      <c r="B66" s="37" t="str">
        <f>MID('Copier commandes wix'!A66,FIND("µ",SUBSTITUTE('Copier commandes wix'!A66,",","µ",4))+2,FIND("µ",SUBSTITUTE('Copier commandes wix'!A66,",","µ",5))-FIND("µ",SUBSTITUTE('Copier commandes wix'!A66,",","µ",4))-3)</f>
        <v>aurelien aygoui</v>
      </c>
      <c r="C66" s="37" t="str">
        <f t="shared" si="0"/>
        <v>aurelien</v>
      </c>
      <c r="D66" s="37">
        <f t="shared" si="1"/>
        <v>9</v>
      </c>
      <c r="E66" s="37">
        <f t="shared" si="2"/>
        <v>15</v>
      </c>
      <c r="F66" s="37" t="str">
        <f t="shared" si="3"/>
        <v>aygoui</v>
      </c>
      <c r="G66" s="37" t="str">
        <f>VLOOKUP(F66,'Effectif contrat'!A:B,2,FALSE)</f>
        <v>ARIANEGROUP - MAINTENANCE</v>
      </c>
      <c r="H66" s="36" t="str">
        <f>IFERROR(MID(MID('Copier commandes wix'!A66,FIND("µ",SUBSTITUTE('Copier commandes wix'!A66,",","µ",22))+2,FIND("µ",SUBSTITUTE('Copier commandes wix'!A66,",","µ",23))-FIND("µ",SUBSTITUTE('Copier commandes wix'!A66,",","µ",22))-3),1,FIND("-",MID('Copier commandes wix'!A66,FIND("µ",SUBSTITUTE('Copier commandes wix'!A66,",","µ",22))+2,FIND("µ",SUBSTITUTE('Copier commandes wix'!A66,",","µ",23))-FIND("µ",SUBSTITUTE('Copier commandes wix'!A66,",","µ",22))-3),1)-1),"")</f>
        <v>VP</v>
      </c>
      <c r="I66" s="36" t="str">
        <f>MID(MID('Copier commandes wix'!A66,FIND("µ",SUBSTITUTE('Copier commandes wix'!A66,",","µ",22))+2,FIND("µ",SUBSTITUTE('Copier commandes wix'!A66,",","µ",23))-FIND("µ",SUBSTITUTE('Copier commandes wix'!A66,",","µ",22))-3),SEARCH("|",SUBSTITUTE(MID('Copier commandes wix'!A66,FIND("µ",SUBSTITUTE('Copier commandes wix'!A66,",","µ",22))+2,FIND("µ",SUBSTITUTE('Copier commandes wix'!A66,",","µ",23))-FIND("µ",SUBSTITUTE('Copier commandes wix'!A66,",","µ",22))-3),"-","|",LEN(MID('Copier commandes wix'!A66,FIND("µ",SUBSTITUTE('Copier commandes wix'!A66,",","µ",22))+2,FIND("µ",SUBSTITUTE('Copier commandes wix'!A66,",","µ",23))-FIND("µ",SUBSTITUTE('Copier commandes wix'!A66,",","µ",22))-3))-LEN(SUBSTITUTE(MID('Copier commandes wix'!A66,FIND("µ",SUBSTITUTE('Copier commandes wix'!A66,",","µ",22))+2,FIND("µ",SUBSTITUTE('Copier commandes wix'!A66,",","µ",23))-FIND("µ",SUBSTITUTE('Copier commandes wix'!A66,",","µ",22))-3),"-",""))))+1,500)</f>
        <v>PARKA HV ACTEMIUM FLUO</v>
      </c>
      <c r="J66" s="29" t="str">
        <f>MID(MID('Copier commandes wix'!A66,FIND("µ",SUBSTITUTE('Copier commandes wix'!A66,",","µ",23))-2,FIND("µ",SUBSTITUTE('Copier commandes wix'!A66,",","µ",24))-FIND("µ",SUBSTITUTE('Copier commandes wix'!A66,",","µ",23))-35),SEARCH("|",SUBSTITUTE(MID('Copier commandes wix'!A66,FIND("µ",SUBSTITUTE('Copier commandes wix'!A66,",","µ",23))+2,FIND("µ",SUBSTITUTE('Copier commandes wix'!A66,",","µ",24))-FIND("µ",SUBSTITUTE('Copier commandes wix'!A66,",","µ",23))-3),":","|",LEN(MID('Copier commandes wix'!A66,FIND("µ",SUBSTITUTE('Copier commandes wix'!A66,",","µ",23))+2,FIND("µ",SUBSTITUTE('Copier commandes wix'!A66,",","µ",24))-FIND("µ",SUBSTITUTE('Copier commandes wix'!A66,",","µ",23))-3))-LEN(SUBSTITUTE(MID('Copier commandes wix'!A66,FIND("µ",SUBSTITUTE('Copier commandes wix'!A66,",","µ",23))+2,FIND("µ",SUBSTITUTE('Copier commandes wix'!A66,",","µ",24))-FIND("µ",SUBSTITUTE('Copier commandes wix'!A66,",","µ",23))-3),":",""))))+1,500)</f>
        <v>XL</v>
      </c>
      <c r="K66" s="40" t="str">
        <f>MID('Copier commandes wix'!A66,FIND("µ",SUBSTITUTE('Copier commandes wix'!A66,",","µ",26))+2,FIND("µ",SUBSTITUTE('Copier commandes wix'!A66,",","µ",27))-FIND("µ",SUBSTITUTE('Copier commandes wix'!A66,",","µ",26))-3)</f>
        <v>1.0</v>
      </c>
      <c r="L66" s="36" t="str">
        <f>MID('Copier commandes wix'!A66,FIND("µ",SUBSTITUTE('Copier commandes wix'!A66,",","µ",25))+2,FIND("µ",SUBSTITUTE('Copier commandes wix'!A66,",","µ",26))-FIND("µ",SUBSTITUTE('Copier commandes wix'!A66,",","µ",25))-3)</f>
        <v>2</v>
      </c>
      <c r="M66" s="42" t="str">
        <f>MID('Copier commandes wix'!A66,FIND("µ",SUBSTITUTE('Copier commandes wix'!A66,",","µ",33))+2,FIND("µ",SUBSTITUTE('Copier commandes wix'!A66,",","µ",34))-FIND("µ",SUBSTITUTE('Copier commandes wix'!A66,",","µ",33))-3)</f>
        <v>78.0</v>
      </c>
      <c r="N66" s="5"/>
      <c r="O66" s="29" t="str">
        <f>IFERROR(VLOOKUP(I66,Article_famille!A:B,2,FALSE),"NA")</f>
        <v>VPI</v>
      </c>
      <c r="P66" s="44" t="str">
        <f>'Copier commandes wix'!F66</f>
        <v>06/11/18</v>
      </c>
      <c r="Q66" s="29">
        <f>VLOOKUP(G66,'effectif par contrat'!A:B,2,FALSE)</f>
        <v>9</v>
      </c>
    </row>
    <row r="67" spans="1:17" ht="23.25" x14ac:dyDescent="0.35">
      <c r="A67" s="33" t="str">
        <f>'Copier commandes wix'!C67</f>
        <v>#10023</v>
      </c>
      <c r="B67" s="37" t="str">
        <f>MID('Copier commandes wix'!A67,FIND("µ",SUBSTITUTE('Copier commandes wix'!A67,",","µ",4))+2,FIND("µ",SUBSTITUTE('Copier commandes wix'!A67,",","µ",5))-FIND("µ",SUBSTITUTE('Copier commandes wix'!A67,",","µ",4))-3)</f>
        <v>guillaume vigroux</v>
      </c>
      <c r="C67" s="37" t="str">
        <f t="shared" si="0"/>
        <v>guillaume</v>
      </c>
      <c r="D67" s="37">
        <f t="shared" si="1"/>
        <v>10</v>
      </c>
      <c r="E67" s="37">
        <f t="shared" si="2"/>
        <v>17</v>
      </c>
      <c r="F67" s="37" t="str">
        <f t="shared" si="3"/>
        <v>vigroux</v>
      </c>
      <c r="G67" s="37" t="str">
        <f>VLOOKUP(F67,'Effectif contrat'!A:B,2,FALSE)</f>
        <v>MERIAL - MAINTENANCE</v>
      </c>
      <c r="H67" s="36" t="str">
        <f>IFERROR(MID(MID('Copier commandes wix'!A67,FIND("µ",SUBSTITUTE('Copier commandes wix'!A67,",","µ",22))+2,FIND("µ",SUBSTITUTE('Copier commandes wix'!A67,",","µ",23))-FIND("µ",SUBSTITUTE('Copier commandes wix'!A67,",","µ",22))-3),1,FIND("-",MID('Copier commandes wix'!A67,FIND("µ",SUBSTITUTE('Copier commandes wix'!A67,",","µ",22))+2,FIND("µ",SUBSTITUTE('Copier commandes wix'!A67,",","µ",23))-FIND("µ",SUBSTITUTE('Copier commandes wix'!A67,",","µ",22))-3),1)-1),"")</f>
        <v>EM</v>
      </c>
      <c r="I67" s="36" t="str">
        <f>MID(MID('Copier commandes wix'!A67,FIND("µ",SUBSTITUTE('Copier commandes wix'!A67,",","µ",22))+2,FIND("µ",SUBSTITUTE('Copier commandes wix'!A67,",","µ",23))-FIND("µ",SUBSTITUTE('Copier commandes wix'!A67,",","µ",22))-3),SEARCH("|",SUBSTITUTE(MID('Copier commandes wix'!A67,FIND("µ",SUBSTITUTE('Copier commandes wix'!A67,",","µ",22))+2,FIND("µ",SUBSTITUTE('Copier commandes wix'!A67,",","µ",23))-FIND("µ",SUBSTITUTE('Copier commandes wix'!A67,",","µ",22))-3),"-","|",LEN(MID('Copier commandes wix'!A67,FIND("µ",SUBSTITUTE('Copier commandes wix'!A67,",","µ",22))+2,FIND("µ",SUBSTITUTE('Copier commandes wix'!A67,",","µ",23))-FIND("µ",SUBSTITUTE('Copier commandes wix'!A67,",","µ",22))-3))-LEN(SUBSTITUTE(MID('Copier commandes wix'!A67,FIND("µ",SUBSTITUTE('Copier commandes wix'!A67,",","µ",22))+2,FIND("µ",SUBSTITUTE('Copier commandes wix'!A67,",","µ",23))-FIND("µ",SUBSTITUTE('Copier commandes wix'!A67,",","µ",22))-3),"-",""))))+1,500)</f>
        <v>CHAUSSURE BETA 7252NKK</v>
      </c>
      <c r="J67" s="29" t="str">
        <f>MID(MID('Copier commandes wix'!A67,FIND("µ",SUBSTITUTE('Copier commandes wix'!A67,",","µ",23))+2,FIND("µ",SUBSTITUTE('Copier commandes wix'!A67,",","µ",24))-FIND("µ",SUBSTITUTE('Copier commandes wix'!A67,",","µ",23))-3),SEARCH("|",SUBSTITUTE(MID('Copier commandes wix'!A67,FIND("µ",SUBSTITUTE('Copier commandes wix'!A67,",","µ",23))+2,FIND("µ",SUBSTITUTE('Copier commandes wix'!A67,",","µ",24))-FIND("µ",SUBSTITUTE('Copier commandes wix'!A67,",","µ",23))-3),":","|",LEN(MID('Copier commandes wix'!A67,FIND("µ",SUBSTITUTE('Copier commandes wix'!A67,",","µ",23))+2,FIND("µ",SUBSTITUTE('Copier commandes wix'!A67,",","µ",24))-FIND("µ",SUBSTITUTE('Copier commandes wix'!A67,",","µ",23))-3))-LEN(SUBSTITUTE(MID('Copier commandes wix'!A67,FIND("µ",SUBSTITUTE('Copier commandes wix'!A67,",","µ",23))+2,FIND("µ",SUBSTITUTE('Copier commandes wix'!A67,",","µ",24))-FIND("µ",SUBSTITUTE('Copier commandes wix'!A67,",","µ",23))-3),":",""))))+1,500)</f>
        <v>43</v>
      </c>
      <c r="K67" s="40" t="str">
        <f>MID('Copier commandes wix'!A67,FIND("µ",SUBSTITUTE('Copier commandes wix'!A67,",","µ",26))+2,FIND("µ",SUBSTITUTE('Copier commandes wix'!A67,",","µ",27))-FIND("µ",SUBSTITUTE('Copier commandes wix'!A67,",","µ",26))-3)</f>
        <v>59.5</v>
      </c>
      <c r="L67" s="36" t="str">
        <f>MID('Copier commandes wix'!A67,FIND("µ",SUBSTITUTE('Copier commandes wix'!A67,",","µ",25))+2,FIND("µ",SUBSTITUTE('Copier commandes wix'!A67,",","µ",26))-FIND("µ",SUBSTITUTE('Copier commandes wix'!A67,",","µ",25))-3)</f>
        <v>1</v>
      </c>
      <c r="M67" s="42" t="str">
        <f>MID('Copier commandes wix'!A67,FIND("µ",SUBSTITUTE('Copier commandes wix'!A67,",","µ",33))+2,FIND("µ",SUBSTITUTE('Copier commandes wix'!A67,",","µ",34))-FIND("µ",SUBSTITUTE('Copier commandes wix'!A67,",","µ",33))-3)</f>
        <v>59.5</v>
      </c>
      <c r="N67" s="5"/>
      <c r="O67" s="29" t="str">
        <f>IFERROR(VLOOKUP(I67,Article_famille!A:B,2,FALSE),"NA")</f>
        <v>Pieds</v>
      </c>
      <c r="P67" s="44" t="str">
        <f>'Copier commandes wix'!F67</f>
        <v>06/11/18</v>
      </c>
      <c r="Q67" s="29">
        <f>VLOOKUP(G67,'effectif par contrat'!A:B,2,FALSE)</f>
        <v>6</v>
      </c>
    </row>
    <row r="68" spans="1:17" ht="23.25" x14ac:dyDescent="0.35">
      <c r="A68" s="33" t="str">
        <f>'Copier commandes wix'!C68</f>
        <v>#10022</v>
      </c>
      <c r="B68" s="37" t="str">
        <f>MID('Copier commandes wix'!A68,FIND("µ",SUBSTITUTE('Copier commandes wix'!A68,",","µ",4))+2,FIND("µ",SUBSTITUTE('Copier commandes wix'!A68,",","µ",5))-FIND("µ",SUBSTITUTE('Copier commandes wix'!A68,",","µ",4))-3)</f>
        <v>pascal garcia</v>
      </c>
      <c r="C68" s="37" t="str">
        <f t="shared" ref="C68:C129" si="4">IFERROR(MID(B68,1,FIND(" ",B68,1)-1),"")</f>
        <v>pascal</v>
      </c>
      <c r="D68" s="37">
        <f t="shared" ref="D68:D129" si="5">LEN(C68)+1</f>
        <v>7</v>
      </c>
      <c r="E68" s="37">
        <f t="shared" ref="E68:E129" si="6">LEN(B68)</f>
        <v>13</v>
      </c>
      <c r="F68" s="37" t="str">
        <f t="shared" ref="F68:F129" si="7">RIGHT(B68,E68-D68)</f>
        <v>garcia</v>
      </c>
      <c r="G68" s="37" t="str">
        <f>VLOOKUP(F68,'Effectif contrat'!A:B,2,FALSE)</f>
        <v>PIONEER - MAINTENANCE</v>
      </c>
      <c r="H68" s="36" t="str">
        <f>IFERROR(MID(MID('Copier commandes wix'!A68,FIND("µ",SUBSTITUTE('Copier commandes wix'!A68,",","µ",22))+2,FIND("µ",SUBSTITUTE('Copier commandes wix'!A68,",","µ",23))-FIND("µ",SUBSTITUTE('Copier commandes wix'!A68,",","µ",22))-3),1,FIND("-",MID('Copier commandes wix'!A68,FIND("µ",SUBSTITUTE('Copier commandes wix'!A68,",","µ",22))+2,FIND("µ",SUBSTITUTE('Copier commandes wix'!A68,",","µ",23))-FIND("µ",SUBSTITUTE('Copier commandes wix'!A68,",","µ",22))-3),1)-1),"")</f>
        <v>VP</v>
      </c>
      <c r="I68" s="36" t="str">
        <f>MID(MID('Copier commandes wix'!A68,FIND("µ",SUBSTITUTE('Copier commandes wix'!A68,",","µ",22))+2,FIND("µ",SUBSTITUTE('Copier commandes wix'!A68,",","µ",23))-FIND("µ",SUBSTITUTE('Copier commandes wix'!A68,",","µ",22))-3),SEARCH("|",SUBSTITUTE(MID('Copier commandes wix'!A68,FIND("µ",SUBSTITUTE('Copier commandes wix'!A68,",","µ",22))+2,FIND("µ",SUBSTITUTE('Copier commandes wix'!A68,",","µ",23))-FIND("µ",SUBSTITUTE('Copier commandes wix'!A68,",","µ",22))-3),"-","|",LEN(MID('Copier commandes wix'!A68,FIND("µ",SUBSTITUTE('Copier commandes wix'!A68,",","µ",22))+2,FIND("µ",SUBSTITUTE('Copier commandes wix'!A68,",","µ",23))-FIND("µ",SUBSTITUTE('Copier commandes wix'!A68,",","µ",22))-3))-LEN(SUBSTITUTE(MID('Copier commandes wix'!A68,FIND("µ",SUBSTITUTE('Copier commandes wix'!A68,",","µ",22))+2,FIND("µ",SUBSTITUTE('Copier commandes wix'!A68,",","µ",23))-FIND("µ",SUBSTITUTE('Copier commandes wix'!A68,",","µ",22))-3),"-",""))))+1,500)</f>
        <v>PARKA HV ACTEMIUM FLUO</v>
      </c>
      <c r="J68" s="29" t="str">
        <f>MID(MID('Copier commandes wix'!A68,FIND("µ",SUBSTITUTE('Copier commandes wix'!A68,",","µ",23))-2,FIND("µ",SUBSTITUTE('Copier commandes wix'!A68,",","µ",24))-FIND("µ",SUBSTITUTE('Copier commandes wix'!A68,",","µ",23))-29),SEARCH("|",SUBSTITUTE(MID('Copier commandes wix'!A68,FIND("µ",SUBSTITUTE('Copier commandes wix'!A68,",","µ",23))+2,FIND("µ",SUBSTITUTE('Copier commandes wix'!A68,",","µ",24))-FIND("µ",SUBSTITUTE('Copier commandes wix'!A68,",","µ",23))-3),":","|",LEN(MID('Copier commandes wix'!A68,FIND("µ",SUBSTITUTE('Copier commandes wix'!A68,",","µ",23))+2,FIND("µ",SUBSTITUTE('Copier commandes wix'!A68,",","µ",24))-FIND("µ",SUBSTITUTE('Copier commandes wix'!A68,",","µ",23))-3))-LEN(SUBSTITUTE(MID('Copier commandes wix'!A68,FIND("µ",SUBSTITUTE('Copier commandes wix'!A68,",","µ",23))+2,FIND("µ",SUBSTITUTE('Copier commandes wix'!A68,",","µ",24))-FIND("µ",SUBSTITUTE('Copier commandes wix'!A68,",","µ",23))-3),":",""))))+1,500)</f>
        <v xml:space="preserve">XL </v>
      </c>
      <c r="K68" s="40" t="str">
        <f>MID('Copier commandes wix'!A68,FIND("µ",SUBSTITUTE('Copier commandes wix'!A68,",","µ",26))+2,FIND("µ",SUBSTITUTE('Copier commandes wix'!A68,",","µ",27))-FIND("µ",SUBSTITUTE('Copier commandes wix'!A68,",","µ",26))-3)</f>
        <v>1.0</v>
      </c>
      <c r="L68" s="36" t="str">
        <f>MID('Copier commandes wix'!A68,FIND("µ",SUBSTITUTE('Copier commandes wix'!A68,",","µ",25))+2,FIND("µ",SUBSTITUTE('Copier commandes wix'!A68,",","µ",26))-FIND("µ",SUBSTITUTE('Copier commandes wix'!A68,",","µ",25))-3)</f>
        <v>1</v>
      </c>
      <c r="M68" s="42" t="str">
        <f>MID('Copier commandes wix'!A68,FIND("µ",SUBSTITUTE('Copier commandes wix'!A68,",","µ",33))+2,FIND("µ",SUBSTITUTE('Copier commandes wix'!A68,",","µ",34))-FIND("µ",SUBSTITUTE('Copier commandes wix'!A68,",","µ",33))-3)</f>
        <v>1.0</v>
      </c>
      <c r="N68" s="5"/>
      <c r="O68" s="29" t="str">
        <f>IFERROR(VLOOKUP(I68,Article_famille!A:B,2,FALSE),"NA")</f>
        <v>VPI</v>
      </c>
      <c r="P68" s="44" t="str">
        <f>'Copier commandes wix'!F68</f>
        <v>05/11/18</v>
      </c>
      <c r="Q68" s="29">
        <f>VLOOKUP(G68,'effectif par contrat'!A:B,2,FALSE)</f>
        <v>2</v>
      </c>
    </row>
    <row r="69" spans="1:17" ht="23.25" x14ac:dyDescent="0.35">
      <c r="A69" s="33" t="str">
        <f>'Copier commandes wix'!C69</f>
        <v>#10021</v>
      </c>
      <c r="B69" s="37" t="str">
        <f>MID('Copier commandes wix'!A69,FIND("µ",SUBSTITUTE('Copier commandes wix'!A69,",","µ",4))+2,FIND("µ",SUBSTITUTE('Copier commandes wix'!A69,",","µ",5))-FIND("µ",SUBSTITUTE('Copier commandes wix'!A69,",","µ",4))-3)</f>
        <v>eric sanchez-clary</v>
      </c>
      <c r="C69" s="37" t="str">
        <f t="shared" si="4"/>
        <v>eric</v>
      </c>
      <c r="D69" s="37">
        <f t="shared" si="5"/>
        <v>5</v>
      </c>
      <c r="E69" s="37">
        <f t="shared" si="6"/>
        <v>18</v>
      </c>
      <c r="F69" s="37" t="str">
        <f t="shared" si="7"/>
        <v>sanchez-clary</v>
      </c>
      <c r="G69" s="37" t="str">
        <f>VLOOKUP(F69,'Effectif contrat'!A:B,2,FALSE)</f>
        <v>AIRBUS - MAINTENANCE FAL</v>
      </c>
      <c r="H69" s="36" t="str">
        <f>IFERROR(MID(MID('Copier commandes wix'!A69,FIND("µ",SUBSTITUTE('Copier commandes wix'!A69,",","µ",22))+2,FIND("µ",SUBSTITUTE('Copier commandes wix'!A69,",","µ",23))-FIND("µ",SUBSTITUTE('Copier commandes wix'!A69,",","µ",22))-3),1,FIND("-",MID('Copier commandes wix'!A69,FIND("µ",SUBSTITUTE('Copier commandes wix'!A69,",","µ",22))+2,FIND("µ",SUBSTITUTE('Copier commandes wix'!A69,",","µ",23))-FIND("µ",SUBSTITUTE('Copier commandes wix'!A69,",","µ",22))-3),1)-1),"")</f>
        <v>VP</v>
      </c>
      <c r="I69" s="36" t="str">
        <f>MID(MID('Copier commandes wix'!A69,FIND("µ",SUBSTITUTE('Copier commandes wix'!A69,",","µ",22))+2,FIND("µ",SUBSTITUTE('Copier commandes wix'!A69,",","µ",23))-FIND("µ",SUBSTITUTE('Copier commandes wix'!A69,",","µ",22))-3),SEARCH("|",SUBSTITUTE(MID('Copier commandes wix'!A69,FIND("µ",SUBSTITUTE('Copier commandes wix'!A69,",","µ",22))+2,FIND("µ",SUBSTITUTE('Copier commandes wix'!A69,",","µ",23))-FIND("µ",SUBSTITUTE('Copier commandes wix'!A69,",","µ",22))-3),"-","|",LEN(MID('Copier commandes wix'!A69,FIND("µ",SUBSTITUTE('Copier commandes wix'!A69,",","µ",22))+2,FIND("µ",SUBSTITUTE('Copier commandes wix'!A69,",","µ",23))-FIND("µ",SUBSTITUTE('Copier commandes wix'!A69,",","µ",22))-3))-LEN(SUBSTITUTE(MID('Copier commandes wix'!A69,FIND("µ",SUBSTITUTE('Copier commandes wix'!A69,",","µ",22))+2,FIND("µ",SUBSTITUTE('Copier commandes wix'!A69,",","µ",23))-FIND("µ",SUBSTITUTE('Copier commandes wix'!A69,",","µ",22))-3),"-",""))))+1,500)</f>
        <v>VESTE ACTEMIUM ROUGE</v>
      </c>
      <c r="J69" s="29" t="str">
        <f>MID(MID('Copier commandes wix'!A69,FIND("µ",SUBSTITUTE('Copier commandes wix'!A69,",","µ",23))-2,FIND("µ",SUBSTITUTE('Copier commandes wix'!A69,",","µ",24))-FIND("µ",SUBSTITUTE('Copier commandes wix'!A69,",","µ",23))-33),SEARCH("|",SUBSTITUTE(MID('Copier commandes wix'!A69,FIND("µ",SUBSTITUTE('Copier commandes wix'!A69,",","µ",23))+2,FIND("µ",SUBSTITUTE('Copier commandes wix'!A69,",","µ",24))-FIND("µ",SUBSTITUTE('Copier commandes wix'!A69,",","µ",23))-3),":","|",LEN(MID('Copier commandes wix'!A69,FIND("µ",SUBSTITUTE('Copier commandes wix'!A69,",","µ",23))+2,FIND("µ",SUBSTITUTE('Copier commandes wix'!A69,",","µ",24))-FIND("µ",SUBSTITUTE('Copier commandes wix'!A69,",","µ",23))-3))-LEN(SUBSTITUTE(MID('Copier commandes wix'!A69,FIND("µ",SUBSTITUTE('Copier commandes wix'!A69,",","µ",23))+2,FIND("µ",SUBSTITUTE('Copier commandes wix'!A69,",","µ",24))-FIND("µ",SUBSTITUTE('Copier commandes wix'!A69,",","µ",23))-3),":",""))))+1,500)</f>
        <v>T2</v>
      </c>
      <c r="K69" s="40" t="str">
        <f>MID('Copier commandes wix'!A69,FIND("µ",SUBSTITUTE('Copier commandes wix'!A69,",","µ",26))+2,FIND("µ",SUBSTITUTE('Copier commandes wix'!A69,",","µ",27))-FIND("µ",SUBSTITUTE('Copier commandes wix'!A69,",","µ",26))-3)</f>
        <v>1.0</v>
      </c>
      <c r="L69" s="36" t="str">
        <f>MID('Copier commandes wix'!A69,FIND("µ",SUBSTITUTE('Copier commandes wix'!A69,",","µ",25))+2,FIND("µ",SUBSTITUTE('Copier commandes wix'!A69,",","µ",26))-FIND("µ",SUBSTITUTE('Copier commandes wix'!A69,",","µ",25))-3)</f>
        <v>5</v>
      </c>
      <c r="M69" s="61">
        <f>5+48.91+(3.71*120*3)+39.85+5+2+5</f>
        <v>1441.36</v>
      </c>
      <c r="N69" s="5"/>
      <c r="O69" s="29" t="str">
        <f>IFERROR(VLOOKUP(I69,Article_famille!A:B,2,FALSE),"NA")</f>
        <v>VPI</v>
      </c>
      <c r="P69" s="44" t="str">
        <f>'Copier commandes wix'!F69</f>
        <v>05/11/18</v>
      </c>
      <c r="Q69" s="29">
        <f>VLOOKUP(G69,'effectif par contrat'!A:B,2,FALSE)</f>
        <v>36</v>
      </c>
    </row>
    <row r="70" spans="1:17" ht="23.25" x14ac:dyDescent="0.35">
      <c r="A70" s="33" t="str">
        <f>'Copier commandes wix'!C70</f>
        <v>#10021</v>
      </c>
      <c r="B70" s="37" t="str">
        <f>MID('Copier commandes wix'!A70,FIND("µ",SUBSTITUTE('Copier commandes wix'!A70,",","µ",4))+2,FIND("µ",SUBSTITUTE('Copier commandes wix'!A70,",","µ",5))-FIND("µ",SUBSTITUTE('Copier commandes wix'!A70,",","µ",4))-3)</f>
        <v>eric sanchez-clary</v>
      </c>
      <c r="C70" s="37" t="str">
        <f t="shared" si="4"/>
        <v>eric</v>
      </c>
      <c r="D70" s="37">
        <f t="shared" si="5"/>
        <v>5</v>
      </c>
      <c r="E70" s="37">
        <f t="shared" si="6"/>
        <v>18</v>
      </c>
      <c r="F70" s="37" t="str">
        <f t="shared" si="7"/>
        <v>sanchez-clary</v>
      </c>
      <c r="G70" s="37" t="str">
        <f>VLOOKUP(F70,'Effectif contrat'!A:B,2,FALSE)</f>
        <v>AIRBUS - MAINTENANCE FAL</v>
      </c>
      <c r="H70" s="36" t="str">
        <f>IFERROR(MID(MID('Copier commandes wix'!A70,FIND("µ",SUBSTITUTE('Copier commandes wix'!A70,",","µ",22))+2,FIND("µ",SUBSTITUTE('Copier commandes wix'!A70,",","µ",23))-FIND("µ",SUBSTITUTE('Copier commandes wix'!A70,",","µ",22))-3),1,FIND("-",MID('Copier commandes wix'!A70,FIND("µ",SUBSTITUTE('Copier commandes wix'!A70,",","µ",22))+2,FIND("µ",SUBSTITUTE('Copier commandes wix'!A70,",","µ",23))-FIND("µ",SUBSTITUTE('Copier commandes wix'!A70,",","µ",22))-3),1)-1),"")</f>
        <v>BP</v>
      </c>
      <c r="I70" s="36" t="str">
        <f>MID(MID('Copier commandes wix'!A70,FIND("µ",SUBSTITUTE('Copier commandes wix'!A70,",","µ",22))+2,FIND("µ",SUBSTITUTE('Copier commandes wix'!A70,",","µ",23))-FIND("µ",SUBSTITUTE('Copier commandes wix'!A70,",","µ",22))-3),SEARCH("|",SUBSTITUTE(MID('Copier commandes wix'!A70,FIND("µ",SUBSTITUTE('Copier commandes wix'!A70,",","µ",22))+2,FIND("µ",SUBSTITUTE('Copier commandes wix'!A70,",","µ",23))-FIND("µ",SUBSTITUTE('Copier commandes wix'!A70,",","µ",22))-3),"-","|",LEN(MID('Copier commandes wix'!A70,FIND("µ",SUBSTITUTE('Copier commandes wix'!A70,",","µ",22))+2,FIND("µ",SUBSTITUTE('Copier commandes wix'!A70,",","µ",23))-FIND("µ",SUBSTITUTE('Copier commandes wix'!A70,",","µ",22))-3))-LEN(SUBSTITUTE(MID('Copier commandes wix'!A70,FIND("µ",SUBSTITUTE('Copier commandes wix'!A70,",","µ",22))+2,FIND("µ",SUBSTITUTE('Copier commandes wix'!A70,",","µ",23))-FIND("µ",SUBSTITUTE('Copier commandes wix'!A70,",","µ",22))-3),"-",""))))+1,500)</f>
        <v>492000 CHAUSSURES YUKON</v>
      </c>
      <c r="J70" s="29" t="str">
        <f>MID(MID('Copier commandes wix'!A70,FIND("µ",SUBSTITUTE('Copier commandes wix'!A70,",","µ",23))+2,FIND("µ",SUBSTITUTE('Copier commandes wix'!A70,",","µ",24))-FIND("µ",SUBSTITUTE('Copier commandes wix'!A70,",","µ",23))-3),SEARCH("|",SUBSTITUTE(MID('Copier commandes wix'!A70,FIND("µ",SUBSTITUTE('Copier commandes wix'!A70,",","µ",23))+2,FIND("µ",SUBSTITUTE('Copier commandes wix'!A70,",","µ",24))-FIND("µ",SUBSTITUTE('Copier commandes wix'!A70,",","µ",23))-3),":","|",LEN(MID('Copier commandes wix'!A70,FIND("µ",SUBSTITUTE('Copier commandes wix'!A70,",","µ",23))+2,FIND("µ",SUBSTITUTE('Copier commandes wix'!A70,",","µ",24))-FIND("µ",SUBSTITUTE('Copier commandes wix'!A70,",","µ",23))-3))-LEN(SUBSTITUTE(MID('Copier commandes wix'!A70,FIND("µ",SUBSTITUTE('Copier commandes wix'!A70,",","µ",23))+2,FIND("µ",SUBSTITUTE('Copier commandes wix'!A70,",","µ",24))-FIND("µ",SUBSTITUTE('Copier commandes wix'!A70,",","µ",23))-3),":",""))))+1,500)</f>
        <v>41</v>
      </c>
      <c r="K70" s="40" t="str">
        <f>MID('Copier commandes wix'!A70,FIND("µ",SUBSTITUTE('Copier commandes wix'!A70,",","µ",26))+2,FIND("µ",SUBSTITUTE('Copier commandes wix'!A70,",","µ",27))-FIND("µ",SUBSTITUTE('Copier commandes wix'!A70,",","µ",26))-3)</f>
        <v>48.91</v>
      </c>
      <c r="L70" s="36" t="str">
        <f>MID('Copier commandes wix'!A70,FIND("µ",SUBSTITUTE('Copier commandes wix'!A70,",","µ",25))+2,FIND("µ",SUBSTITUTE('Copier commandes wix'!A70,",","µ",26))-FIND("µ",SUBSTITUTE('Copier commandes wix'!A70,",","µ",25))-3)</f>
        <v>1</v>
      </c>
      <c r="M70" s="61">
        <f t="shared" ref="M70:M77" si="8">5+48.91+(3.71*120*3)+39.85+5+2+5</f>
        <v>1441.36</v>
      </c>
      <c r="N70" s="5"/>
      <c r="O70" s="29" t="str">
        <f>IFERROR(VLOOKUP(I70,Article_famille!A:B,2,FALSE),"NA")</f>
        <v>Pieds</v>
      </c>
      <c r="P70" s="44" t="str">
        <f>'Copier commandes wix'!F70</f>
        <v>05/11/18</v>
      </c>
      <c r="Q70" s="29">
        <f>VLOOKUP(G70,'effectif par contrat'!A:B,2,FALSE)</f>
        <v>36</v>
      </c>
    </row>
    <row r="71" spans="1:17" ht="23.25" x14ac:dyDescent="0.35">
      <c r="A71" s="33" t="str">
        <f>'Copier commandes wix'!C71</f>
        <v>#10021</v>
      </c>
      <c r="B71" s="37" t="str">
        <f>MID('Copier commandes wix'!A71,FIND("µ",SUBSTITUTE('Copier commandes wix'!A71,",","µ",4))+2,FIND("µ",SUBSTITUTE('Copier commandes wix'!A71,",","µ",5))-FIND("µ",SUBSTITUTE('Copier commandes wix'!A71,",","µ",4))-3)</f>
        <v>eric sanchez-clary</v>
      </c>
      <c r="C71" s="37" t="str">
        <f t="shared" si="4"/>
        <v>eric</v>
      </c>
      <c r="D71" s="37">
        <f t="shared" si="5"/>
        <v>5</v>
      </c>
      <c r="E71" s="37">
        <f t="shared" si="6"/>
        <v>18</v>
      </c>
      <c r="F71" s="37" t="str">
        <f t="shared" si="7"/>
        <v>sanchez-clary</v>
      </c>
      <c r="G71" s="37" t="str">
        <f>VLOOKUP(F71,'Effectif contrat'!A:B,2,FALSE)</f>
        <v>AIRBUS - MAINTENANCE FAL</v>
      </c>
      <c r="H71" s="36" t="str">
        <f>IFERROR(MID(MID('Copier commandes wix'!A71,FIND("µ",SUBSTITUTE('Copier commandes wix'!A71,",","µ",22))+2,FIND("µ",SUBSTITUTE('Copier commandes wix'!A71,",","µ",23))-FIND("µ",SUBSTITUTE('Copier commandes wix'!A71,",","µ",22))-3),1,FIND("-",MID('Copier commandes wix'!A71,FIND("µ",SUBSTITUTE('Copier commandes wix'!A71,",","µ",22))+2,FIND("µ",SUBSTITUTE('Copier commandes wix'!A71,",","µ",23))-FIND("µ",SUBSTITUTE('Copier commandes wix'!A71,",","µ",22))-3),1)-1),"")</f>
        <v>FS</v>
      </c>
      <c r="I71" s="36" t="str">
        <f>MID(MID('Copier commandes wix'!A71,FIND("µ",SUBSTITUTE('Copier commandes wix'!A71,",","µ",22))+2,FIND("µ",SUBSTITUTE('Copier commandes wix'!A71,",","µ",23))-FIND("µ",SUBSTITUTE('Copier commandes wix'!A71,",","µ",22))-3),SEARCH("|",SUBSTITUTE(MID('Copier commandes wix'!A71,FIND("µ",SUBSTITUTE('Copier commandes wix'!A71,",","µ",22))+2,FIND("µ",SUBSTITUTE('Copier commandes wix'!A71,",","µ",23))-FIND("µ",SUBSTITUTE('Copier commandes wix'!A71,",","µ",22))-3),"-","|",LEN(MID('Copier commandes wix'!A71,FIND("µ",SUBSTITUTE('Copier commandes wix'!A71,",","µ",22))+2,FIND("µ",SUBSTITUTE('Copier commandes wix'!A71,",","µ",23))-FIND("µ",SUBSTITUTE('Copier commandes wix'!A71,",","µ",22))-3))-LEN(SUBSTITUTE(MID('Copier commandes wix'!A71,FIND("µ",SUBSTITUTE('Copier commandes wix'!A71,",","µ",22))+2,FIND("µ",SUBSTITUTE('Copier commandes wix'!A71,",","µ",23))-FIND("µ",SUBSTITUTE('Copier commandes wix'!A71,",","µ",22))-3),"-",""))))+1,500)</f>
        <v>COUPURE STARCUT+XTRA</v>
      </c>
      <c r="J71" s="29" t="str">
        <f>MID(MID('Copier commandes wix'!A71,FIND("µ",SUBSTITUTE('Copier commandes wix'!A71,",","µ",23))+2,FIND("µ",SUBSTITUTE('Copier commandes wix'!A71,",","µ",24))-FIND("µ",SUBSTITUTE('Copier commandes wix'!A71,",","µ",23))-3),SEARCH("|",SUBSTITUTE(MID('Copier commandes wix'!A71,FIND("µ",SUBSTITUTE('Copier commandes wix'!A71,",","µ",23))+2,FIND("µ",SUBSTITUTE('Copier commandes wix'!A71,",","µ",24))-FIND("µ",SUBSTITUTE('Copier commandes wix'!A71,",","µ",23))-3),":","|",LEN(MID('Copier commandes wix'!A71,FIND("µ",SUBSTITUTE('Copier commandes wix'!A71,",","µ",23))+2,FIND("µ",SUBSTITUTE('Copier commandes wix'!A71,",","µ",24))-FIND("µ",SUBSTITUTE('Copier commandes wix'!A71,",","µ",23))-3))-LEN(SUBSTITUTE(MID('Copier commandes wix'!A71,FIND("µ",SUBSTITUTE('Copier commandes wix'!A71,",","µ",23))+2,FIND("µ",SUBSTITUTE('Copier commandes wix'!A71,",","µ",24))-FIND("µ",SUBSTITUTE('Copier commandes wix'!A71,",","µ",23))-3),":",""))))+1,500)</f>
        <v>10</v>
      </c>
      <c r="K71" s="40" t="str">
        <f>MID('Copier commandes wix'!A71,FIND("µ",SUBSTITUTE('Copier commandes wix'!A71,",","µ",26))+2,FIND("µ",SUBSTITUTE('Copier commandes wix'!A71,",","µ",27))-FIND("µ",SUBSTITUTE('Copier commandes wix'!A71,",","µ",26))-3)</f>
        <v>3.71</v>
      </c>
      <c r="L71" s="36" t="str">
        <f>MID('Copier commandes wix'!A71,FIND("µ",SUBSTITUTE('Copier commandes wix'!A71,",","µ",25))+2,FIND("µ",SUBSTITUTE('Copier commandes wix'!A71,",","µ",26))-FIND("µ",SUBSTITUTE('Copier commandes wix'!A71,",","µ",25))-3)</f>
        <v>120</v>
      </c>
      <c r="M71" s="61">
        <f t="shared" si="8"/>
        <v>1441.36</v>
      </c>
      <c r="N71" s="5"/>
      <c r="O71" s="29" t="str">
        <f>IFERROR(VLOOKUP(I71,Article_famille!A:B,2,FALSE),"NA")</f>
        <v>NA</v>
      </c>
      <c r="P71" s="44" t="str">
        <f>'Copier commandes wix'!F71</f>
        <v>05/11/18</v>
      </c>
      <c r="Q71" s="29">
        <f>VLOOKUP(G71,'effectif par contrat'!A:B,2,FALSE)</f>
        <v>36</v>
      </c>
    </row>
    <row r="72" spans="1:17" ht="23.25" x14ac:dyDescent="0.35">
      <c r="A72" s="33" t="str">
        <f>'Copier commandes wix'!C72</f>
        <v>#10021</v>
      </c>
      <c r="B72" s="37" t="str">
        <f>MID('Copier commandes wix'!A72,FIND("µ",SUBSTITUTE('Copier commandes wix'!A72,",","µ",4))+2,FIND("µ",SUBSTITUTE('Copier commandes wix'!A72,",","µ",5))-FIND("µ",SUBSTITUTE('Copier commandes wix'!A72,",","µ",4))-3)</f>
        <v>eric sanchez-clary</v>
      </c>
      <c r="C72" s="37" t="str">
        <f t="shared" si="4"/>
        <v>eric</v>
      </c>
      <c r="D72" s="37">
        <f t="shared" si="5"/>
        <v>5</v>
      </c>
      <c r="E72" s="37">
        <f t="shared" si="6"/>
        <v>18</v>
      </c>
      <c r="F72" s="37" t="str">
        <f t="shared" si="7"/>
        <v>sanchez-clary</v>
      </c>
      <c r="G72" s="37" t="str">
        <f>VLOOKUP(F72,'Effectif contrat'!A:B,2,FALSE)</f>
        <v>AIRBUS - MAINTENANCE FAL</v>
      </c>
      <c r="H72" s="36" t="str">
        <f>IFERROR(MID(MID('Copier commandes wix'!A72,FIND("µ",SUBSTITUTE('Copier commandes wix'!A72,",","µ",22))+2,FIND("µ",SUBSTITUTE('Copier commandes wix'!A72,",","µ",23))-FIND("µ",SUBSTITUTE('Copier commandes wix'!A72,",","µ",22))-3),1,FIND("-",MID('Copier commandes wix'!A72,FIND("µ",SUBSTITUTE('Copier commandes wix'!A72,",","µ",22))+2,FIND("µ",SUBSTITUTE('Copier commandes wix'!A72,",","µ",23))-FIND("µ",SUBSTITUTE('Copier commandes wix'!A72,",","µ",22))-3),1)-1),"")</f>
        <v>FS</v>
      </c>
      <c r="I72" s="36" t="str">
        <f>MID(MID('Copier commandes wix'!A72,FIND("µ",SUBSTITUTE('Copier commandes wix'!A72,",","µ",22))+2,FIND("µ",SUBSTITUTE('Copier commandes wix'!A72,",","µ",23))-FIND("µ",SUBSTITUTE('Copier commandes wix'!A72,",","µ",22))-3),SEARCH("|",SUBSTITUTE(MID('Copier commandes wix'!A72,FIND("µ",SUBSTITUTE('Copier commandes wix'!A72,",","µ",22))+2,FIND("µ",SUBSTITUTE('Copier commandes wix'!A72,",","µ",23))-FIND("µ",SUBSTITUTE('Copier commandes wix'!A72,",","µ",22))-3),"-","|",LEN(MID('Copier commandes wix'!A72,FIND("µ",SUBSTITUTE('Copier commandes wix'!A72,",","µ",22))+2,FIND("µ",SUBSTITUTE('Copier commandes wix'!A72,",","µ",23))-FIND("µ",SUBSTITUTE('Copier commandes wix'!A72,",","µ",22))-3))-LEN(SUBSTITUTE(MID('Copier commandes wix'!A72,FIND("µ",SUBSTITUTE('Copier commandes wix'!A72,",","µ",22))+2,FIND("µ",SUBSTITUTE('Copier commandes wix'!A72,",","µ",23))-FIND("µ",SUBSTITUTE('Copier commandes wix'!A72,",","µ",22))-3),"-",""))))+1,500)</f>
        <v>COUPURE STARCUT+XTRA</v>
      </c>
      <c r="J72" s="29" t="str">
        <f>MID(MID('Copier commandes wix'!A72,FIND("µ",SUBSTITUTE('Copier commandes wix'!A72,",","µ",23))+2,FIND("µ",SUBSTITUTE('Copier commandes wix'!A72,",","µ",24))-FIND("µ",SUBSTITUTE('Copier commandes wix'!A72,",","µ",23))-3),SEARCH("|",SUBSTITUTE(MID('Copier commandes wix'!A72,FIND("µ",SUBSTITUTE('Copier commandes wix'!A72,",","µ",23))+2,FIND("µ",SUBSTITUTE('Copier commandes wix'!A72,",","µ",24))-FIND("µ",SUBSTITUTE('Copier commandes wix'!A72,",","µ",23))-3),":","|",LEN(MID('Copier commandes wix'!A72,FIND("µ",SUBSTITUTE('Copier commandes wix'!A72,",","µ",23))+2,FIND("µ",SUBSTITUTE('Copier commandes wix'!A72,",","µ",24))-FIND("µ",SUBSTITUTE('Copier commandes wix'!A72,",","µ",23))-3))-LEN(SUBSTITUTE(MID('Copier commandes wix'!A72,FIND("µ",SUBSTITUTE('Copier commandes wix'!A72,",","µ",23))+2,FIND("µ",SUBSTITUTE('Copier commandes wix'!A72,",","µ",24))-FIND("µ",SUBSTITUTE('Copier commandes wix'!A72,",","µ",23))-3),":",""))))+1,500)</f>
        <v>9</v>
      </c>
      <c r="K72" s="40" t="str">
        <f>MID('Copier commandes wix'!A72,FIND("µ",SUBSTITUTE('Copier commandes wix'!A72,",","µ",26))+2,FIND("µ",SUBSTITUTE('Copier commandes wix'!A72,",","µ",27))-FIND("µ",SUBSTITUTE('Copier commandes wix'!A72,",","µ",26))-3)</f>
        <v>3.71</v>
      </c>
      <c r="L72" s="36" t="str">
        <f>MID('Copier commandes wix'!A72,FIND("µ",SUBSTITUTE('Copier commandes wix'!A72,",","µ",25))+2,FIND("µ",SUBSTITUTE('Copier commandes wix'!A72,",","µ",26))-FIND("µ",SUBSTITUTE('Copier commandes wix'!A72,",","µ",25))-3)</f>
        <v>120</v>
      </c>
      <c r="M72" s="61">
        <f t="shared" si="8"/>
        <v>1441.36</v>
      </c>
      <c r="N72" s="5"/>
      <c r="O72" s="29" t="str">
        <f>IFERROR(VLOOKUP(I72,Article_famille!A:B,2,FALSE),"NA")</f>
        <v>NA</v>
      </c>
      <c r="P72" s="44" t="str">
        <f>'Copier commandes wix'!F72</f>
        <v>05/11/18</v>
      </c>
      <c r="Q72" s="29">
        <f>VLOOKUP(G72,'effectif par contrat'!A:B,2,FALSE)</f>
        <v>36</v>
      </c>
    </row>
    <row r="73" spans="1:17" ht="23.25" x14ac:dyDescent="0.35">
      <c r="A73" s="33" t="str">
        <f>'Copier commandes wix'!C73</f>
        <v>#10021</v>
      </c>
      <c r="B73" s="37" t="str">
        <f>MID('Copier commandes wix'!A73,FIND("µ",SUBSTITUTE('Copier commandes wix'!A73,",","µ",4))+2,FIND("µ",SUBSTITUTE('Copier commandes wix'!A73,",","µ",5))-FIND("µ",SUBSTITUTE('Copier commandes wix'!A73,",","µ",4))-3)</f>
        <v>eric sanchez-clary</v>
      </c>
      <c r="C73" s="37" t="str">
        <f t="shared" si="4"/>
        <v>eric</v>
      </c>
      <c r="D73" s="37">
        <f t="shared" si="5"/>
        <v>5</v>
      </c>
      <c r="E73" s="37">
        <f t="shared" si="6"/>
        <v>18</v>
      </c>
      <c r="F73" s="37" t="str">
        <f t="shared" si="7"/>
        <v>sanchez-clary</v>
      </c>
      <c r="G73" s="37" t="str">
        <f>VLOOKUP(F73,'Effectif contrat'!A:B,2,FALSE)</f>
        <v>AIRBUS - MAINTENANCE FAL</v>
      </c>
      <c r="H73" s="36" t="str">
        <f>IFERROR(MID(MID('Copier commandes wix'!A73,FIND("µ",SUBSTITUTE('Copier commandes wix'!A73,",","µ",22))+2,FIND("µ",SUBSTITUTE('Copier commandes wix'!A73,",","µ",23))-FIND("µ",SUBSTITUTE('Copier commandes wix'!A73,",","µ",22))-3),1,FIND("-",MID('Copier commandes wix'!A73,FIND("µ",SUBSTITUTE('Copier commandes wix'!A73,",","µ",22))+2,FIND("µ",SUBSTITUTE('Copier commandes wix'!A73,",","µ",23))-FIND("µ",SUBSTITUTE('Copier commandes wix'!A73,",","µ",22))-3),1)-1),"")</f>
        <v>FS</v>
      </c>
      <c r="I73" s="36" t="str">
        <f>MID(MID('Copier commandes wix'!A73,FIND("µ",SUBSTITUTE('Copier commandes wix'!A73,",","µ",22))+2,FIND("µ",SUBSTITUTE('Copier commandes wix'!A73,",","µ",23))-FIND("µ",SUBSTITUTE('Copier commandes wix'!A73,",","µ",22))-3),SEARCH("|",SUBSTITUTE(MID('Copier commandes wix'!A73,FIND("µ",SUBSTITUTE('Copier commandes wix'!A73,",","µ",22))+2,FIND("µ",SUBSTITUTE('Copier commandes wix'!A73,",","µ",23))-FIND("µ",SUBSTITUTE('Copier commandes wix'!A73,",","µ",22))-3),"-","|",LEN(MID('Copier commandes wix'!A73,FIND("µ",SUBSTITUTE('Copier commandes wix'!A73,",","µ",22))+2,FIND("µ",SUBSTITUTE('Copier commandes wix'!A73,",","µ",23))-FIND("µ",SUBSTITUTE('Copier commandes wix'!A73,",","µ",22))-3))-LEN(SUBSTITUTE(MID('Copier commandes wix'!A73,FIND("µ",SUBSTITUTE('Copier commandes wix'!A73,",","µ",22))+2,FIND("µ",SUBSTITUTE('Copier commandes wix'!A73,",","µ",23))-FIND("µ",SUBSTITUTE('Copier commandes wix'!A73,",","µ",22))-3),"-",""))))+1,500)</f>
        <v>COUPURE STARCUT+XTRA</v>
      </c>
      <c r="J73" s="29" t="str">
        <f>MID(MID('Copier commandes wix'!A73,FIND("µ",SUBSTITUTE('Copier commandes wix'!A73,",","µ",23))+2,FIND("µ",SUBSTITUTE('Copier commandes wix'!A73,",","µ",24))-FIND("µ",SUBSTITUTE('Copier commandes wix'!A73,",","µ",23))-3),SEARCH("|",SUBSTITUTE(MID('Copier commandes wix'!A73,FIND("µ",SUBSTITUTE('Copier commandes wix'!A73,",","µ",23))+2,FIND("µ",SUBSTITUTE('Copier commandes wix'!A73,",","µ",24))-FIND("µ",SUBSTITUTE('Copier commandes wix'!A73,",","µ",23))-3),":","|",LEN(MID('Copier commandes wix'!A73,FIND("µ",SUBSTITUTE('Copier commandes wix'!A73,",","µ",23))+2,FIND("µ",SUBSTITUTE('Copier commandes wix'!A73,",","µ",24))-FIND("µ",SUBSTITUTE('Copier commandes wix'!A73,",","µ",23))-3))-LEN(SUBSTITUTE(MID('Copier commandes wix'!A73,FIND("µ",SUBSTITUTE('Copier commandes wix'!A73,",","µ",23))+2,FIND("µ",SUBSTITUTE('Copier commandes wix'!A73,",","µ",24))-FIND("µ",SUBSTITUTE('Copier commandes wix'!A73,",","µ",23))-3),":",""))))+1,500)</f>
        <v>8</v>
      </c>
      <c r="K73" s="40" t="str">
        <f>MID('Copier commandes wix'!A73,FIND("µ",SUBSTITUTE('Copier commandes wix'!A73,",","µ",26))+2,FIND("µ",SUBSTITUTE('Copier commandes wix'!A73,",","µ",27))-FIND("µ",SUBSTITUTE('Copier commandes wix'!A73,",","µ",26))-3)</f>
        <v>3.71</v>
      </c>
      <c r="L73" s="36" t="str">
        <f>MID('Copier commandes wix'!A73,FIND("µ",SUBSTITUTE('Copier commandes wix'!A73,",","µ",25))+2,FIND("µ",SUBSTITUTE('Copier commandes wix'!A73,",","µ",26))-FIND("µ",SUBSTITUTE('Copier commandes wix'!A73,",","µ",25))-3)</f>
        <v>120</v>
      </c>
      <c r="M73" s="61">
        <f t="shared" si="8"/>
        <v>1441.36</v>
      </c>
      <c r="N73" s="5"/>
      <c r="O73" s="29" t="str">
        <f>IFERROR(VLOOKUP(I73,Article_famille!A:B,2,FALSE),"NA")</f>
        <v>NA</v>
      </c>
      <c r="P73" s="44" t="str">
        <f>'Copier commandes wix'!F73</f>
        <v>05/11/18</v>
      </c>
      <c r="Q73" s="29">
        <f>VLOOKUP(G73,'effectif par contrat'!A:B,2,FALSE)</f>
        <v>36</v>
      </c>
    </row>
    <row r="74" spans="1:17" ht="23.25" x14ac:dyDescent="0.35">
      <c r="A74" s="33" t="str">
        <f>'Copier commandes wix'!C74</f>
        <v>#10021</v>
      </c>
      <c r="B74" s="37" t="str">
        <f>MID('Copier commandes wix'!A74,FIND("µ",SUBSTITUTE('Copier commandes wix'!A74,",","µ",4))+2,FIND("µ",SUBSTITUTE('Copier commandes wix'!A74,",","µ",5))-FIND("µ",SUBSTITUTE('Copier commandes wix'!A74,",","µ",4))-3)</f>
        <v>eric sanchez-clary</v>
      </c>
      <c r="C74" s="37" t="str">
        <f t="shared" si="4"/>
        <v>eric</v>
      </c>
      <c r="D74" s="37">
        <f t="shared" si="5"/>
        <v>5</v>
      </c>
      <c r="E74" s="37">
        <f t="shared" si="6"/>
        <v>18</v>
      </c>
      <c r="F74" s="37" t="str">
        <f t="shared" si="7"/>
        <v>sanchez-clary</v>
      </c>
      <c r="G74" s="37" t="str">
        <f>VLOOKUP(F74,'Effectif contrat'!A:B,2,FALSE)</f>
        <v>AIRBUS - MAINTENANCE FAL</v>
      </c>
      <c r="H74" s="36" t="str">
        <f>IFERROR(MID(MID('Copier commandes wix'!A74,FIND("µ",SUBSTITUTE('Copier commandes wix'!A74,",","µ",22))+2,FIND("µ",SUBSTITUTE('Copier commandes wix'!A74,",","µ",23))-FIND("µ",SUBSTITUTE('Copier commandes wix'!A74,",","µ",22))-3),1,FIND("-",MID('Copier commandes wix'!A74,FIND("µ",SUBSTITUTE('Copier commandes wix'!A74,",","µ",22))+2,FIND("µ",SUBSTITUTE('Copier commandes wix'!A74,",","µ",23))-FIND("µ",SUBSTITUTE('Copier commandes wix'!A74,",","µ",22))-3),1)-1),"")</f>
        <v>BP</v>
      </c>
      <c r="I74" s="36" t="str">
        <f>MID(MID('Copier commandes wix'!A74,FIND("µ",SUBSTITUTE('Copier commandes wix'!A74,",","µ",22))+2,FIND("µ",SUBSTITUTE('Copier commandes wix'!A74,",","µ",23))-FIND("µ",SUBSTITUTE('Copier commandes wix'!A74,",","µ",22))-3),SEARCH("|",SUBSTITUTE(MID('Copier commandes wix'!A74,FIND("µ",SUBSTITUTE('Copier commandes wix'!A74,",","µ",22))+2,FIND("µ",SUBSTITUTE('Copier commandes wix'!A74,",","µ",23))-FIND("µ",SUBSTITUTE('Copier commandes wix'!A74,",","µ",22))-3),"-","|",LEN(MID('Copier commandes wix'!A74,FIND("µ",SUBSTITUTE('Copier commandes wix'!A74,",","µ",22))+2,FIND("µ",SUBSTITUTE('Copier commandes wix'!A74,",","µ",23))-FIND("µ",SUBSTITUTE('Copier commandes wix'!A74,",","µ",22))-3))-LEN(SUBSTITUTE(MID('Copier commandes wix'!A74,FIND("µ",SUBSTITUTE('Copier commandes wix'!A74,",","µ",22))+2,FIND("µ",SUBSTITUTE('Copier commandes wix'!A74,",","µ",23))-FIND("µ",SUBSTITUTE('Copier commandes wix'!A74,",","µ",22))-3),"-",""))))+1,500)</f>
        <v>P702606 CHAUSSURES OPSIAL STEP AIR</v>
      </c>
      <c r="J74" s="29" t="str">
        <f>MID(MID('Copier commandes wix'!A74,FIND("µ",SUBSTITUTE('Copier commandes wix'!A74,",","µ",23))+2,FIND("µ",SUBSTITUTE('Copier commandes wix'!A74,",","µ",24))-FIND("µ",SUBSTITUTE('Copier commandes wix'!A74,",","µ",23))-3),SEARCH("|",SUBSTITUTE(MID('Copier commandes wix'!A74,FIND("µ",SUBSTITUTE('Copier commandes wix'!A74,",","µ",23))+2,FIND("µ",SUBSTITUTE('Copier commandes wix'!A74,",","µ",24))-FIND("µ",SUBSTITUTE('Copier commandes wix'!A74,",","µ",23))-3),":","|",LEN(MID('Copier commandes wix'!A74,FIND("µ",SUBSTITUTE('Copier commandes wix'!A74,",","µ",23))+2,FIND("µ",SUBSTITUTE('Copier commandes wix'!A74,",","µ",24))-FIND("µ",SUBSTITUTE('Copier commandes wix'!A74,",","µ",23))-3))-LEN(SUBSTITUTE(MID('Copier commandes wix'!A74,FIND("µ",SUBSTITUTE('Copier commandes wix'!A74,",","µ",23))+2,FIND("µ",SUBSTITUTE('Copier commandes wix'!A74,",","µ",24))-FIND("µ",SUBSTITUTE('Copier commandes wix'!A74,",","µ",23))-3),":",""))))+1,500)</f>
        <v>45</v>
      </c>
      <c r="K74" s="40" t="str">
        <f>MID('Copier commandes wix'!A74,FIND("µ",SUBSTITUTE('Copier commandes wix'!A74,",","µ",26))+2,FIND("µ",SUBSTITUTE('Copier commandes wix'!A74,",","µ",27))-FIND("µ",SUBSTITUTE('Copier commandes wix'!A74,",","µ",26))-3)</f>
        <v>39.85</v>
      </c>
      <c r="L74" s="36" t="str">
        <f>MID('Copier commandes wix'!A74,FIND("µ",SUBSTITUTE('Copier commandes wix'!A74,",","µ",25))+2,FIND("µ",SUBSTITUTE('Copier commandes wix'!A74,",","µ",26))-FIND("µ",SUBSTITUTE('Copier commandes wix'!A74,",","µ",25))-3)</f>
        <v>1</v>
      </c>
      <c r="M74" s="61">
        <f t="shared" si="8"/>
        <v>1441.36</v>
      </c>
      <c r="N74" s="5"/>
      <c r="O74" s="29" t="str">
        <f>IFERROR(VLOOKUP(I74,Article_famille!A:B,2,FALSE),"NA")</f>
        <v>Pieds</v>
      </c>
      <c r="P74" s="44" t="str">
        <f>'Copier commandes wix'!F74</f>
        <v>05/11/18</v>
      </c>
      <c r="Q74" s="29">
        <f>VLOOKUP(G74,'effectif par contrat'!A:B,2,FALSE)</f>
        <v>36</v>
      </c>
    </row>
    <row r="75" spans="1:17" ht="23.25" x14ac:dyDescent="0.35">
      <c r="A75" s="33" t="str">
        <f>'Copier commandes wix'!C75</f>
        <v>#10021</v>
      </c>
      <c r="B75" s="37" t="str">
        <f>MID('Copier commandes wix'!A75,FIND("µ",SUBSTITUTE('Copier commandes wix'!A75,",","µ",4))+2,FIND("µ",SUBSTITUTE('Copier commandes wix'!A75,",","µ",5))-FIND("µ",SUBSTITUTE('Copier commandes wix'!A75,",","µ",4))-3)</f>
        <v>eric sanchez-clary</v>
      </c>
      <c r="C75" s="37" t="str">
        <f t="shared" si="4"/>
        <v>eric</v>
      </c>
      <c r="D75" s="37">
        <f t="shared" si="5"/>
        <v>5</v>
      </c>
      <c r="E75" s="37">
        <f t="shared" si="6"/>
        <v>18</v>
      </c>
      <c r="F75" s="37" t="str">
        <f t="shared" si="7"/>
        <v>sanchez-clary</v>
      </c>
      <c r="G75" s="37" t="str">
        <f>VLOOKUP(F75,'Effectif contrat'!A:B,2,FALSE)</f>
        <v>AIRBUS - MAINTENANCE FAL</v>
      </c>
      <c r="H75" s="36" t="str">
        <f>IFERROR(MID(MID('Copier commandes wix'!A75,FIND("µ",SUBSTITUTE('Copier commandes wix'!A75,",","µ",22))+2,FIND("µ",SUBSTITUTE('Copier commandes wix'!A75,",","µ",23))-FIND("µ",SUBSTITUTE('Copier commandes wix'!A75,",","µ",22))-3),1,FIND("-",MID('Copier commandes wix'!A75,FIND("µ",SUBSTITUTE('Copier commandes wix'!A75,",","µ",22))+2,FIND("µ",SUBSTITUTE('Copier commandes wix'!A75,",","µ",23))-FIND("µ",SUBSTITUTE('Copier commandes wix'!A75,",","µ",22))-3),1)-1),"")</f>
        <v>VP</v>
      </c>
      <c r="I75" s="36" t="str">
        <f>MID(MID('Copier commandes wix'!A75,FIND("µ",SUBSTITUTE('Copier commandes wix'!A75,",","µ",22))+2,FIND("µ",SUBSTITUTE('Copier commandes wix'!A75,",","µ",23))-FIND("µ",SUBSTITUTE('Copier commandes wix'!A75,",","µ",22))-3),SEARCH("|",SUBSTITUTE(MID('Copier commandes wix'!A75,FIND("µ",SUBSTITUTE('Copier commandes wix'!A75,",","µ",22))+2,FIND("µ",SUBSTITUTE('Copier commandes wix'!A75,",","µ",23))-FIND("µ",SUBSTITUTE('Copier commandes wix'!A75,",","µ",22))-3),"-","|",LEN(MID('Copier commandes wix'!A75,FIND("µ",SUBSTITUTE('Copier commandes wix'!A75,",","µ",22))+2,FIND("µ",SUBSTITUTE('Copier commandes wix'!A75,",","µ",23))-FIND("µ",SUBSTITUTE('Copier commandes wix'!A75,",","µ",22))-3))-LEN(SUBSTITUTE(MID('Copier commandes wix'!A75,FIND("µ",SUBSTITUTE('Copier commandes wix'!A75,",","µ",22))+2,FIND("µ",SUBSTITUTE('Copier commandes wix'!A75,",","µ",23))-FIND("µ",SUBSTITUTE('Copier commandes wix'!A75,",","µ",22))-3),"-",""))))+1,500)</f>
        <v>PANTALON ACTEMIUM ROUGE</v>
      </c>
      <c r="J75" s="29" t="str">
        <f>MID(MID('Copier commandes wix'!A75,FIND("µ",SUBSTITUTE('Copier commandes wix'!A75,",","µ",23))-2,FIND("µ",SUBSTITUTE('Copier commandes wix'!A75,",","µ",24))-FIND("µ",SUBSTITUTE('Copier commandes wix'!A75,",","µ",23))-33),SEARCH("|",SUBSTITUTE(MID('Copier commandes wix'!A75,FIND("µ",SUBSTITUTE('Copier commandes wix'!A75,",","µ",23))+2,FIND("µ",SUBSTITUTE('Copier commandes wix'!A75,",","µ",24))-FIND("µ",SUBSTITUTE('Copier commandes wix'!A75,",","µ",23))-3),":","|",LEN(MID('Copier commandes wix'!A75,FIND("µ",SUBSTITUTE('Copier commandes wix'!A75,",","µ",23))+2,FIND("µ",SUBSTITUTE('Copier commandes wix'!A75,",","µ",24))-FIND("µ",SUBSTITUTE('Copier commandes wix'!A75,",","µ",23))-3))-LEN(SUBSTITUTE(MID('Copier commandes wix'!A75,FIND("µ",SUBSTITUTE('Copier commandes wix'!A75,",","µ",23))+2,FIND("µ",SUBSTITUTE('Copier commandes wix'!A75,",","µ",24))-FIND("µ",SUBSTITUTE('Copier commandes wix'!A75,",","µ",23))-3),":",""))))+1,500)</f>
        <v>T1</v>
      </c>
      <c r="K75" s="40" t="str">
        <f>MID('Copier commandes wix'!A75,FIND("µ",SUBSTITUTE('Copier commandes wix'!A75,",","µ",26))+2,FIND("µ",SUBSTITUTE('Copier commandes wix'!A75,",","µ",27))-FIND("µ",SUBSTITUTE('Copier commandes wix'!A75,",","µ",26))-3)</f>
        <v>1.0</v>
      </c>
      <c r="L75" s="36" t="str">
        <f>MID('Copier commandes wix'!A75,FIND("µ",SUBSTITUTE('Copier commandes wix'!A75,",","µ",25))+2,FIND("µ",SUBSTITUTE('Copier commandes wix'!A75,",","µ",26))-FIND("µ",SUBSTITUTE('Copier commandes wix'!A75,",","µ",25))-3)</f>
        <v>5</v>
      </c>
      <c r="M75" s="61">
        <f t="shared" si="8"/>
        <v>1441.36</v>
      </c>
      <c r="N75" s="5"/>
      <c r="O75" s="29" t="str">
        <f>IFERROR(VLOOKUP(I75,Article_famille!A:B,2,FALSE),"NA")</f>
        <v>VPI</v>
      </c>
      <c r="P75" s="44" t="str">
        <f>'Copier commandes wix'!F75</f>
        <v>05/11/18</v>
      </c>
      <c r="Q75" s="29">
        <f>VLOOKUP(G75,'effectif par contrat'!A:B,2,FALSE)</f>
        <v>36</v>
      </c>
    </row>
    <row r="76" spans="1:17" ht="23.25" x14ac:dyDescent="0.35">
      <c r="A76" s="33" t="str">
        <f>'Copier commandes wix'!C76</f>
        <v>#10021</v>
      </c>
      <c r="B76" s="37" t="str">
        <f>MID('Copier commandes wix'!A76,FIND("µ",SUBSTITUTE('Copier commandes wix'!A76,",","µ",4))+2,FIND("µ",SUBSTITUTE('Copier commandes wix'!A76,",","µ",5))-FIND("µ",SUBSTITUTE('Copier commandes wix'!A76,",","µ",4))-3)</f>
        <v>eric sanchez-clary</v>
      </c>
      <c r="C76" s="37" t="str">
        <f t="shared" si="4"/>
        <v>eric</v>
      </c>
      <c r="D76" s="37">
        <f t="shared" si="5"/>
        <v>5</v>
      </c>
      <c r="E76" s="37">
        <f t="shared" si="6"/>
        <v>18</v>
      </c>
      <c r="F76" s="37" t="str">
        <f t="shared" si="7"/>
        <v>sanchez-clary</v>
      </c>
      <c r="G76" s="37" t="str">
        <f>VLOOKUP(F76,'Effectif contrat'!A:B,2,FALSE)</f>
        <v>AIRBUS - MAINTENANCE FAL</v>
      </c>
      <c r="H76" s="36" t="str">
        <f>IFERROR(MID(MID('Copier commandes wix'!A76,FIND("µ",SUBSTITUTE('Copier commandes wix'!A76,",","µ",22))+2,FIND("µ",SUBSTITUTE('Copier commandes wix'!A76,",","µ",23))-FIND("µ",SUBSTITUTE('Copier commandes wix'!A76,",","µ",22))-3),1,FIND("-",MID('Copier commandes wix'!A76,FIND("µ",SUBSTITUTE('Copier commandes wix'!A76,",","µ",22))+2,FIND("µ",SUBSTITUTE('Copier commandes wix'!A76,",","µ",23))-FIND("µ",SUBSTITUTE('Copier commandes wix'!A76,",","µ",22))-3),1)-1),"")</f>
        <v>VP</v>
      </c>
      <c r="I76" s="36" t="str">
        <f>MID(MID('Copier commandes wix'!A76,FIND("µ",SUBSTITUTE('Copier commandes wix'!A76,",","µ",22))+2,FIND("µ",SUBSTITUTE('Copier commandes wix'!A76,",","µ",23))-FIND("µ",SUBSTITUTE('Copier commandes wix'!A76,",","µ",22))-3),SEARCH("|",SUBSTITUTE(MID('Copier commandes wix'!A76,FIND("µ",SUBSTITUTE('Copier commandes wix'!A76,",","µ",22))+2,FIND("µ",SUBSTITUTE('Copier commandes wix'!A76,",","µ",23))-FIND("µ",SUBSTITUTE('Copier commandes wix'!A76,",","µ",22))-3),"-","|",LEN(MID('Copier commandes wix'!A76,FIND("µ",SUBSTITUTE('Copier commandes wix'!A76,",","µ",22))+2,FIND("µ",SUBSTITUTE('Copier commandes wix'!A76,",","µ",23))-FIND("µ",SUBSTITUTE('Copier commandes wix'!A76,",","µ",22))-3))-LEN(SUBSTITUTE(MID('Copier commandes wix'!A76,FIND("µ",SUBSTITUTE('Copier commandes wix'!A76,",","µ",22))+2,FIND("µ",SUBSTITUTE('Copier commandes wix'!A76,",","µ",23))-FIND("µ",SUBSTITUTE('Copier commandes wix'!A76,",","µ",22))-3),"-",""))))+1,500)</f>
        <v>SWEAT ACTEMIUM NOIR &amp; BLANC</v>
      </c>
      <c r="J76" s="29" t="str">
        <f>MID(MID('Copier commandes wix'!A76,FIND("µ",SUBSTITUTE('Copier commandes wix'!A76,",","µ",23))-1,FIND("µ",SUBSTITUTE('Copier commandes wix'!A76,",","µ",24))-FIND("µ",SUBSTITUTE('Copier commandes wix'!A76,",","µ",23))-34),SEARCH("|",SUBSTITUTE(MID('Copier commandes wix'!A76,FIND("µ",SUBSTITUTE('Copier commandes wix'!A76,",","µ",23))+2,FIND("µ",SUBSTITUTE('Copier commandes wix'!A76,",","µ",24))-FIND("µ",SUBSTITUTE('Copier commandes wix'!A76,",","µ",23))-3),":","|",LEN(MID('Copier commandes wix'!A76,FIND("µ",SUBSTITUTE('Copier commandes wix'!A76,",","µ",23))+2,FIND("µ",SUBSTITUTE('Copier commandes wix'!A76,",","µ",24))-FIND("µ",SUBSTITUTE('Copier commandes wix'!A76,",","µ",23))-3))-LEN(SUBSTITUTE(MID('Copier commandes wix'!A76,FIND("µ",SUBSTITUTE('Copier commandes wix'!A76,",","µ",23))+2,FIND("µ",SUBSTITUTE('Copier commandes wix'!A76,",","µ",24))-FIND("µ",SUBSTITUTE('Copier commandes wix'!A76,",","µ",23))-3),":",""))))+1,500)</f>
        <v>M</v>
      </c>
      <c r="K76" s="40" t="str">
        <f>MID('Copier commandes wix'!A76,FIND("µ",SUBSTITUTE('Copier commandes wix'!A76,",","µ",26))+2,FIND("µ",SUBSTITUTE('Copier commandes wix'!A76,",","µ",27))-FIND("µ",SUBSTITUTE('Copier commandes wix'!A76,",","µ",26))-3)</f>
        <v>1.0</v>
      </c>
      <c r="L76" s="36" t="str">
        <f>MID('Copier commandes wix'!A76,FIND("µ",SUBSTITUTE('Copier commandes wix'!A76,",","µ",25))+2,FIND("µ",SUBSTITUTE('Copier commandes wix'!A76,",","µ",26))-FIND("µ",SUBSTITUTE('Copier commandes wix'!A76,",","µ",25))-3)</f>
        <v>2</v>
      </c>
      <c r="M76" s="61">
        <f t="shared" si="8"/>
        <v>1441.36</v>
      </c>
      <c r="N76" s="5"/>
      <c r="O76" s="29" t="str">
        <f>IFERROR(VLOOKUP(I76,Article_famille!A:B,2,FALSE),"NA")</f>
        <v>VPI</v>
      </c>
      <c r="P76" s="44" t="str">
        <f>'Copier commandes wix'!F76</f>
        <v>05/11/18</v>
      </c>
      <c r="Q76" s="29">
        <f>VLOOKUP(G76,'effectif par contrat'!A:B,2,FALSE)</f>
        <v>36</v>
      </c>
    </row>
    <row r="77" spans="1:17" ht="23.25" x14ac:dyDescent="0.35">
      <c r="A77" s="33" t="str">
        <f>'Copier commandes wix'!C77</f>
        <v>#10021</v>
      </c>
      <c r="B77" s="37" t="str">
        <f>MID('Copier commandes wix'!A77,FIND("µ",SUBSTITUTE('Copier commandes wix'!A77,",","µ",4))+2,FIND("µ",SUBSTITUTE('Copier commandes wix'!A77,",","µ",5))-FIND("µ",SUBSTITUTE('Copier commandes wix'!A77,",","µ",4))-3)</f>
        <v>eric sanchez-clary</v>
      </c>
      <c r="C77" s="37" t="str">
        <f t="shared" si="4"/>
        <v>eric</v>
      </c>
      <c r="D77" s="37">
        <f t="shared" si="5"/>
        <v>5</v>
      </c>
      <c r="E77" s="37">
        <f t="shared" si="6"/>
        <v>18</v>
      </c>
      <c r="F77" s="37" t="str">
        <f t="shared" si="7"/>
        <v>sanchez-clary</v>
      </c>
      <c r="G77" s="37" t="str">
        <f>VLOOKUP(F77,'Effectif contrat'!A:B,2,FALSE)</f>
        <v>AIRBUS - MAINTENANCE FAL</v>
      </c>
      <c r="H77" s="36" t="str">
        <f>IFERROR(MID(MID('Copier commandes wix'!A77,FIND("µ",SUBSTITUTE('Copier commandes wix'!A77,",","µ",22))+2,FIND("µ",SUBSTITUTE('Copier commandes wix'!A77,",","µ",23))-FIND("µ",SUBSTITUTE('Copier commandes wix'!A77,",","µ",22))-3),1,FIND("-",MID('Copier commandes wix'!A77,FIND("µ",SUBSTITUTE('Copier commandes wix'!A77,",","µ",22))+2,FIND("µ",SUBSTITUTE('Copier commandes wix'!A77,",","µ",23))-FIND("µ",SUBSTITUTE('Copier commandes wix'!A77,",","µ",22))-3),1)-1),"")</f>
        <v>VP</v>
      </c>
      <c r="I77" s="36" t="str">
        <f>MID(MID('Copier commandes wix'!A77,FIND("µ",SUBSTITUTE('Copier commandes wix'!A77,",","µ",22))+2,FIND("µ",SUBSTITUTE('Copier commandes wix'!A77,",","µ",23))-FIND("µ",SUBSTITUTE('Copier commandes wix'!A77,",","µ",22))-3),SEARCH("|",SUBSTITUTE(MID('Copier commandes wix'!A77,FIND("µ",SUBSTITUTE('Copier commandes wix'!A77,",","µ",22))+2,FIND("µ",SUBSTITUTE('Copier commandes wix'!A77,",","µ",23))-FIND("µ",SUBSTITUTE('Copier commandes wix'!A77,",","µ",22))-3),"-","|",LEN(MID('Copier commandes wix'!A77,FIND("µ",SUBSTITUTE('Copier commandes wix'!A77,",","µ",22))+2,FIND("µ",SUBSTITUTE('Copier commandes wix'!A77,",","µ",23))-FIND("µ",SUBSTITUTE('Copier commandes wix'!A77,",","µ",22))-3))-LEN(SUBSTITUTE(MID('Copier commandes wix'!A77,FIND("µ",SUBSTITUTE('Copier commandes wix'!A77,",","µ",22))+2,FIND("µ",SUBSTITUTE('Copier commandes wix'!A77,",","µ",23))-FIND("µ",SUBSTITUTE('Copier commandes wix'!A77,",","µ",22))-3),"-",""))))+1,500)</f>
        <v>SHIRT ACTEMIUM NOIR &amp; BLANC</v>
      </c>
      <c r="J77" s="29" t="str">
        <f>MID(MID('Copier commandes wix'!A77,FIND("µ",SUBSTITUTE('Copier commandes wix'!A77,",","µ",23))-1,FIND("µ",SUBSTITUTE('Copier commandes wix'!A77,",","µ",24))-FIND("µ",SUBSTITUTE('Copier commandes wix'!A77,",","µ",23))-34),SEARCH("|",SUBSTITUTE(MID('Copier commandes wix'!A77,FIND("µ",SUBSTITUTE('Copier commandes wix'!A77,",","µ",23))+2,FIND("µ",SUBSTITUTE('Copier commandes wix'!A77,",","µ",24))-FIND("µ",SUBSTITUTE('Copier commandes wix'!A77,",","µ",23))-3),":","|",LEN(MID('Copier commandes wix'!A77,FIND("µ",SUBSTITUTE('Copier commandes wix'!A77,",","µ",23))+2,FIND("µ",SUBSTITUTE('Copier commandes wix'!A77,",","µ",24))-FIND("µ",SUBSTITUTE('Copier commandes wix'!A77,",","µ",23))-3))-LEN(SUBSTITUTE(MID('Copier commandes wix'!A77,FIND("µ",SUBSTITUTE('Copier commandes wix'!A77,",","µ",23))+2,FIND("µ",SUBSTITUTE('Copier commandes wix'!A77,",","µ",24))-FIND("µ",SUBSTITUTE('Copier commandes wix'!A77,",","µ",23))-3),":",""))))+1,500)</f>
        <v>M</v>
      </c>
      <c r="K77" s="40" t="str">
        <f>MID('Copier commandes wix'!A77,FIND("µ",SUBSTITUTE('Copier commandes wix'!A77,",","µ",26))+2,FIND("µ",SUBSTITUTE('Copier commandes wix'!A77,",","µ",27))-FIND("µ",SUBSTITUTE('Copier commandes wix'!A77,",","µ",26))-3)</f>
        <v>1.0</v>
      </c>
      <c r="L77" s="36" t="str">
        <f>MID('Copier commandes wix'!A77,FIND("µ",SUBSTITUTE('Copier commandes wix'!A77,",","µ",25))+2,FIND("µ",SUBSTITUTE('Copier commandes wix'!A77,",","µ",26))-FIND("µ",SUBSTITUTE('Copier commandes wix'!A77,",","µ",25))-3)</f>
        <v>5</v>
      </c>
      <c r="M77" s="61">
        <f t="shared" si="8"/>
        <v>1441.36</v>
      </c>
      <c r="N77" s="5"/>
      <c r="O77" s="29" t="str">
        <f>IFERROR(VLOOKUP(I77,Article_famille!A:B,2,FALSE),"NA")</f>
        <v>NA</v>
      </c>
      <c r="P77" s="44" t="str">
        <f>'Copier commandes wix'!F77</f>
        <v>05/11/18</v>
      </c>
      <c r="Q77" s="29">
        <f>VLOOKUP(G77,'effectif par contrat'!A:B,2,FALSE)</f>
        <v>36</v>
      </c>
    </row>
    <row r="78" spans="1:17" ht="23.25" x14ac:dyDescent="0.35">
      <c r="A78" s="33" t="str">
        <f>'Copier commandes wix'!C78</f>
        <v>#10020</v>
      </c>
      <c r="B78" s="37" t="s">
        <v>656</v>
      </c>
      <c r="C78" s="37" t="str">
        <f t="shared" si="4"/>
        <v>Rémi</v>
      </c>
      <c r="D78" s="37">
        <f t="shared" si="5"/>
        <v>5</v>
      </c>
      <c r="E78" s="37">
        <f t="shared" si="6"/>
        <v>13</v>
      </c>
      <c r="F78" s="37" t="str">
        <f t="shared" si="7"/>
        <v>Dal-Maso</v>
      </c>
      <c r="G78" s="37" t="str">
        <f>VLOOKUP(F78,'Effectif contrat'!A:B,2,FALSE)</f>
        <v xml:space="preserve">AIRBUS - MAINTENANCE OES </v>
      </c>
      <c r="H78" s="36" t="str">
        <f>IFERROR(MID(MID('Copier commandes wix'!A78,FIND("µ",SUBSTITUTE('Copier commandes wix'!A78,",","µ",22))+2,FIND("µ",SUBSTITUTE('Copier commandes wix'!A78,",","µ",23))-FIND("µ",SUBSTITUTE('Copier commandes wix'!A78,",","µ",22))-3),1,FIND("-",MID('Copier commandes wix'!A78,FIND("µ",SUBSTITUTE('Copier commandes wix'!A78,",","µ",22))+2,FIND("µ",SUBSTITUTE('Copier commandes wix'!A78,",","µ",23))-FIND("µ",SUBSTITUTE('Copier commandes wix'!A78,",","µ",22))-3),1)-1),"")</f>
        <v>FS</v>
      </c>
      <c r="I78" s="36" t="str">
        <f>MID(MID('Copier commandes wix'!A78,FIND("µ",SUBSTITUTE('Copier commandes wix'!A78,",","µ",22))+2,FIND("µ",SUBSTITUTE('Copier commandes wix'!A78,",","µ",23))-FIND("µ",SUBSTITUTE('Copier commandes wix'!A78,",","µ",22))-3),SEARCH("|",SUBSTITUTE(MID('Copier commandes wix'!A78,FIND("µ",SUBSTITUTE('Copier commandes wix'!A78,",","µ",22))+2,FIND("µ",SUBSTITUTE('Copier commandes wix'!A78,",","µ",23))-FIND("µ",SUBSTITUTE('Copier commandes wix'!A78,",","µ",22))-3),"-","|",LEN(MID('Copier commandes wix'!A78,FIND("µ",SUBSTITUTE('Copier commandes wix'!A78,",","µ",22))+2,FIND("µ",SUBSTITUTE('Copier commandes wix'!A78,",","µ",23))-FIND("µ",SUBSTITUTE('Copier commandes wix'!A78,",","µ",22))-3))-LEN(SUBSTITUTE(MID('Copier commandes wix'!A78,FIND("µ",SUBSTITUTE('Copier commandes wix'!A78,",","µ",22))+2,FIND("µ",SUBSTITUTE('Copier commandes wix'!A78,",","µ",23))-FIND("µ",SUBSTITUTE('Copier commandes wix'!A78,",","µ",22))-3),"-",""))))+1,500)</f>
        <v>COUPURE STARCUT+XTRA</v>
      </c>
      <c r="J78" s="29" t="str">
        <f>MID(MID('Copier commandes wix'!A78,FIND("µ",SUBSTITUTE('Copier commandes wix'!A78,",","µ",23))+2,FIND("µ",SUBSTITUTE('Copier commandes wix'!A78,",","µ",24))-FIND("µ",SUBSTITUTE('Copier commandes wix'!A78,",","µ",23))-3),SEARCH("|",SUBSTITUTE(MID('Copier commandes wix'!A78,FIND("µ",SUBSTITUTE('Copier commandes wix'!A78,",","µ",23))+2,FIND("µ",SUBSTITUTE('Copier commandes wix'!A78,",","µ",24))-FIND("µ",SUBSTITUTE('Copier commandes wix'!A78,",","µ",23))-3),":","|",LEN(MID('Copier commandes wix'!A78,FIND("µ",SUBSTITUTE('Copier commandes wix'!A78,",","µ",23))+2,FIND("µ",SUBSTITUTE('Copier commandes wix'!A78,",","µ",24))-FIND("µ",SUBSTITUTE('Copier commandes wix'!A78,",","µ",23))-3))-LEN(SUBSTITUTE(MID('Copier commandes wix'!A78,FIND("µ",SUBSTITUTE('Copier commandes wix'!A78,",","µ",23))+2,FIND("µ",SUBSTITUTE('Copier commandes wix'!A78,",","µ",24))-FIND("µ",SUBSTITUTE('Copier commandes wix'!A78,",","µ",23))-3),":",""))))+1,500)</f>
        <v>10</v>
      </c>
      <c r="K78" s="40" t="str">
        <f>MID('Copier commandes wix'!A78,FIND("µ",SUBSTITUTE('Copier commandes wix'!A78,",","µ",26))+2,FIND("µ",SUBSTITUTE('Copier commandes wix'!A78,",","µ",27))-FIND("µ",SUBSTITUTE('Copier commandes wix'!A78,",","µ",26))-3)</f>
        <v>3.71</v>
      </c>
      <c r="L78" s="36" t="str">
        <f>MID('Copier commandes wix'!A78,FIND("µ",SUBSTITUTE('Copier commandes wix'!A78,",","µ",25))+2,FIND("µ",SUBSTITUTE('Copier commandes wix'!A78,",","µ",26))-FIND("µ",SUBSTITUTE('Copier commandes wix'!A78,",","µ",25))-3)</f>
        <v>12</v>
      </c>
      <c r="M78" s="42" t="str">
        <f>MID('Copier commandes wix'!A78,FIND("µ",SUBSTITUTE('Copier commandes wix'!A78,",","µ",33))+2,FIND("µ",SUBSTITUTE('Copier commandes wix'!A78,",","µ",34))-FIND("µ",SUBSTITUTE('Copier commandes wix'!A78,",","µ",33))-3)</f>
        <v>68.22</v>
      </c>
      <c r="N78" s="5"/>
      <c r="O78" s="29" t="str">
        <f>IFERROR(VLOOKUP(I78,Article_famille!A:B,2,FALSE),"NA")</f>
        <v>NA</v>
      </c>
      <c r="P78" s="44" t="str">
        <f>'Copier commandes wix'!F78</f>
        <v>05/11/18</v>
      </c>
      <c r="Q78" s="29">
        <f>VLOOKUP(G78,'effectif par contrat'!A:B,2,FALSE)</f>
        <v>34</v>
      </c>
    </row>
    <row r="79" spans="1:17" ht="23.25" x14ac:dyDescent="0.35">
      <c r="A79" s="33" t="str">
        <f>'Copier commandes wix'!C79</f>
        <v>#10020</v>
      </c>
      <c r="B79" s="37" t="s">
        <v>656</v>
      </c>
      <c r="C79" s="37" t="str">
        <f t="shared" si="4"/>
        <v>Rémi</v>
      </c>
      <c r="D79" s="37">
        <f t="shared" si="5"/>
        <v>5</v>
      </c>
      <c r="E79" s="37">
        <f t="shared" si="6"/>
        <v>13</v>
      </c>
      <c r="F79" s="37" t="str">
        <f t="shared" si="7"/>
        <v>Dal-Maso</v>
      </c>
      <c r="G79" s="37" t="str">
        <f>VLOOKUP(F79,'Effectif contrat'!A:B,2,FALSE)</f>
        <v xml:space="preserve">AIRBUS - MAINTENANCE OES </v>
      </c>
      <c r="H79" s="36" t="str">
        <f>IFERROR(MID(MID('Copier commandes wix'!A79,FIND("µ",SUBSTITUTE('Copier commandes wix'!A79,",","µ",22))+2,FIND("µ",SUBSTITUTE('Copier commandes wix'!A79,",","µ",23))-FIND("µ",SUBSTITUTE('Copier commandes wix'!A79,",","µ",22))-3),1,FIND("-",MID('Copier commandes wix'!A79,FIND("µ",SUBSTITUTE('Copier commandes wix'!A79,",","µ",22))+2,FIND("µ",SUBSTITUTE('Copier commandes wix'!A79,",","µ",23))-FIND("µ",SUBSTITUTE('Copier commandes wix'!A79,",","µ",22))-3),1)-1),"")</f>
        <v>FS</v>
      </c>
      <c r="I79" s="36" t="str">
        <f>MID(MID('Copier commandes wix'!A79,FIND("µ",SUBSTITUTE('Copier commandes wix'!A79,",","µ",22))+2,FIND("µ",SUBSTITUTE('Copier commandes wix'!A79,",","µ",23))-FIND("µ",SUBSTITUTE('Copier commandes wix'!A79,",","µ",22))-3),SEARCH("|",SUBSTITUTE(MID('Copier commandes wix'!A79,FIND("µ",SUBSTITUTE('Copier commandes wix'!A79,",","µ",22))+2,FIND("µ",SUBSTITUTE('Copier commandes wix'!A79,",","µ",23))-FIND("µ",SUBSTITUTE('Copier commandes wix'!A79,",","µ",22))-3),"-","|",LEN(MID('Copier commandes wix'!A79,FIND("µ",SUBSTITUTE('Copier commandes wix'!A79,",","µ",22))+2,FIND("µ",SUBSTITUTE('Copier commandes wix'!A79,",","µ",23))-FIND("µ",SUBSTITUTE('Copier commandes wix'!A79,",","µ",22))-3))-LEN(SUBSTITUTE(MID('Copier commandes wix'!A79,FIND("µ",SUBSTITUTE('Copier commandes wix'!A79,",","µ",22))+2,FIND("µ",SUBSTITUTE('Copier commandes wix'!A79,",","µ",23))-FIND("µ",SUBSTITUTE('Copier commandes wix'!A79,",","µ",22))-3),"-",""))))+1,500)</f>
        <v>S131190 MASQUE ANTIPOUS. FFP3/9332+</v>
      </c>
      <c r="J79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79" s="40" t="str">
        <f>MID('Copier commandes wix'!A79,FIND("µ",SUBSTITUTE('Copier commandes wix'!A79,",","µ",26))+2,FIND("µ",SUBSTITUTE('Copier commandes wix'!A79,",","µ",27))-FIND("µ",SUBSTITUTE('Copier commandes wix'!A79,",","µ",26))-3)</f>
        <v>3.95</v>
      </c>
      <c r="L79" s="36" t="str">
        <f>MID('Copier commandes wix'!A79,FIND("µ",SUBSTITUTE('Copier commandes wix'!A79,",","µ",25))+2,FIND("µ",SUBSTITUTE('Copier commandes wix'!A79,",","µ",26))-FIND("µ",SUBSTITUTE('Copier commandes wix'!A79,",","µ",25))-3)</f>
        <v>6</v>
      </c>
      <c r="M79" s="42" t="str">
        <f>MID('Copier commandes wix'!A79,FIND("µ",SUBSTITUTE('Copier commandes wix'!A79,",","µ",33))+2,FIND("µ",SUBSTITUTE('Copier commandes wix'!A79,",","µ",34))-FIND("µ",SUBSTITUTE('Copier commandes wix'!A79,",","µ",33))-3)</f>
        <v>68.22</v>
      </c>
      <c r="N79" s="5"/>
      <c r="O79" s="29" t="str">
        <f>IFERROR(VLOOKUP(I79,Article_famille!A:B,2,FALSE),"NA")</f>
        <v>Respiratoire</v>
      </c>
      <c r="P79" s="44" t="str">
        <f>'Copier commandes wix'!F79</f>
        <v>05/11/18</v>
      </c>
      <c r="Q79" s="29">
        <f>VLOOKUP(G79,'effectif par contrat'!A:B,2,FALSE)</f>
        <v>34</v>
      </c>
    </row>
    <row r="80" spans="1:17" ht="23.25" x14ac:dyDescent="0.35">
      <c r="A80" s="33" t="str">
        <f>'Copier commandes wix'!C80</f>
        <v>#10019</v>
      </c>
      <c r="B80" s="37" t="str">
        <f>MID('Copier commandes wix'!A80,FIND("µ",SUBSTITUTE('Copier commandes wix'!A80,",","µ",4))+2,FIND("µ",SUBSTITUTE('Copier commandes wix'!A80,",","µ",5))-FIND("µ",SUBSTITUTE('Copier commandes wix'!A80,",","µ",4))-3)</f>
        <v>lorenzo franzetti</v>
      </c>
      <c r="C80" s="37" t="str">
        <f t="shared" si="4"/>
        <v>lorenzo</v>
      </c>
      <c r="D80" s="37">
        <f t="shared" si="5"/>
        <v>8</v>
      </c>
      <c r="E80" s="37">
        <f t="shared" si="6"/>
        <v>17</v>
      </c>
      <c r="F80" s="37" t="str">
        <f t="shared" si="7"/>
        <v>franzetti</v>
      </c>
      <c r="G80" s="37" t="str">
        <f>VLOOKUP(F80,'Effectif contrat'!A:B,2,FALSE)</f>
        <v>ATELIER B05</v>
      </c>
      <c r="H80" s="36" t="str">
        <f>IFERROR(MID(MID('Copier commandes wix'!A80,FIND("µ",SUBSTITUTE('Copier commandes wix'!A80,",","µ",22))+2,FIND("µ",SUBSTITUTE('Copier commandes wix'!A80,",","µ",23))-FIND("µ",SUBSTITUTE('Copier commandes wix'!A80,",","µ",22))-3),1,FIND("-",MID('Copier commandes wix'!A80,FIND("µ",SUBSTITUTE('Copier commandes wix'!A80,",","µ",22))+2,FIND("µ",SUBSTITUTE('Copier commandes wix'!A80,",","µ",23))-FIND("µ",SUBSTITUTE('Copier commandes wix'!A80,",","µ",22))-3),1)-1),"")</f>
        <v>BP</v>
      </c>
      <c r="I80" s="36" t="str">
        <f>MID(MID('Copier commandes wix'!A80,FIND("µ",SUBSTITUTE('Copier commandes wix'!A80,",","µ",22))+2,FIND("µ",SUBSTITUTE('Copier commandes wix'!A80,",","µ",23))-FIND("µ",SUBSTITUTE('Copier commandes wix'!A80,",","µ",22))-3),SEARCH("|",SUBSTITUTE(MID('Copier commandes wix'!A80,FIND("µ",SUBSTITUTE('Copier commandes wix'!A80,",","µ",22))+2,FIND("µ",SUBSTITUTE('Copier commandes wix'!A80,",","µ",23))-FIND("µ",SUBSTITUTE('Copier commandes wix'!A80,",","µ",22))-3),"-","|",LEN(MID('Copier commandes wix'!A80,FIND("µ",SUBSTITUTE('Copier commandes wix'!A80,",","µ",22))+2,FIND("µ",SUBSTITUTE('Copier commandes wix'!A80,",","µ",23))-FIND("µ",SUBSTITUTE('Copier commandes wix'!A80,",","µ",22))-3))-LEN(SUBSTITUTE(MID('Copier commandes wix'!A80,FIND("µ",SUBSTITUTE('Copier commandes wix'!A80,",","µ",22))+2,FIND("µ",SUBSTITUTE('Copier commandes wix'!A80,",","µ",23))-FIND("µ",SUBSTITUTE('Copier commandes wix'!A80,",","µ",22))-3),"-",""))))+1,500)</f>
        <v>P702606 CHAUSSURES OPSIAL STEP AIR</v>
      </c>
      <c r="J80" s="29" t="str">
        <f>MID(MID('Copier commandes wix'!A80,FIND("µ",SUBSTITUTE('Copier commandes wix'!A80,",","µ",23))+2,FIND("µ",SUBSTITUTE('Copier commandes wix'!A80,",","µ",24))-FIND("µ",SUBSTITUTE('Copier commandes wix'!A80,",","µ",23))-3),SEARCH("|",SUBSTITUTE(MID('Copier commandes wix'!A80,FIND("µ",SUBSTITUTE('Copier commandes wix'!A80,",","µ",23))+2,FIND("µ",SUBSTITUTE('Copier commandes wix'!A80,",","µ",24))-FIND("µ",SUBSTITUTE('Copier commandes wix'!A80,",","µ",23))-3),":","|",LEN(MID('Copier commandes wix'!A80,FIND("µ",SUBSTITUTE('Copier commandes wix'!A80,",","µ",23))+2,FIND("µ",SUBSTITUTE('Copier commandes wix'!A80,",","µ",24))-FIND("µ",SUBSTITUTE('Copier commandes wix'!A80,",","µ",23))-3))-LEN(SUBSTITUTE(MID('Copier commandes wix'!A80,FIND("µ",SUBSTITUTE('Copier commandes wix'!A80,",","µ",23))+2,FIND("µ",SUBSTITUTE('Copier commandes wix'!A80,",","µ",24))-FIND("µ",SUBSTITUTE('Copier commandes wix'!A80,",","µ",23))-3),":",""))))+1,500)</f>
        <v>43</v>
      </c>
      <c r="K80" s="40" t="str">
        <f>MID('Copier commandes wix'!A80,FIND("µ",SUBSTITUTE('Copier commandes wix'!A80,",","µ",26))+2,FIND("µ",SUBSTITUTE('Copier commandes wix'!A80,",","µ",27))-FIND("µ",SUBSTITUTE('Copier commandes wix'!A80,",","µ",26))-3)</f>
        <v>39.85</v>
      </c>
      <c r="L80" s="36" t="str">
        <f>MID('Copier commandes wix'!A80,FIND("µ",SUBSTITUTE('Copier commandes wix'!A80,",","µ",25))+2,FIND("µ",SUBSTITUTE('Copier commandes wix'!A80,",","µ",26))-FIND("µ",SUBSTITUTE('Copier commandes wix'!A80,",","µ",25))-3)</f>
        <v>1</v>
      </c>
      <c r="M80" s="42" t="str">
        <f>MID('Copier commandes wix'!A80,FIND("µ",SUBSTITUTE('Copier commandes wix'!A80,",","µ",33))+2,FIND("µ",SUBSTITUTE('Copier commandes wix'!A80,",","µ",34))-FIND("µ",SUBSTITUTE('Copier commandes wix'!A80,",","µ",33))-3)</f>
        <v>303.07</v>
      </c>
      <c r="N80" s="5"/>
      <c r="O80" s="29" t="str">
        <f>IFERROR(VLOOKUP(I80,Article_famille!A:B,2,FALSE),"NA")</f>
        <v>Pieds</v>
      </c>
      <c r="P80" s="44" t="str">
        <f>'Copier commandes wix'!F80</f>
        <v>05/11/18</v>
      </c>
      <c r="Q80" s="29">
        <f>VLOOKUP(G80,'effectif par contrat'!A:B,2,FALSE)</f>
        <v>5</v>
      </c>
    </row>
    <row r="81" spans="1:17" ht="23.25" x14ac:dyDescent="0.35">
      <c r="A81" s="33" t="str">
        <f>'Copier commandes wix'!C81</f>
        <v>#10019</v>
      </c>
      <c r="B81" s="37" t="str">
        <f>MID('Copier commandes wix'!A81,FIND("µ",SUBSTITUTE('Copier commandes wix'!A81,",","µ",4))+2,FIND("µ",SUBSTITUTE('Copier commandes wix'!A81,",","µ",5))-FIND("µ",SUBSTITUTE('Copier commandes wix'!A81,",","µ",4))-3)</f>
        <v>lorenzo franzetti</v>
      </c>
      <c r="C81" s="37" t="str">
        <f t="shared" si="4"/>
        <v>lorenzo</v>
      </c>
      <c r="D81" s="37">
        <f t="shared" si="5"/>
        <v>8</v>
      </c>
      <c r="E81" s="37">
        <f t="shared" si="6"/>
        <v>17</v>
      </c>
      <c r="F81" s="37" t="str">
        <f t="shared" si="7"/>
        <v>franzetti</v>
      </c>
      <c r="G81" s="37" t="str">
        <f>VLOOKUP(F81,'Effectif contrat'!A:B,2,FALSE)</f>
        <v>ATELIER B05</v>
      </c>
      <c r="H81" s="36" t="str">
        <f>IFERROR(MID(MID('Copier commandes wix'!A81,FIND("µ",SUBSTITUTE('Copier commandes wix'!A81,",","µ",22))+2,FIND("µ",SUBSTITUTE('Copier commandes wix'!A81,",","µ",23))-FIND("µ",SUBSTITUTE('Copier commandes wix'!A81,",","µ",22))-3),1,FIND("-",MID('Copier commandes wix'!A81,FIND("µ",SUBSTITUTE('Copier commandes wix'!A81,",","µ",22))+2,FIND("µ",SUBSTITUTE('Copier commandes wix'!A81,",","µ",23))-FIND("µ",SUBSTITUTE('Copier commandes wix'!A81,",","µ",22))-3),1)-1),"")</f>
        <v>FS</v>
      </c>
      <c r="I81" s="36" t="str">
        <f>MID(MID('Copier commandes wix'!A81,FIND("µ",SUBSTITUTE('Copier commandes wix'!A81,",","µ",22))+2,FIND("µ",SUBSTITUTE('Copier commandes wix'!A81,",","µ",23))-FIND("µ",SUBSTITUTE('Copier commandes wix'!A81,",","µ",22))-3),SEARCH("|",SUBSTITUTE(MID('Copier commandes wix'!A81,FIND("µ",SUBSTITUTE('Copier commandes wix'!A81,",","µ",22))+2,FIND("µ",SUBSTITUTE('Copier commandes wix'!A81,",","µ",23))-FIND("µ",SUBSTITUTE('Copier commandes wix'!A81,",","µ",22))-3),"-","|",LEN(MID('Copier commandes wix'!A81,FIND("µ",SUBSTITUTE('Copier commandes wix'!A81,",","µ",22))+2,FIND("µ",SUBSTITUTE('Copier commandes wix'!A81,",","µ",23))-FIND("µ",SUBSTITUTE('Copier commandes wix'!A81,",","µ",22))-3))-LEN(SUBSTITUTE(MID('Copier commandes wix'!A81,FIND("µ",SUBSTITUTE('Copier commandes wix'!A81,",","µ",22))+2,FIND("µ",SUBSTITUTE('Copier commandes wix'!A81,",","µ",23))-FIND("µ",SUBSTITUTE('Copier commandes wix'!A81,",","µ",22))-3),"-",""))))+1,500)</f>
        <v>S723063VE BOITE GANTS NITRIL EPIKA NON POUDRE</v>
      </c>
      <c r="J81" s="29" t="str">
        <f>MID(MID('Copier commandes wix'!A81,FIND("µ",SUBSTITUTE('Copier commandes wix'!A81,",","µ",23))+2,FIND("µ",SUBSTITUTE('Copier commandes wix'!A81,",","µ",24))-FIND("µ",SUBSTITUTE('Copier commandes wix'!A81,",","µ",23))-3),SEARCH("|",SUBSTITUTE(MID('Copier commandes wix'!A81,FIND("µ",SUBSTITUTE('Copier commandes wix'!A81,",","µ",23))+2,FIND("µ",SUBSTITUTE('Copier commandes wix'!A81,",","µ",24))-FIND("µ",SUBSTITUTE('Copier commandes wix'!A81,",","µ",23))-3),":","|",LEN(MID('Copier commandes wix'!A81,FIND("µ",SUBSTITUTE('Copier commandes wix'!A81,",","µ",23))+2,FIND("µ",SUBSTITUTE('Copier commandes wix'!A81,",","µ",24))-FIND("µ",SUBSTITUTE('Copier commandes wix'!A81,",","µ",23))-3))-LEN(SUBSTITUTE(MID('Copier commandes wix'!A81,FIND("µ",SUBSTITUTE('Copier commandes wix'!A81,",","µ",23))+2,FIND("µ",SUBSTITUTE('Copier commandes wix'!A81,",","µ",24))-FIND("µ",SUBSTITUTE('Copier commandes wix'!A81,",","µ",23))-3),":",""))))+1,500)</f>
        <v>XL</v>
      </c>
      <c r="K81" s="40" t="str">
        <f>MID('Copier commandes wix'!A81,FIND("µ",SUBSTITUTE('Copier commandes wix'!A81,",","µ",26))+2,FIND("µ",SUBSTITUTE('Copier commandes wix'!A81,",","µ",27))-FIND("µ",SUBSTITUTE('Copier commandes wix'!A81,",","µ",26))-3)</f>
        <v>6.64</v>
      </c>
      <c r="L81" s="36" t="str">
        <f>MID('Copier commandes wix'!A81,FIND("µ",SUBSTITUTE('Copier commandes wix'!A81,",","µ",25))+2,FIND("µ",SUBSTITUTE('Copier commandes wix'!A81,",","µ",26))-FIND("µ",SUBSTITUTE('Copier commandes wix'!A81,",","µ",25))-3)</f>
        <v>5</v>
      </c>
      <c r="M81" s="42" t="str">
        <f>MID('Copier commandes wix'!A81,FIND("µ",SUBSTITUTE('Copier commandes wix'!A81,",","µ",33))+2,FIND("µ",SUBSTITUTE('Copier commandes wix'!A81,",","µ",34))-FIND("µ",SUBSTITUTE('Copier commandes wix'!A81,",","µ",33))-3)</f>
        <v>303.07</v>
      </c>
      <c r="N81" s="5"/>
      <c r="O81" s="29" t="str">
        <f>IFERROR(VLOOKUP(I81,Article_famille!A:B,2,FALSE),"NA")</f>
        <v>NA</v>
      </c>
      <c r="P81" s="44" t="str">
        <f>'Copier commandes wix'!F81</f>
        <v>05/11/18</v>
      </c>
      <c r="Q81" s="29">
        <f>VLOOKUP(G81,'effectif par contrat'!A:B,2,FALSE)</f>
        <v>5</v>
      </c>
    </row>
    <row r="82" spans="1:17" ht="23.25" x14ac:dyDescent="0.35">
      <c r="A82" s="33" t="str">
        <f>'Copier commandes wix'!C82</f>
        <v>#10019</v>
      </c>
      <c r="B82" s="37" t="str">
        <f>MID('Copier commandes wix'!A82,FIND("µ",SUBSTITUTE('Copier commandes wix'!A82,",","µ",4))+2,FIND("µ",SUBSTITUTE('Copier commandes wix'!A82,",","µ",5))-FIND("µ",SUBSTITUTE('Copier commandes wix'!A82,",","µ",4))-3)</f>
        <v>lorenzo franzetti</v>
      </c>
      <c r="C82" s="37" t="str">
        <f t="shared" si="4"/>
        <v>lorenzo</v>
      </c>
      <c r="D82" s="37">
        <f t="shared" si="5"/>
        <v>8</v>
      </c>
      <c r="E82" s="37">
        <f t="shared" si="6"/>
        <v>17</v>
      </c>
      <c r="F82" s="37" t="str">
        <f t="shared" si="7"/>
        <v>franzetti</v>
      </c>
      <c r="G82" s="37" t="str">
        <f>VLOOKUP(F82,'Effectif contrat'!A:B,2,FALSE)</f>
        <v>ATELIER B05</v>
      </c>
      <c r="H82" s="36" t="str">
        <f>IFERROR(MID(MID('Copier commandes wix'!A82,FIND("µ",SUBSTITUTE('Copier commandes wix'!A82,",","µ",22))+2,FIND("µ",SUBSTITUTE('Copier commandes wix'!A82,",","µ",23))-FIND("µ",SUBSTITUTE('Copier commandes wix'!A82,",","µ",22))-3),1,FIND("-",MID('Copier commandes wix'!A82,FIND("µ",SUBSTITUTE('Copier commandes wix'!A82,",","µ",22))+2,FIND("µ",SUBSTITUTE('Copier commandes wix'!A82,",","µ",23))-FIND("µ",SUBSTITUTE('Copier commandes wix'!A82,",","µ",22))-3),1)-1),"")</f>
        <v>FS</v>
      </c>
      <c r="I82" s="36" t="str">
        <f>MID(MID('Copier commandes wix'!A82,FIND("µ",SUBSTITUTE('Copier commandes wix'!A82,",","µ",22))+2,FIND("µ",SUBSTITUTE('Copier commandes wix'!A82,",","µ",23))-FIND("µ",SUBSTITUTE('Copier commandes wix'!A82,",","µ",22))-3),SEARCH("|",SUBSTITUTE(MID('Copier commandes wix'!A82,FIND("µ",SUBSTITUTE('Copier commandes wix'!A82,",","µ",22))+2,FIND("µ",SUBSTITUTE('Copier commandes wix'!A82,",","µ",23))-FIND("µ",SUBSTITUTE('Copier commandes wix'!A82,",","µ",22))-3),"-","|",LEN(MID('Copier commandes wix'!A82,FIND("µ",SUBSTITUTE('Copier commandes wix'!A82,",","µ",22))+2,FIND("µ",SUBSTITUTE('Copier commandes wix'!A82,",","µ",23))-FIND("µ",SUBSTITUTE('Copier commandes wix'!A82,",","µ",22))-3))-LEN(SUBSTITUTE(MID('Copier commandes wix'!A82,FIND("µ",SUBSTITUTE('Copier commandes wix'!A82,",","µ",22))+2,FIND("µ",SUBSTITUTE('Copier commandes wix'!A82,",","µ",23))-FIND("µ",SUBSTITUTE('Copier commandes wix'!A82,",","µ",22))-3),"-",""))))+1,500)</f>
        <v>COUPURE STARCUT+XTRA</v>
      </c>
      <c r="J82" s="29" t="str">
        <f>MID(MID('Copier commandes wix'!A82,FIND("µ",SUBSTITUTE('Copier commandes wix'!A82,",","µ",23))+2,FIND("µ",SUBSTITUTE('Copier commandes wix'!A82,",","µ",24))-FIND("µ",SUBSTITUTE('Copier commandes wix'!A82,",","µ",23))-3),SEARCH("|",SUBSTITUTE(MID('Copier commandes wix'!A82,FIND("µ",SUBSTITUTE('Copier commandes wix'!A82,",","µ",23))+2,FIND("µ",SUBSTITUTE('Copier commandes wix'!A82,",","µ",24))-FIND("µ",SUBSTITUTE('Copier commandes wix'!A82,",","µ",23))-3),":","|",LEN(MID('Copier commandes wix'!A82,FIND("µ",SUBSTITUTE('Copier commandes wix'!A82,",","µ",23))+2,FIND("µ",SUBSTITUTE('Copier commandes wix'!A82,",","µ",24))-FIND("µ",SUBSTITUTE('Copier commandes wix'!A82,",","µ",23))-3))-LEN(SUBSTITUTE(MID('Copier commandes wix'!A82,FIND("µ",SUBSTITUTE('Copier commandes wix'!A82,",","µ",23))+2,FIND("µ",SUBSTITUTE('Copier commandes wix'!A82,",","µ",24))-FIND("µ",SUBSTITUTE('Copier commandes wix'!A82,",","µ",23))-3),":",""))))+1,500)</f>
        <v>8</v>
      </c>
      <c r="K82" s="40" t="str">
        <f>MID('Copier commandes wix'!A82,FIND("µ",SUBSTITUTE('Copier commandes wix'!A82,",","µ",26))+2,FIND("µ",SUBSTITUTE('Copier commandes wix'!A82,",","µ",27))-FIND("µ",SUBSTITUTE('Copier commandes wix'!A82,",","µ",26))-3)</f>
        <v>3.71</v>
      </c>
      <c r="L82" s="36" t="str">
        <f>MID('Copier commandes wix'!A82,FIND("µ",SUBSTITUTE('Copier commandes wix'!A82,",","µ",25))+2,FIND("µ",SUBSTITUTE('Copier commandes wix'!A82,",","µ",26))-FIND("µ",SUBSTITUTE('Copier commandes wix'!A82,",","µ",25))-3)</f>
        <v>62</v>
      </c>
      <c r="M82" s="42" t="str">
        <f>MID('Copier commandes wix'!A82,FIND("µ",SUBSTITUTE('Copier commandes wix'!A82,",","µ",33))+2,FIND("µ",SUBSTITUTE('Copier commandes wix'!A82,",","µ",34))-FIND("µ",SUBSTITUTE('Copier commandes wix'!A82,",","µ",33))-3)</f>
        <v>303.07</v>
      </c>
      <c r="N82" s="5"/>
      <c r="O82" s="29" t="str">
        <f>IFERROR(VLOOKUP(I82,Article_famille!A:B,2,FALSE),"NA")</f>
        <v>NA</v>
      </c>
      <c r="P82" s="44" t="str">
        <f>'Copier commandes wix'!F82</f>
        <v>05/11/18</v>
      </c>
      <c r="Q82" s="29">
        <f>VLOOKUP(G82,'effectif par contrat'!A:B,2,FALSE)</f>
        <v>5</v>
      </c>
    </row>
    <row r="83" spans="1:17" ht="23.25" x14ac:dyDescent="0.35">
      <c r="A83" s="33" t="str">
        <f>'Copier commandes wix'!C83</f>
        <v>#10018</v>
      </c>
      <c r="B83" s="37" t="str">
        <f>MID('Copier commandes wix'!A83,FIND("µ",SUBSTITUTE('Copier commandes wix'!A83,",","µ",4))+2,FIND("µ",SUBSTITUTE('Copier commandes wix'!A83,",","µ",5))-FIND("µ",SUBSTITUTE('Copier commandes wix'!A83,",","µ",4))-3)</f>
        <v>Luc Pettinicchio</v>
      </c>
      <c r="C83" s="37" t="str">
        <f t="shared" si="4"/>
        <v>Luc</v>
      </c>
      <c r="D83" s="37">
        <f t="shared" si="5"/>
        <v>4</v>
      </c>
      <c r="E83" s="37">
        <f t="shared" si="6"/>
        <v>16</v>
      </c>
      <c r="F83" s="37" t="str">
        <f t="shared" si="7"/>
        <v>Pettinicchio</v>
      </c>
      <c r="G83" s="37" t="str">
        <f>VLOOKUP(F83,'Effectif contrat'!A:B,2,FALSE)</f>
        <v>AIRBUS - UGV</v>
      </c>
      <c r="H83" s="36" t="str">
        <f>IFERROR(MID(MID('Copier commandes wix'!A83,FIND("µ",SUBSTITUTE('Copier commandes wix'!A83,",","µ",22))+2,FIND("µ",SUBSTITUTE('Copier commandes wix'!A83,",","µ",23))-FIND("µ",SUBSTITUTE('Copier commandes wix'!A83,",","µ",22))-3),1,FIND("-",MID('Copier commandes wix'!A83,FIND("µ",SUBSTITUTE('Copier commandes wix'!A83,",","µ",22))+2,FIND("µ",SUBSTITUTE('Copier commandes wix'!A83,",","µ",23))-FIND("µ",SUBSTITUTE('Copier commandes wix'!A83,",","µ",22))-3),1)-1),"")</f>
        <v>FS</v>
      </c>
      <c r="I83" s="36" t="str">
        <f>MID(MID('Copier commandes wix'!A83,FIND("µ",SUBSTITUTE('Copier commandes wix'!A83,",","µ",22))+2,FIND("µ",SUBSTITUTE('Copier commandes wix'!A83,",","µ",23))-FIND("µ",SUBSTITUTE('Copier commandes wix'!A83,",","µ",22))-3),SEARCH("|",SUBSTITUTE(MID('Copier commandes wix'!A83,FIND("µ",SUBSTITUTE('Copier commandes wix'!A83,",","µ",22))+2,FIND("µ",SUBSTITUTE('Copier commandes wix'!A83,",","µ",23))-FIND("µ",SUBSTITUTE('Copier commandes wix'!A83,",","µ",22))-3),"-","|",LEN(MID('Copier commandes wix'!A83,FIND("µ",SUBSTITUTE('Copier commandes wix'!A83,",","µ",22))+2,FIND("µ",SUBSTITUTE('Copier commandes wix'!A83,",","µ",23))-FIND("µ",SUBSTITUTE('Copier commandes wix'!A83,",","µ",22))-3))-LEN(SUBSTITUTE(MID('Copier commandes wix'!A83,FIND("µ",SUBSTITUTE('Copier commandes wix'!A83,",","µ",22))+2,FIND("µ",SUBSTITUTE('Copier commandes wix'!A83,",","µ",23))-FIND("µ",SUBSTITUTE('Copier commandes wix'!A83,",","µ",22))-3),"-",""))))+1,500)</f>
        <v>S131190 MASQUE ANTIPOUS. FFP3/9332+</v>
      </c>
      <c r="J83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83" s="40" t="str">
        <f>MID('Copier commandes wix'!A83,FIND("µ",SUBSTITUTE('Copier commandes wix'!A83,",","µ",26))+2,FIND("µ",SUBSTITUTE('Copier commandes wix'!A83,",","µ",27))-FIND("µ",SUBSTITUTE('Copier commandes wix'!A83,",","µ",26))-3)</f>
        <v>3.95</v>
      </c>
      <c r="L83" s="36" t="str">
        <f>MID('Copier commandes wix'!A83,FIND("µ",SUBSTITUTE('Copier commandes wix'!A83,",","µ",25))+2,FIND("µ",SUBSTITUTE('Copier commandes wix'!A83,",","µ",26))-FIND("µ",SUBSTITUTE('Copier commandes wix'!A83,",","µ",25))-3)</f>
        <v>1</v>
      </c>
      <c r="M83" s="42" t="str">
        <f>MID('Copier commandes wix'!A83,FIND("µ",SUBSTITUTE('Copier commandes wix'!A83,",","µ",33))+2,FIND("µ",SUBSTITUTE('Copier commandes wix'!A83,",","µ",34))-FIND("µ",SUBSTITUTE('Copier commandes wix'!A83,",","µ",33))-3)</f>
        <v>3.95</v>
      </c>
      <c r="N83" s="5"/>
      <c r="O83" s="29" t="str">
        <f>IFERROR(VLOOKUP(I83,Article_famille!A:B,2,FALSE),"NA")</f>
        <v>Respiratoire</v>
      </c>
      <c r="P83" s="44" t="str">
        <f>'Copier commandes wix'!F83</f>
        <v>05/11/18</v>
      </c>
      <c r="Q83" s="29">
        <f>VLOOKUP(G83,'effectif par contrat'!A:B,2,FALSE)</f>
        <v>1</v>
      </c>
    </row>
    <row r="84" spans="1:17" ht="23.25" x14ac:dyDescent="0.35">
      <c r="A84" s="33" t="str">
        <f>'Copier commandes wix'!C84</f>
        <v>#10017</v>
      </c>
      <c r="B84" s="37" t="str">
        <f>MID('Copier commandes wix'!A84,FIND("µ",SUBSTITUTE('Copier commandes wix'!A84,",","µ",4))+2,FIND("µ",SUBSTITUTE('Copier commandes wix'!A84,",","µ",5))-FIND("µ",SUBSTITUTE('Copier commandes wix'!A84,",","µ",4))-3)</f>
        <v>lorenzo franzetti</v>
      </c>
      <c r="C84" s="37" t="str">
        <f t="shared" si="4"/>
        <v>lorenzo</v>
      </c>
      <c r="D84" s="37">
        <f t="shared" si="5"/>
        <v>8</v>
      </c>
      <c r="E84" s="37">
        <f t="shared" si="6"/>
        <v>17</v>
      </c>
      <c r="F84" s="37" t="str">
        <f t="shared" si="7"/>
        <v>franzetti</v>
      </c>
      <c r="G84" s="37" t="str">
        <f>VLOOKUP(F84,'Effectif contrat'!A:B,2,FALSE)</f>
        <v>ATELIER B05</v>
      </c>
      <c r="H84" s="36" t="str">
        <f>IFERROR(MID(MID('Copier commandes wix'!A84,FIND("µ",SUBSTITUTE('Copier commandes wix'!A84,",","µ",22))+2,FIND("µ",SUBSTITUTE('Copier commandes wix'!A84,",","µ",23))-FIND("µ",SUBSTITUTE('Copier commandes wix'!A84,",","µ",22))-3),1,FIND("-",MID('Copier commandes wix'!A84,FIND("µ",SUBSTITUTE('Copier commandes wix'!A84,",","µ",22))+2,FIND("µ",SUBSTITUTE('Copier commandes wix'!A84,",","µ",23))-FIND("µ",SUBSTITUTE('Copier commandes wix'!A84,",","µ",22))-3),1)-1),"")</f>
        <v>FS</v>
      </c>
      <c r="I84" s="36" t="str">
        <f>MID(MID('Copier commandes wix'!A84,FIND("µ",SUBSTITUTE('Copier commandes wix'!A84,",","µ",22))+2,FIND("µ",SUBSTITUTE('Copier commandes wix'!A84,",","µ",23))-FIND("µ",SUBSTITUTE('Copier commandes wix'!A84,",","µ",22))-3),SEARCH("|",SUBSTITUTE(MID('Copier commandes wix'!A84,FIND("µ",SUBSTITUTE('Copier commandes wix'!A84,",","µ",22))+2,FIND("µ",SUBSTITUTE('Copier commandes wix'!A84,",","µ",23))-FIND("µ",SUBSTITUTE('Copier commandes wix'!A84,",","µ",22))-3),"-","|",LEN(MID('Copier commandes wix'!A84,FIND("µ",SUBSTITUTE('Copier commandes wix'!A84,",","µ",22))+2,FIND("µ",SUBSTITUTE('Copier commandes wix'!A84,",","µ",23))-FIND("µ",SUBSTITUTE('Copier commandes wix'!A84,",","µ",22))-3))-LEN(SUBSTITUTE(MID('Copier commandes wix'!A84,FIND("µ",SUBSTITUTE('Copier commandes wix'!A84,",","µ",22))+2,FIND("µ",SUBSTITUTE('Copier commandes wix'!A84,",","µ",23))-FIND("µ",SUBSTITUTE('Copier commandes wix'!A84,",","µ",22))-3),"-",""))))+1,500)</f>
        <v>S422178MN CHAUSSURE JUNA S3</v>
      </c>
      <c r="J84" s="29" t="str">
        <f>MID(MID('Copier commandes wix'!A84,FIND("µ",SUBSTITUTE('Copier commandes wix'!A84,",","µ",23))+2,FIND("µ",SUBSTITUTE('Copier commandes wix'!A84,",","µ",24))-FIND("µ",SUBSTITUTE('Copier commandes wix'!A84,",","µ",23))-3),SEARCH("|",SUBSTITUTE(MID('Copier commandes wix'!A84,FIND("µ",SUBSTITUTE('Copier commandes wix'!A84,",","µ",23))+2,FIND("µ",SUBSTITUTE('Copier commandes wix'!A84,",","µ",24))-FIND("µ",SUBSTITUTE('Copier commandes wix'!A84,",","µ",23))-3),":","|",LEN(MID('Copier commandes wix'!A84,FIND("µ",SUBSTITUTE('Copier commandes wix'!A84,",","µ",23))+2,FIND("µ",SUBSTITUTE('Copier commandes wix'!A84,",","µ",24))-FIND("µ",SUBSTITUTE('Copier commandes wix'!A84,",","µ",23))-3))-LEN(SUBSTITUTE(MID('Copier commandes wix'!A84,FIND("µ",SUBSTITUTE('Copier commandes wix'!A84,",","µ",23))+2,FIND("µ",SUBSTITUTE('Copier commandes wix'!A84,",","µ",24))-FIND("µ",SUBSTITUTE('Copier commandes wix'!A84,",","µ",23))-3),":",""))))+1,500)</f>
        <v>41</v>
      </c>
      <c r="K84" s="40" t="str">
        <f>MID('Copier commandes wix'!A84,FIND("µ",SUBSTITUTE('Copier commandes wix'!A84,",","µ",26))+2,FIND("µ",SUBSTITUTE('Copier commandes wix'!A84,",","µ",27))-FIND("µ",SUBSTITUTE('Copier commandes wix'!A84,",","µ",26))-3)</f>
        <v>45.67</v>
      </c>
      <c r="L84" s="36" t="str">
        <f>MID('Copier commandes wix'!A84,FIND("µ",SUBSTITUTE('Copier commandes wix'!A84,",","µ",25))+2,FIND("µ",SUBSTITUTE('Copier commandes wix'!A84,",","µ",26))-FIND("µ",SUBSTITUTE('Copier commandes wix'!A84,",","µ",25))-3)</f>
        <v>1</v>
      </c>
      <c r="M84" s="42" t="str">
        <f>MID('Copier commandes wix'!A84,FIND("µ",SUBSTITUTE('Copier commandes wix'!A84,",","µ",33))+2,FIND("µ",SUBSTITUTE('Copier commandes wix'!A84,",","µ",34))-FIND("µ",SUBSTITUTE('Copier commandes wix'!A84,",","µ",33))-3)</f>
        <v>45.67</v>
      </c>
      <c r="N84" s="5"/>
      <c r="O84" s="29" t="str">
        <f>IFERROR(VLOOKUP(I84,Article_famille!A:B,2,FALSE),"NA")</f>
        <v>Pieds</v>
      </c>
      <c r="P84" s="44" t="str">
        <f>'Copier commandes wix'!F84</f>
        <v>31/10/18</v>
      </c>
      <c r="Q84" s="29">
        <f>VLOOKUP(G84,'effectif par contrat'!A:B,2,FALSE)</f>
        <v>5</v>
      </c>
    </row>
    <row r="85" spans="1:17" ht="23.25" x14ac:dyDescent="0.35">
      <c r="A85" s="33" t="str">
        <f>'Copier commandes wix'!C85</f>
        <v>#10016</v>
      </c>
      <c r="B85" s="37" t="str">
        <f>MID('Copier commandes wix'!A85,FIND("µ",SUBSTITUTE('Copier commandes wix'!A85,",","µ",4))+2,FIND("µ",SUBSTITUTE('Copier commandes wix'!A85,",","µ",5))-FIND("µ",SUBSTITUTE('Copier commandes wix'!A85,",","µ",4))-3)</f>
        <v>alexis tamowski</v>
      </c>
      <c r="C85" s="37" t="str">
        <f t="shared" si="4"/>
        <v>alexis</v>
      </c>
      <c r="D85" s="37">
        <f t="shared" si="5"/>
        <v>7</v>
      </c>
      <c r="E85" s="37">
        <f t="shared" si="6"/>
        <v>15</v>
      </c>
      <c r="F85" s="37" t="str">
        <f t="shared" si="7"/>
        <v>tamowski</v>
      </c>
      <c r="G85" s="37" t="str">
        <f>VLOOKUP(F85,'Effectif contrat'!A:B,2,FALSE)</f>
        <v>AIRBUS - MAINTENANCE MOSE</v>
      </c>
      <c r="H85" s="36" t="str">
        <f>IFERROR(MID(MID('Copier commandes wix'!A85,FIND("µ",SUBSTITUTE('Copier commandes wix'!A85,",","µ",22))+2,FIND("µ",SUBSTITUTE('Copier commandes wix'!A85,",","µ",23))-FIND("µ",SUBSTITUTE('Copier commandes wix'!A85,",","µ",22))-3),1,FIND("-",MID('Copier commandes wix'!A85,FIND("µ",SUBSTITUTE('Copier commandes wix'!A85,",","µ",22))+2,FIND("µ",SUBSTITUTE('Copier commandes wix'!A85,",","µ",23))-FIND("µ",SUBSTITUTE('Copier commandes wix'!A85,",","µ",22))-3),1)-1),"")</f>
        <v>VP</v>
      </c>
      <c r="I85" s="36" t="str">
        <f>MID(MID('Copier commandes wix'!A85,FIND("µ",SUBSTITUTE('Copier commandes wix'!A85,",","µ",22))+2,FIND("µ",SUBSTITUTE('Copier commandes wix'!A85,",","µ",23))-FIND("µ",SUBSTITUTE('Copier commandes wix'!A85,",","µ",22))-3),SEARCH("|",SUBSTITUTE(MID('Copier commandes wix'!A85,FIND("µ",SUBSTITUTE('Copier commandes wix'!A85,",","µ",22))+2,FIND("µ",SUBSTITUTE('Copier commandes wix'!A85,",","µ",23))-FIND("µ",SUBSTITUTE('Copier commandes wix'!A85,",","µ",22))-3),"-","|",LEN(MID('Copier commandes wix'!A85,FIND("µ",SUBSTITUTE('Copier commandes wix'!A85,",","µ",22))+2,FIND("µ",SUBSTITUTE('Copier commandes wix'!A85,",","µ",23))-FIND("µ",SUBSTITUTE('Copier commandes wix'!A85,",","µ",22))-3))-LEN(SUBSTITUTE(MID('Copier commandes wix'!A85,FIND("µ",SUBSTITUTE('Copier commandes wix'!A85,",","µ",22))+2,FIND("µ",SUBSTITUTE('Copier commandes wix'!A85,",","µ",23))-FIND("µ",SUBSTITUTE('Copier commandes wix'!A85,",","µ",22))-3),"-",""))))+1,500)</f>
        <v>SHIRT ACTEMIUM NOIR &amp; BLANC</v>
      </c>
      <c r="J85" s="29" t="str">
        <f>MID(MID('Copier commandes wix'!A85,FIND("µ",SUBSTITUTE('Copier commandes wix'!A85,",","µ",23))-2,FIND("µ",SUBSTITUTE('Copier commandes wix'!A85,",","µ",24))-FIND("µ",SUBSTITUTE('Copier commandes wix'!A85,",","µ",23))-40),SEARCH("|",SUBSTITUTE(MID('Copier commandes wix'!A85,FIND("µ",SUBSTITUTE('Copier commandes wix'!A85,",","µ",23))+2,FIND("µ",SUBSTITUTE('Copier commandes wix'!A85,",","µ",24))-FIND("µ",SUBSTITUTE('Copier commandes wix'!A85,",","µ",23))-3),":","|",LEN(MID('Copier commandes wix'!A85,FIND("µ",SUBSTITUTE('Copier commandes wix'!A85,",","µ",23))+2,FIND("µ",SUBSTITUTE('Copier commandes wix'!A85,",","µ",24))-FIND("µ",SUBSTITUTE('Copier commandes wix'!A85,",","µ",23))-3))-LEN(SUBSTITUTE(MID('Copier commandes wix'!A85,FIND("µ",SUBSTITUTE('Copier commandes wix'!A85,",","µ",23))+2,FIND("µ",SUBSTITUTE('Copier commandes wix'!A85,",","µ",24))-FIND("µ",SUBSTITUTE('Copier commandes wix'!A85,",","µ",23))-3),":",""))))+1,500)</f>
        <v>XL</v>
      </c>
      <c r="K85" s="40" t="str">
        <f>MID('Copier commandes wix'!A85,FIND("µ",SUBSTITUTE('Copier commandes wix'!A85,",","µ",26))+2,FIND("µ",SUBSTITUTE('Copier commandes wix'!A85,",","µ",27))-FIND("µ",SUBSTITUTE('Copier commandes wix'!A85,",","µ",26))-3)</f>
        <v>1.0</v>
      </c>
      <c r="L85" s="36" t="str">
        <f>MID('Copier commandes wix'!A85,FIND("µ",SUBSTITUTE('Copier commandes wix'!A85,",","µ",25))+2,FIND("µ",SUBSTITUTE('Copier commandes wix'!A85,",","µ",26))-FIND("µ",SUBSTITUTE('Copier commandes wix'!A85,",","µ",25))-3)</f>
        <v>5</v>
      </c>
      <c r="M85" s="42" t="str">
        <f>MID('Copier commandes wix'!A85,FIND("µ",SUBSTITUTE('Copier commandes wix'!A85,",","µ",33))+2,FIND("µ",SUBSTITUTE('Copier commandes wix'!A85,",","µ",34))-FIND("µ",SUBSTITUTE('Copier commandes wix'!A85,",","µ",33))-3)</f>
        <v>5.0</v>
      </c>
      <c r="N85" s="5"/>
      <c r="O85" s="29" t="str">
        <f>IFERROR(VLOOKUP(I85,Article_famille!A:B,2,FALSE),"NA")</f>
        <v>NA</v>
      </c>
      <c r="P85" s="44" t="str">
        <f>'Copier commandes wix'!F85</f>
        <v>31/10/18</v>
      </c>
      <c r="Q85" s="29">
        <f>VLOOKUP(G85,'effectif par contrat'!A:B,2,FALSE)</f>
        <v>36</v>
      </c>
    </row>
    <row r="86" spans="1:17" ht="23.25" x14ac:dyDescent="0.35">
      <c r="A86" s="33" t="str">
        <f>'Copier commandes wix'!C86</f>
        <v>#10015</v>
      </c>
      <c r="B86" s="37" t="str">
        <f>MID('Copier commandes wix'!A86,FIND("µ",SUBSTITUTE('Copier commandes wix'!A86,",","µ",4))+2,FIND("µ",SUBSTITUTE('Copier commandes wix'!A86,",","µ",5))-FIND("µ",SUBSTITUTE('Copier commandes wix'!A86,",","µ",4))-3)</f>
        <v>lorenzo franzetti</v>
      </c>
      <c r="C86" s="37" t="str">
        <f t="shared" si="4"/>
        <v>lorenzo</v>
      </c>
      <c r="D86" s="37">
        <f t="shared" si="5"/>
        <v>8</v>
      </c>
      <c r="E86" s="37">
        <f t="shared" si="6"/>
        <v>17</v>
      </c>
      <c r="F86" s="37" t="str">
        <f t="shared" si="7"/>
        <v>franzetti</v>
      </c>
      <c r="G86" s="37" t="str">
        <f>VLOOKUP(F86,'Effectif contrat'!A:B,2,FALSE)</f>
        <v>ATELIER B05</v>
      </c>
      <c r="H86" s="36" t="str">
        <f>IFERROR(MID(MID('Copier commandes wix'!A86,FIND("µ",SUBSTITUTE('Copier commandes wix'!A86,",","µ",22))+2,FIND("µ",SUBSTITUTE('Copier commandes wix'!A86,",","µ",23))-FIND("µ",SUBSTITUTE('Copier commandes wix'!A86,",","µ",22))-3),1,FIND("-",MID('Copier commandes wix'!A86,FIND("µ",SUBSTITUTE('Copier commandes wix'!A86,",","µ",22))+2,FIND("µ",SUBSTITUTE('Copier commandes wix'!A86,",","µ",23))-FIND("µ",SUBSTITUTE('Copier commandes wix'!A86,",","µ",22))-3),1)-1),"")</f>
        <v>BP</v>
      </c>
      <c r="I86" s="36" t="str">
        <f>MID(MID('Copier commandes wix'!A86,FIND("µ",SUBSTITUTE('Copier commandes wix'!A86,",","µ",22))+2,FIND("µ",SUBSTITUTE('Copier commandes wix'!A86,",","µ",23))-FIND("µ",SUBSTITUTE('Copier commandes wix'!A86,",","µ",22))-3),SEARCH("|",SUBSTITUTE(MID('Copier commandes wix'!A86,FIND("µ",SUBSTITUTE('Copier commandes wix'!A86,",","µ",22))+2,FIND("µ",SUBSTITUTE('Copier commandes wix'!A86,",","µ",23))-FIND("µ",SUBSTITUTE('Copier commandes wix'!A86,",","µ",22))-3),"-","|",LEN(MID('Copier commandes wix'!A86,FIND("µ",SUBSTITUTE('Copier commandes wix'!A86,",","µ",22))+2,FIND("µ",SUBSTITUTE('Copier commandes wix'!A86,",","µ",23))-FIND("µ",SUBSTITUTE('Copier commandes wix'!A86,",","µ",22))-3))-LEN(SUBSTITUTE(MID('Copier commandes wix'!A86,FIND("µ",SUBSTITUTE('Copier commandes wix'!A86,",","µ",22))+2,FIND("µ",SUBSTITUTE('Copier commandes wix'!A86,",","µ",23))-FIND("µ",SUBSTITUTE('Copier commandes wix'!A86,",","µ",22))-3),"-",""))))+1,500)</f>
        <v>P702606 CHAUSSURES OPSIAL STEP AIR</v>
      </c>
      <c r="J86" s="29" t="str">
        <f>MID(MID('Copier commandes wix'!A86,FIND("µ",SUBSTITUTE('Copier commandes wix'!A86,",","µ",23))+2,FIND("µ",SUBSTITUTE('Copier commandes wix'!A86,",","µ",24))-FIND("µ",SUBSTITUTE('Copier commandes wix'!A86,",","µ",23))-3),SEARCH("|",SUBSTITUTE(MID('Copier commandes wix'!A86,FIND("µ",SUBSTITUTE('Copier commandes wix'!A86,",","µ",23))+2,FIND("µ",SUBSTITUTE('Copier commandes wix'!A86,",","µ",24))-FIND("µ",SUBSTITUTE('Copier commandes wix'!A86,",","µ",23))-3),":","|",LEN(MID('Copier commandes wix'!A86,FIND("µ",SUBSTITUTE('Copier commandes wix'!A86,",","µ",23))+2,FIND("µ",SUBSTITUTE('Copier commandes wix'!A86,",","µ",24))-FIND("µ",SUBSTITUTE('Copier commandes wix'!A86,",","µ",23))-3))-LEN(SUBSTITUTE(MID('Copier commandes wix'!A86,FIND("µ",SUBSTITUTE('Copier commandes wix'!A86,",","µ",23))+2,FIND("µ",SUBSTITUTE('Copier commandes wix'!A86,",","µ",24))-FIND("µ",SUBSTITUTE('Copier commandes wix'!A86,",","µ",23))-3),":",""))))+1,500)</f>
        <v>45</v>
      </c>
      <c r="K86" s="40" t="str">
        <f>MID('Copier commandes wix'!A86,FIND("µ",SUBSTITUTE('Copier commandes wix'!A86,",","µ",26))+2,FIND("µ",SUBSTITUTE('Copier commandes wix'!A86,",","µ",27))-FIND("µ",SUBSTITUTE('Copier commandes wix'!A86,",","µ",26))-3)</f>
        <v>39.85</v>
      </c>
      <c r="L86" s="36" t="str">
        <f>MID('Copier commandes wix'!A86,FIND("µ",SUBSTITUTE('Copier commandes wix'!A86,",","µ",25))+2,FIND("µ",SUBSTITUTE('Copier commandes wix'!A86,",","µ",26))-FIND("µ",SUBSTITUTE('Copier commandes wix'!A86,",","µ",25))-3)</f>
        <v>1</v>
      </c>
      <c r="M86" s="42" t="str">
        <f>MID('Copier commandes wix'!A86,FIND("µ",SUBSTITUTE('Copier commandes wix'!A86,",","µ",33))+2,FIND("µ",SUBSTITUTE('Copier commandes wix'!A86,",","µ",34))-FIND("µ",SUBSTITUTE('Copier commandes wix'!A86,",","µ",33))-3)</f>
        <v>39.85</v>
      </c>
      <c r="N86" s="5"/>
      <c r="O86" s="29" t="str">
        <f>IFERROR(VLOOKUP(I86,Article_famille!A:B,2,FALSE),"NA")</f>
        <v>Pieds</v>
      </c>
      <c r="P86" s="44" t="str">
        <f>'Copier commandes wix'!F86</f>
        <v>30/10/18</v>
      </c>
      <c r="Q86" s="29">
        <f>VLOOKUP(G86,'effectif par contrat'!A:B,2,FALSE)</f>
        <v>5</v>
      </c>
    </row>
    <row r="87" spans="1:17" ht="23.25" x14ac:dyDescent="0.35">
      <c r="A87" s="33" t="str">
        <f>'Copier commandes wix'!C87</f>
        <v>#10014</v>
      </c>
      <c r="B87" s="37" t="str">
        <f>MID('Copier commandes wix'!A87,FIND("µ",SUBSTITUTE('Copier commandes wix'!A87,",","µ",4))+2,FIND("µ",SUBSTITUTE('Copier commandes wix'!A87,",","µ",5))-FIND("µ",SUBSTITUTE('Copier commandes wix'!A87,",","µ",4))-3)</f>
        <v>alexis tamowski</v>
      </c>
      <c r="C87" s="37" t="str">
        <f t="shared" si="4"/>
        <v>alexis</v>
      </c>
      <c r="D87" s="37">
        <f t="shared" si="5"/>
        <v>7</v>
      </c>
      <c r="E87" s="37">
        <f t="shared" si="6"/>
        <v>15</v>
      </c>
      <c r="F87" s="37" t="str">
        <f t="shared" si="7"/>
        <v>tamowski</v>
      </c>
      <c r="G87" s="37" t="str">
        <f>VLOOKUP(F87,'Effectif contrat'!A:B,2,FALSE)</f>
        <v>AIRBUS - MAINTENANCE MOSE</v>
      </c>
      <c r="H87" s="36" t="str">
        <f>IFERROR(MID(MID('Copier commandes wix'!A87,FIND("µ",SUBSTITUTE('Copier commandes wix'!A87,",","µ",22))+2,FIND("µ",SUBSTITUTE('Copier commandes wix'!A87,",","µ",23))-FIND("µ",SUBSTITUTE('Copier commandes wix'!A87,",","µ",22))-3),1,FIND("-",MID('Copier commandes wix'!A87,FIND("µ",SUBSTITUTE('Copier commandes wix'!A87,",","µ",22))+2,FIND("µ",SUBSTITUTE('Copier commandes wix'!A87,",","µ",23))-FIND("µ",SUBSTITUTE('Copier commandes wix'!A87,",","µ",22))-3),1)-1),"")</f>
        <v>FS</v>
      </c>
      <c r="I87" s="36" t="str">
        <f>MID(MID('Copier commandes wix'!A87,FIND("µ",SUBSTITUTE('Copier commandes wix'!A87,",","µ",22))+2,FIND("µ",SUBSTITUTE('Copier commandes wix'!A87,",","µ",23))-FIND("µ",SUBSTITUTE('Copier commandes wix'!A87,",","µ",22))-3),SEARCH("|",SUBSTITUTE(MID('Copier commandes wix'!A87,FIND("µ",SUBSTITUTE('Copier commandes wix'!A87,",","µ",22))+2,FIND("µ",SUBSTITUTE('Copier commandes wix'!A87,",","µ",23))-FIND("µ",SUBSTITUTE('Copier commandes wix'!A87,",","µ",22))-3),"-","|",LEN(MID('Copier commandes wix'!A87,FIND("µ",SUBSTITUTE('Copier commandes wix'!A87,",","µ",22))+2,FIND("µ",SUBSTITUTE('Copier commandes wix'!A87,",","µ",23))-FIND("µ",SUBSTITUTE('Copier commandes wix'!A87,",","µ",22))-3))-LEN(SUBSTITUTE(MID('Copier commandes wix'!A87,FIND("µ",SUBSTITUTE('Copier commandes wix'!A87,",","µ",22))+2,FIND("µ",SUBSTITUTE('Copier commandes wix'!A87,",","µ",23))-FIND("µ",SUBSTITUTE('Copier commandes wix'!A87,",","µ",22))-3),"-",""))))+1,500)</f>
        <v>S132033 MASQUE 3M MOD.4277</v>
      </c>
      <c r="J87" s="29" t="str">
        <f>IFERROR(MID(MID('Copier commandes wix'!A122,FIND("µ",SUBSTITUTE('Copier commandes wix'!A122,",","µ",23))+2,FIND("µ",SUBSTITUTE('Copier commandes wix'!A122,",","µ",24))-FIND("µ",SUBSTITUTE('Copier commandes wix'!A122,",","µ",23))-3),SEARCH("|",SUBSTITUTE(MID('Copier commandes wix'!A122,FIND("µ",SUBSTITUTE('Copier commandes wix'!A122,",","µ",23))+2,FIND("µ",SUBSTITUTE('Copier commandes wix'!A122,",","µ",24))-FIND("µ",SUBSTITUTE('Copier commandes wix'!A122,",","µ",23))-3),":","|",LEN(MID('Copier commandes wix'!A122,FIND("µ",SUBSTITUTE('Copier commandes wix'!A122,",","µ",23))+2,FIND("µ",SUBSTITUTE('Copier commandes wix'!A122,",","µ",24))-FIND("µ",SUBSTITUTE('Copier commandes wix'!A122,",","µ",23))-3))-LEN(SUBSTITUTE(MID('Copier commandes wix'!A122,FIND("µ",SUBSTITUTE('Copier commandes wix'!A122,",","µ",23))+2,FIND("µ",SUBSTITUTE('Copier commandes wix'!A122,",","µ",24))-FIND("µ",SUBSTITUTE('Copier commandes wix'!A122,",","µ",23))-3),":",""))))+1,500),"NA")</f>
        <v>NA</v>
      </c>
      <c r="K87" s="40" t="str">
        <f>MID('Copier commandes wix'!A87,FIND("µ",SUBSTITUTE('Copier commandes wix'!A87,",","µ",26))+2,FIND("µ",SUBSTITUTE('Copier commandes wix'!A87,",","µ",27))-FIND("µ",SUBSTITUTE('Copier commandes wix'!A87,",","µ",26))-3)</f>
        <v>18.35</v>
      </c>
      <c r="L87" s="36" t="str">
        <f>MID('Copier commandes wix'!A87,FIND("µ",SUBSTITUTE('Copier commandes wix'!A87,",","µ",25))+2,FIND("µ",SUBSTITUTE('Copier commandes wix'!A87,",","µ",26))-FIND("µ",SUBSTITUTE('Copier commandes wix'!A87,",","µ",25))-3)</f>
        <v>30</v>
      </c>
      <c r="M87" s="42" t="str">
        <f>MID('Copier commandes wix'!A87,FIND("µ",SUBSTITUTE('Copier commandes wix'!A87,",","µ",33))+2,FIND("µ",SUBSTITUTE('Copier commandes wix'!A87,",","µ",34))-FIND("µ",SUBSTITUTE('Copier commandes wix'!A87,",","µ",33))-3)</f>
        <v>2283.26</v>
      </c>
      <c r="N87" s="5"/>
      <c r="O87" s="29" t="str">
        <f>IFERROR(VLOOKUP(I87,Article_famille!A:B,2,FALSE),"NA")</f>
        <v>Respiratoire</v>
      </c>
      <c r="P87" s="44" t="str">
        <f>'Copier commandes wix'!F87</f>
        <v>29/10/18</v>
      </c>
      <c r="Q87" s="29">
        <f>VLOOKUP(G87,'effectif par contrat'!A:B,2,FALSE)</f>
        <v>36</v>
      </c>
    </row>
    <row r="88" spans="1:17" ht="23.25" x14ac:dyDescent="0.35">
      <c r="A88" s="33" t="str">
        <f>'Copier commandes wix'!C88</f>
        <v>#10014</v>
      </c>
      <c r="B88" s="37" t="str">
        <f>MID('Copier commandes wix'!A88,FIND("µ",SUBSTITUTE('Copier commandes wix'!A88,",","µ",4))+2,FIND("µ",SUBSTITUTE('Copier commandes wix'!A88,",","µ",5))-FIND("µ",SUBSTITUTE('Copier commandes wix'!A88,",","µ",4))-3)</f>
        <v>alexis tamowski</v>
      </c>
      <c r="C88" s="37" t="str">
        <f t="shared" si="4"/>
        <v>alexis</v>
      </c>
      <c r="D88" s="37">
        <f t="shared" si="5"/>
        <v>7</v>
      </c>
      <c r="E88" s="37">
        <f t="shared" si="6"/>
        <v>15</v>
      </c>
      <c r="F88" s="37" t="str">
        <f t="shared" si="7"/>
        <v>tamowski</v>
      </c>
      <c r="G88" s="37" t="str">
        <f>VLOOKUP(F88,'Effectif contrat'!A:B,2,FALSE)</f>
        <v>AIRBUS - MAINTENANCE MOSE</v>
      </c>
      <c r="H88" s="36" t="str">
        <f>IFERROR(MID(MID('Copier commandes wix'!A88,FIND("µ",SUBSTITUTE('Copier commandes wix'!A88,",","µ",22))+2,FIND("µ",SUBSTITUTE('Copier commandes wix'!A88,",","µ",23))-FIND("µ",SUBSTITUTE('Copier commandes wix'!A88,",","µ",22))-3),1,FIND("-",MID('Copier commandes wix'!A88,FIND("µ",SUBSTITUTE('Copier commandes wix'!A88,",","µ",22))+2,FIND("µ",SUBSTITUTE('Copier commandes wix'!A88,",","µ",23))-FIND("µ",SUBSTITUTE('Copier commandes wix'!A88,",","µ",22))-3),1)-1),"")</f>
        <v>FS</v>
      </c>
      <c r="I88" s="36" t="str">
        <f>MID(MID('Copier commandes wix'!A88,FIND("µ",SUBSTITUTE('Copier commandes wix'!A88,",","µ",22))+2,FIND("µ",SUBSTITUTE('Copier commandes wix'!A88,",","µ",23))-FIND("µ",SUBSTITUTE('Copier commandes wix'!A88,",","µ",22))-3),SEARCH("|",SUBSTITUTE(MID('Copier commandes wix'!A88,FIND("µ",SUBSTITUTE('Copier commandes wix'!A88,",","µ",22))+2,FIND("µ",SUBSTITUTE('Copier commandes wix'!A88,",","µ",23))-FIND("µ",SUBSTITUTE('Copier commandes wix'!A88,",","µ",22))-3),"-","|",LEN(MID('Copier commandes wix'!A88,FIND("µ",SUBSTITUTE('Copier commandes wix'!A88,",","µ",22))+2,FIND("µ",SUBSTITUTE('Copier commandes wix'!A88,",","µ",23))-FIND("µ",SUBSTITUTE('Copier commandes wix'!A88,",","µ",22))-3))-LEN(SUBSTITUTE(MID('Copier commandes wix'!A88,FIND("µ",SUBSTITUTE('Copier commandes wix'!A88,",","µ",22))+2,FIND("µ",SUBSTITUTE('Copier commandes wix'!A88,",","µ",23))-FIND("µ",SUBSTITUTE('Copier commandes wix'!A88,",","µ",22))-3),"-",""))))+1,500)</f>
        <v xml:space="preserve"> LUNETTE RUSH INCOLORE</v>
      </c>
      <c r="J88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88" s="40" t="str">
        <f>MID('Copier commandes wix'!A88,FIND("µ",SUBSTITUTE('Copier commandes wix'!A88,",","µ",26))+2,FIND("µ",SUBSTITUTE('Copier commandes wix'!A88,",","µ",27))-FIND("µ",SUBSTITUTE('Copier commandes wix'!A88,",","µ",26))-3)</f>
        <v>5.63</v>
      </c>
      <c r="L88" s="36" t="str">
        <f>MID('Copier commandes wix'!A88,FIND("µ",SUBSTITUTE('Copier commandes wix'!A88,",","µ",25))+2,FIND("µ",SUBSTITUTE('Copier commandes wix'!A88,",","µ",26))-FIND("µ",SUBSTITUTE('Copier commandes wix'!A88,",","µ",25))-3)</f>
        <v>30</v>
      </c>
      <c r="M88" s="42" t="str">
        <f>MID('Copier commandes wix'!A88,FIND("µ",SUBSTITUTE('Copier commandes wix'!A88,",","µ",33))+2,FIND("µ",SUBSTITUTE('Copier commandes wix'!A88,",","µ",34))-FIND("µ",SUBSTITUTE('Copier commandes wix'!A88,",","µ",33))-3)</f>
        <v>2283.26</v>
      </c>
      <c r="N88" s="5"/>
      <c r="O88" s="29" t="str">
        <f>IFERROR(VLOOKUP(I88,Article_famille!A:B,2,FALSE),"NA")</f>
        <v>NA</v>
      </c>
      <c r="P88" s="44" t="str">
        <f>'Copier commandes wix'!F88</f>
        <v>29/10/18</v>
      </c>
      <c r="Q88" s="29">
        <f>VLOOKUP(G88,'effectif par contrat'!A:B,2,FALSE)</f>
        <v>36</v>
      </c>
    </row>
    <row r="89" spans="1:17" ht="23.25" x14ac:dyDescent="0.35">
      <c r="A89" s="33" t="str">
        <f>'Copier commandes wix'!C89</f>
        <v>#10014</v>
      </c>
      <c r="B89" s="37" t="str">
        <f>MID('Copier commandes wix'!A89,FIND("µ",SUBSTITUTE('Copier commandes wix'!A89,",","µ",4))+2,FIND("µ",SUBSTITUTE('Copier commandes wix'!A89,",","µ",5))-FIND("µ",SUBSTITUTE('Copier commandes wix'!A89,",","µ",4))-3)</f>
        <v>alexis tamowski</v>
      </c>
      <c r="C89" s="37" t="str">
        <f t="shared" si="4"/>
        <v>alexis</v>
      </c>
      <c r="D89" s="37">
        <f t="shared" si="5"/>
        <v>7</v>
      </c>
      <c r="E89" s="37">
        <f t="shared" si="6"/>
        <v>15</v>
      </c>
      <c r="F89" s="37" t="str">
        <f t="shared" si="7"/>
        <v>tamowski</v>
      </c>
      <c r="G89" s="37" t="str">
        <f>VLOOKUP(F89,'Effectif contrat'!A:B,2,FALSE)</f>
        <v>AIRBUS - MAINTENANCE MOSE</v>
      </c>
      <c r="H89" s="36" t="str">
        <f>IFERROR(MID(MID('Copier commandes wix'!A89,FIND("µ",SUBSTITUTE('Copier commandes wix'!A89,",","µ",22))+2,FIND("µ",SUBSTITUTE('Copier commandes wix'!A89,",","µ",23))-FIND("µ",SUBSTITUTE('Copier commandes wix'!A89,",","µ",22))-3),1,FIND("-",MID('Copier commandes wix'!A89,FIND("µ",SUBSTITUTE('Copier commandes wix'!A89,",","µ",22))+2,FIND("µ",SUBSTITUTE('Copier commandes wix'!A89,",","µ",23))-FIND("µ",SUBSTITUTE('Copier commandes wix'!A89,",","µ",22))-3),1)-1),"")</f>
        <v>FS</v>
      </c>
      <c r="I89" s="36" t="str">
        <f>MID(MID('Copier commandes wix'!A89,FIND("µ",SUBSTITUTE('Copier commandes wix'!A89,",","µ",22))+2,FIND("µ",SUBSTITUTE('Copier commandes wix'!A89,",","µ",23))-FIND("µ",SUBSTITUTE('Copier commandes wix'!A89,",","µ",22))-3),SEARCH("|",SUBSTITUTE(MID('Copier commandes wix'!A89,FIND("µ",SUBSTITUTE('Copier commandes wix'!A89,",","µ",22))+2,FIND("µ",SUBSTITUTE('Copier commandes wix'!A89,",","µ",23))-FIND("µ",SUBSTITUTE('Copier commandes wix'!A89,",","µ",22))-3),"-","|",LEN(MID('Copier commandes wix'!A89,FIND("µ",SUBSTITUTE('Copier commandes wix'!A89,",","µ",22))+2,FIND("µ",SUBSTITUTE('Copier commandes wix'!A89,",","µ",23))-FIND("µ",SUBSTITUTE('Copier commandes wix'!A89,",","µ",22))-3))-LEN(SUBSTITUTE(MID('Copier commandes wix'!A89,FIND("µ",SUBSTITUTE('Copier commandes wix'!A89,",","µ",22))+2,FIND("µ",SUBSTITUTE('Copier commandes wix'!A89,",","µ",23))-FIND("µ",SUBSTITUTE('Copier commandes wix'!A89,",","µ",22))-3),"-",""))))+1,500)</f>
        <v>COUPURE STARCUT+XTRA</v>
      </c>
      <c r="J89" s="29" t="str">
        <f>MID(MID('Copier commandes wix'!A89,FIND("µ",SUBSTITUTE('Copier commandes wix'!A89,",","µ",23))+2,FIND("µ",SUBSTITUTE('Copier commandes wix'!A89,",","µ",24))-FIND("µ",SUBSTITUTE('Copier commandes wix'!A89,",","µ",23))-3),SEARCH("|",SUBSTITUTE(MID('Copier commandes wix'!A89,FIND("µ",SUBSTITUTE('Copier commandes wix'!A89,",","µ",23))+2,FIND("µ",SUBSTITUTE('Copier commandes wix'!A89,",","µ",24))-FIND("µ",SUBSTITUTE('Copier commandes wix'!A89,",","µ",23))-3),":","|",LEN(MID('Copier commandes wix'!A89,FIND("µ",SUBSTITUTE('Copier commandes wix'!A89,",","µ",23))+2,FIND("µ",SUBSTITUTE('Copier commandes wix'!A89,",","µ",24))-FIND("µ",SUBSTITUTE('Copier commandes wix'!A89,",","µ",23))-3))-LEN(SUBSTITUTE(MID('Copier commandes wix'!A89,FIND("µ",SUBSTITUTE('Copier commandes wix'!A89,",","µ",23))+2,FIND("µ",SUBSTITUTE('Copier commandes wix'!A89,",","µ",24))-FIND("µ",SUBSTITUTE('Copier commandes wix'!A89,",","µ",23))-3),":",""))))+1,500)</f>
        <v>10</v>
      </c>
      <c r="K89" s="40" t="str">
        <f>MID('Copier commandes wix'!A89,FIND("µ",SUBSTITUTE('Copier commandes wix'!A89,",","µ",26))+2,FIND("µ",SUBSTITUTE('Copier commandes wix'!A89,",","µ",27))-FIND("µ",SUBSTITUTE('Copier commandes wix'!A89,",","µ",26))-3)</f>
        <v>3.71</v>
      </c>
      <c r="L89" s="36" t="str">
        <f>MID('Copier commandes wix'!A89,FIND("µ",SUBSTITUTE('Copier commandes wix'!A89,",","µ",25))+2,FIND("µ",SUBSTITUTE('Copier commandes wix'!A89,",","µ",26))-FIND("µ",SUBSTITUTE('Copier commandes wix'!A89,",","µ",25))-3)</f>
        <v>240</v>
      </c>
      <c r="M89" s="42" t="str">
        <f>MID('Copier commandes wix'!A89,FIND("µ",SUBSTITUTE('Copier commandes wix'!A89,",","µ",33))+2,FIND("µ",SUBSTITUTE('Copier commandes wix'!A89,",","µ",34))-FIND("µ",SUBSTITUTE('Copier commandes wix'!A89,",","µ",33))-3)</f>
        <v>2283.26</v>
      </c>
      <c r="N89" s="5"/>
      <c r="O89" s="29" t="str">
        <f>IFERROR(VLOOKUP(I89,Article_famille!A:B,2,FALSE),"NA")</f>
        <v>NA</v>
      </c>
      <c r="P89" s="44" t="str">
        <f>'Copier commandes wix'!F89</f>
        <v>29/10/18</v>
      </c>
      <c r="Q89" s="29">
        <f>VLOOKUP(G89,'effectif par contrat'!A:B,2,FALSE)</f>
        <v>36</v>
      </c>
    </row>
    <row r="90" spans="1:17" ht="23.25" x14ac:dyDescent="0.35">
      <c r="A90" s="33" t="str">
        <f>'Copier commandes wix'!C90</f>
        <v>#10014</v>
      </c>
      <c r="B90" s="37" t="str">
        <f>MID('Copier commandes wix'!A90,FIND("µ",SUBSTITUTE('Copier commandes wix'!A90,",","µ",4))+2,FIND("µ",SUBSTITUTE('Copier commandes wix'!A90,",","µ",5))-FIND("µ",SUBSTITUTE('Copier commandes wix'!A90,",","µ",4))-3)</f>
        <v>alexis tamowski</v>
      </c>
      <c r="C90" s="37" t="str">
        <f t="shared" si="4"/>
        <v>alexis</v>
      </c>
      <c r="D90" s="37">
        <f t="shared" si="5"/>
        <v>7</v>
      </c>
      <c r="E90" s="37">
        <f t="shared" si="6"/>
        <v>15</v>
      </c>
      <c r="F90" s="37" t="str">
        <f t="shared" si="7"/>
        <v>tamowski</v>
      </c>
      <c r="G90" s="37" t="str">
        <f>VLOOKUP(F90,'Effectif contrat'!A:B,2,FALSE)</f>
        <v>AIRBUS - MAINTENANCE MOSE</v>
      </c>
      <c r="H90" s="36" t="str">
        <f>IFERROR(MID(MID('Copier commandes wix'!A90,FIND("µ",SUBSTITUTE('Copier commandes wix'!A90,",","µ",22))+2,FIND("µ",SUBSTITUTE('Copier commandes wix'!A90,",","µ",23))-FIND("µ",SUBSTITUTE('Copier commandes wix'!A90,",","µ",22))-3),1,FIND("-",MID('Copier commandes wix'!A90,FIND("µ",SUBSTITUTE('Copier commandes wix'!A90,",","µ",22))+2,FIND("µ",SUBSTITUTE('Copier commandes wix'!A90,",","µ",23))-FIND("µ",SUBSTITUTE('Copier commandes wix'!A90,",","µ",22))-3),1)-1),"")</f>
        <v>FS</v>
      </c>
      <c r="I90" s="36" t="str">
        <f>MID(MID('Copier commandes wix'!A90,FIND("µ",SUBSTITUTE('Copier commandes wix'!A90,",","µ",22))+2,FIND("µ",SUBSTITUTE('Copier commandes wix'!A90,",","µ",23))-FIND("µ",SUBSTITUTE('Copier commandes wix'!A90,",","µ",22))-3),SEARCH("|",SUBSTITUTE(MID('Copier commandes wix'!A90,FIND("µ",SUBSTITUTE('Copier commandes wix'!A90,",","µ",22))+2,FIND("µ",SUBSTITUTE('Copier commandes wix'!A90,",","µ",23))-FIND("µ",SUBSTITUTE('Copier commandes wix'!A90,",","µ",22))-3),"-","|",LEN(MID('Copier commandes wix'!A90,FIND("µ",SUBSTITUTE('Copier commandes wix'!A90,",","µ",22))+2,FIND("µ",SUBSTITUTE('Copier commandes wix'!A90,",","µ",23))-FIND("µ",SUBSTITUTE('Copier commandes wix'!A90,",","µ",22))-3))-LEN(SUBSTITUTE(MID('Copier commandes wix'!A90,FIND("µ",SUBSTITUTE('Copier commandes wix'!A90,",","µ",22))+2,FIND("µ",SUBSTITUTE('Copier commandes wix'!A90,",","µ",23))-FIND("µ",SUBSTITUTE('Copier commandes wix'!A90,",","µ",22))-3),"-",""))))+1,500)</f>
        <v>COUPURE STARCUT+XTRA</v>
      </c>
      <c r="J90" s="29" t="str">
        <f>MID(MID('Copier commandes wix'!A90,FIND("µ",SUBSTITUTE('Copier commandes wix'!A90,",","µ",23))+2,FIND("µ",SUBSTITUTE('Copier commandes wix'!A90,",","µ",24))-FIND("µ",SUBSTITUTE('Copier commandes wix'!A90,",","µ",23))-3),SEARCH("|",SUBSTITUTE(MID('Copier commandes wix'!A90,FIND("µ",SUBSTITUTE('Copier commandes wix'!A90,",","µ",23))+2,FIND("µ",SUBSTITUTE('Copier commandes wix'!A90,",","µ",24))-FIND("µ",SUBSTITUTE('Copier commandes wix'!A90,",","µ",23))-3),":","|",LEN(MID('Copier commandes wix'!A90,FIND("µ",SUBSTITUTE('Copier commandes wix'!A90,",","µ",23))+2,FIND("µ",SUBSTITUTE('Copier commandes wix'!A90,",","µ",24))-FIND("µ",SUBSTITUTE('Copier commandes wix'!A90,",","µ",23))-3))-LEN(SUBSTITUTE(MID('Copier commandes wix'!A90,FIND("µ",SUBSTITUTE('Copier commandes wix'!A90,",","µ",23))+2,FIND("µ",SUBSTITUTE('Copier commandes wix'!A90,",","µ",24))-FIND("µ",SUBSTITUTE('Copier commandes wix'!A90,",","µ",23))-3),":",""))))+1,500)</f>
        <v>9</v>
      </c>
      <c r="K90" s="40" t="str">
        <f>MID('Copier commandes wix'!A90,FIND("µ",SUBSTITUTE('Copier commandes wix'!A90,",","µ",26))+2,FIND("µ",SUBSTITUTE('Copier commandes wix'!A90,",","µ",27))-FIND("µ",SUBSTITUTE('Copier commandes wix'!A90,",","µ",26))-3)</f>
        <v>3.71</v>
      </c>
      <c r="L90" s="36" t="str">
        <f>MID('Copier commandes wix'!A90,FIND("µ",SUBSTITUTE('Copier commandes wix'!A90,",","µ",25))+2,FIND("µ",SUBSTITUTE('Copier commandes wix'!A90,",","µ",26))-FIND("µ",SUBSTITUTE('Copier commandes wix'!A90,",","µ",25))-3)</f>
        <v>168</v>
      </c>
      <c r="M90" s="42" t="str">
        <f>MID('Copier commandes wix'!A90,FIND("µ",SUBSTITUTE('Copier commandes wix'!A90,",","µ",33))+2,FIND("µ",SUBSTITUTE('Copier commandes wix'!A90,",","µ",34))-FIND("µ",SUBSTITUTE('Copier commandes wix'!A90,",","µ",33))-3)</f>
        <v>2283.26</v>
      </c>
      <c r="N90" s="5"/>
      <c r="O90" s="29" t="str">
        <f>IFERROR(VLOOKUP(I90,Article_famille!A:B,2,FALSE),"NA")</f>
        <v>NA</v>
      </c>
      <c r="P90" s="44" t="str">
        <f>'Copier commandes wix'!F90</f>
        <v>29/10/18</v>
      </c>
      <c r="Q90" s="29">
        <f>VLOOKUP(G90,'effectif par contrat'!A:B,2,FALSE)</f>
        <v>36</v>
      </c>
    </row>
    <row r="91" spans="1:17" ht="23.25" x14ac:dyDescent="0.35">
      <c r="A91" s="33" t="str">
        <f>'Copier commandes wix'!C91</f>
        <v>#10014</v>
      </c>
      <c r="B91" s="37" t="str">
        <f>MID('Copier commandes wix'!A91,FIND("µ",SUBSTITUTE('Copier commandes wix'!A91,",","µ",4))+2,FIND("µ",SUBSTITUTE('Copier commandes wix'!A91,",","µ",5))-FIND("µ",SUBSTITUTE('Copier commandes wix'!A91,",","µ",4))-3)</f>
        <v>alexis tamowski</v>
      </c>
      <c r="C91" s="37" t="str">
        <f t="shared" si="4"/>
        <v>alexis</v>
      </c>
      <c r="D91" s="37">
        <f t="shared" si="5"/>
        <v>7</v>
      </c>
      <c r="E91" s="37">
        <f t="shared" si="6"/>
        <v>15</v>
      </c>
      <c r="F91" s="37" t="str">
        <f t="shared" si="7"/>
        <v>tamowski</v>
      </c>
      <c r="G91" s="37" t="str">
        <f>VLOOKUP(F91,'Effectif contrat'!A:B,2,FALSE)</f>
        <v>AIRBUS - MAINTENANCE MOSE</v>
      </c>
      <c r="H91" s="36" t="str">
        <f>IFERROR(MID(MID('Copier commandes wix'!A91,FIND("µ",SUBSTITUTE('Copier commandes wix'!A91,",","µ",22))+2,FIND("µ",SUBSTITUTE('Copier commandes wix'!A91,",","µ",23))-FIND("µ",SUBSTITUTE('Copier commandes wix'!A91,",","µ",22))-3),1,FIND("-",MID('Copier commandes wix'!A91,FIND("µ",SUBSTITUTE('Copier commandes wix'!A91,",","µ",22))+2,FIND("µ",SUBSTITUTE('Copier commandes wix'!A91,",","µ",23))-FIND("µ",SUBSTITUTE('Copier commandes wix'!A91,",","µ",22))-3),1)-1),"")</f>
        <v>FS</v>
      </c>
      <c r="I91" s="36" t="str">
        <f>MID(MID('Copier commandes wix'!A91,FIND("µ",SUBSTITUTE('Copier commandes wix'!A91,",","µ",22))+2,FIND("µ",SUBSTITUTE('Copier commandes wix'!A91,",","µ",23))-FIND("µ",SUBSTITUTE('Copier commandes wix'!A91,",","µ",22))-3),SEARCH("|",SUBSTITUTE(MID('Copier commandes wix'!A91,FIND("µ",SUBSTITUTE('Copier commandes wix'!A91,",","µ",22))+2,FIND("µ",SUBSTITUTE('Copier commandes wix'!A91,",","µ",23))-FIND("µ",SUBSTITUTE('Copier commandes wix'!A91,",","µ",22))-3),"-","|",LEN(MID('Copier commandes wix'!A91,FIND("µ",SUBSTITUTE('Copier commandes wix'!A91,",","µ",22))+2,FIND("µ",SUBSTITUTE('Copier commandes wix'!A91,",","µ",23))-FIND("µ",SUBSTITUTE('Copier commandes wix'!A91,",","µ",22))-3))-LEN(SUBSTITUTE(MID('Copier commandes wix'!A91,FIND("µ",SUBSTITUTE('Copier commandes wix'!A91,",","µ",22))+2,FIND("µ",SUBSTITUTE('Copier commandes wix'!A91,",","µ",23))-FIND("µ",SUBSTITUTE('Copier commandes wix'!A91,",","µ",22))-3),"-",""))))+1,500)</f>
        <v>S233044 GANTS RISQUE CHIM. VERT / ULTRANITRIIL</v>
      </c>
      <c r="J91" s="29" t="str">
        <f>MID(MID('Copier commandes wix'!A91,FIND("µ",SUBSTITUTE('Copier commandes wix'!A91,",","µ",23))+2,FIND("µ",SUBSTITUTE('Copier commandes wix'!A91,",","µ",24))-FIND("µ",SUBSTITUTE('Copier commandes wix'!A91,",","µ",23))-3),SEARCH("|",SUBSTITUTE(MID('Copier commandes wix'!A91,FIND("µ",SUBSTITUTE('Copier commandes wix'!A91,",","µ",23))+2,FIND("µ",SUBSTITUTE('Copier commandes wix'!A91,",","µ",24))-FIND("µ",SUBSTITUTE('Copier commandes wix'!A91,",","µ",23))-3),":","|",LEN(MID('Copier commandes wix'!A91,FIND("µ",SUBSTITUTE('Copier commandes wix'!A91,",","µ",23))+2,FIND("µ",SUBSTITUTE('Copier commandes wix'!A91,",","µ",24))-FIND("µ",SUBSTITUTE('Copier commandes wix'!A91,",","µ",23))-3))-LEN(SUBSTITUTE(MID('Copier commandes wix'!A91,FIND("µ",SUBSTITUTE('Copier commandes wix'!A91,",","µ",23))+2,FIND("µ",SUBSTITUTE('Copier commandes wix'!A91,",","µ",24))-FIND("µ",SUBSTITUTE('Copier commandes wix'!A91,",","µ",23))-3),":",""))))+1,500)</f>
        <v>10 - 10-10 1/2</v>
      </c>
      <c r="K91" s="40" t="str">
        <f>MID('Copier commandes wix'!A91,FIND("µ",SUBSTITUTE('Copier commandes wix'!A91,",","µ",26))+2,FIND("µ",SUBSTITUTE('Copier commandes wix'!A91,",","µ",27))-FIND("µ",SUBSTITUTE('Copier commandes wix'!A91,",","µ",26))-3)</f>
        <v>1.11</v>
      </c>
      <c r="L91" s="36" t="str">
        <f>MID('Copier commandes wix'!A91,FIND("µ",SUBSTITUTE('Copier commandes wix'!A91,",","µ",25))+2,FIND("µ",SUBSTITUTE('Copier commandes wix'!A91,",","µ",26))-FIND("µ",SUBSTITUTE('Copier commandes wix'!A91,",","µ",25))-3)</f>
        <v>20</v>
      </c>
      <c r="M91" s="42" t="str">
        <f>MID('Copier commandes wix'!A91,FIND("µ",SUBSTITUTE('Copier commandes wix'!A91,",","µ",33))+2,FIND("µ",SUBSTITUTE('Copier commandes wix'!A91,",","µ",34))-FIND("µ",SUBSTITUTE('Copier commandes wix'!A91,",","µ",33))-3)</f>
        <v>2283.26</v>
      </c>
      <c r="N91" s="5"/>
      <c r="O91" s="29" t="str">
        <f>IFERROR(VLOOKUP(I91,Article_famille!A:B,2,FALSE),"NA")</f>
        <v>Mains</v>
      </c>
      <c r="P91" s="44" t="str">
        <f>'Copier commandes wix'!F91</f>
        <v>29/10/18</v>
      </c>
      <c r="Q91" s="29">
        <f>VLOOKUP(G91,'effectif par contrat'!A:B,2,FALSE)</f>
        <v>36</v>
      </c>
    </row>
    <row r="92" spans="1:17" ht="23.25" x14ac:dyDescent="0.35">
      <c r="A92" s="33" t="str">
        <f>'Copier commandes wix'!C92</f>
        <v>#10014</v>
      </c>
      <c r="B92" s="37" t="str">
        <f>MID('Copier commandes wix'!A92,FIND("µ",SUBSTITUTE('Copier commandes wix'!A92,",","µ",4))+2,FIND("µ",SUBSTITUTE('Copier commandes wix'!A92,",","µ",5))-FIND("µ",SUBSTITUTE('Copier commandes wix'!A92,",","µ",4))-3)</f>
        <v>alexis tamowski</v>
      </c>
      <c r="C92" s="37" t="str">
        <f t="shared" si="4"/>
        <v>alexis</v>
      </c>
      <c r="D92" s="37">
        <f t="shared" si="5"/>
        <v>7</v>
      </c>
      <c r="E92" s="37">
        <f t="shared" si="6"/>
        <v>15</v>
      </c>
      <c r="F92" s="37" t="str">
        <f t="shared" si="7"/>
        <v>tamowski</v>
      </c>
      <c r="G92" s="37" t="str">
        <f>VLOOKUP(F92,'Effectif contrat'!A:B,2,FALSE)</f>
        <v>AIRBUS - MAINTENANCE MOSE</v>
      </c>
      <c r="H92" s="36" t="str">
        <f>IFERROR(MID(MID('Copier commandes wix'!A92,FIND("µ",SUBSTITUTE('Copier commandes wix'!A92,",","µ",22))+2,FIND("µ",SUBSTITUTE('Copier commandes wix'!A92,",","µ",23))-FIND("µ",SUBSTITUTE('Copier commandes wix'!A92,",","µ",22))-3),1,FIND("-",MID('Copier commandes wix'!A92,FIND("µ",SUBSTITUTE('Copier commandes wix'!A92,",","µ",22))+2,FIND("µ",SUBSTITUTE('Copier commandes wix'!A92,",","µ",23))-FIND("µ",SUBSTITUTE('Copier commandes wix'!A92,",","µ",22))-3),1)-1),"")</f>
        <v>FS</v>
      </c>
      <c r="I92" s="36" t="str">
        <f>MID(MID('Copier commandes wix'!A92,FIND("µ",SUBSTITUTE('Copier commandes wix'!A92,",","µ",22))+2,FIND("µ",SUBSTITUTE('Copier commandes wix'!A92,",","µ",23))-FIND("µ",SUBSTITUTE('Copier commandes wix'!A92,",","µ",22))-3),SEARCH("|",SUBSTITUTE(MID('Copier commandes wix'!A92,FIND("µ",SUBSTITUTE('Copier commandes wix'!A92,",","µ",22))+2,FIND("µ",SUBSTITUTE('Copier commandes wix'!A92,",","µ",23))-FIND("µ",SUBSTITUTE('Copier commandes wix'!A92,",","µ",22))-3),"-","|",LEN(MID('Copier commandes wix'!A92,FIND("µ",SUBSTITUTE('Copier commandes wix'!A92,",","µ",22))+2,FIND("µ",SUBSTITUTE('Copier commandes wix'!A92,",","µ",23))-FIND("µ",SUBSTITUTE('Copier commandes wix'!A92,",","µ",22))-3))-LEN(SUBSTITUTE(MID('Copier commandes wix'!A92,FIND("µ",SUBSTITUTE('Copier commandes wix'!A92,",","µ",22))+2,FIND("µ",SUBSTITUTE('Copier commandes wix'!A92,",","µ",23))-FIND("µ",SUBSTITUTE('Copier commandes wix'!A92,",","µ",22))-3),"-",""))))+1,500)</f>
        <v>S233044 GANTS RISQUE CHIM. VERT / ULTRANITRIIL</v>
      </c>
      <c r="J92" s="29" t="str">
        <f>MID(MID('Copier commandes wix'!A92,FIND("µ",SUBSTITUTE('Copier commandes wix'!A92,",","µ",23))+2,FIND("µ",SUBSTITUTE('Copier commandes wix'!A92,",","µ",24))-FIND("µ",SUBSTITUTE('Copier commandes wix'!A92,",","µ",23))-3),SEARCH("|",SUBSTITUTE(MID('Copier commandes wix'!A92,FIND("µ",SUBSTITUTE('Copier commandes wix'!A92,",","µ",23))+2,FIND("µ",SUBSTITUTE('Copier commandes wix'!A92,",","µ",24))-FIND("µ",SUBSTITUTE('Copier commandes wix'!A92,",","µ",23))-3),":","|",LEN(MID('Copier commandes wix'!A92,FIND("µ",SUBSTITUTE('Copier commandes wix'!A92,",","µ",23))+2,FIND("µ",SUBSTITUTE('Copier commandes wix'!A92,",","µ",24))-FIND("µ",SUBSTITUTE('Copier commandes wix'!A92,",","µ",23))-3))-LEN(SUBSTITUTE(MID('Copier commandes wix'!A92,FIND("µ",SUBSTITUTE('Copier commandes wix'!A92,",","µ",23))+2,FIND("µ",SUBSTITUTE('Copier commandes wix'!A92,",","µ",24))-FIND("µ",SUBSTITUTE('Copier commandes wix'!A92,",","µ",23))-3),":",""))))+1,500)</f>
        <v>9 - 9-9 1/2</v>
      </c>
      <c r="K92" s="40" t="str">
        <f>MID('Copier commandes wix'!A92,FIND("µ",SUBSTITUTE('Copier commandes wix'!A92,",","µ",26))+2,FIND("µ",SUBSTITUTE('Copier commandes wix'!A92,",","µ",27))-FIND("µ",SUBSTITUTE('Copier commandes wix'!A92,",","µ",26))-3)</f>
        <v>1.11</v>
      </c>
      <c r="L92" s="36" t="str">
        <f>MID('Copier commandes wix'!A92,FIND("µ",SUBSTITUTE('Copier commandes wix'!A92,",","µ",25))+2,FIND("µ",SUBSTITUTE('Copier commandes wix'!A92,",","µ",26))-FIND("µ",SUBSTITUTE('Copier commandes wix'!A92,",","µ",25))-3)</f>
        <v>10</v>
      </c>
      <c r="M92" s="42" t="str">
        <f>MID('Copier commandes wix'!A92,FIND("µ",SUBSTITUTE('Copier commandes wix'!A92,",","µ",33))+2,FIND("µ",SUBSTITUTE('Copier commandes wix'!A92,",","µ",34))-FIND("µ",SUBSTITUTE('Copier commandes wix'!A92,",","µ",33))-3)</f>
        <v>2283.26</v>
      </c>
      <c r="N92" s="5"/>
      <c r="O92" s="29" t="str">
        <f>IFERROR(VLOOKUP(I92,Article_famille!A:B,2,FALSE),"NA")</f>
        <v>Mains</v>
      </c>
      <c r="P92" s="44" t="str">
        <f>'Copier commandes wix'!F92</f>
        <v>29/10/18</v>
      </c>
      <c r="Q92" s="29">
        <f>VLOOKUP(G92,'effectif par contrat'!A:B,2,FALSE)</f>
        <v>36</v>
      </c>
    </row>
    <row r="93" spans="1:17" ht="23.25" x14ac:dyDescent="0.35">
      <c r="A93" s="33" t="str">
        <f>'Copier commandes wix'!C93</f>
        <v>#10014</v>
      </c>
      <c r="B93" s="37" t="str">
        <f>MID('Copier commandes wix'!A93,FIND("µ",SUBSTITUTE('Copier commandes wix'!A93,",","µ",4))+2,FIND("µ",SUBSTITUTE('Copier commandes wix'!A93,",","µ",5))-FIND("µ",SUBSTITUTE('Copier commandes wix'!A93,",","µ",4))-3)</f>
        <v>alexis tamowski</v>
      </c>
      <c r="C93" s="37" t="str">
        <f t="shared" si="4"/>
        <v>alexis</v>
      </c>
      <c r="D93" s="37">
        <f t="shared" si="5"/>
        <v>7</v>
      </c>
      <c r="E93" s="37">
        <f t="shared" si="6"/>
        <v>15</v>
      </c>
      <c r="F93" s="37" t="str">
        <f t="shared" si="7"/>
        <v>tamowski</v>
      </c>
      <c r="G93" s="37" t="str">
        <f>VLOOKUP(F93,'Effectif contrat'!A:B,2,FALSE)</f>
        <v>AIRBUS - MAINTENANCE MOSE</v>
      </c>
      <c r="H93" s="36" t="str">
        <f>IFERROR(MID(MID('Copier commandes wix'!A93,FIND("µ",SUBSTITUTE('Copier commandes wix'!A93,",","µ",22))+2,FIND("µ",SUBSTITUTE('Copier commandes wix'!A93,",","µ",23))-FIND("µ",SUBSTITUTE('Copier commandes wix'!A93,",","µ",22))-3),1,FIND("-",MID('Copier commandes wix'!A93,FIND("µ",SUBSTITUTE('Copier commandes wix'!A93,",","µ",22))+2,FIND("µ",SUBSTITUTE('Copier commandes wix'!A93,",","µ",23))-FIND("µ",SUBSTITUTE('Copier commandes wix'!A93,",","µ",22))-3),1)-1),"")</f>
        <v>FS</v>
      </c>
      <c r="I93" s="36" t="str">
        <f>MID(MID('Copier commandes wix'!A93,FIND("µ",SUBSTITUTE('Copier commandes wix'!A93,",","µ",22))+2,FIND("µ",SUBSTITUTE('Copier commandes wix'!A93,",","µ",23))-FIND("µ",SUBSTITUTE('Copier commandes wix'!A93,",","µ",22))-3),SEARCH("|",SUBSTITUTE(MID('Copier commandes wix'!A93,FIND("µ",SUBSTITUTE('Copier commandes wix'!A93,",","µ",22))+2,FIND("µ",SUBSTITUTE('Copier commandes wix'!A93,",","µ",23))-FIND("µ",SUBSTITUTE('Copier commandes wix'!A93,",","µ",22))-3),"-","|",LEN(MID('Copier commandes wix'!A93,FIND("µ",SUBSTITUTE('Copier commandes wix'!A93,",","µ",22))+2,FIND("µ",SUBSTITUTE('Copier commandes wix'!A93,",","µ",23))-FIND("µ",SUBSTITUTE('Copier commandes wix'!A93,",","µ",22))-3))-LEN(SUBSTITUTE(MID('Copier commandes wix'!A93,FIND("µ",SUBSTITUTE('Copier commandes wix'!A93,",","µ",22))+2,FIND("µ",SUBSTITUTE('Copier commandes wix'!A93,",","µ",23))-FIND("µ",SUBSTITUTE('Copier commandes wix'!A93,",","µ",22))-3),"-",""))))+1,500)</f>
        <v>S141019 BOITE 500 BOUCHONS OREILLES YELLOW NEON</v>
      </c>
      <c r="J93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93" s="40" t="str">
        <f>MID('Copier commandes wix'!A93,FIND("µ",SUBSTITUTE('Copier commandes wix'!A93,",","µ",26))+2,FIND("µ",SUBSTITUTE('Copier commandes wix'!A93,",","µ",27))-FIND("µ",SUBSTITUTE('Copier commandes wix'!A93,",","µ",26))-3)</f>
        <v>16.88</v>
      </c>
      <c r="L93" s="36" t="str">
        <f>MID('Copier commandes wix'!A93,FIND("µ",SUBSTITUTE('Copier commandes wix'!A93,",","µ",25))+2,FIND("µ",SUBSTITUTE('Copier commandes wix'!A93,",","µ",26))-FIND("µ",SUBSTITUTE('Copier commandes wix'!A93,",","µ",25))-3)</f>
        <v>1</v>
      </c>
      <c r="M93" s="42" t="str">
        <f>MID('Copier commandes wix'!A93,FIND("µ",SUBSTITUTE('Copier commandes wix'!A93,",","µ",33))+2,FIND("µ",SUBSTITUTE('Copier commandes wix'!A93,",","µ",34))-FIND("µ",SUBSTITUTE('Copier commandes wix'!A93,",","µ",33))-3)</f>
        <v>2283.26</v>
      </c>
      <c r="N93" s="5"/>
      <c r="O93" s="29" t="str">
        <f>IFERROR(VLOOKUP(I93,Article_famille!A:B,2,FALSE),"NA")</f>
        <v>Auditif</v>
      </c>
      <c r="P93" s="44" t="str">
        <f>'Copier commandes wix'!F93</f>
        <v>29/10/18</v>
      </c>
      <c r="Q93" s="29">
        <f>VLOOKUP(G93,'effectif par contrat'!A:B,2,FALSE)</f>
        <v>36</v>
      </c>
    </row>
    <row r="94" spans="1:17" ht="23.25" x14ac:dyDescent="0.35">
      <c r="A94" s="33" t="str">
        <f>'Copier commandes wix'!C94</f>
        <v>#10013</v>
      </c>
      <c r="B94" s="37" t="str">
        <f>MID('Copier commandes wix'!A94,FIND("µ",SUBSTITUTE('Copier commandes wix'!A94,",","µ",4))+2,FIND("µ",SUBSTITUTE('Copier commandes wix'!A94,",","µ",5))-FIND("µ",SUBSTITUTE('Copier commandes wix'!A94,",","µ",4))-3)</f>
        <v>lorenzo franzetti</v>
      </c>
      <c r="C94" s="37" t="str">
        <f t="shared" si="4"/>
        <v>lorenzo</v>
      </c>
      <c r="D94" s="37">
        <f t="shared" si="5"/>
        <v>8</v>
      </c>
      <c r="E94" s="37">
        <f t="shared" si="6"/>
        <v>17</v>
      </c>
      <c r="F94" s="37" t="str">
        <f t="shared" si="7"/>
        <v>franzetti</v>
      </c>
      <c r="G94" s="37" t="str">
        <f>VLOOKUP(F94,'Effectif contrat'!A:B,2,FALSE)</f>
        <v>ATELIER B05</v>
      </c>
      <c r="H94" s="36" t="str">
        <f>IFERROR(MID(MID('Copier commandes wix'!A94,FIND("µ",SUBSTITUTE('Copier commandes wix'!A94,",","µ",22))+2,FIND("µ",SUBSTITUTE('Copier commandes wix'!A94,",","µ",23))-FIND("µ",SUBSTITUTE('Copier commandes wix'!A94,",","µ",22))-3),1,FIND("-",MID('Copier commandes wix'!A94,FIND("µ",SUBSTITUTE('Copier commandes wix'!A94,",","µ",22))+2,FIND("µ",SUBSTITUTE('Copier commandes wix'!A94,",","µ",23))-FIND("µ",SUBSTITUTE('Copier commandes wix'!A94,",","µ",22))-3),1)-1),"")</f>
        <v>FS</v>
      </c>
      <c r="I94" s="36" t="str">
        <f>MID(MID('Copier commandes wix'!A94,FIND("µ",SUBSTITUTE('Copier commandes wix'!A94,",","µ",22))+2,FIND("µ",SUBSTITUTE('Copier commandes wix'!A94,",","µ",23))-FIND("µ",SUBSTITUTE('Copier commandes wix'!A94,",","µ",22))-3),SEARCH("|",SUBSTITUTE(MID('Copier commandes wix'!A94,FIND("µ",SUBSTITUTE('Copier commandes wix'!A94,",","µ",22))+2,FIND("µ",SUBSTITUTE('Copier commandes wix'!A94,",","µ",23))-FIND("µ",SUBSTITUTE('Copier commandes wix'!A94,",","µ",22))-3),"-","|",LEN(MID('Copier commandes wix'!A94,FIND("µ",SUBSTITUTE('Copier commandes wix'!A94,",","µ",22))+2,FIND("µ",SUBSTITUTE('Copier commandes wix'!A94,",","µ",23))-FIND("µ",SUBSTITUTE('Copier commandes wix'!A94,",","µ",22))-3))-LEN(SUBSTITUTE(MID('Copier commandes wix'!A94,FIND("µ",SUBSTITUTE('Copier commandes wix'!A94,",","µ",22))+2,FIND("µ",SUBSTITUTE('Copier commandes wix'!A94,",","µ",23))-FIND("µ",SUBSTITUTE('Copier commandes wix'!A94,",","µ",22))-3),"-",""))))+1,500)</f>
        <v>S723064VE BOITE DE GANTS NITRIL EPIKA POUDRE</v>
      </c>
      <c r="J94" s="29" t="str">
        <f>MID(MID('Copier commandes wix'!A94,FIND("µ",SUBSTITUTE('Copier commandes wix'!A94,",","µ",23))+2,FIND("µ",SUBSTITUTE('Copier commandes wix'!A94,",","µ",24))-FIND("µ",SUBSTITUTE('Copier commandes wix'!A94,",","µ",23))-3),SEARCH("|",SUBSTITUTE(MID('Copier commandes wix'!A94,FIND("µ",SUBSTITUTE('Copier commandes wix'!A94,",","µ",23))+2,FIND("µ",SUBSTITUTE('Copier commandes wix'!A94,",","µ",24))-FIND("µ",SUBSTITUTE('Copier commandes wix'!A94,",","µ",23))-3),":","|",LEN(MID('Copier commandes wix'!A94,FIND("µ",SUBSTITUTE('Copier commandes wix'!A94,",","µ",23))+2,FIND("µ",SUBSTITUTE('Copier commandes wix'!A94,",","µ",24))-FIND("µ",SUBSTITUTE('Copier commandes wix'!A94,",","µ",23))-3))-LEN(SUBSTITUTE(MID('Copier commandes wix'!A94,FIND("µ",SUBSTITUTE('Copier commandes wix'!A94,",","µ",23))+2,FIND("µ",SUBSTITUTE('Copier commandes wix'!A94,",","µ",24))-FIND("µ",SUBSTITUTE('Copier commandes wix'!A94,",","µ",23))-3),":",""))))+1,500)</f>
        <v>XL</v>
      </c>
      <c r="K94" s="40" t="str">
        <f>MID('Copier commandes wix'!A94,FIND("µ",SUBSTITUTE('Copier commandes wix'!A94,",","µ",26))+2,FIND("µ",SUBSTITUTE('Copier commandes wix'!A94,",","µ",27))-FIND("µ",SUBSTITUTE('Copier commandes wix'!A94,",","µ",26))-3)</f>
        <v>6.52</v>
      </c>
      <c r="L94" s="36" t="str">
        <f>MID('Copier commandes wix'!A94,FIND("µ",SUBSTITUTE('Copier commandes wix'!A94,",","µ",25))+2,FIND("µ",SUBSTITUTE('Copier commandes wix'!A94,",","µ",26))-FIND("µ",SUBSTITUTE('Copier commandes wix'!A94,",","µ",25))-3)</f>
        <v>6</v>
      </c>
      <c r="M94" s="42" t="str">
        <f>MID('Copier commandes wix'!A94,FIND("µ",SUBSTITUTE('Copier commandes wix'!A94,",","µ",33))+2,FIND("µ",SUBSTITUTE('Copier commandes wix'!A94,",","µ",34))-FIND("µ",SUBSTITUTE('Copier commandes wix'!A94,",","µ",33))-3)</f>
        <v>396.12</v>
      </c>
      <c r="N94" s="5"/>
      <c r="O94" s="29" t="str">
        <f>IFERROR(VLOOKUP(I94,Article_famille!A:B,2,FALSE),"NA")</f>
        <v>Mains</v>
      </c>
      <c r="P94" s="44" t="str">
        <f>'Copier commandes wix'!F94</f>
        <v>29/10/18</v>
      </c>
      <c r="Q94" s="29">
        <f>VLOOKUP(G94,'effectif par contrat'!A:B,2,FALSE)</f>
        <v>5</v>
      </c>
    </row>
    <row r="95" spans="1:17" ht="23.25" x14ac:dyDescent="0.35">
      <c r="A95" s="33" t="str">
        <f>'Copier commandes wix'!C95</f>
        <v>#10013</v>
      </c>
      <c r="B95" s="37" t="str">
        <f>MID('Copier commandes wix'!A95,FIND("µ",SUBSTITUTE('Copier commandes wix'!A95,",","µ",4))+2,FIND("µ",SUBSTITUTE('Copier commandes wix'!A95,",","µ",5))-FIND("µ",SUBSTITUTE('Copier commandes wix'!A95,",","µ",4))-3)</f>
        <v>lorenzo franzetti</v>
      </c>
      <c r="C95" s="37" t="str">
        <f t="shared" si="4"/>
        <v>lorenzo</v>
      </c>
      <c r="D95" s="37">
        <f t="shared" si="5"/>
        <v>8</v>
      </c>
      <c r="E95" s="37">
        <f t="shared" si="6"/>
        <v>17</v>
      </c>
      <c r="F95" s="37" t="str">
        <f t="shared" si="7"/>
        <v>franzetti</v>
      </c>
      <c r="G95" s="37" t="str">
        <f>VLOOKUP(F95,'Effectif contrat'!A:B,2,FALSE)</f>
        <v>ATELIER B05</v>
      </c>
      <c r="H95" s="36" t="str">
        <f>IFERROR(MID(MID('Copier commandes wix'!A95,FIND("µ",SUBSTITUTE('Copier commandes wix'!A95,",","µ",22))+2,FIND("µ",SUBSTITUTE('Copier commandes wix'!A95,",","µ",23))-FIND("µ",SUBSTITUTE('Copier commandes wix'!A95,",","µ",22))-3),1,FIND("-",MID('Copier commandes wix'!A95,FIND("µ",SUBSTITUTE('Copier commandes wix'!A95,",","µ",22))+2,FIND("µ",SUBSTITUTE('Copier commandes wix'!A95,",","µ",23))-FIND("µ",SUBSTITUTE('Copier commandes wix'!A95,",","µ",22))-3),1)-1),"")</f>
        <v>FS</v>
      </c>
      <c r="I95" s="36" t="str">
        <f>MID(MID('Copier commandes wix'!A95,FIND("µ",SUBSTITUTE('Copier commandes wix'!A95,",","µ",22))+2,FIND("µ",SUBSTITUTE('Copier commandes wix'!A95,",","µ",23))-FIND("µ",SUBSTITUTE('Copier commandes wix'!A95,",","µ",22))-3),SEARCH("|",SUBSTITUTE(MID('Copier commandes wix'!A95,FIND("µ",SUBSTITUTE('Copier commandes wix'!A95,",","µ",22))+2,FIND("µ",SUBSTITUTE('Copier commandes wix'!A95,",","µ",23))-FIND("µ",SUBSTITUTE('Copier commandes wix'!A95,",","µ",22))-3),"-","|",LEN(MID('Copier commandes wix'!A95,FIND("µ",SUBSTITUTE('Copier commandes wix'!A95,",","µ",22))+2,FIND("µ",SUBSTITUTE('Copier commandes wix'!A95,",","µ",23))-FIND("µ",SUBSTITUTE('Copier commandes wix'!A95,",","µ",22))-3))-LEN(SUBSTITUTE(MID('Copier commandes wix'!A95,FIND("µ",SUBSTITUTE('Copier commandes wix'!A95,",","µ",22))+2,FIND("µ",SUBSTITUTE('Copier commandes wix'!A95,",","µ",23))-FIND("µ",SUBSTITUTE('Copier commandes wix'!A95,",","µ",22))-3),"-",""))))+1,500)</f>
        <v>S731023BL COMBINAISON CLASSIC PLUS</v>
      </c>
      <c r="J95" s="29" t="str">
        <f>MID(MID('Copier commandes wix'!A95,FIND("µ",SUBSTITUTE('Copier commandes wix'!A95,",","µ",23))+2,FIND("µ",SUBSTITUTE('Copier commandes wix'!A95,",","µ",24))-FIND("µ",SUBSTITUTE('Copier commandes wix'!A95,",","µ",23))-3),SEARCH("|",SUBSTITUTE(MID('Copier commandes wix'!A95,FIND("µ",SUBSTITUTE('Copier commandes wix'!A95,",","µ",23))+2,FIND("µ",SUBSTITUTE('Copier commandes wix'!A95,",","µ",24))-FIND("µ",SUBSTITUTE('Copier commandes wix'!A95,",","µ",23))-3),":","|",LEN(MID('Copier commandes wix'!A95,FIND("µ",SUBSTITUTE('Copier commandes wix'!A95,",","µ",23))+2,FIND("µ",SUBSTITUTE('Copier commandes wix'!A95,",","µ",24))-FIND("µ",SUBSTITUTE('Copier commandes wix'!A95,",","µ",23))-3))-LEN(SUBSTITUTE(MID('Copier commandes wix'!A95,FIND("µ",SUBSTITUTE('Copier commandes wix'!A95,",","µ",23))+2,FIND("µ",SUBSTITUTE('Copier commandes wix'!A95,",","µ",24))-FIND("µ",SUBSTITUTE('Copier commandes wix'!A95,",","µ",23))-3),":",""))))+1,500)</f>
        <v>XL</v>
      </c>
      <c r="K95" s="40" t="str">
        <f>MID('Copier commandes wix'!A95,FIND("µ",SUBSTITUTE('Copier commandes wix'!A95,",","µ",26))+2,FIND("µ",SUBSTITUTE('Copier commandes wix'!A95,",","µ",27))-FIND("µ",SUBSTITUTE('Copier commandes wix'!A95,",","µ",26))-3)</f>
        <v>11.9</v>
      </c>
      <c r="L95" s="36" t="str">
        <f>MID('Copier commandes wix'!A95,FIND("µ",SUBSTITUTE('Copier commandes wix'!A95,",","µ",25))+2,FIND("µ",SUBSTITUTE('Copier commandes wix'!A95,",","µ",26))-FIND("µ",SUBSTITUTE('Copier commandes wix'!A95,",","µ",25))-3)</f>
        <v>30</v>
      </c>
      <c r="M95" s="42" t="str">
        <f>MID('Copier commandes wix'!A95,FIND("µ",SUBSTITUTE('Copier commandes wix'!A95,",","µ",33))+2,FIND("µ",SUBSTITUTE('Copier commandes wix'!A95,",","µ",34))-FIND("µ",SUBSTITUTE('Copier commandes wix'!A95,",","µ",33))-3)</f>
        <v>396.12</v>
      </c>
      <c r="N95" s="5"/>
      <c r="O95" s="29" t="str">
        <f>IFERROR(VLOOKUP(I95,Article_famille!A:B,2,FALSE),"NA")</f>
        <v>NA</v>
      </c>
      <c r="P95" s="44" t="str">
        <f>'Copier commandes wix'!F95</f>
        <v>29/10/18</v>
      </c>
      <c r="Q95" s="29">
        <f>VLOOKUP(G95,'effectif par contrat'!A:B,2,FALSE)</f>
        <v>5</v>
      </c>
    </row>
    <row r="96" spans="1:17" ht="23.25" x14ac:dyDescent="0.35">
      <c r="A96" s="33" t="str">
        <f>'Copier commandes wix'!C97</f>
        <v>#10011</v>
      </c>
      <c r="B96" s="37" t="str">
        <f>MID('Copier commandes wix'!A97,FIND("µ",SUBSTITUTE('Copier commandes wix'!A97,",","µ",4))+2,FIND("µ",SUBSTITUTE('Copier commandes wix'!A97,",","µ",5))-FIND("µ",SUBSTITUTE('Copier commandes wix'!A97,",","µ",4))-3)</f>
        <v>lorenzo franzetti</v>
      </c>
      <c r="C96" s="37" t="str">
        <f t="shared" si="4"/>
        <v>lorenzo</v>
      </c>
      <c r="D96" s="37">
        <f t="shared" si="5"/>
        <v>8</v>
      </c>
      <c r="E96" s="37">
        <f t="shared" si="6"/>
        <v>17</v>
      </c>
      <c r="F96" s="37" t="str">
        <f t="shared" si="7"/>
        <v>franzetti</v>
      </c>
      <c r="G96" s="37" t="str">
        <f>VLOOKUP(F96,'Effectif contrat'!A:B,2,FALSE)</f>
        <v>ATELIER B05</v>
      </c>
      <c r="H96" s="36" t="str">
        <f>IFERROR(MID(MID('Copier commandes wix'!A97,FIND("µ",SUBSTITUTE('Copier commandes wix'!A97,",","µ",22))+2,FIND("µ",SUBSTITUTE('Copier commandes wix'!A97,",","µ",23))-FIND("µ",SUBSTITUTE('Copier commandes wix'!A97,",","µ",22))-3),1,FIND("-",MID('Copier commandes wix'!A97,FIND("µ",SUBSTITUTE('Copier commandes wix'!A97,",","µ",22))+2,FIND("µ",SUBSTITUTE('Copier commandes wix'!A97,",","µ",23))-FIND("µ",SUBSTITUTE('Copier commandes wix'!A97,",","µ",22))-3),1)-1),"")</f>
        <v>FS</v>
      </c>
      <c r="I96" s="36" t="str">
        <f>MID(MID('Copier commandes wix'!A97,FIND("µ",SUBSTITUTE('Copier commandes wix'!A97,",","µ",22))+2,FIND("µ",SUBSTITUTE('Copier commandes wix'!A97,",","µ",23))-FIND("µ",SUBSTITUTE('Copier commandes wix'!A97,",","µ",22))-3),SEARCH("|",SUBSTITUTE(MID('Copier commandes wix'!A97,FIND("µ",SUBSTITUTE('Copier commandes wix'!A97,",","µ",22))+2,FIND("µ",SUBSTITUTE('Copier commandes wix'!A97,",","µ",23))-FIND("µ",SUBSTITUTE('Copier commandes wix'!A97,",","µ",22))-3),"-","|",LEN(MID('Copier commandes wix'!A97,FIND("µ",SUBSTITUTE('Copier commandes wix'!A97,",","µ",22))+2,FIND("µ",SUBSTITUTE('Copier commandes wix'!A97,",","µ",23))-FIND("µ",SUBSTITUTE('Copier commandes wix'!A97,",","µ",22))-3))-LEN(SUBSTITUTE(MID('Copier commandes wix'!A97,FIND("µ",SUBSTITUTE('Copier commandes wix'!A97,",","µ",22))+2,FIND("µ",SUBSTITUTE('Copier commandes wix'!A97,",","µ",23))-FIND("µ",SUBSTITUTE('Copier commandes wix'!A97,",","µ",22))-3),"-",""))))+1,500)</f>
        <v xml:space="preserve"> ENROULEUR TURBOLITE 2M 1018013</v>
      </c>
      <c r="J96" s="29" t="str">
        <f>IFERROR(MID(MID('Copier commandes wix'!A121,FIND("µ",SUBSTITUTE('Copier commandes wix'!A121,",","µ",23))+2,FIND("µ",SUBSTITUTE('Copier commandes wix'!A121,",","µ",24))-FIND("µ",SUBSTITUTE('Copier commandes wix'!A121,",","µ",23))-3),SEARCH("|",SUBSTITUTE(MID('Copier commandes wix'!A121,FIND("µ",SUBSTITUTE('Copier commandes wix'!A121,",","µ",23))+2,FIND("µ",SUBSTITUTE('Copier commandes wix'!A121,",","µ",24))-FIND("µ",SUBSTITUTE('Copier commandes wix'!A121,",","µ",23))-3),":","|",LEN(MID('Copier commandes wix'!A121,FIND("µ",SUBSTITUTE('Copier commandes wix'!A121,",","µ",23))+2,FIND("µ",SUBSTITUTE('Copier commandes wix'!A121,",","µ",24))-FIND("µ",SUBSTITUTE('Copier commandes wix'!A121,",","µ",23))-3))-LEN(SUBSTITUTE(MID('Copier commandes wix'!A121,FIND("µ",SUBSTITUTE('Copier commandes wix'!A121,",","µ",23))+2,FIND("µ",SUBSTITUTE('Copier commandes wix'!A121,",","µ",24))-FIND("µ",SUBSTITUTE('Copier commandes wix'!A121,",","µ",23))-3),":",""))))+1,500),"NA")</f>
        <v>NA</v>
      </c>
      <c r="K96" s="40" t="str">
        <f>MID('Copier commandes wix'!A97,FIND("µ",SUBSTITUTE('Copier commandes wix'!A97,",","µ",26))+2,FIND("µ",SUBSTITUTE('Copier commandes wix'!A97,",","µ",27))-FIND("µ",SUBSTITUTE('Copier commandes wix'!A97,",","µ",26))-3)</f>
        <v>105.35</v>
      </c>
      <c r="L96" s="36" t="str">
        <f>MID('Copier commandes wix'!A97,FIND("µ",SUBSTITUTE('Copier commandes wix'!A97,",","µ",25))+2,FIND("µ",SUBSTITUTE('Copier commandes wix'!A97,",","µ",26))-FIND("µ",SUBSTITUTE('Copier commandes wix'!A97,",","µ",25))-3)</f>
        <v>2</v>
      </c>
      <c r="M96" s="36">
        <f>(2*105.35)+(20*10.09)+(20*5.63)+(3*35.2*3)+(59.5*3*4)+(61.5*2)+(61.5*3*3)+(14.5*15)+(3.19*10)+(4.94*20)+(16.88*3)</f>
        <v>2631.2400000000002</v>
      </c>
      <c r="N96" s="5"/>
      <c r="O96" s="29" t="str">
        <f>IFERROR(VLOOKUP(I96,Article_famille!A:B,2,FALSE),"NA")</f>
        <v>NA</v>
      </c>
      <c r="P96" s="44" t="str">
        <f>'Copier commandes wix'!F96</f>
        <v>29/10/18</v>
      </c>
      <c r="Q96" s="29">
        <f>VLOOKUP(G96,'effectif par contrat'!A:B,2,FALSE)</f>
        <v>5</v>
      </c>
    </row>
    <row r="97" spans="1:17" ht="23.25" x14ac:dyDescent="0.35">
      <c r="A97" s="33" t="str">
        <f>'Copier commandes wix'!C98</f>
        <v>#10011</v>
      </c>
      <c r="B97" s="37" t="str">
        <f>MID('Copier commandes wix'!A98,FIND("µ",SUBSTITUTE('Copier commandes wix'!A98,",","µ",4))+2,FIND("µ",SUBSTITUTE('Copier commandes wix'!A98,",","µ",5))-FIND("µ",SUBSTITUTE('Copier commandes wix'!A98,",","µ",4))-3)</f>
        <v>lorenzo franzetti</v>
      </c>
      <c r="C97" s="37" t="str">
        <f t="shared" si="4"/>
        <v>lorenzo</v>
      </c>
      <c r="D97" s="37">
        <f t="shared" si="5"/>
        <v>8</v>
      </c>
      <c r="E97" s="37">
        <f t="shared" si="6"/>
        <v>17</v>
      </c>
      <c r="F97" s="37" t="str">
        <f t="shared" si="7"/>
        <v>franzetti</v>
      </c>
      <c r="G97" s="37" t="str">
        <f>VLOOKUP(F97,'Effectif contrat'!A:B,2,FALSE)</f>
        <v>ATELIER B05</v>
      </c>
      <c r="H97" s="36" t="str">
        <f>IFERROR(MID(MID('Copier commandes wix'!A98,FIND("µ",SUBSTITUTE('Copier commandes wix'!A98,",","µ",22))+2,FIND("µ",SUBSTITUTE('Copier commandes wix'!A98,",","µ",23))-FIND("µ",SUBSTITUTE('Copier commandes wix'!A98,",","µ",22))-3),1,FIND("-",MID('Copier commandes wix'!A98,FIND("µ",SUBSTITUTE('Copier commandes wix'!A98,",","µ",22))+2,FIND("µ",SUBSTITUTE('Copier commandes wix'!A98,",","µ",23))-FIND("µ",SUBSTITUTE('Copier commandes wix'!A98,",","µ",22))-3),1)-1),"")</f>
        <v>FS</v>
      </c>
      <c r="I97" s="36" t="str">
        <f>MID(MID('Copier commandes wix'!A98,FIND("µ",SUBSTITUTE('Copier commandes wix'!A98,",","µ",22))+2,FIND("µ",SUBSTITUTE('Copier commandes wix'!A98,",","µ",23))-FIND("µ",SUBSTITUTE('Copier commandes wix'!A98,",","µ",22))-3),SEARCH("|",SUBSTITUTE(MID('Copier commandes wix'!A98,FIND("µ",SUBSTITUTE('Copier commandes wix'!A98,",","µ",22))+2,FIND("µ",SUBSTITUTE('Copier commandes wix'!A98,",","µ",23))-FIND("µ",SUBSTITUTE('Copier commandes wix'!A98,",","µ",22))-3),"-","|",LEN(MID('Copier commandes wix'!A98,FIND("µ",SUBSTITUTE('Copier commandes wix'!A98,",","µ",22))+2,FIND("µ",SUBSTITUTE('Copier commandes wix'!A98,",","µ",23))-FIND("µ",SUBSTITUTE('Copier commandes wix'!A98,",","µ",22))-3))-LEN(SUBSTITUTE(MID('Copier commandes wix'!A98,FIND("µ",SUBSTITUTE('Copier commandes wix'!A98,",","µ",22))+2,FIND("µ",SUBSTITUTE('Copier commandes wix'!A98,",","µ",23))-FIND("µ",SUBSTITUTE('Copier commandes wix'!A98,",","µ",22))-3),"-",""))))+1,500)</f>
        <v>LUNETTE RUSH+RUSHPFSPSI</v>
      </c>
      <c r="J97" s="29" t="str">
        <f>IFERROR(MID(MID('Copier commandes wix'!A122,FIND("µ",SUBSTITUTE('Copier commandes wix'!A122,",","µ",23))+2,FIND("µ",SUBSTITUTE('Copier commandes wix'!A122,",","µ",24))-FIND("µ",SUBSTITUTE('Copier commandes wix'!A122,",","µ",23))-3),SEARCH("|",SUBSTITUTE(MID('Copier commandes wix'!A122,FIND("µ",SUBSTITUTE('Copier commandes wix'!A122,",","µ",23))+2,FIND("µ",SUBSTITUTE('Copier commandes wix'!A122,",","µ",24))-FIND("µ",SUBSTITUTE('Copier commandes wix'!A122,",","µ",23))-3),":","|",LEN(MID('Copier commandes wix'!A122,FIND("µ",SUBSTITUTE('Copier commandes wix'!A122,",","µ",23))+2,FIND("µ",SUBSTITUTE('Copier commandes wix'!A122,",","µ",24))-FIND("µ",SUBSTITUTE('Copier commandes wix'!A122,",","µ",23))-3))-LEN(SUBSTITUTE(MID('Copier commandes wix'!A122,FIND("µ",SUBSTITUTE('Copier commandes wix'!A122,",","µ",23))+2,FIND("µ",SUBSTITUTE('Copier commandes wix'!A122,",","µ",24))-FIND("µ",SUBSTITUTE('Copier commandes wix'!A122,",","µ",23))-3),":",""))))+1,500),"NA")</f>
        <v>NA</v>
      </c>
      <c r="K97" s="40" t="str">
        <f>MID('Copier commandes wix'!A98,FIND("µ",SUBSTITUTE('Copier commandes wix'!A98,",","µ",26))+2,FIND("µ",SUBSTITUTE('Copier commandes wix'!A98,",","µ",27))-FIND("µ",SUBSTITUTE('Copier commandes wix'!A98,",","µ",26))-3)</f>
        <v>10.09</v>
      </c>
      <c r="L97" s="36" t="str">
        <f>MID('Copier commandes wix'!A98,FIND("µ",SUBSTITUTE('Copier commandes wix'!A98,",","µ",25))+2,FIND("µ",SUBSTITUTE('Copier commandes wix'!A98,",","µ",26))-FIND("µ",SUBSTITUTE('Copier commandes wix'!A98,",","µ",25))-3)</f>
        <v>20</v>
      </c>
      <c r="M97" s="36">
        <f t="shared" ref="M97:M113" si="9">(2*105.35)+(20*10.09)+(20*5.63)+(3*35.2*3)+(59.5*3*4)+(61.5*2)+(61.5*3*3)+(14.5*15)+(3.19*10)+(4.94*20)+(16.88*3)</f>
        <v>2631.2400000000002</v>
      </c>
      <c r="N97" s="5"/>
      <c r="O97" s="29" t="str">
        <f>IFERROR(VLOOKUP(I97,Article_famille!A:B,2,FALSE),"NA")</f>
        <v>NA</v>
      </c>
      <c r="P97" s="44" t="str">
        <f>'Copier commandes wix'!F97</f>
        <v>26/10/18</v>
      </c>
      <c r="Q97" s="29">
        <f>VLOOKUP(G97,'effectif par contrat'!A:B,2,FALSE)</f>
        <v>5</v>
      </c>
    </row>
    <row r="98" spans="1:17" ht="23.25" x14ac:dyDescent="0.35">
      <c r="A98" s="33" t="str">
        <f>'Copier commandes wix'!C99</f>
        <v>#10011</v>
      </c>
      <c r="B98" s="37" t="str">
        <f>MID('Copier commandes wix'!A99,FIND("µ",SUBSTITUTE('Copier commandes wix'!A99,",","µ",4))+2,FIND("µ",SUBSTITUTE('Copier commandes wix'!A99,",","µ",5))-FIND("µ",SUBSTITUTE('Copier commandes wix'!A99,",","µ",4))-3)</f>
        <v>lorenzo franzetti</v>
      </c>
      <c r="C98" s="37" t="str">
        <f t="shared" si="4"/>
        <v>lorenzo</v>
      </c>
      <c r="D98" s="37">
        <f t="shared" si="5"/>
        <v>8</v>
      </c>
      <c r="E98" s="37">
        <f t="shared" si="6"/>
        <v>17</v>
      </c>
      <c r="F98" s="37" t="str">
        <f t="shared" si="7"/>
        <v>franzetti</v>
      </c>
      <c r="G98" s="37" t="str">
        <f>VLOOKUP(F98,'Effectif contrat'!A:B,2,FALSE)</f>
        <v>ATELIER B05</v>
      </c>
      <c r="H98" s="36" t="str">
        <f>IFERROR(MID(MID('Copier commandes wix'!A99,FIND("µ",SUBSTITUTE('Copier commandes wix'!A99,",","µ",22))+2,FIND("µ",SUBSTITUTE('Copier commandes wix'!A99,",","µ",23))-FIND("µ",SUBSTITUTE('Copier commandes wix'!A99,",","µ",22))-3),1,FIND("-",MID('Copier commandes wix'!A99,FIND("µ",SUBSTITUTE('Copier commandes wix'!A99,",","µ",22))+2,FIND("µ",SUBSTITUTE('Copier commandes wix'!A99,",","µ",23))-FIND("µ",SUBSTITUTE('Copier commandes wix'!A99,",","µ",22))-3),1)-1),"")</f>
        <v>FS</v>
      </c>
      <c r="I98" s="36" t="str">
        <f>MID(MID('Copier commandes wix'!A99,FIND("µ",SUBSTITUTE('Copier commandes wix'!A99,",","µ",22))+2,FIND("µ",SUBSTITUTE('Copier commandes wix'!A99,",","µ",23))-FIND("µ",SUBSTITUTE('Copier commandes wix'!A99,",","µ",22))-3),SEARCH("|",SUBSTITUTE(MID('Copier commandes wix'!A99,FIND("µ",SUBSTITUTE('Copier commandes wix'!A99,",","µ",22))+2,FIND("µ",SUBSTITUTE('Copier commandes wix'!A99,",","µ",23))-FIND("µ",SUBSTITUTE('Copier commandes wix'!A99,",","µ",22))-3),"-","|",LEN(MID('Copier commandes wix'!A99,FIND("µ",SUBSTITUTE('Copier commandes wix'!A99,",","µ",22))+2,FIND("µ",SUBSTITUTE('Copier commandes wix'!A99,",","µ",23))-FIND("µ",SUBSTITUTE('Copier commandes wix'!A99,",","µ",22))-3))-LEN(SUBSTITUTE(MID('Copier commandes wix'!A99,FIND("µ",SUBSTITUTE('Copier commandes wix'!A99,",","µ",22))+2,FIND("µ",SUBSTITUTE('Copier commandes wix'!A99,",","µ",23))-FIND("µ",SUBSTITUTE('Copier commandes wix'!A99,",","µ",22))-3),"-",""))))+1,500)</f>
        <v xml:space="preserve"> LUNETTE RUSH INCOLORE</v>
      </c>
      <c r="J98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98" s="40" t="str">
        <f>MID('Copier commandes wix'!A99,FIND("µ",SUBSTITUTE('Copier commandes wix'!A99,",","µ",26))+2,FIND("µ",SUBSTITUTE('Copier commandes wix'!A99,",","µ",27))-FIND("µ",SUBSTITUTE('Copier commandes wix'!A99,",","µ",26))-3)</f>
        <v>5.63</v>
      </c>
      <c r="L98" s="36" t="str">
        <f>MID('Copier commandes wix'!A99,FIND("µ",SUBSTITUTE('Copier commandes wix'!A99,",","µ",25))+2,FIND("µ",SUBSTITUTE('Copier commandes wix'!A99,",","µ",26))-FIND("µ",SUBSTITUTE('Copier commandes wix'!A99,",","µ",25))-3)</f>
        <v>20</v>
      </c>
      <c r="M98" s="36">
        <f t="shared" si="9"/>
        <v>2631.2400000000002</v>
      </c>
      <c r="N98" s="5"/>
      <c r="O98" s="29" t="str">
        <f>IFERROR(VLOOKUP(I98,Article_famille!A:B,2,FALSE),"NA")</f>
        <v>NA</v>
      </c>
      <c r="P98" s="44" t="str">
        <f>'Copier commandes wix'!F98</f>
        <v>26/10/18</v>
      </c>
      <c r="Q98" s="29">
        <f>VLOOKUP(G98,'effectif par contrat'!A:B,2,FALSE)</f>
        <v>5</v>
      </c>
    </row>
    <row r="99" spans="1:17" ht="23.25" x14ac:dyDescent="0.35">
      <c r="A99" s="33" t="str">
        <f>'Copier commandes wix'!C100</f>
        <v>#10011</v>
      </c>
      <c r="B99" s="37" t="str">
        <f>MID('Copier commandes wix'!A100,FIND("µ",SUBSTITUTE('Copier commandes wix'!A100,",","µ",4))+2,FIND("µ",SUBSTITUTE('Copier commandes wix'!A100,",","µ",5))-FIND("µ",SUBSTITUTE('Copier commandes wix'!A100,",","µ",4))-3)</f>
        <v>lorenzo franzetti</v>
      </c>
      <c r="C99" s="37" t="str">
        <f t="shared" si="4"/>
        <v>lorenzo</v>
      </c>
      <c r="D99" s="37">
        <f t="shared" si="5"/>
        <v>8</v>
      </c>
      <c r="E99" s="37">
        <f t="shared" si="6"/>
        <v>17</v>
      </c>
      <c r="F99" s="37" t="str">
        <f t="shared" si="7"/>
        <v>franzetti</v>
      </c>
      <c r="G99" s="37" t="str">
        <f>VLOOKUP(F99,'Effectif contrat'!A:B,2,FALSE)</f>
        <v>ATELIER B05</v>
      </c>
      <c r="H99" s="36" t="str">
        <f>IFERROR(MID(MID('Copier commandes wix'!A100,FIND("µ",SUBSTITUTE('Copier commandes wix'!A100,",","µ",22))+2,FIND("µ",SUBSTITUTE('Copier commandes wix'!A100,",","µ",23))-FIND("µ",SUBSTITUTE('Copier commandes wix'!A100,",","µ",22))-3),1,FIND("-",MID('Copier commandes wix'!A100,FIND("µ",SUBSTITUTE('Copier commandes wix'!A100,",","µ",22))+2,FIND("µ",SUBSTITUTE('Copier commandes wix'!A100,",","µ",23))-FIND("µ",SUBSTITUTE('Copier commandes wix'!A100,",","µ",22))-3),1)-1),"")</f>
        <v>FS</v>
      </c>
      <c r="I99" s="36" t="str">
        <f>MID(MID('Copier commandes wix'!A100,FIND("µ",SUBSTITUTE('Copier commandes wix'!A100,",","µ",22))+2,FIND("µ",SUBSTITUTE('Copier commandes wix'!A100,",","µ",23))-FIND("µ",SUBSTITUTE('Copier commandes wix'!A100,",","µ",22))-3),SEARCH("|",SUBSTITUTE(MID('Copier commandes wix'!A100,FIND("µ",SUBSTITUTE('Copier commandes wix'!A100,",","µ",22))+2,FIND("µ",SUBSTITUTE('Copier commandes wix'!A100,",","µ",23))-FIND("µ",SUBSTITUTE('Copier commandes wix'!A100,",","µ",22))-3),"-","|",LEN(MID('Copier commandes wix'!A100,FIND("µ",SUBSTITUTE('Copier commandes wix'!A100,",","µ",22))+2,FIND("µ",SUBSTITUTE('Copier commandes wix'!A100,",","µ",23))-FIND("µ",SUBSTITUTE('Copier commandes wix'!A100,",","µ",22))-3))-LEN(SUBSTITUTE(MID('Copier commandes wix'!A100,FIND("µ",SUBSTITUTE('Copier commandes wix'!A100,",","µ",22))+2,FIND("µ",SUBSTITUTE('Copier commandes wix'!A100,",","µ",23))-FIND("µ",SUBSTITUTE('Copier commandes wix'!A100,",","µ",22))-3),"-",""))))+1,500)</f>
        <v>S422194 CHAUSSURES MUSTANG FLEX</v>
      </c>
      <c r="J99" s="29" t="str">
        <f>MID(MID('Copier commandes wix'!A100,FIND("µ",SUBSTITUTE('Copier commandes wix'!A100,",","µ",23))+2,FIND("µ",SUBSTITUTE('Copier commandes wix'!A100,",","µ",24))-FIND("µ",SUBSTITUTE('Copier commandes wix'!A100,",","µ",23))-3),SEARCH("|",SUBSTITUTE(MID('Copier commandes wix'!A100,FIND("µ",SUBSTITUTE('Copier commandes wix'!A100,",","µ",23))+2,FIND("µ",SUBSTITUTE('Copier commandes wix'!A100,",","µ",24))-FIND("µ",SUBSTITUTE('Copier commandes wix'!A100,",","µ",23))-3),":","|",LEN(MID('Copier commandes wix'!A100,FIND("µ",SUBSTITUTE('Copier commandes wix'!A100,",","µ",23))+2,FIND("µ",SUBSTITUTE('Copier commandes wix'!A100,",","µ",24))-FIND("µ",SUBSTITUTE('Copier commandes wix'!A100,",","µ",23))-3))-LEN(SUBSTITUTE(MID('Copier commandes wix'!A100,FIND("µ",SUBSTITUTE('Copier commandes wix'!A100,",","µ",23))+2,FIND("µ",SUBSTITUTE('Copier commandes wix'!A100,",","µ",24))-FIND("µ",SUBSTITUTE('Copier commandes wix'!A100,",","µ",23))-3),":",""))))+1,500)</f>
        <v>42</v>
      </c>
      <c r="K99" s="40" t="str">
        <f>MID('Copier commandes wix'!A100,FIND("µ",SUBSTITUTE('Copier commandes wix'!A100,",","µ",26))+2,FIND("µ",SUBSTITUTE('Copier commandes wix'!A100,",","µ",27))-FIND("µ",SUBSTITUTE('Copier commandes wix'!A100,",","µ",26))-3)</f>
        <v>35.2</v>
      </c>
      <c r="L99" s="36" t="str">
        <f>MID('Copier commandes wix'!A100,FIND("µ",SUBSTITUTE('Copier commandes wix'!A100,",","µ",25))+2,FIND("µ",SUBSTITUTE('Copier commandes wix'!A100,",","µ",26))-FIND("µ",SUBSTITUTE('Copier commandes wix'!A100,",","µ",25))-3)</f>
        <v>3</v>
      </c>
      <c r="M99" s="36">
        <f t="shared" si="9"/>
        <v>2631.2400000000002</v>
      </c>
      <c r="N99" s="5"/>
      <c r="O99" s="29" t="str">
        <f>IFERROR(VLOOKUP(I99,Article_famille!A:B,2,FALSE),"NA")</f>
        <v>Pieds</v>
      </c>
      <c r="P99" s="44" t="str">
        <f>'Copier commandes wix'!F99</f>
        <v>26/10/18</v>
      </c>
      <c r="Q99" s="29">
        <f>VLOOKUP(G99,'effectif par contrat'!A:B,2,FALSE)</f>
        <v>5</v>
      </c>
    </row>
    <row r="100" spans="1:17" ht="23.25" x14ac:dyDescent="0.35">
      <c r="A100" s="33" t="str">
        <f>'Copier commandes wix'!C101</f>
        <v>#10011</v>
      </c>
      <c r="B100" s="37" t="str">
        <f>MID('Copier commandes wix'!A101,FIND("µ",SUBSTITUTE('Copier commandes wix'!A101,",","µ",4))+2,FIND("µ",SUBSTITUTE('Copier commandes wix'!A101,",","µ",5))-FIND("µ",SUBSTITUTE('Copier commandes wix'!A101,",","µ",4))-3)</f>
        <v>lorenzo franzetti</v>
      </c>
      <c r="C100" s="37" t="str">
        <f t="shared" si="4"/>
        <v>lorenzo</v>
      </c>
      <c r="D100" s="37">
        <f t="shared" si="5"/>
        <v>8</v>
      </c>
      <c r="E100" s="37">
        <f t="shared" si="6"/>
        <v>17</v>
      </c>
      <c r="F100" s="37" t="str">
        <f t="shared" si="7"/>
        <v>franzetti</v>
      </c>
      <c r="G100" s="37" t="str">
        <f>VLOOKUP(F100,'Effectif contrat'!A:B,2,FALSE)</f>
        <v>ATELIER B05</v>
      </c>
      <c r="H100" s="36" t="str">
        <f>IFERROR(MID(MID('Copier commandes wix'!A101,FIND("µ",SUBSTITUTE('Copier commandes wix'!A101,",","µ",22))+2,FIND("µ",SUBSTITUTE('Copier commandes wix'!A101,",","µ",23))-FIND("µ",SUBSTITUTE('Copier commandes wix'!A101,",","µ",22))-3),1,FIND("-",MID('Copier commandes wix'!A101,FIND("µ",SUBSTITUTE('Copier commandes wix'!A101,",","µ",22))+2,FIND("µ",SUBSTITUTE('Copier commandes wix'!A101,",","µ",23))-FIND("µ",SUBSTITUTE('Copier commandes wix'!A101,",","µ",22))-3),1)-1),"")</f>
        <v>FS</v>
      </c>
      <c r="I100" s="36" t="str">
        <f>MID(MID('Copier commandes wix'!A101,FIND("µ",SUBSTITUTE('Copier commandes wix'!A101,",","µ",22))+2,FIND("µ",SUBSTITUTE('Copier commandes wix'!A101,",","µ",23))-FIND("µ",SUBSTITUTE('Copier commandes wix'!A101,",","µ",22))-3),SEARCH("|",SUBSTITUTE(MID('Copier commandes wix'!A101,FIND("µ",SUBSTITUTE('Copier commandes wix'!A101,",","µ",22))+2,FIND("µ",SUBSTITUTE('Copier commandes wix'!A101,",","µ",23))-FIND("µ",SUBSTITUTE('Copier commandes wix'!A101,",","µ",22))-3),"-","|",LEN(MID('Copier commandes wix'!A101,FIND("µ",SUBSTITUTE('Copier commandes wix'!A101,",","µ",22))+2,FIND("µ",SUBSTITUTE('Copier commandes wix'!A101,",","µ",23))-FIND("µ",SUBSTITUTE('Copier commandes wix'!A101,",","µ",22))-3))-LEN(SUBSTITUTE(MID('Copier commandes wix'!A101,FIND("µ",SUBSTITUTE('Copier commandes wix'!A101,",","µ",22))+2,FIND("µ",SUBSTITUTE('Copier commandes wix'!A101,",","µ",23))-FIND("µ",SUBSTITUTE('Copier commandes wix'!A101,",","µ",22))-3),"-",""))))+1,500)</f>
        <v>S422194 CHAUSSURES MUSTANG FLEX</v>
      </c>
      <c r="J100" s="29" t="str">
        <f>MID(MID('Copier commandes wix'!A101,FIND("µ",SUBSTITUTE('Copier commandes wix'!A101,",","µ",23))+2,FIND("µ",SUBSTITUTE('Copier commandes wix'!A101,",","µ",24))-FIND("µ",SUBSTITUTE('Copier commandes wix'!A101,",","µ",23))-3),SEARCH("|",SUBSTITUTE(MID('Copier commandes wix'!A101,FIND("µ",SUBSTITUTE('Copier commandes wix'!A101,",","µ",23))+2,FIND("µ",SUBSTITUTE('Copier commandes wix'!A101,",","µ",24))-FIND("µ",SUBSTITUTE('Copier commandes wix'!A101,",","µ",23))-3),":","|",LEN(MID('Copier commandes wix'!A101,FIND("µ",SUBSTITUTE('Copier commandes wix'!A101,",","µ",23))+2,FIND("µ",SUBSTITUTE('Copier commandes wix'!A101,",","µ",24))-FIND("µ",SUBSTITUTE('Copier commandes wix'!A101,",","µ",23))-3))-LEN(SUBSTITUTE(MID('Copier commandes wix'!A101,FIND("µ",SUBSTITUTE('Copier commandes wix'!A101,",","µ",23))+2,FIND("µ",SUBSTITUTE('Copier commandes wix'!A101,",","µ",24))-FIND("µ",SUBSTITUTE('Copier commandes wix'!A101,",","µ",23))-3),":",""))))+1,500)</f>
        <v>43</v>
      </c>
      <c r="K100" s="40" t="str">
        <f>MID('Copier commandes wix'!A101,FIND("µ",SUBSTITUTE('Copier commandes wix'!A101,",","µ",26))+2,FIND("µ",SUBSTITUTE('Copier commandes wix'!A101,",","µ",27))-FIND("µ",SUBSTITUTE('Copier commandes wix'!A101,",","µ",26))-3)</f>
        <v>35.2</v>
      </c>
      <c r="L100" s="36" t="str">
        <f>MID('Copier commandes wix'!A101,FIND("µ",SUBSTITUTE('Copier commandes wix'!A101,",","µ",25))+2,FIND("µ",SUBSTITUTE('Copier commandes wix'!A101,",","µ",26))-FIND("µ",SUBSTITUTE('Copier commandes wix'!A101,",","µ",25))-3)</f>
        <v>3</v>
      </c>
      <c r="M100" s="36">
        <f t="shared" si="9"/>
        <v>2631.2400000000002</v>
      </c>
      <c r="N100" s="5"/>
      <c r="O100" s="29" t="str">
        <f>IFERROR(VLOOKUP(I100,Article_famille!A:B,2,FALSE),"NA")</f>
        <v>Pieds</v>
      </c>
      <c r="P100" s="44" t="str">
        <f>'Copier commandes wix'!F100</f>
        <v>26/10/18</v>
      </c>
      <c r="Q100" s="29">
        <f>VLOOKUP(G100,'effectif par contrat'!A:B,2,FALSE)</f>
        <v>5</v>
      </c>
    </row>
    <row r="101" spans="1:17" ht="23.25" x14ac:dyDescent="0.35">
      <c r="A101" s="33" t="str">
        <f>'Copier commandes wix'!C102</f>
        <v>#10011</v>
      </c>
      <c r="B101" s="37" t="str">
        <f>MID('Copier commandes wix'!A102,FIND("µ",SUBSTITUTE('Copier commandes wix'!A102,",","µ",4))+2,FIND("µ",SUBSTITUTE('Copier commandes wix'!A102,",","µ",5))-FIND("µ",SUBSTITUTE('Copier commandes wix'!A102,",","µ",4))-3)</f>
        <v>lorenzo franzetti</v>
      </c>
      <c r="C101" s="37" t="str">
        <f t="shared" si="4"/>
        <v>lorenzo</v>
      </c>
      <c r="D101" s="37">
        <f t="shared" si="5"/>
        <v>8</v>
      </c>
      <c r="E101" s="37">
        <f t="shared" si="6"/>
        <v>17</v>
      </c>
      <c r="F101" s="37" t="str">
        <f t="shared" si="7"/>
        <v>franzetti</v>
      </c>
      <c r="G101" s="37" t="str">
        <f>VLOOKUP(F101,'Effectif contrat'!A:B,2,FALSE)</f>
        <v>ATELIER B05</v>
      </c>
      <c r="H101" s="36" t="str">
        <f>IFERROR(MID(MID('Copier commandes wix'!A102,FIND("µ",SUBSTITUTE('Copier commandes wix'!A102,",","µ",22))+2,FIND("µ",SUBSTITUTE('Copier commandes wix'!A102,",","µ",23))-FIND("µ",SUBSTITUTE('Copier commandes wix'!A102,",","µ",22))-3),1,FIND("-",MID('Copier commandes wix'!A102,FIND("µ",SUBSTITUTE('Copier commandes wix'!A102,",","µ",22))+2,FIND("µ",SUBSTITUTE('Copier commandes wix'!A102,",","µ",23))-FIND("µ",SUBSTITUTE('Copier commandes wix'!A102,",","µ",22))-3),1)-1),"")</f>
        <v>FS</v>
      </c>
      <c r="I101" s="36" t="str">
        <f>MID(MID('Copier commandes wix'!A102,FIND("µ",SUBSTITUTE('Copier commandes wix'!A102,",","µ",22))+2,FIND("µ",SUBSTITUTE('Copier commandes wix'!A102,",","µ",23))-FIND("µ",SUBSTITUTE('Copier commandes wix'!A102,",","µ",22))-3),SEARCH("|",SUBSTITUTE(MID('Copier commandes wix'!A102,FIND("µ",SUBSTITUTE('Copier commandes wix'!A102,",","µ",22))+2,FIND("µ",SUBSTITUTE('Copier commandes wix'!A102,",","µ",23))-FIND("µ",SUBSTITUTE('Copier commandes wix'!A102,",","µ",22))-3),"-","|",LEN(MID('Copier commandes wix'!A102,FIND("µ",SUBSTITUTE('Copier commandes wix'!A102,",","µ",22))+2,FIND("µ",SUBSTITUTE('Copier commandes wix'!A102,",","µ",23))-FIND("µ",SUBSTITUTE('Copier commandes wix'!A102,",","µ",22))-3))-LEN(SUBSTITUTE(MID('Copier commandes wix'!A102,FIND("µ",SUBSTITUTE('Copier commandes wix'!A102,",","µ",22))+2,FIND("µ",SUBSTITUTE('Copier commandes wix'!A102,",","µ",23))-FIND("µ",SUBSTITUTE('Copier commandes wix'!A102,",","µ",22))-3),"-",""))))+1,500)</f>
        <v>S422194 CHAUSSURES MUSTANG FLEX</v>
      </c>
      <c r="J101" s="29" t="str">
        <f>MID(MID('Copier commandes wix'!A102,FIND("µ",SUBSTITUTE('Copier commandes wix'!A102,",","µ",23))+2,FIND("µ",SUBSTITUTE('Copier commandes wix'!A102,",","µ",24))-FIND("µ",SUBSTITUTE('Copier commandes wix'!A102,",","µ",23))-3),SEARCH("|",SUBSTITUTE(MID('Copier commandes wix'!A102,FIND("µ",SUBSTITUTE('Copier commandes wix'!A102,",","µ",23))+2,FIND("µ",SUBSTITUTE('Copier commandes wix'!A102,",","µ",24))-FIND("µ",SUBSTITUTE('Copier commandes wix'!A102,",","µ",23))-3),":","|",LEN(MID('Copier commandes wix'!A102,FIND("µ",SUBSTITUTE('Copier commandes wix'!A102,",","µ",23))+2,FIND("µ",SUBSTITUTE('Copier commandes wix'!A102,",","µ",24))-FIND("µ",SUBSTITUTE('Copier commandes wix'!A102,",","µ",23))-3))-LEN(SUBSTITUTE(MID('Copier commandes wix'!A102,FIND("µ",SUBSTITUTE('Copier commandes wix'!A102,",","µ",23))+2,FIND("µ",SUBSTITUTE('Copier commandes wix'!A102,",","µ",24))-FIND("µ",SUBSTITUTE('Copier commandes wix'!A102,",","µ",23))-3),":",""))))+1,500)</f>
        <v>44</v>
      </c>
      <c r="K101" s="40" t="str">
        <f>MID('Copier commandes wix'!A102,FIND("µ",SUBSTITUTE('Copier commandes wix'!A102,",","µ",26))+2,FIND("µ",SUBSTITUTE('Copier commandes wix'!A102,",","µ",27))-FIND("µ",SUBSTITUTE('Copier commandes wix'!A102,",","µ",26))-3)</f>
        <v>35.2</v>
      </c>
      <c r="L101" s="36" t="str">
        <f>MID('Copier commandes wix'!A102,FIND("µ",SUBSTITUTE('Copier commandes wix'!A102,",","µ",25))+2,FIND("µ",SUBSTITUTE('Copier commandes wix'!A102,",","µ",26))-FIND("µ",SUBSTITUTE('Copier commandes wix'!A102,",","µ",25))-3)</f>
        <v>3</v>
      </c>
      <c r="M101" s="36">
        <f t="shared" si="9"/>
        <v>2631.2400000000002</v>
      </c>
      <c r="N101" s="5"/>
      <c r="O101" s="29" t="str">
        <f>IFERROR(VLOOKUP(I101,Article_famille!A:B,2,FALSE),"NA")</f>
        <v>Pieds</v>
      </c>
      <c r="P101" s="44" t="str">
        <f>'Copier commandes wix'!F101</f>
        <v>26/10/18</v>
      </c>
      <c r="Q101" s="29">
        <f>VLOOKUP(G101,'effectif par contrat'!A:B,2,FALSE)</f>
        <v>5</v>
      </c>
    </row>
    <row r="102" spans="1:17" ht="23.25" x14ac:dyDescent="0.35">
      <c r="A102" s="33" t="str">
        <f>'Copier commandes wix'!C103</f>
        <v>#10011</v>
      </c>
      <c r="B102" s="37" t="str">
        <f>MID('Copier commandes wix'!A103,FIND("µ",SUBSTITUTE('Copier commandes wix'!A103,",","µ",4))+2,FIND("µ",SUBSTITUTE('Copier commandes wix'!A103,",","µ",5))-FIND("µ",SUBSTITUTE('Copier commandes wix'!A103,",","µ",4))-3)</f>
        <v>lorenzo franzetti</v>
      </c>
      <c r="C102" s="37" t="str">
        <f t="shared" si="4"/>
        <v>lorenzo</v>
      </c>
      <c r="D102" s="37">
        <f t="shared" si="5"/>
        <v>8</v>
      </c>
      <c r="E102" s="37">
        <f t="shared" si="6"/>
        <v>17</v>
      </c>
      <c r="F102" s="37" t="str">
        <f t="shared" si="7"/>
        <v>franzetti</v>
      </c>
      <c r="G102" s="37" t="str">
        <f>VLOOKUP(F102,'Effectif contrat'!A:B,2,FALSE)</f>
        <v>ATELIER B05</v>
      </c>
      <c r="H102" s="36" t="str">
        <f>IFERROR(MID(MID('Copier commandes wix'!A103,FIND("µ",SUBSTITUTE('Copier commandes wix'!A103,",","µ",22))+2,FIND("µ",SUBSTITUTE('Copier commandes wix'!A103,",","µ",23))-FIND("µ",SUBSTITUTE('Copier commandes wix'!A103,",","µ",22))-3),1,FIND("-",MID('Copier commandes wix'!A103,FIND("µ",SUBSTITUTE('Copier commandes wix'!A103,",","µ",22))+2,FIND("µ",SUBSTITUTE('Copier commandes wix'!A103,",","µ",23))-FIND("µ",SUBSTITUTE('Copier commandes wix'!A103,",","µ",22))-3),1)-1),"")</f>
        <v>EM</v>
      </c>
      <c r="I102" s="36" t="str">
        <f>MID(MID('Copier commandes wix'!A103,FIND("µ",SUBSTITUTE('Copier commandes wix'!A103,",","µ",22))+2,FIND("µ",SUBSTITUTE('Copier commandes wix'!A103,",","µ",23))-FIND("µ",SUBSTITUTE('Copier commandes wix'!A103,",","µ",22))-3),SEARCH("|",SUBSTITUTE(MID('Copier commandes wix'!A103,FIND("µ",SUBSTITUTE('Copier commandes wix'!A103,",","µ",22))+2,FIND("µ",SUBSTITUTE('Copier commandes wix'!A103,",","µ",23))-FIND("µ",SUBSTITUTE('Copier commandes wix'!A103,",","µ",22))-3),"-","|",LEN(MID('Copier commandes wix'!A103,FIND("µ",SUBSTITUTE('Copier commandes wix'!A103,",","µ",22))+2,FIND("µ",SUBSTITUTE('Copier commandes wix'!A103,",","µ",23))-FIND("µ",SUBSTITUTE('Copier commandes wix'!A103,",","µ",22))-3))-LEN(SUBSTITUTE(MID('Copier commandes wix'!A103,FIND("µ",SUBSTITUTE('Copier commandes wix'!A103,",","µ",22))+2,FIND("µ",SUBSTITUTE('Copier commandes wix'!A103,",","µ",23))-FIND("µ",SUBSTITUTE('Copier commandes wix'!A103,",","µ",22))-3),"-",""))))+1,500)</f>
        <v>CHAUSSURE BETA 7252NKK</v>
      </c>
      <c r="J102" s="29" t="str">
        <f>MID(MID('Copier commandes wix'!A103,FIND("µ",SUBSTITUTE('Copier commandes wix'!A103,",","µ",23))+2,FIND("µ",SUBSTITUTE('Copier commandes wix'!A103,",","µ",24))-FIND("µ",SUBSTITUTE('Copier commandes wix'!A103,",","µ",23))-3),SEARCH("|",SUBSTITUTE(MID('Copier commandes wix'!A103,FIND("µ",SUBSTITUTE('Copier commandes wix'!A103,",","µ",23))+2,FIND("µ",SUBSTITUTE('Copier commandes wix'!A103,",","µ",24))-FIND("µ",SUBSTITUTE('Copier commandes wix'!A103,",","µ",23))-3),":","|",LEN(MID('Copier commandes wix'!A103,FIND("µ",SUBSTITUTE('Copier commandes wix'!A103,",","µ",23))+2,FIND("µ",SUBSTITUTE('Copier commandes wix'!A103,",","µ",24))-FIND("µ",SUBSTITUTE('Copier commandes wix'!A103,",","µ",23))-3))-LEN(SUBSTITUTE(MID('Copier commandes wix'!A103,FIND("µ",SUBSTITUTE('Copier commandes wix'!A103,",","µ",23))+2,FIND("µ",SUBSTITUTE('Copier commandes wix'!A103,",","µ",24))-FIND("µ",SUBSTITUTE('Copier commandes wix'!A103,",","µ",23))-3),":",""))))+1,500)</f>
        <v>40</v>
      </c>
      <c r="K102" s="40" t="str">
        <f>MID('Copier commandes wix'!A103,FIND("µ",SUBSTITUTE('Copier commandes wix'!A103,",","µ",26))+2,FIND("µ",SUBSTITUTE('Copier commandes wix'!A103,",","µ",27))-FIND("µ",SUBSTITUTE('Copier commandes wix'!A103,",","µ",26))-3)</f>
        <v>59.5</v>
      </c>
      <c r="L102" s="36" t="str">
        <f>MID('Copier commandes wix'!A103,FIND("µ",SUBSTITUTE('Copier commandes wix'!A103,",","µ",25))+2,FIND("µ",SUBSTITUTE('Copier commandes wix'!A103,",","µ",26))-FIND("µ",SUBSTITUTE('Copier commandes wix'!A103,",","µ",25))-3)</f>
        <v>3</v>
      </c>
      <c r="M102" s="36">
        <f t="shared" si="9"/>
        <v>2631.2400000000002</v>
      </c>
      <c r="N102" s="5"/>
      <c r="O102" s="29" t="str">
        <f>IFERROR(VLOOKUP(I102,Article_famille!A:B,2,FALSE),"NA")</f>
        <v>Pieds</v>
      </c>
      <c r="P102" s="44" t="str">
        <f>'Copier commandes wix'!F102</f>
        <v>26/10/18</v>
      </c>
      <c r="Q102" s="29">
        <f>VLOOKUP(G102,'effectif par contrat'!A:B,2,FALSE)</f>
        <v>5</v>
      </c>
    </row>
    <row r="103" spans="1:17" ht="23.25" x14ac:dyDescent="0.35">
      <c r="A103" s="33" t="str">
        <f>'Copier commandes wix'!C104</f>
        <v>#10011</v>
      </c>
      <c r="B103" s="37" t="str">
        <f>MID('Copier commandes wix'!A104,FIND("µ",SUBSTITUTE('Copier commandes wix'!A104,",","µ",4))+2,FIND("µ",SUBSTITUTE('Copier commandes wix'!A104,",","µ",5))-FIND("µ",SUBSTITUTE('Copier commandes wix'!A104,",","µ",4))-3)</f>
        <v>lorenzo franzetti</v>
      </c>
      <c r="C103" s="37" t="str">
        <f t="shared" si="4"/>
        <v>lorenzo</v>
      </c>
      <c r="D103" s="37">
        <f t="shared" si="5"/>
        <v>8</v>
      </c>
      <c r="E103" s="37">
        <f t="shared" si="6"/>
        <v>17</v>
      </c>
      <c r="F103" s="37" t="str">
        <f t="shared" si="7"/>
        <v>franzetti</v>
      </c>
      <c r="G103" s="37" t="str">
        <f>VLOOKUP(F103,'Effectif contrat'!A:B,2,FALSE)</f>
        <v>ATELIER B05</v>
      </c>
      <c r="H103" s="36" t="str">
        <f>IFERROR(MID(MID('Copier commandes wix'!A104,FIND("µ",SUBSTITUTE('Copier commandes wix'!A104,",","µ",22))+2,FIND("µ",SUBSTITUTE('Copier commandes wix'!A104,",","µ",23))-FIND("µ",SUBSTITUTE('Copier commandes wix'!A104,",","µ",22))-3),1,FIND("-",MID('Copier commandes wix'!A104,FIND("µ",SUBSTITUTE('Copier commandes wix'!A104,",","µ",22))+2,FIND("µ",SUBSTITUTE('Copier commandes wix'!A104,",","µ",23))-FIND("µ",SUBSTITUTE('Copier commandes wix'!A104,",","µ",22))-3),1)-1),"")</f>
        <v>EM</v>
      </c>
      <c r="I103" s="36" t="str">
        <f>MID(MID('Copier commandes wix'!A104,FIND("µ",SUBSTITUTE('Copier commandes wix'!A104,",","µ",22))+2,FIND("µ",SUBSTITUTE('Copier commandes wix'!A104,",","µ",23))-FIND("µ",SUBSTITUTE('Copier commandes wix'!A104,",","µ",22))-3),SEARCH("|",SUBSTITUTE(MID('Copier commandes wix'!A104,FIND("µ",SUBSTITUTE('Copier commandes wix'!A104,",","µ",22))+2,FIND("µ",SUBSTITUTE('Copier commandes wix'!A104,",","µ",23))-FIND("µ",SUBSTITUTE('Copier commandes wix'!A104,",","µ",22))-3),"-","|",LEN(MID('Copier commandes wix'!A104,FIND("µ",SUBSTITUTE('Copier commandes wix'!A104,",","µ",22))+2,FIND("µ",SUBSTITUTE('Copier commandes wix'!A104,",","µ",23))-FIND("µ",SUBSTITUTE('Copier commandes wix'!A104,",","µ",22))-3))-LEN(SUBSTITUTE(MID('Copier commandes wix'!A104,FIND("µ",SUBSTITUTE('Copier commandes wix'!A104,",","µ",22))+2,FIND("µ",SUBSTITUTE('Copier commandes wix'!A104,",","µ",23))-FIND("µ",SUBSTITUTE('Copier commandes wix'!A104,",","µ",22))-3),"-",""))))+1,500)</f>
        <v>CHAUSSURE BETA 7252NKK</v>
      </c>
      <c r="J103" s="29" t="str">
        <f>MID(MID('Copier commandes wix'!A104,FIND("µ",SUBSTITUTE('Copier commandes wix'!A104,",","µ",23))+2,FIND("µ",SUBSTITUTE('Copier commandes wix'!A104,",","µ",24))-FIND("µ",SUBSTITUTE('Copier commandes wix'!A104,",","µ",23))-3),SEARCH("|",SUBSTITUTE(MID('Copier commandes wix'!A104,FIND("µ",SUBSTITUTE('Copier commandes wix'!A104,",","µ",23))+2,FIND("µ",SUBSTITUTE('Copier commandes wix'!A104,",","µ",24))-FIND("µ",SUBSTITUTE('Copier commandes wix'!A104,",","µ",23))-3),":","|",LEN(MID('Copier commandes wix'!A104,FIND("µ",SUBSTITUTE('Copier commandes wix'!A104,",","µ",23))+2,FIND("µ",SUBSTITUTE('Copier commandes wix'!A104,",","µ",24))-FIND("µ",SUBSTITUTE('Copier commandes wix'!A104,",","µ",23))-3))-LEN(SUBSTITUTE(MID('Copier commandes wix'!A104,FIND("µ",SUBSTITUTE('Copier commandes wix'!A104,",","µ",23))+2,FIND("µ",SUBSTITUTE('Copier commandes wix'!A104,",","µ",24))-FIND("µ",SUBSTITUTE('Copier commandes wix'!A104,",","µ",23))-3),":",""))))+1,500)</f>
        <v>41</v>
      </c>
      <c r="K103" s="40" t="str">
        <f>MID('Copier commandes wix'!A104,FIND("µ",SUBSTITUTE('Copier commandes wix'!A104,",","µ",26))+2,FIND("µ",SUBSTITUTE('Copier commandes wix'!A104,",","µ",27))-FIND("µ",SUBSTITUTE('Copier commandes wix'!A104,",","µ",26))-3)</f>
        <v>59.5</v>
      </c>
      <c r="L103" s="36" t="str">
        <f>MID('Copier commandes wix'!A104,FIND("µ",SUBSTITUTE('Copier commandes wix'!A104,",","µ",25))+2,FIND("µ",SUBSTITUTE('Copier commandes wix'!A104,",","µ",26))-FIND("µ",SUBSTITUTE('Copier commandes wix'!A104,",","µ",25))-3)</f>
        <v>3</v>
      </c>
      <c r="M103" s="36">
        <f t="shared" si="9"/>
        <v>2631.2400000000002</v>
      </c>
      <c r="N103" s="5"/>
      <c r="O103" s="29" t="str">
        <f>IFERROR(VLOOKUP(I103,Article_famille!A:B,2,FALSE),"NA")</f>
        <v>Pieds</v>
      </c>
      <c r="P103" s="44" t="str">
        <f>'Copier commandes wix'!F103</f>
        <v>26/10/18</v>
      </c>
      <c r="Q103" s="29">
        <f>VLOOKUP(G103,'effectif par contrat'!A:B,2,FALSE)</f>
        <v>5</v>
      </c>
    </row>
    <row r="104" spans="1:17" ht="23.25" x14ac:dyDescent="0.35">
      <c r="A104" s="33" t="str">
        <f>'Copier commandes wix'!C105</f>
        <v>#10011</v>
      </c>
      <c r="B104" s="37" t="str">
        <f>MID('Copier commandes wix'!A105,FIND("µ",SUBSTITUTE('Copier commandes wix'!A105,",","µ",4))+2,FIND("µ",SUBSTITUTE('Copier commandes wix'!A105,",","µ",5))-FIND("µ",SUBSTITUTE('Copier commandes wix'!A105,",","µ",4))-3)</f>
        <v>lorenzo franzetti</v>
      </c>
      <c r="C104" s="37" t="str">
        <f t="shared" si="4"/>
        <v>lorenzo</v>
      </c>
      <c r="D104" s="37">
        <f t="shared" si="5"/>
        <v>8</v>
      </c>
      <c r="E104" s="37">
        <f t="shared" si="6"/>
        <v>17</v>
      </c>
      <c r="F104" s="37" t="str">
        <f t="shared" si="7"/>
        <v>franzetti</v>
      </c>
      <c r="G104" s="37" t="str">
        <f>VLOOKUP(F104,'Effectif contrat'!A:B,2,FALSE)</f>
        <v>ATELIER B05</v>
      </c>
      <c r="H104" s="36" t="str">
        <f>IFERROR(MID(MID('Copier commandes wix'!A105,FIND("µ",SUBSTITUTE('Copier commandes wix'!A105,",","µ",22))+2,FIND("µ",SUBSTITUTE('Copier commandes wix'!A105,",","µ",23))-FIND("µ",SUBSTITUTE('Copier commandes wix'!A105,",","µ",22))-3),1,FIND("-",MID('Copier commandes wix'!A105,FIND("µ",SUBSTITUTE('Copier commandes wix'!A105,",","µ",22))+2,FIND("µ",SUBSTITUTE('Copier commandes wix'!A105,",","µ",23))-FIND("µ",SUBSTITUTE('Copier commandes wix'!A105,",","µ",22))-3),1)-1),"")</f>
        <v>EM</v>
      </c>
      <c r="I104" s="36" t="str">
        <f>MID(MID('Copier commandes wix'!A105,FIND("µ",SUBSTITUTE('Copier commandes wix'!A105,",","µ",22))+2,FIND("µ",SUBSTITUTE('Copier commandes wix'!A105,",","µ",23))-FIND("µ",SUBSTITUTE('Copier commandes wix'!A105,",","µ",22))-3),SEARCH("|",SUBSTITUTE(MID('Copier commandes wix'!A105,FIND("µ",SUBSTITUTE('Copier commandes wix'!A105,",","µ",22))+2,FIND("µ",SUBSTITUTE('Copier commandes wix'!A105,",","µ",23))-FIND("µ",SUBSTITUTE('Copier commandes wix'!A105,",","µ",22))-3),"-","|",LEN(MID('Copier commandes wix'!A105,FIND("µ",SUBSTITUTE('Copier commandes wix'!A105,",","µ",22))+2,FIND("µ",SUBSTITUTE('Copier commandes wix'!A105,",","µ",23))-FIND("µ",SUBSTITUTE('Copier commandes wix'!A105,",","µ",22))-3))-LEN(SUBSTITUTE(MID('Copier commandes wix'!A105,FIND("µ",SUBSTITUTE('Copier commandes wix'!A105,",","µ",22))+2,FIND("µ",SUBSTITUTE('Copier commandes wix'!A105,",","µ",23))-FIND("µ",SUBSTITUTE('Copier commandes wix'!A105,",","µ",22))-3),"-",""))))+1,500)</f>
        <v>CHAUSSURE BETA 7252NKK</v>
      </c>
      <c r="J104" s="29" t="str">
        <f>MID(MID('Copier commandes wix'!A105,FIND("µ",SUBSTITUTE('Copier commandes wix'!A105,",","µ",23))+2,FIND("µ",SUBSTITUTE('Copier commandes wix'!A105,",","µ",24))-FIND("µ",SUBSTITUTE('Copier commandes wix'!A105,",","µ",23))-3),SEARCH("|",SUBSTITUTE(MID('Copier commandes wix'!A105,FIND("µ",SUBSTITUTE('Copier commandes wix'!A105,",","µ",23))+2,FIND("µ",SUBSTITUTE('Copier commandes wix'!A105,",","µ",24))-FIND("µ",SUBSTITUTE('Copier commandes wix'!A105,",","µ",23))-3),":","|",LEN(MID('Copier commandes wix'!A105,FIND("µ",SUBSTITUTE('Copier commandes wix'!A105,",","µ",23))+2,FIND("µ",SUBSTITUTE('Copier commandes wix'!A105,",","µ",24))-FIND("µ",SUBSTITUTE('Copier commandes wix'!A105,",","µ",23))-3))-LEN(SUBSTITUTE(MID('Copier commandes wix'!A105,FIND("µ",SUBSTITUTE('Copier commandes wix'!A105,",","µ",23))+2,FIND("µ",SUBSTITUTE('Copier commandes wix'!A105,",","µ",24))-FIND("µ",SUBSTITUTE('Copier commandes wix'!A105,",","µ",23))-3),":",""))))+1,500)</f>
        <v>42</v>
      </c>
      <c r="K104" s="40" t="str">
        <f>MID('Copier commandes wix'!A105,FIND("µ",SUBSTITUTE('Copier commandes wix'!A105,",","µ",26))+2,FIND("µ",SUBSTITUTE('Copier commandes wix'!A105,",","µ",27))-FIND("µ",SUBSTITUTE('Copier commandes wix'!A105,",","µ",26))-3)</f>
        <v>59.5</v>
      </c>
      <c r="L104" s="36" t="str">
        <f>MID('Copier commandes wix'!A105,FIND("µ",SUBSTITUTE('Copier commandes wix'!A105,",","µ",25))+2,FIND("µ",SUBSTITUTE('Copier commandes wix'!A105,",","µ",26))-FIND("µ",SUBSTITUTE('Copier commandes wix'!A105,",","µ",25))-3)</f>
        <v>3</v>
      </c>
      <c r="M104" s="36">
        <f t="shared" si="9"/>
        <v>2631.2400000000002</v>
      </c>
      <c r="N104" s="5"/>
      <c r="O104" s="29" t="str">
        <f>IFERROR(VLOOKUP(I104,Article_famille!A:B,2,FALSE),"NA")</f>
        <v>Pieds</v>
      </c>
      <c r="P104" s="44" t="str">
        <f>'Copier commandes wix'!F104</f>
        <v>26/10/18</v>
      </c>
      <c r="Q104" s="29">
        <f>VLOOKUP(G104,'effectif par contrat'!A:B,2,FALSE)</f>
        <v>5</v>
      </c>
    </row>
    <row r="105" spans="1:17" ht="23.25" x14ac:dyDescent="0.35">
      <c r="A105" s="33" t="str">
        <f>'Copier commandes wix'!C106</f>
        <v>#10011</v>
      </c>
      <c r="B105" s="37" t="str">
        <f>MID('Copier commandes wix'!A106,FIND("µ",SUBSTITUTE('Copier commandes wix'!A106,",","µ",4))+2,FIND("µ",SUBSTITUTE('Copier commandes wix'!A106,",","µ",5))-FIND("µ",SUBSTITUTE('Copier commandes wix'!A106,",","µ",4))-3)</f>
        <v>lorenzo franzetti</v>
      </c>
      <c r="C105" s="37" t="str">
        <f t="shared" si="4"/>
        <v>lorenzo</v>
      </c>
      <c r="D105" s="37">
        <f t="shared" si="5"/>
        <v>8</v>
      </c>
      <c r="E105" s="37">
        <f t="shared" si="6"/>
        <v>17</v>
      </c>
      <c r="F105" s="37" t="str">
        <f t="shared" si="7"/>
        <v>franzetti</v>
      </c>
      <c r="G105" s="37" t="str">
        <f>VLOOKUP(F105,'Effectif contrat'!A:B,2,FALSE)</f>
        <v>ATELIER B05</v>
      </c>
      <c r="H105" s="36" t="str">
        <f>IFERROR(MID(MID('Copier commandes wix'!A106,FIND("µ",SUBSTITUTE('Copier commandes wix'!A106,",","µ",22))+2,FIND("µ",SUBSTITUTE('Copier commandes wix'!A106,",","µ",23))-FIND("µ",SUBSTITUTE('Copier commandes wix'!A106,",","µ",22))-3),1,FIND("-",MID('Copier commandes wix'!A106,FIND("µ",SUBSTITUTE('Copier commandes wix'!A106,",","µ",22))+2,FIND("µ",SUBSTITUTE('Copier commandes wix'!A106,",","µ",23))-FIND("µ",SUBSTITUTE('Copier commandes wix'!A106,",","µ",22))-3),1)-1),"")</f>
        <v>EM</v>
      </c>
      <c r="I105" s="36" t="str">
        <f>MID(MID('Copier commandes wix'!A106,FIND("µ",SUBSTITUTE('Copier commandes wix'!A106,",","µ",22))+2,FIND("µ",SUBSTITUTE('Copier commandes wix'!A106,",","µ",23))-FIND("µ",SUBSTITUTE('Copier commandes wix'!A106,",","µ",22))-3),SEARCH("|",SUBSTITUTE(MID('Copier commandes wix'!A106,FIND("µ",SUBSTITUTE('Copier commandes wix'!A106,",","µ",22))+2,FIND("µ",SUBSTITUTE('Copier commandes wix'!A106,",","µ",23))-FIND("µ",SUBSTITUTE('Copier commandes wix'!A106,",","µ",22))-3),"-","|",LEN(MID('Copier commandes wix'!A106,FIND("µ",SUBSTITUTE('Copier commandes wix'!A106,",","µ",22))+2,FIND("µ",SUBSTITUTE('Copier commandes wix'!A106,",","µ",23))-FIND("µ",SUBSTITUTE('Copier commandes wix'!A106,",","µ",22))-3))-LEN(SUBSTITUTE(MID('Copier commandes wix'!A106,FIND("µ",SUBSTITUTE('Copier commandes wix'!A106,",","µ",22))+2,FIND("µ",SUBSTITUTE('Copier commandes wix'!A106,",","µ",23))-FIND("µ",SUBSTITUTE('Copier commandes wix'!A106,",","µ",22))-3),"-",""))))+1,500)</f>
        <v>CHAUSSURE BETA 7252NKK</v>
      </c>
      <c r="J105" s="29" t="str">
        <f>MID(MID('Copier commandes wix'!A106,FIND("µ",SUBSTITUTE('Copier commandes wix'!A106,",","µ",23))+2,FIND("µ",SUBSTITUTE('Copier commandes wix'!A106,",","µ",24))-FIND("µ",SUBSTITUTE('Copier commandes wix'!A106,",","µ",23))-3),SEARCH("|",SUBSTITUTE(MID('Copier commandes wix'!A106,FIND("µ",SUBSTITUTE('Copier commandes wix'!A106,",","µ",23))+2,FIND("µ",SUBSTITUTE('Copier commandes wix'!A106,",","µ",24))-FIND("µ",SUBSTITUTE('Copier commandes wix'!A106,",","µ",23))-3),":","|",LEN(MID('Copier commandes wix'!A106,FIND("µ",SUBSTITUTE('Copier commandes wix'!A106,",","µ",23))+2,FIND("µ",SUBSTITUTE('Copier commandes wix'!A106,",","µ",24))-FIND("µ",SUBSTITUTE('Copier commandes wix'!A106,",","µ",23))-3))-LEN(SUBSTITUTE(MID('Copier commandes wix'!A106,FIND("µ",SUBSTITUTE('Copier commandes wix'!A106,",","µ",23))+2,FIND("µ",SUBSTITUTE('Copier commandes wix'!A106,",","µ",24))-FIND("µ",SUBSTITUTE('Copier commandes wix'!A106,",","µ",23))-3),":",""))))+1,500)</f>
        <v>45</v>
      </c>
      <c r="K105" s="40" t="str">
        <f>MID('Copier commandes wix'!A106,FIND("µ",SUBSTITUTE('Copier commandes wix'!A106,",","µ",26))+2,FIND("µ",SUBSTITUTE('Copier commandes wix'!A106,",","µ",27))-FIND("µ",SUBSTITUTE('Copier commandes wix'!A106,",","µ",26))-3)</f>
        <v>59.5</v>
      </c>
      <c r="L105" s="36" t="str">
        <f>MID('Copier commandes wix'!A106,FIND("µ",SUBSTITUTE('Copier commandes wix'!A106,",","µ",25))+2,FIND("µ",SUBSTITUTE('Copier commandes wix'!A106,",","µ",26))-FIND("µ",SUBSTITUTE('Copier commandes wix'!A106,",","µ",25))-3)</f>
        <v>3</v>
      </c>
      <c r="M105" s="36">
        <f t="shared" si="9"/>
        <v>2631.2400000000002</v>
      </c>
      <c r="N105" s="5"/>
      <c r="O105" s="29" t="str">
        <f>IFERROR(VLOOKUP(I105,Article_famille!A:B,2,FALSE),"NA")</f>
        <v>Pieds</v>
      </c>
      <c r="P105" s="44" t="str">
        <f>'Copier commandes wix'!F105</f>
        <v>26/10/18</v>
      </c>
      <c r="Q105" s="29">
        <f>VLOOKUP(G105,'effectif par contrat'!A:B,2,FALSE)</f>
        <v>5</v>
      </c>
    </row>
    <row r="106" spans="1:17" ht="23.25" x14ac:dyDescent="0.35">
      <c r="A106" s="33" t="str">
        <f>'Copier commandes wix'!C107</f>
        <v>#10011</v>
      </c>
      <c r="B106" s="37" t="str">
        <f>MID('Copier commandes wix'!A107,FIND("µ",SUBSTITUTE('Copier commandes wix'!A107,",","µ",4))+2,FIND("µ",SUBSTITUTE('Copier commandes wix'!A107,",","µ",5))-FIND("µ",SUBSTITUTE('Copier commandes wix'!A107,",","µ",4))-3)</f>
        <v>lorenzo franzetti</v>
      </c>
      <c r="C106" s="37" t="str">
        <f t="shared" si="4"/>
        <v>lorenzo</v>
      </c>
      <c r="D106" s="37">
        <f t="shared" si="5"/>
        <v>8</v>
      </c>
      <c r="E106" s="37">
        <f t="shared" si="6"/>
        <v>17</v>
      </c>
      <c r="F106" s="37" t="str">
        <f t="shared" si="7"/>
        <v>franzetti</v>
      </c>
      <c r="G106" s="37" t="str">
        <f>VLOOKUP(F106,'Effectif contrat'!A:B,2,FALSE)</f>
        <v>ATELIER B05</v>
      </c>
      <c r="H106" s="36" t="str">
        <f>IFERROR(MID(MID('Copier commandes wix'!A107,FIND("µ",SUBSTITUTE('Copier commandes wix'!A107,",","µ",22))+2,FIND("µ",SUBSTITUTE('Copier commandes wix'!A107,",","µ",23))-FIND("µ",SUBSTITUTE('Copier commandes wix'!A107,",","µ",22))-3),1,FIND("-",MID('Copier commandes wix'!A107,FIND("µ",SUBSTITUTE('Copier commandes wix'!A107,",","µ",22))+2,FIND("µ",SUBSTITUTE('Copier commandes wix'!A107,",","µ",23))-FIND("µ",SUBSTITUTE('Copier commandes wix'!A107,",","µ",22))-3),1)-1),"")</f>
        <v xml:space="preserve">EM </v>
      </c>
      <c r="I106" s="36" t="str">
        <f>MID(MID('Copier commandes wix'!A107,FIND("µ",SUBSTITUTE('Copier commandes wix'!A107,",","µ",22))+2,FIND("µ",SUBSTITUTE('Copier commandes wix'!A107,",","µ",23))-FIND("µ",SUBSTITUTE('Copier commandes wix'!A107,",","µ",22))-3),SEARCH("|",SUBSTITUTE(MID('Copier commandes wix'!A107,FIND("µ",SUBSTITUTE('Copier commandes wix'!A107,",","µ",22))+2,FIND("µ",SUBSTITUTE('Copier commandes wix'!A107,",","µ",23))-FIND("µ",SUBSTITUTE('Copier commandes wix'!A107,",","µ",22))-3),"-","|",LEN(MID('Copier commandes wix'!A107,FIND("µ",SUBSTITUTE('Copier commandes wix'!A107,",","µ",22))+2,FIND("µ",SUBSTITUTE('Copier commandes wix'!A107,",","µ",23))-FIND("µ",SUBSTITUTE('Copier commandes wix'!A107,",","µ",22))-3))-LEN(SUBSTITUTE(MID('Copier commandes wix'!A107,FIND("µ",SUBSTITUTE('Copier commandes wix'!A107,",","µ",22))+2,FIND("µ",SUBSTITUTE('Copier commandes wix'!A107,",","µ",23))-FIND("µ",SUBSTITUTE('Copier commandes wix'!A107,",","µ",22))-3),"-",""))))+1,500)</f>
        <v xml:space="preserve"> CHAUSSURE BETA 7253NKK</v>
      </c>
      <c r="J106" s="29" t="str">
        <f>MID(MID('Copier commandes wix'!A107,FIND("µ",SUBSTITUTE('Copier commandes wix'!A107,",","µ",23))+2,FIND("µ",SUBSTITUTE('Copier commandes wix'!A107,",","µ",24))-FIND("µ",SUBSTITUTE('Copier commandes wix'!A107,",","µ",23))-3),SEARCH("|",SUBSTITUTE(MID('Copier commandes wix'!A107,FIND("µ",SUBSTITUTE('Copier commandes wix'!A107,",","µ",23))+2,FIND("µ",SUBSTITUTE('Copier commandes wix'!A107,",","µ",24))-FIND("µ",SUBSTITUTE('Copier commandes wix'!A107,",","µ",23))-3),":","|",LEN(MID('Copier commandes wix'!A107,FIND("µ",SUBSTITUTE('Copier commandes wix'!A107,",","µ",23))+2,FIND("µ",SUBSTITUTE('Copier commandes wix'!A107,",","µ",24))-FIND("µ",SUBSTITUTE('Copier commandes wix'!A107,",","µ",23))-3))-LEN(SUBSTITUTE(MID('Copier commandes wix'!A107,FIND("µ",SUBSTITUTE('Copier commandes wix'!A107,",","µ",23))+2,FIND("µ",SUBSTITUTE('Copier commandes wix'!A107,",","µ",24))-FIND("µ",SUBSTITUTE('Copier commandes wix'!A107,",","µ",23))-3),":",""))))+1,500)</f>
        <v>41</v>
      </c>
      <c r="K106" s="40" t="str">
        <f>MID('Copier commandes wix'!A107,FIND("µ",SUBSTITUTE('Copier commandes wix'!A107,",","µ",26))+2,FIND("µ",SUBSTITUTE('Copier commandes wix'!A107,",","µ",27))-FIND("µ",SUBSTITUTE('Copier commandes wix'!A107,",","µ",26))-3)</f>
        <v>61.5</v>
      </c>
      <c r="L106" s="36" t="str">
        <f>MID('Copier commandes wix'!A107,FIND("µ",SUBSTITUTE('Copier commandes wix'!A107,",","µ",25))+2,FIND("µ",SUBSTITUTE('Copier commandes wix'!A107,",","µ",26))-FIND("µ",SUBSTITUTE('Copier commandes wix'!A107,",","µ",25))-3)</f>
        <v>2</v>
      </c>
      <c r="M106" s="36">
        <f t="shared" si="9"/>
        <v>2631.2400000000002</v>
      </c>
      <c r="N106" s="5"/>
      <c r="O106" s="29" t="str">
        <f>IFERROR(VLOOKUP(I106,Article_famille!A:B,2,FALSE),"NA")</f>
        <v>NA</v>
      </c>
      <c r="P106" s="44" t="str">
        <f>'Copier commandes wix'!F106</f>
        <v>26/10/18</v>
      </c>
      <c r="Q106" s="29">
        <f>VLOOKUP(G106,'effectif par contrat'!A:B,2,FALSE)</f>
        <v>5</v>
      </c>
    </row>
    <row r="107" spans="1:17" ht="23.25" x14ac:dyDescent="0.35">
      <c r="A107" s="33" t="str">
        <f>'Copier commandes wix'!C108</f>
        <v>#10011</v>
      </c>
      <c r="B107" s="37" t="str">
        <f>MID('Copier commandes wix'!A108,FIND("µ",SUBSTITUTE('Copier commandes wix'!A108,",","µ",4))+2,FIND("µ",SUBSTITUTE('Copier commandes wix'!A108,",","µ",5))-FIND("µ",SUBSTITUTE('Copier commandes wix'!A108,",","µ",4))-3)</f>
        <v>lorenzo franzetti</v>
      </c>
      <c r="C107" s="37" t="str">
        <f t="shared" si="4"/>
        <v>lorenzo</v>
      </c>
      <c r="D107" s="37">
        <f t="shared" si="5"/>
        <v>8</v>
      </c>
      <c r="E107" s="37">
        <f t="shared" si="6"/>
        <v>17</v>
      </c>
      <c r="F107" s="37" t="str">
        <f t="shared" si="7"/>
        <v>franzetti</v>
      </c>
      <c r="G107" s="37" t="str">
        <f>VLOOKUP(F107,'Effectif contrat'!A:B,2,FALSE)</f>
        <v>ATELIER B05</v>
      </c>
      <c r="H107" s="36" t="str">
        <f>IFERROR(MID(MID('Copier commandes wix'!A108,FIND("µ",SUBSTITUTE('Copier commandes wix'!A108,",","µ",22))+2,FIND("µ",SUBSTITUTE('Copier commandes wix'!A108,",","µ",23))-FIND("µ",SUBSTITUTE('Copier commandes wix'!A108,",","µ",22))-3),1,FIND("-",MID('Copier commandes wix'!A108,FIND("µ",SUBSTITUTE('Copier commandes wix'!A108,",","µ",22))+2,FIND("µ",SUBSTITUTE('Copier commandes wix'!A108,",","µ",23))-FIND("µ",SUBSTITUTE('Copier commandes wix'!A108,",","µ",22))-3),1)-1),"")</f>
        <v xml:space="preserve">EM </v>
      </c>
      <c r="I107" s="36" t="str">
        <f>MID(MID('Copier commandes wix'!A108,FIND("µ",SUBSTITUTE('Copier commandes wix'!A108,",","µ",22))+2,FIND("µ",SUBSTITUTE('Copier commandes wix'!A108,",","µ",23))-FIND("µ",SUBSTITUTE('Copier commandes wix'!A108,",","µ",22))-3),SEARCH("|",SUBSTITUTE(MID('Copier commandes wix'!A108,FIND("µ",SUBSTITUTE('Copier commandes wix'!A108,",","µ",22))+2,FIND("µ",SUBSTITUTE('Copier commandes wix'!A108,",","µ",23))-FIND("µ",SUBSTITUTE('Copier commandes wix'!A108,",","µ",22))-3),"-","|",LEN(MID('Copier commandes wix'!A108,FIND("µ",SUBSTITUTE('Copier commandes wix'!A108,",","µ",22))+2,FIND("µ",SUBSTITUTE('Copier commandes wix'!A108,",","µ",23))-FIND("µ",SUBSTITUTE('Copier commandes wix'!A108,",","µ",22))-3))-LEN(SUBSTITUTE(MID('Copier commandes wix'!A108,FIND("µ",SUBSTITUTE('Copier commandes wix'!A108,",","µ",22))+2,FIND("µ",SUBSTITUTE('Copier commandes wix'!A108,",","µ",23))-FIND("µ",SUBSTITUTE('Copier commandes wix'!A108,",","µ",22))-3),"-",""))))+1,500)</f>
        <v xml:space="preserve"> CHAUSSURE BETA 7253NKK</v>
      </c>
      <c r="J107" s="29" t="str">
        <f>MID(MID('Copier commandes wix'!A108,FIND("µ",SUBSTITUTE('Copier commandes wix'!A108,",","µ",23))+2,FIND("µ",SUBSTITUTE('Copier commandes wix'!A108,",","µ",24))-FIND("µ",SUBSTITUTE('Copier commandes wix'!A108,",","µ",23))-3),SEARCH("|",SUBSTITUTE(MID('Copier commandes wix'!A108,FIND("µ",SUBSTITUTE('Copier commandes wix'!A108,",","µ",23))+2,FIND("µ",SUBSTITUTE('Copier commandes wix'!A108,",","µ",24))-FIND("µ",SUBSTITUTE('Copier commandes wix'!A108,",","µ",23))-3),":","|",LEN(MID('Copier commandes wix'!A108,FIND("µ",SUBSTITUTE('Copier commandes wix'!A108,",","µ",23))+2,FIND("µ",SUBSTITUTE('Copier commandes wix'!A108,",","µ",24))-FIND("µ",SUBSTITUTE('Copier commandes wix'!A108,",","µ",23))-3))-LEN(SUBSTITUTE(MID('Copier commandes wix'!A108,FIND("µ",SUBSTITUTE('Copier commandes wix'!A108,",","µ",23))+2,FIND("µ",SUBSTITUTE('Copier commandes wix'!A108,",","µ",24))-FIND("µ",SUBSTITUTE('Copier commandes wix'!A108,",","µ",23))-3),":",""))))+1,500)</f>
        <v>42</v>
      </c>
      <c r="K107" s="40" t="str">
        <f>MID('Copier commandes wix'!A108,FIND("µ",SUBSTITUTE('Copier commandes wix'!A108,",","µ",26))+2,FIND("µ",SUBSTITUTE('Copier commandes wix'!A108,",","µ",27))-FIND("µ",SUBSTITUTE('Copier commandes wix'!A108,",","µ",26))-3)</f>
        <v>61.5</v>
      </c>
      <c r="L107" s="36" t="str">
        <f>MID('Copier commandes wix'!A108,FIND("µ",SUBSTITUTE('Copier commandes wix'!A108,",","µ",25))+2,FIND("µ",SUBSTITUTE('Copier commandes wix'!A108,",","µ",26))-FIND("µ",SUBSTITUTE('Copier commandes wix'!A108,",","µ",25))-3)</f>
        <v>3</v>
      </c>
      <c r="M107" s="36">
        <f t="shared" si="9"/>
        <v>2631.2400000000002</v>
      </c>
      <c r="N107" s="5"/>
      <c r="O107" s="29" t="str">
        <f>IFERROR(VLOOKUP(I107,Article_famille!A:B,2,FALSE),"NA")</f>
        <v>NA</v>
      </c>
      <c r="P107" s="44" t="str">
        <f>'Copier commandes wix'!F107</f>
        <v>26/10/18</v>
      </c>
      <c r="Q107" s="29">
        <f>VLOOKUP(G107,'effectif par contrat'!A:B,2,FALSE)</f>
        <v>5</v>
      </c>
    </row>
    <row r="108" spans="1:17" ht="23.25" x14ac:dyDescent="0.35">
      <c r="A108" s="33" t="str">
        <f>'Copier commandes wix'!C109</f>
        <v>#10011</v>
      </c>
      <c r="B108" s="37" t="str">
        <f>MID('Copier commandes wix'!A109,FIND("µ",SUBSTITUTE('Copier commandes wix'!A109,",","µ",4))+2,FIND("µ",SUBSTITUTE('Copier commandes wix'!A109,",","µ",5))-FIND("µ",SUBSTITUTE('Copier commandes wix'!A109,",","µ",4))-3)</f>
        <v>lorenzo franzetti</v>
      </c>
      <c r="C108" s="37" t="str">
        <f t="shared" si="4"/>
        <v>lorenzo</v>
      </c>
      <c r="D108" s="37">
        <f t="shared" si="5"/>
        <v>8</v>
      </c>
      <c r="E108" s="37">
        <f t="shared" si="6"/>
        <v>17</v>
      </c>
      <c r="F108" s="37" t="str">
        <f t="shared" si="7"/>
        <v>franzetti</v>
      </c>
      <c r="G108" s="37" t="str">
        <f>VLOOKUP(F108,'Effectif contrat'!A:B,2,FALSE)</f>
        <v>ATELIER B05</v>
      </c>
      <c r="H108" s="36" t="str">
        <f>IFERROR(MID(MID('Copier commandes wix'!A109,FIND("µ",SUBSTITUTE('Copier commandes wix'!A109,",","µ",22))+2,FIND("µ",SUBSTITUTE('Copier commandes wix'!A109,",","µ",23))-FIND("µ",SUBSTITUTE('Copier commandes wix'!A109,",","µ",22))-3),1,FIND("-",MID('Copier commandes wix'!A109,FIND("µ",SUBSTITUTE('Copier commandes wix'!A109,",","µ",22))+2,FIND("µ",SUBSTITUTE('Copier commandes wix'!A109,",","µ",23))-FIND("µ",SUBSTITUTE('Copier commandes wix'!A109,",","µ",22))-3),1)-1),"")</f>
        <v xml:space="preserve">EM </v>
      </c>
      <c r="I108" s="36" t="str">
        <f>MID(MID('Copier commandes wix'!A109,FIND("µ",SUBSTITUTE('Copier commandes wix'!A109,",","µ",22))+2,FIND("µ",SUBSTITUTE('Copier commandes wix'!A109,",","µ",23))-FIND("µ",SUBSTITUTE('Copier commandes wix'!A109,",","µ",22))-3),SEARCH("|",SUBSTITUTE(MID('Copier commandes wix'!A109,FIND("µ",SUBSTITUTE('Copier commandes wix'!A109,",","µ",22))+2,FIND("µ",SUBSTITUTE('Copier commandes wix'!A109,",","µ",23))-FIND("µ",SUBSTITUTE('Copier commandes wix'!A109,",","µ",22))-3),"-","|",LEN(MID('Copier commandes wix'!A109,FIND("µ",SUBSTITUTE('Copier commandes wix'!A109,",","µ",22))+2,FIND("µ",SUBSTITUTE('Copier commandes wix'!A109,",","µ",23))-FIND("µ",SUBSTITUTE('Copier commandes wix'!A109,",","µ",22))-3))-LEN(SUBSTITUTE(MID('Copier commandes wix'!A109,FIND("µ",SUBSTITUTE('Copier commandes wix'!A109,",","µ",22))+2,FIND("µ",SUBSTITUTE('Copier commandes wix'!A109,",","µ",23))-FIND("µ",SUBSTITUTE('Copier commandes wix'!A109,",","µ",22))-3),"-",""))))+1,500)</f>
        <v xml:space="preserve"> CHAUSSURE BETA 7253NKK</v>
      </c>
      <c r="J108" s="29" t="str">
        <f>MID(MID('Copier commandes wix'!A109,FIND("µ",SUBSTITUTE('Copier commandes wix'!A109,",","µ",23))+2,FIND("µ",SUBSTITUTE('Copier commandes wix'!A109,",","µ",24))-FIND("µ",SUBSTITUTE('Copier commandes wix'!A109,",","µ",23))-3),SEARCH("|",SUBSTITUTE(MID('Copier commandes wix'!A109,FIND("µ",SUBSTITUTE('Copier commandes wix'!A109,",","µ",23))+2,FIND("µ",SUBSTITUTE('Copier commandes wix'!A109,",","µ",24))-FIND("µ",SUBSTITUTE('Copier commandes wix'!A109,",","µ",23))-3),":","|",LEN(MID('Copier commandes wix'!A109,FIND("µ",SUBSTITUTE('Copier commandes wix'!A109,",","µ",23))+2,FIND("µ",SUBSTITUTE('Copier commandes wix'!A109,",","µ",24))-FIND("µ",SUBSTITUTE('Copier commandes wix'!A109,",","µ",23))-3))-LEN(SUBSTITUTE(MID('Copier commandes wix'!A109,FIND("µ",SUBSTITUTE('Copier commandes wix'!A109,",","µ",23))+2,FIND("µ",SUBSTITUTE('Copier commandes wix'!A109,",","µ",24))-FIND("µ",SUBSTITUTE('Copier commandes wix'!A109,",","µ",23))-3),":",""))))+1,500)</f>
        <v>44</v>
      </c>
      <c r="K108" s="40" t="str">
        <f>MID('Copier commandes wix'!A109,FIND("µ",SUBSTITUTE('Copier commandes wix'!A109,",","µ",26))+2,FIND("µ",SUBSTITUTE('Copier commandes wix'!A109,",","µ",27))-FIND("µ",SUBSTITUTE('Copier commandes wix'!A109,",","µ",26))-3)</f>
        <v>61.5</v>
      </c>
      <c r="L108" s="36" t="str">
        <f>MID('Copier commandes wix'!A109,FIND("µ",SUBSTITUTE('Copier commandes wix'!A109,",","µ",25))+2,FIND("µ",SUBSTITUTE('Copier commandes wix'!A109,",","µ",26))-FIND("µ",SUBSTITUTE('Copier commandes wix'!A109,",","µ",25))-3)</f>
        <v>3</v>
      </c>
      <c r="M108" s="36">
        <f t="shared" si="9"/>
        <v>2631.2400000000002</v>
      </c>
      <c r="N108" s="5"/>
      <c r="O108" s="29" t="str">
        <f>IFERROR(VLOOKUP(I108,Article_famille!A:B,2,FALSE),"NA")</f>
        <v>NA</v>
      </c>
      <c r="P108" s="44" t="str">
        <f>'Copier commandes wix'!F108</f>
        <v>26/10/18</v>
      </c>
      <c r="Q108" s="29">
        <f>VLOOKUP(G108,'effectif par contrat'!A:B,2,FALSE)</f>
        <v>5</v>
      </c>
    </row>
    <row r="109" spans="1:17" ht="23.25" x14ac:dyDescent="0.35">
      <c r="A109" s="33" t="str">
        <f>'Copier commandes wix'!C110</f>
        <v>#10011</v>
      </c>
      <c r="B109" s="37" t="str">
        <f>MID('Copier commandes wix'!A110,FIND("µ",SUBSTITUTE('Copier commandes wix'!A110,",","µ",4))+2,FIND("µ",SUBSTITUTE('Copier commandes wix'!A110,",","µ",5))-FIND("µ",SUBSTITUTE('Copier commandes wix'!A110,",","µ",4))-3)</f>
        <v>lorenzo franzetti</v>
      </c>
      <c r="C109" s="37" t="str">
        <f t="shared" si="4"/>
        <v>lorenzo</v>
      </c>
      <c r="D109" s="37">
        <f t="shared" si="5"/>
        <v>8</v>
      </c>
      <c r="E109" s="37">
        <f t="shared" si="6"/>
        <v>17</v>
      </c>
      <c r="F109" s="37" t="str">
        <f t="shared" si="7"/>
        <v>franzetti</v>
      </c>
      <c r="G109" s="37" t="str">
        <f>VLOOKUP(F109,'Effectif contrat'!A:B,2,FALSE)</f>
        <v>ATELIER B05</v>
      </c>
      <c r="H109" s="36" t="str">
        <f>IFERROR(MID(MID('Copier commandes wix'!A110,FIND("µ",SUBSTITUTE('Copier commandes wix'!A110,",","µ",22))+2,FIND("µ",SUBSTITUTE('Copier commandes wix'!A110,",","µ",23))-FIND("µ",SUBSTITUTE('Copier commandes wix'!A110,",","µ",22))-3),1,FIND("-",MID('Copier commandes wix'!A110,FIND("µ",SUBSTITUTE('Copier commandes wix'!A110,",","µ",22))+2,FIND("µ",SUBSTITUTE('Copier commandes wix'!A110,",","µ",23))-FIND("µ",SUBSTITUTE('Copier commandes wix'!A110,",","µ",22))-3),1)-1),"")</f>
        <v xml:space="preserve">EM </v>
      </c>
      <c r="I109" s="36" t="str">
        <f>MID(MID('Copier commandes wix'!A110,FIND("µ",SUBSTITUTE('Copier commandes wix'!A110,",","µ",22))+2,FIND("µ",SUBSTITUTE('Copier commandes wix'!A110,",","µ",23))-FIND("µ",SUBSTITUTE('Copier commandes wix'!A110,",","µ",22))-3),SEARCH("|",SUBSTITUTE(MID('Copier commandes wix'!A110,FIND("µ",SUBSTITUTE('Copier commandes wix'!A110,",","µ",22))+2,FIND("µ",SUBSTITUTE('Copier commandes wix'!A110,",","µ",23))-FIND("µ",SUBSTITUTE('Copier commandes wix'!A110,",","µ",22))-3),"-","|",LEN(MID('Copier commandes wix'!A110,FIND("µ",SUBSTITUTE('Copier commandes wix'!A110,",","µ",22))+2,FIND("µ",SUBSTITUTE('Copier commandes wix'!A110,",","µ",23))-FIND("µ",SUBSTITUTE('Copier commandes wix'!A110,",","µ",22))-3))-LEN(SUBSTITUTE(MID('Copier commandes wix'!A110,FIND("µ",SUBSTITUTE('Copier commandes wix'!A110,",","µ",22))+2,FIND("µ",SUBSTITUTE('Copier commandes wix'!A110,",","µ",23))-FIND("µ",SUBSTITUTE('Copier commandes wix'!A110,",","µ",22))-3),"-",""))))+1,500)</f>
        <v xml:space="preserve"> CHAUSSURE BETA 7253NKK</v>
      </c>
      <c r="J109" s="29" t="str">
        <f>MID(MID('Copier commandes wix'!A110,FIND("µ",SUBSTITUTE('Copier commandes wix'!A110,",","µ",23))+2,FIND("µ",SUBSTITUTE('Copier commandes wix'!A110,",","µ",24))-FIND("µ",SUBSTITUTE('Copier commandes wix'!A110,",","µ",23))-3),SEARCH("|",SUBSTITUTE(MID('Copier commandes wix'!A110,FIND("µ",SUBSTITUTE('Copier commandes wix'!A110,",","µ",23))+2,FIND("µ",SUBSTITUTE('Copier commandes wix'!A110,",","µ",24))-FIND("µ",SUBSTITUTE('Copier commandes wix'!A110,",","µ",23))-3),":","|",LEN(MID('Copier commandes wix'!A110,FIND("µ",SUBSTITUTE('Copier commandes wix'!A110,",","µ",23))+2,FIND("µ",SUBSTITUTE('Copier commandes wix'!A110,",","µ",24))-FIND("µ",SUBSTITUTE('Copier commandes wix'!A110,",","µ",23))-3))-LEN(SUBSTITUTE(MID('Copier commandes wix'!A110,FIND("µ",SUBSTITUTE('Copier commandes wix'!A110,",","µ",23))+2,FIND("µ",SUBSTITUTE('Copier commandes wix'!A110,",","µ",24))-FIND("µ",SUBSTITUTE('Copier commandes wix'!A110,",","µ",23))-3),":",""))))+1,500)</f>
        <v>45</v>
      </c>
      <c r="K109" s="40" t="str">
        <f>MID('Copier commandes wix'!A110,FIND("µ",SUBSTITUTE('Copier commandes wix'!A110,",","µ",26))+2,FIND("µ",SUBSTITUTE('Copier commandes wix'!A110,",","µ",27))-FIND("µ",SUBSTITUTE('Copier commandes wix'!A110,",","µ",26))-3)</f>
        <v>61.5</v>
      </c>
      <c r="L109" s="36" t="str">
        <f>MID('Copier commandes wix'!A110,FIND("µ",SUBSTITUTE('Copier commandes wix'!A110,",","µ",25))+2,FIND("µ",SUBSTITUTE('Copier commandes wix'!A110,",","µ",26))-FIND("µ",SUBSTITUTE('Copier commandes wix'!A110,",","µ",25))-3)</f>
        <v>3</v>
      </c>
      <c r="M109" s="36">
        <f t="shared" si="9"/>
        <v>2631.2400000000002</v>
      </c>
      <c r="N109" s="5"/>
      <c r="O109" s="29" t="str">
        <f>IFERROR(VLOOKUP(I109,Article_famille!A:B,2,FALSE),"NA")</f>
        <v>NA</v>
      </c>
      <c r="P109" s="44" t="str">
        <f>'Copier commandes wix'!F109</f>
        <v>26/10/18</v>
      </c>
      <c r="Q109" s="29">
        <f>VLOOKUP(G109,'effectif par contrat'!A:B,2,FALSE)</f>
        <v>5</v>
      </c>
    </row>
    <row r="110" spans="1:17" ht="23.25" x14ac:dyDescent="0.35">
      <c r="A110" s="33" t="str">
        <f>'Copier commandes wix'!C111</f>
        <v>#10011</v>
      </c>
      <c r="B110" s="37" t="str">
        <f>MID('Copier commandes wix'!A111,FIND("µ",SUBSTITUTE('Copier commandes wix'!A111,",","µ",4))+2,FIND("µ",SUBSTITUTE('Copier commandes wix'!A111,",","µ",5))-FIND("µ",SUBSTITUTE('Copier commandes wix'!A111,",","µ",4))-3)</f>
        <v>lorenzo franzetti</v>
      </c>
      <c r="C110" s="37" t="str">
        <f t="shared" si="4"/>
        <v>lorenzo</v>
      </c>
      <c r="D110" s="37">
        <f t="shared" si="5"/>
        <v>8</v>
      </c>
      <c r="E110" s="37">
        <f t="shared" si="6"/>
        <v>17</v>
      </c>
      <c r="F110" s="37" t="str">
        <f t="shared" si="7"/>
        <v>franzetti</v>
      </c>
      <c r="G110" s="37" t="str">
        <f>VLOOKUP(F110,'Effectif contrat'!A:B,2,FALSE)</f>
        <v>ATELIER B05</v>
      </c>
      <c r="H110" s="36" t="str">
        <f>IFERROR(MID(MID('Copier commandes wix'!A111,FIND("µ",SUBSTITUTE('Copier commandes wix'!A111,",","µ",22))+2,FIND("µ",SUBSTITUTE('Copier commandes wix'!A111,",","µ",23))-FIND("µ",SUBSTITUTE('Copier commandes wix'!A111,",","µ",22))-3),1,FIND("-",MID('Copier commandes wix'!A111,FIND("µ",SUBSTITUTE('Copier commandes wix'!A111,",","µ",22))+2,FIND("µ",SUBSTITUTE('Copier commandes wix'!A111,",","µ",23))-FIND("µ",SUBSTITUTE('Copier commandes wix'!A111,",","µ",22))-3),1)-1),"")</f>
        <v>FP</v>
      </c>
      <c r="I110" s="36" t="str">
        <f>MID(MID('Copier commandes wix'!A111,FIND("µ",SUBSTITUTE('Copier commandes wix'!A111,",","µ",22))+2,FIND("µ",SUBSTITUTE('Copier commandes wix'!A111,",","µ",23))-FIND("µ",SUBSTITUTE('Copier commandes wix'!A111,",","µ",22))-3),SEARCH("|",SUBSTITUTE(MID('Copier commandes wix'!A111,FIND("µ",SUBSTITUTE('Copier commandes wix'!A111,",","µ",22))+2,FIND("µ",SUBSTITUTE('Copier commandes wix'!A111,",","µ",23))-FIND("µ",SUBSTITUTE('Copier commandes wix'!A111,",","µ",22))-3),"-","|",LEN(MID('Copier commandes wix'!A111,FIND("µ",SUBSTITUTE('Copier commandes wix'!A111,",","µ",22))+2,FIND("µ",SUBSTITUTE('Copier commandes wix'!A111,",","µ",23))-FIND("µ",SUBSTITUTE('Copier commandes wix'!A111,",","µ",22))-3))-LEN(SUBSTITUTE(MID('Copier commandes wix'!A111,FIND("µ",SUBSTITUTE('Copier commandes wix'!A111,",","µ",22))+2,FIND("µ",SUBSTITUTE('Copier commandes wix'!A111,",","µ",23))-FIND("µ",SUBSTITUTE('Copier commandes wix'!A111,",","µ",22))-3),"-",""))))+1,500)</f>
        <v>PS55WHR CASQUE + JUGULAIRE TRAVAIL EN HAUTEUR</v>
      </c>
      <c r="J110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110" s="40" t="str">
        <f>MID('Copier commandes wix'!A111,FIND("µ",SUBSTITUTE('Copier commandes wix'!A111,",","µ",26))+2,FIND("µ",SUBSTITUTE('Copier commandes wix'!A111,",","µ",27))-FIND("µ",SUBSTITUTE('Copier commandes wix'!A111,",","µ",26))-3)</f>
        <v>14.5</v>
      </c>
      <c r="L110" s="36" t="str">
        <f>MID('Copier commandes wix'!A111,FIND("µ",SUBSTITUTE('Copier commandes wix'!A111,",","µ",25))+2,FIND("µ",SUBSTITUTE('Copier commandes wix'!A111,",","µ",26))-FIND("µ",SUBSTITUTE('Copier commandes wix'!A111,",","µ",25))-3)</f>
        <v>15</v>
      </c>
      <c r="M110" s="36">
        <f t="shared" si="9"/>
        <v>2631.2400000000002</v>
      </c>
      <c r="N110" s="5"/>
      <c r="O110" s="29" t="str">
        <f>IFERROR(VLOOKUP(I110,Article_famille!A:B,2,FALSE),"NA")</f>
        <v>NA</v>
      </c>
      <c r="P110" s="44" t="str">
        <f>'Copier commandes wix'!F110</f>
        <v>26/10/18</v>
      </c>
      <c r="Q110" s="29">
        <f>VLOOKUP(G110,'effectif par contrat'!A:B,2,FALSE)</f>
        <v>5</v>
      </c>
    </row>
    <row r="111" spans="1:17" ht="23.25" x14ac:dyDescent="0.35">
      <c r="A111" s="33" t="str">
        <f>'Copier commandes wix'!C112</f>
        <v>#10011</v>
      </c>
      <c r="B111" s="37" t="str">
        <f>MID('Copier commandes wix'!A112,FIND("µ",SUBSTITUTE('Copier commandes wix'!A112,",","µ",4))+2,FIND("µ",SUBSTITUTE('Copier commandes wix'!A112,",","µ",5))-FIND("µ",SUBSTITUTE('Copier commandes wix'!A112,",","µ",4))-3)</f>
        <v>lorenzo franzetti</v>
      </c>
      <c r="C111" s="37" t="str">
        <f t="shared" si="4"/>
        <v>lorenzo</v>
      </c>
      <c r="D111" s="37">
        <f t="shared" si="5"/>
        <v>8</v>
      </c>
      <c r="E111" s="37">
        <f t="shared" si="6"/>
        <v>17</v>
      </c>
      <c r="F111" s="37" t="str">
        <f t="shared" si="7"/>
        <v>franzetti</v>
      </c>
      <c r="G111" s="37" t="str">
        <f>VLOOKUP(F111,'Effectif contrat'!A:B,2,FALSE)</f>
        <v>ATELIER B05</v>
      </c>
      <c r="H111" s="36" t="str">
        <f>IFERROR(MID(MID('Copier commandes wix'!A112,FIND("µ",SUBSTITUTE('Copier commandes wix'!A112,",","µ",22))+2,FIND("µ",SUBSTITUTE('Copier commandes wix'!A112,",","µ",23))-FIND("µ",SUBSTITUTE('Copier commandes wix'!A112,",","µ",22))-3),1,FIND("-",MID('Copier commandes wix'!A112,FIND("µ",SUBSTITUTE('Copier commandes wix'!A112,",","µ",22))+2,FIND("µ",SUBSTITUTE('Copier commandes wix'!A112,",","µ",23))-FIND("µ",SUBSTITUTE('Copier commandes wix'!A112,",","µ",22))-3),1)-1),"")</f>
        <v>FS</v>
      </c>
      <c r="I111" s="36" t="str">
        <f>MID(MID('Copier commandes wix'!A112,FIND("µ",SUBSTITUTE('Copier commandes wix'!A112,",","µ",22))+2,FIND("µ",SUBSTITUTE('Copier commandes wix'!A112,",","µ",23))-FIND("µ",SUBSTITUTE('Copier commandes wix'!A112,",","µ",22))-3),SEARCH("|",SUBSTITUTE(MID('Copier commandes wix'!A112,FIND("µ",SUBSTITUTE('Copier commandes wix'!A112,",","µ",22))+2,FIND("µ",SUBSTITUTE('Copier commandes wix'!A112,",","µ",23))-FIND("µ",SUBSTITUTE('Copier commandes wix'!A112,",","µ",22))-3),"-","|",LEN(MID('Copier commandes wix'!A112,FIND("µ",SUBSTITUTE('Copier commandes wix'!A112,",","µ",22))+2,FIND("µ",SUBSTITUTE('Copier commandes wix'!A112,",","µ",23))-FIND("µ",SUBSTITUTE('Copier commandes wix'!A112,",","µ",22))-3))-LEN(SUBSTITUTE(MID('Copier commandes wix'!A112,FIND("µ",SUBSTITUTE('Copier commandes wix'!A112,",","µ",22))+2,FIND("µ",SUBSTITUTE('Copier commandes wix'!A112,",","µ",23))-FIND("µ",SUBSTITUTE('Copier commandes wix'!A112,",","µ",22))-3),"-",""))))+1,500)</f>
        <v>S233372 GANTS ICE BLUE / GANTS FROID</v>
      </c>
      <c r="J111" s="29" t="str">
        <f>MID(MID('Copier commandes wix'!A112,FIND("µ",SUBSTITUTE('Copier commandes wix'!A112,",","µ",23))+2,FIND("µ",SUBSTITUTE('Copier commandes wix'!A112,",","µ",24))-FIND("µ",SUBSTITUTE('Copier commandes wix'!A112,",","µ",23))-3),SEARCH("|",SUBSTITUTE(MID('Copier commandes wix'!A112,FIND("µ",SUBSTITUTE('Copier commandes wix'!A112,",","µ",23))+2,FIND("µ",SUBSTITUTE('Copier commandes wix'!A112,",","µ",24))-FIND("µ",SUBSTITUTE('Copier commandes wix'!A112,",","µ",23))-3),":","|",LEN(MID('Copier commandes wix'!A112,FIND("µ",SUBSTITUTE('Copier commandes wix'!A112,",","µ",23))+2,FIND("µ",SUBSTITUTE('Copier commandes wix'!A112,",","µ",24))-FIND("µ",SUBSTITUTE('Copier commandes wix'!A112,",","µ",23))-3))-LEN(SUBSTITUTE(MID('Copier commandes wix'!A112,FIND("µ",SUBSTITUTE('Copier commandes wix'!A112,",","µ",23))+2,FIND("µ",SUBSTITUTE('Copier commandes wix'!A112,",","µ",24))-FIND("µ",SUBSTITUTE('Copier commandes wix'!A112,",","µ",23))-3),":",""))))+1,500)</f>
        <v>11</v>
      </c>
      <c r="K111" s="40" t="str">
        <f>MID('Copier commandes wix'!A112,FIND("µ",SUBSTITUTE('Copier commandes wix'!A112,",","µ",26))+2,FIND("µ",SUBSTITUTE('Copier commandes wix'!A112,",","µ",27))-FIND("µ",SUBSTITUTE('Copier commandes wix'!A112,",","µ",26))-3)</f>
        <v>3.19</v>
      </c>
      <c r="L111" s="36" t="str">
        <f>MID('Copier commandes wix'!A112,FIND("µ",SUBSTITUTE('Copier commandes wix'!A112,",","µ",25))+2,FIND("µ",SUBSTITUTE('Copier commandes wix'!A112,",","µ",26))-FIND("µ",SUBSTITUTE('Copier commandes wix'!A112,",","µ",25))-3)</f>
        <v>10</v>
      </c>
      <c r="M111" s="36">
        <f t="shared" si="9"/>
        <v>2631.2400000000002</v>
      </c>
      <c r="N111" s="5"/>
      <c r="O111" s="29" t="str">
        <f>IFERROR(VLOOKUP(I111,Article_famille!A:B,2,FALSE),"NA")</f>
        <v>Mains</v>
      </c>
      <c r="P111" s="44" t="str">
        <f>'Copier commandes wix'!F111</f>
        <v>26/10/18</v>
      </c>
      <c r="Q111" s="29">
        <f>VLOOKUP(G111,'effectif par contrat'!A:B,2,FALSE)</f>
        <v>5</v>
      </c>
    </row>
    <row r="112" spans="1:17" ht="23.25" x14ac:dyDescent="0.35">
      <c r="A112" s="33" t="str">
        <f>'Copier commandes wix'!C113</f>
        <v>#10011</v>
      </c>
      <c r="B112" s="37" t="str">
        <f>MID('Copier commandes wix'!A113,FIND("µ",SUBSTITUTE('Copier commandes wix'!A113,",","µ",4))+2,FIND("µ",SUBSTITUTE('Copier commandes wix'!A113,",","µ",5))-FIND("µ",SUBSTITUTE('Copier commandes wix'!A113,",","µ",4))-3)</f>
        <v>lorenzo franzetti</v>
      </c>
      <c r="C112" s="37" t="str">
        <f t="shared" si="4"/>
        <v>lorenzo</v>
      </c>
      <c r="D112" s="37">
        <f t="shared" si="5"/>
        <v>8</v>
      </c>
      <c r="E112" s="37">
        <f t="shared" si="6"/>
        <v>17</v>
      </c>
      <c r="F112" s="37" t="str">
        <f t="shared" si="7"/>
        <v>franzetti</v>
      </c>
      <c r="G112" s="37" t="str">
        <f>VLOOKUP(F112,'Effectif contrat'!A:B,2,FALSE)</f>
        <v>ATELIER B05</v>
      </c>
      <c r="H112" s="36" t="str">
        <f>IFERROR(MID(MID('Copier commandes wix'!A113,FIND("µ",SUBSTITUTE('Copier commandes wix'!A113,",","µ",22))+2,FIND("µ",SUBSTITUTE('Copier commandes wix'!A113,",","µ",23))-FIND("µ",SUBSTITUTE('Copier commandes wix'!A113,",","µ",22))-3),1,FIND("-",MID('Copier commandes wix'!A113,FIND("µ",SUBSTITUTE('Copier commandes wix'!A113,",","µ",22))+2,FIND("µ",SUBSTITUTE('Copier commandes wix'!A113,",","µ",23))-FIND("µ",SUBSTITUTE('Copier commandes wix'!A113,",","µ",22))-3),1)-1),"")</f>
        <v>FS</v>
      </c>
      <c r="I112" s="36" t="s">
        <v>657</v>
      </c>
      <c r="J112" s="29" t="str">
        <f>MID(MID('Copier commandes wix'!A113,FIND("µ",SUBSTITUTE('Copier commandes wix'!A113,",","µ",23))+2,FIND("µ",SUBSTITUTE('Copier commandes wix'!A113,",","µ",24))-FIND("µ",SUBSTITUTE('Copier commandes wix'!A113,",","µ",23))-3),SEARCH("|",SUBSTITUTE(MID('Copier commandes wix'!A113,FIND("µ",SUBSTITUTE('Copier commandes wix'!A113,",","µ",23))+2,FIND("µ",SUBSTITUTE('Copier commandes wix'!A113,",","µ",24))-FIND("µ",SUBSTITUTE('Copier commandes wix'!A113,",","µ",23))-3),":","|",LEN(MID('Copier commandes wix'!A113,FIND("µ",SUBSTITUTE('Copier commandes wix'!A113,",","µ",23))+2,FIND("µ",SUBSTITUTE('Copier commandes wix'!A113,",","µ",24))-FIND("µ",SUBSTITUTE('Copier commandes wix'!A113,",","µ",23))-3))-LEN(SUBSTITUTE(MID('Copier commandes wix'!A113,FIND("µ",SUBSTITUTE('Copier commandes wix'!A113,",","µ",23))+2,FIND("µ",SUBSTITUTE('Copier commandes wix'!A113,",","µ",24))-FIND("µ",SUBSTITUTE('Copier commandes wix'!A113,",","µ",23))-3),":",""))))+1,500)</f>
        <v>9</v>
      </c>
      <c r="K112" s="40" t="str">
        <f>MID('Copier commandes wix'!A113,FIND("µ",SUBSTITUTE('Copier commandes wix'!A113,",","µ",26))+2,FIND("µ",SUBSTITUTE('Copier commandes wix'!A113,",","µ",27))-FIND("µ",SUBSTITUTE('Copier commandes wix'!A113,",","µ",26))-3)</f>
        <v>4.94</v>
      </c>
      <c r="L112" s="36" t="str">
        <f>MID('Copier commandes wix'!A113,FIND("µ",SUBSTITUTE('Copier commandes wix'!A113,",","µ",25))+2,FIND("µ",SUBSTITUTE('Copier commandes wix'!A113,",","µ",26))-FIND("µ",SUBSTITUTE('Copier commandes wix'!A113,",","µ",25))-3)</f>
        <v>20</v>
      </c>
      <c r="M112" s="36">
        <f t="shared" si="9"/>
        <v>2631.2400000000002</v>
      </c>
      <c r="N112" s="5"/>
      <c r="O112" s="29" t="str">
        <f>IFERROR(VLOOKUP(I112,Article_famille!A:B,2,FALSE),"NA")</f>
        <v>NA</v>
      </c>
      <c r="P112" s="44" t="str">
        <f>'Copier commandes wix'!F112</f>
        <v>26/10/18</v>
      </c>
      <c r="Q112" s="29">
        <f>VLOOKUP(G112,'effectif par contrat'!A:B,2,FALSE)</f>
        <v>5</v>
      </c>
    </row>
    <row r="113" spans="1:17" ht="23.25" x14ac:dyDescent="0.35">
      <c r="A113" s="33" t="str">
        <f>'Copier commandes wix'!C114</f>
        <v>#10011</v>
      </c>
      <c r="B113" s="37" t="str">
        <f>MID('Copier commandes wix'!A114,FIND("µ",SUBSTITUTE('Copier commandes wix'!A114,",","µ",4))+2,FIND("µ",SUBSTITUTE('Copier commandes wix'!A114,",","µ",5))-FIND("µ",SUBSTITUTE('Copier commandes wix'!A114,",","µ",4))-3)</f>
        <v>lorenzo franzetti</v>
      </c>
      <c r="C113" s="37" t="str">
        <f t="shared" si="4"/>
        <v>lorenzo</v>
      </c>
      <c r="D113" s="37">
        <f t="shared" si="5"/>
        <v>8</v>
      </c>
      <c r="E113" s="37">
        <f t="shared" si="6"/>
        <v>17</v>
      </c>
      <c r="F113" s="37" t="str">
        <f t="shared" si="7"/>
        <v>franzetti</v>
      </c>
      <c r="G113" s="37" t="str">
        <f>VLOOKUP(F113,'Effectif contrat'!A:B,2,FALSE)</f>
        <v>ATELIER B05</v>
      </c>
      <c r="H113" s="36" t="str">
        <f>IFERROR(MID(MID('Copier commandes wix'!A114,FIND("µ",SUBSTITUTE('Copier commandes wix'!A114,",","µ",22))+2,FIND("µ",SUBSTITUTE('Copier commandes wix'!A114,",","µ",23))-FIND("µ",SUBSTITUTE('Copier commandes wix'!A114,",","µ",22))-3),1,FIND("-",MID('Copier commandes wix'!A114,FIND("µ",SUBSTITUTE('Copier commandes wix'!A114,",","µ",22))+2,FIND("µ",SUBSTITUTE('Copier commandes wix'!A114,",","µ",23))-FIND("µ",SUBSTITUTE('Copier commandes wix'!A114,",","µ",22))-3),1)-1),"")</f>
        <v>FS</v>
      </c>
      <c r="I113" s="36" t="str">
        <f>MID(MID('Copier commandes wix'!A114,FIND("µ",SUBSTITUTE('Copier commandes wix'!A114,",","µ",22))+2,FIND("µ",SUBSTITUTE('Copier commandes wix'!A114,",","µ",23))-FIND("µ",SUBSTITUTE('Copier commandes wix'!A114,",","µ",22))-3),SEARCH("|",SUBSTITUTE(MID('Copier commandes wix'!A114,FIND("µ",SUBSTITUTE('Copier commandes wix'!A114,",","µ",22))+2,FIND("µ",SUBSTITUTE('Copier commandes wix'!A114,",","µ",23))-FIND("µ",SUBSTITUTE('Copier commandes wix'!A114,",","µ",22))-3),"-","|",LEN(MID('Copier commandes wix'!A114,FIND("µ",SUBSTITUTE('Copier commandes wix'!A114,",","µ",22))+2,FIND("µ",SUBSTITUTE('Copier commandes wix'!A114,",","µ",23))-FIND("µ",SUBSTITUTE('Copier commandes wix'!A114,",","µ",22))-3))-LEN(SUBSTITUTE(MID('Copier commandes wix'!A114,FIND("µ",SUBSTITUTE('Copier commandes wix'!A114,",","µ",22))+2,FIND("µ",SUBSTITUTE('Copier commandes wix'!A114,",","µ",23))-FIND("µ",SUBSTITUTE('Copier commandes wix'!A114,",","µ",22))-3),"-",""))))+1,500)</f>
        <v>S141019 BOITE 500 BOUCHONS OREILLES YELLOW NEON</v>
      </c>
      <c r="J113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113" s="40" t="str">
        <f>MID('Copier commandes wix'!A114,FIND("µ",SUBSTITUTE('Copier commandes wix'!A114,",","µ",26))+2,FIND("µ",SUBSTITUTE('Copier commandes wix'!A114,",","µ",27))-FIND("µ",SUBSTITUTE('Copier commandes wix'!A114,",","µ",26))-3)</f>
        <v>16.88</v>
      </c>
      <c r="L113" s="36" t="str">
        <f>MID('Copier commandes wix'!A114,FIND("µ",SUBSTITUTE('Copier commandes wix'!A114,",","µ",25))+2,FIND("µ",SUBSTITUTE('Copier commandes wix'!A114,",","µ",26))-FIND("µ",SUBSTITUTE('Copier commandes wix'!A114,",","µ",25))-3)</f>
        <v>3</v>
      </c>
      <c r="M113" s="36">
        <f t="shared" si="9"/>
        <v>2631.2400000000002</v>
      </c>
      <c r="N113" s="5"/>
      <c r="O113" s="29" t="str">
        <f>IFERROR(VLOOKUP(I113,Article_famille!A:B,2,FALSE),"NA")</f>
        <v>Auditif</v>
      </c>
      <c r="P113" s="44" t="str">
        <f>'Copier commandes wix'!F113</f>
        <v>26/10/18</v>
      </c>
      <c r="Q113" s="29">
        <f>VLOOKUP(G113,'effectif par contrat'!A:B,2,FALSE)</f>
        <v>5</v>
      </c>
    </row>
    <row r="114" spans="1:17" ht="23.25" x14ac:dyDescent="0.35">
      <c r="A114" s="33" t="str">
        <f>'Copier commandes wix'!C115</f>
        <v>#10010</v>
      </c>
      <c r="B114" s="37" t="s">
        <v>656</v>
      </c>
      <c r="C114" s="37" t="str">
        <f t="shared" si="4"/>
        <v>Rémi</v>
      </c>
      <c r="D114" s="37">
        <f t="shared" si="5"/>
        <v>5</v>
      </c>
      <c r="E114" s="37">
        <f t="shared" si="6"/>
        <v>13</v>
      </c>
      <c r="F114" s="37" t="str">
        <f t="shared" si="7"/>
        <v>Dal-Maso</v>
      </c>
      <c r="G114" s="37" t="str">
        <f>VLOOKUP(F114,'Effectif contrat'!A:B,2,FALSE)</f>
        <v xml:space="preserve">AIRBUS - MAINTENANCE OES </v>
      </c>
      <c r="H114" s="36" t="str">
        <f>IFERROR(MID(MID('Copier commandes wix'!A115,FIND("µ",SUBSTITUTE('Copier commandes wix'!A115,",","µ",22))+2,FIND("µ",SUBSTITUTE('Copier commandes wix'!A115,",","µ",23))-FIND("µ",SUBSTITUTE('Copier commandes wix'!A115,",","µ",22))-3),1,FIND("-",MID('Copier commandes wix'!A115,FIND("µ",SUBSTITUTE('Copier commandes wix'!A115,",","µ",22))+2,FIND("µ",SUBSTITUTE('Copier commandes wix'!A115,",","µ",23))-FIND("µ",SUBSTITUTE('Copier commandes wix'!A115,",","µ",22))-3),1)-1),"")</f>
        <v>FS</v>
      </c>
      <c r="I114" s="36" t="str">
        <f>MID(MID('Copier commandes wix'!A115,FIND("µ",SUBSTITUTE('Copier commandes wix'!A115,",","µ",22))+2,FIND("µ",SUBSTITUTE('Copier commandes wix'!A115,",","µ",23))-FIND("µ",SUBSTITUTE('Copier commandes wix'!A115,",","µ",22))-3),SEARCH("|",SUBSTITUTE(MID('Copier commandes wix'!A115,FIND("µ",SUBSTITUTE('Copier commandes wix'!A115,",","µ",22))+2,FIND("µ",SUBSTITUTE('Copier commandes wix'!A115,",","µ",23))-FIND("µ",SUBSTITUTE('Copier commandes wix'!A115,",","µ",22))-3),"-","|",LEN(MID('Copier commandes wix'!A115,FIND("µ",SUBSTITUTE('Copier commandes wix'!A115,",","µ",22))+2,FIND("µ",SUBSTITUTE('Copier commandes wix'!A115,",","µ",23))-FIND("µ",SUBSTITUTE('Copier commandes wix'!A115,",","µ",22))-3))-LEN(SUBSTITUTE(MID('Copier commandes wix'!A115,FIND("µ",SUBSTITUTE('Copier commandes wix'!A115,",","µ",22))+2,FIND("µ",SUBSTITUTE('Copier commandes wix'!A115,",","µ",23))-FIND("µ",SUBSTITUTE('Copier commandes wix'!A115,",","µ",22))-3),"-",""))))+1,500)</f>
        <v>COUPURE STARCUT+XTRA</v>
      </c>
      <c r="J114" s="29" t="str">
        <f>MID(MID('Copier commandes wix'!A115,FIND("µ",SUBSTITUTE('Copier commandes wix'!A115,",","µ",23))+2,FIND("µ",SUBSTITUTE('Copier commandes wix'!A115,",","µ",24))-FIND("µ",SUBSTITUTE('Copier commandes wix'!A115,",","µ",23))-3),SEARCH("|",SUBSTITUTE(MID('Copier commandes wix'!A115,FIND("µ",SUBSTITUTE('Copier commandes wix'!A115,",","µ",23))+2,FIND("µ",SUBSTITUTE('Copier commandes wix'!A115,",","µ",24))-FIND("µ",SUBSTITUTE('Copier commandes wix'!A115,",","µ",23))-3),":","|",LEN(MID('Copier commandes wix'!A115,FIND("µ",SUBSTITUTE('Copier commandes wix'!A115,",","µ",23))+2,FIND("µ",SUBSTITUTE('Copier commandes wix'!A115,",","µ",24))-FIND("µ",SUBSTITUTE('Copier commandes wix'!A115,",","µ",23))-3))-LEN(SUBSTITUTE(MID('Copier commandes wix'!A115,FIND("µ",SUBSTITUTE('Copier commandes wix'!A115,",","µ",23))+2,FIND("µ",SUBSTITUTE('Copier commandes wix'!A115,",","µ",24))-FIND("µ",SUBSTITUTE('Copier commandes wix'!A115,",","µ",23))-3),":",""))))+1,500)</f>
        <v>10</v>
      </c>
      <c r="K114" s="40" t="str">
        <f>MID('Copier commandes wix'!A115,FIND("µ",SUBSTITUTE('Copier commandes wix'!A115,",","µ",26))+2,FIND("µ",SUBSTITUTE('Copier commandes wix'!A115,",","µ",27))-FIND("µ",SUBSTITUTE('Copier commandes wix'!A115,",","µ",26))-3)</f>
        <v>3.71</v>
      </c>
      <c r="L114" s="36" t="str">
        <f>MID('Copier commandes wix'!A115,FIND("µ",SUBSTITUTE('Copier commandes wix'!A115,",","µ",25))+2,FIND("µ",SUBSTITUTE('Copier commandes wix'!A115,",","µ",26))-FIND("µ",SUBSTITUTE('Copier commandes wix'!A115,",","µ",25))-3)</f>
        <v>1</v>
      </c>
      <c r="M114" s="42" t="str">
        <f>MID('Copier commandes wix'!A115,FIND("µ",SUBSTITUTE('Copier commandes wix'!A115,",","µ",33))+2,FIND("µ",SUBSTITUTE('Copier commandes wix'!A115,",","µ",34))-FIND("µ",SUBSTITUTE('Copier commandes wix'!A115,",","µ",33))-3)</f>
        <v>20.59</v>
      </c>
      <c r="N114" s="5"/>
      <c r="O114" s="29" t="str">
        <f>IFERROR(VLOOKUP(I114,Article_famille!A:B,2,FALSE),"NA")</f>
        <v>NA</v>
      </c>
      <c r="P114" s="44" t="str">
        <f>'Copier commandes wix'!F114</f>
        <v>26/10/18</v>
      </c>
      <c r="Q114" s="29">
        <f>VLOOKUP(G114,'effectif par contrat'!A:B,2,FALSE)</f>
        <v>34</v>
      </c>
    </row>
    <row r="115" spans="1:17" ht="23.25" x14ac:dyDescent="0.35">
      <c r="A115" s="33" t="str">
        <f>'Copier commandes wix'!C116</f>
        <v>#10010</v>
      </c>
      <c r="B115" s="37" t="s">
        <v>656</v>
      </c>
      <c r="C115" s="37" t="str">
        <f t="shared" si="4"/>
        <v>Rémi</v>
      </c>
      <c r="D115" s="37">
        <f t="shared" si="5"/>
        <v>5</v>
      </c>
      <c r="E115" s="37">
        <f t="shared" si="6"/>
        <v>13</v>
      </c>
      <c r="F115" s="37" t="str">
        <f t="shared" si="7"/>
        <v>Dal-Maso</v>
      </c>
      <c r="G115" s="37" t="str">
        <f>VLOOKUP(F115,'Effectif contrat'!A:B,2,FALSE)</f>
        <v xml:space="preserve">AIRBUS - MAINTENANCE OES </v>
      </c>
      <c r="H115" s="36" t="str">
        <f>IFERROR(MID(MID('Copier commandes wix'!A116,FIND("µ",SUBSTITUTE('Copier commandes wix'!A116,",","µ",22))+2,FIND("µ",SUBSTITUTE('Copier commandes wix'!A116,",","µ",23))-FIND("µ",SUBSTITUTE('Copier commandes wix'!A116,",","µ",22))-3),1,FIND("-",MID('Copier commandes wix'!A116,FIND("µ",SUBSTITUTE('Copier commandes wix'!A116,",","µ",22))+2,FIND("µ",SUBSTITUTE('Copier commandes wix'!A116,",","µ",23))-FIND("µ",SUBSTITUTE('Copier commandes wix'!A116,",","µ",22))-3),1)-1),"")</f>
        <v>FS</v>
      </c>
      <c r="I115" s="36" t="str">
        <f>MID(MID('Copier commandes wix'!A116,FIND("µ",SUBSTITUTE('Copier commandes wix'!A116,",","µ",22))+2,FIND("µ",SUBSTITUTE('Copier commandes wix'!A116,",","µ",23))-FIND("µ",SUBSTITUTE('Copier commandes wix'!A116,",","µ",22))-3),SEARCH("|",SUBSTITUTE(MID('Copier commandes wix'!A116,FIND("µ",SUBSTITUTE('Copier commandes wix'!A116,",","µ",22))+2,FIND("µ",SUBSTITUTE('Copier commandes wix'!A116,",","µ",23))-FIND("µ",SUBSTITUTE('Copier commandes wix'!A116,",","µ",22))-3),"-","|",LEN(MID('Copier commandes wix'!A116,FIND("µ",SUBSTITUTE('Copier commandes wix'!A116,",","µ",22))+2,FIND("µ",SUBSTITUTE('Copier commandes wix'!A116,",","µ",23))-FIND("µ",SUBSTITUTE('Copier commandes wix'!A116,",","µ",22))-3))-LEN(SUBSTITUTE(MID('Copier commandes wix'!A116,FIND("µ",SUBSTITUTE('Copier commandes wix'!A116,",","µ",22))+2,FIND("µ",SUBSTITUTE('Copier commandes wix'!A116,",","µ",23))-FIND("µ",SUBSTITUTE('Copier commandes wix'!A116,",","µ",22))-3),"-",""))))+1,500)</f>
        <v>S141019 BOITE 500 BOUCHONS OREILLES YELLOW NEON</v>
      </c>
      <c r="J115" s="29" t="str">
        <f>IFERROR(MID(MID('Copier commandes wix'!A122,FIND("µ",SUBSTITUTE('Copier commandes wix'!A122,",","µ",23))+2,FIND("µ",SUBSTITUTE('Copier commandes wix'!A122,",","µ",24))-FIND("µ",SUBSTITUTE('Copier commandes wix'!A122,",","µ",23))-3),SEARCH("|",SUBSTITUTE(MID('Copier commandes wix'!A122,FIND("µ",SUBSTITUTE('Copier commandes wix'!A122,",","µ",23))+2,FIND("µ",SUBSTITUTE('Copier commandes wix'!A122,",","µ",24))-FIND("µ",SUBSTITUTE('Copier commandes wix'!A122,",","µ",23))-3),":","|",LEN(MID('Copier commandes wix'!A122,FIND("µ",SUBSTITUTE('Copier commandes wix'!A122,",","µ",23))+2,FIND("µ",SUBSTITUTE('Copier commandes wix'!A122,",","µ",24))-FIND("µ",SUBSTITUTE('Copier commandes wix'!A122,",","µ",23))-3))-LEN(SUBSTITUTE(MID('Copier commandes wix'!A122,FIND("µ",SUBSTITUTE('Copier commandes wix'!A122,",","µ",23))+2,FIND("µ",SUBSTITUTE('Copier commandes wix'!A122,",","µ",24))-FIND("µ",SUBSTITUTE('Copier commandes wix'!A122,",","µ",23))-3),":",""))))+1,500),"NA")</f>
        <v>NA</v>
      </c>
      <c r="K115" s="40" t="str">
        <f>MID('Copier commandes wix'!A116,FIND("µ",SUBSTITUTE('Copier commandes wix'!A116,",","µ",26))+2,FIND("µ",SUBSTITUTE('Copier commandes wix'!A116,",","µ",27))-FIND("µ",SUBSTITUTE('Copier commandes wix'!A116,",","µ",26))-3)</f>
        <v>16.88</v>
      </c>
      <c r="L115" s="36" t="str">
        <f>MID('Copier commandes wix'!A116,FIND("µ",SUBSTITUTE('Copier commandes wix'!A116,",","µ",25))+2,FIND("µ",SUBSTITUTE('Copier commandes wix'!A116,",","µ",26))-FIND("µ",SUBSTITUTE('Copier commandes wix'!A116,",","µ",25))-3)</f>
        <v>1</v>
      </c>
      <c r="M115" s="42" t="str">
        <f>MID('Copier commandes wix'!A116,FIND("µ",SUBSTITUTE('Copier commandes wix'!A116,",","µ",33))+2,FIND("µ",SUBSTITUTE('Copier commandes wix'!A116,",","µ",34))-FIND("µ",SUBSTITUTE('Copier commandes wix'!A116,",","µ",33))-3)</f>
        <v>20.59</v>
      </c>
      <c r="N115" s="5"/>
      <c r="O115" s="29" t="str">
        <f>IFERROR(VLOOKUP(I115,Article_famille!A:B,2,FALSE),"NA")</f>
        <v>Auditif</v>
      </c>
      <c r="P115" s="44" t="str">
        <f>'Copier commandes wix'!F115</f>
        <v>26/10/18</v>
      </c>
      <c r="Q115" s="29">
        <f>VLOOKUP(G115,'effectif par contrat'!A:B,2,FALSE)</f>
        <v>34</v>
      </c>
    </row>
    <row r="116" spans="1:17" ht="23.25" x14ac:dyDescent="0.35">
      <c r="A116" s="33" t="str">
        <f>'Copier commandes wix'!C117</f>
        <v>#10009</v>
      </c>
      <c r="B116" s="37" t="str">
        <f>MID('Copier commandes wix'!A117,FIND("µ",SUBSTITUTE('Copier commandes wix'!A117,",","µ",4))+2,FIND("µ",SUBSTITUTE('Copier commandes wix'!A117,",","µ",5))-FIND("µ",SUBSTITUTE('Copier commandes wix'!A117,",","µ",4))-3)</f>
        <v>jean-michel LOUBENS</v>
      </c>
      <c r="C116" s="37" t="str">
        <f t="shared" si="4"/>
        <v>jean-michel</v>
      </c>
      <c r="D116" s="37">
        <f t="shared" si="5"/>
        <v>12</v>
      </c>
      <c r="E116" s="37">
        <f t="shared" si="6"/>
        <v>19</v>
      </c>
      <c r="F116" s="37" t="str">
        <f t="shared" si="7"/>
        <v>LOUBENS</v>
      </c>
      <c r="G116" s="37" t="str">
        <f>VLOOKUP(F116,'Effectif contrat'!A:B,2,FALSE)</f>
        <v>AIRBUS - MAINTENANCE MOSE</v>
      </c>
      <c r="H116" s="36" t="str">
        <f>IFERROR(MID(MID('Copier commandes wix'!A117,FIND("µ",SUBSTITUTE('Copier commandes wix'!A117,",","µ",22))+2,FIND("µ",SUBSTITUTE('Copier commandes wix'!A117,",","µ",23))-FIND("µ",SUBSTITUTE('Copier commandes wix'!A117,",","µ",22))-3),1,FIND("-",MID('Copier commandes wix'!A117,FIND("µ",SUBSTITUTE('Copier commandes wix'!A117,",","µ",22))+2,FIND("µ",SUBSTITUTE('Copier commandes wix'!A117,",","µ",23))-FIND("µ",SUBSTITUTE('Copier commandes wix'!A117,",","µ",22))-3),1)-1),"")</f>
        <v>FS</v>
      </c>
      <c r="I116" s="36" t="str">
        <f>MID(MID('Copier commandes wix'!A117,FIND("µ",SUBSTITUTE('Copier commandes wix'!A117,",","µ",22))+2,FIND("µ",SUBSTITUTE('Copier commandes wix'!A117,",","µ",23))-FIND("µ",SUBSTITUTE('Copier commandes wix'!A117,",","µ",22))-3),SEARCH("|",SUBSTITUTE(MID('Copier commandes wix'!A117,FIND("µ",SUBSTITUTE('Copier commandes wix'!A117,",","µ",22))+2,FIND("µ",SUBSTITUTE('Copier commandes wix'!A117,",","µ",23))-FIND("µ",SUBSTITUTE('Copier commandes wix'!A117,",","µ",22))-3),"-","|",LEN(MID('Copier commandes wix'!A117,FIND("µ",SUBSTITUTE('Copier commandes wix'!A117,",","µ",22))+2,FIND("µ",SUBSTITUTE('Copier commandes wix'!A117,",","µ",23))-FIND("µ",SUBSTITUTE('Copier commandes wix'!A117,",","µ",22))-3))-LEN(SUBSTITUTE(MID('Copier commandes wix'!A117,FIND("µ",SUBSTITUTE('Copier commandes wix'!A117,",","µ",22))+2,FIND("µ",SUBSTITUTE('Copier commandes wix'!A117,",","µ",23))-FIND("µ",SUBSTITUTE('Copier commandes wix'!A117,",","µ",22))-3),"-",""))))+1,500)</f>
        <v xml:space="preserve"> ENROULEUR TURBOLITE 2M 1018013</v>
      </c>
      <c r="J116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116" s="40" t="str">
        <f>MID('Copier commandes wix'!A117,FIND("µ",SUBSTITUTE('Copier commandes wix'!A117,",","µ",26))+2,FIND("µ",SUBSTITUTE('Copier commandes wix'!A117,",","µ",27))-FIND("µ",SUBSTITUTE('Copier commandes wix'!A117,",","µ",26))-3)</f>
        <v>105.35</v>
      </c>
      <c r="L116" s="36" t="str">
        <f>MID('Copier commandes wix'!A117,FIND("µ",SUBSTITUTE('Copier commandes wix'!A117,",","µ",25))+2,FIND("µ",SUBSTITUTE('Copier commandes wix'!A117,",","µ",26))-FIND("µ",SUBSTITUTE('Copier commandes wix'!A117,",","µ",25))-3)</f>
        <v>1</v>
      </c>
      <c r="M116" s="42" t="str">
        <f>MID('Copier commandes wix'!A117,FIND("µ",SUBSTITUTE('Copier commandes wix'!A117,",","µ",33))+2,FIND("µ",SUBSTITUTE('Copier commandes wix'!A117,",","µ",34))-FIND("µ",SUBSTITUTE('Copier commandes wix'!A117,",","µ",33))-3)</f>
        <v>105.35</v>
      </c>
      <c r="N116" s="5"/>
      <c r="O116" s="29" t="str">
        <f>IFERROR(VLOOKUP(I116,Article_famille!A:B,2,FALSE),"NA")</f>
        <v>NA</v>
      </c>
      <c r="P116" s="44" t="str">
        <f>'Copier commandes wix'!F116</f>
        <v>26/10/18</v>
      </c>
      <c r="Q116" s="29">
        <f>VLOOKUP(G116,'effectif par contrat'!A:B,2,FALSE)</f>
        <v>36</v>
      </c>
    </row>
    <row r="117" spans="1:17" ht="23.25" x14ac:dyDescent="0.35">
      <c r="A117" s="33" t="str">
        <f>'Copier commandes wix'!C118</f>
        <v>#10008</v>
      </c>
      <c r="B117" s="37" t="str">
        <f>MID('Copier commandes wix'!A118,FIND("µ",SUBSTITUTE('Copier commandes wix'!A118,",","µ",4))+2,FIND("µ",SUBSTITUTE('Copier commandes wix'!A118,",","µ",5))-FIND("µ",SUBSTITUTE('Copier commandes wix'!A118,",","µ",4))-3)</f>
        <v>sebastien grenon</v>
      </c>
      <c r="C117" s="37" t="str">
        <f t="shared" si="4"/>
        <v>sebastien</v>
      </c>
      <c r="D117" s="37">
        <f t="shared" si="5"/>
        <v>10</v>
      </c>
      <c r="E117" s="37">
        <f t="shared" si="6"/>
        <v>16</v>
      </c>
      <c r="F117" s="37" t="str">
        <f t="shared" si="7"/>
        <v>grenon</v>
      </c>
      <c r="G117" s="37" t="str">
        <f>VLOOKUP(F117,'Effectif contrat'!A:B,2,FALSE)</f>
        <v xml:space="preserve">LIEBHERR - MAINTENANCE </v>
      </c>
      <c r="H117" s="36" t="str">
        <f>IFERROR(MID(MID('Copier commandes wix'!A118,FIND("µ",SUBSTITUTE('Copier commandes wix'!A118,",","µ",22))+2,FIND("µ",SUBSTITUTE('Copier commandes wix'!A118,",","µ",23))-FIND("µ",SUBSTITUTE('Copier commandes wix'!A118,",","µ",22))-3),1,FIND("-",MID('Copier commandes wix'!A118,FIND("µ",SUBSTITUTE('Copier commandes wix'!A118,",","µ",22))+2,FIND("µ",SUBSTITUTE('Copier commandes wix'!A118,",","µ",23))-FIND("µ",SUBSTITUTE('Copier commandes wix'!A118,",","µ",22))-3),1)-1),"")</f>
        <v>VP</v>
      </c>
      <c r="I117" s="36" t="str">
        <f>MID(MID('Copier commandes wix'!A118,FIND("µ",SUBSTITUTE('Copier commandes wix'!A118,",","µ",22))+2,FIND("µ",SUBSTITUTE('Copier commandes wix'!A118,",","µ",23))-FIND("µ",SUBSTITUTE('Copier commandes wix'!A118,",","µ",22))-3),SEARCH("|",SUBSTITUTE(MID('Copier commandes wix'!A118,FIND("µ",SUBSTITUTE('Copier commandes wix'!A118,",","µ",22))+2,FIND("µ",SUBSTITUTE('Copier commandes wix'!A118,",","µ",23))-FIND("µ",SUBSTITUTE('Copier commandes wix'!A118,",","µ",22))-3),"-","|",LEN(MID('Copier commandes wix'!A118,FIND("µ",SUBSTITUTE('Copier commandes wix'!A118,",","µ",22))+2,FIND("µ",SUBSTITUTE('Copier commandes wix'!A118,",","µ",23))-FIND("µ",SUBSTITUTE('Copier commandes wix'!A118,",","µ",22))-3))-LEN(SUBSTITUTE(MID('Copier commandes wix'!A118,FIND("µ",SUBSTITUTE('Copier commandes wix'!A118,",","µ",22))+2,FIND("µ",SUBSTITUTE('Copier commandes wix'!A118,",","µ",23))-FIND("µ",SUBSTITUTE('Copier commandes wix'!A118,",","µ",22))-3),"-",""))))+1,500)</f>
        <v>SHIRT ACTEMIUM NOIR &amp; BLANC</v>
      </c>
      <c r="J117" s="29" t="str">
        <f>MID(MID('Copier commandes wix'!A118,FIND("µ",SUBSTITUTE('Copier commandes wix'!A118,",","µ",23))-1,FIND("µ",SUBSTITUTE('Copier commandes wix'!A118,",","µ",24))-FIND("µ",SUBSTITUTE('Copier commandes wix'!A118,",","µ",23))-32),SEARCH("|",SUBSTITUTE(MID('Copier commandes wix'!A118,FIND("µ",SUBSTITUTE('Copier commandes wix'!A118,",","µ",23))+2,FIND("µ",SUBSTITUTE('Copier commandes wix'!A118,",","µ",24))-FIND("µ",SUBSTITUTE('Copier commandes wix'!A118,",","µ",23))-3),":","|",LEN(MID('Copier commandes wix'!A118,FIND("µ",SUBSTITUTE('Copier commandes wix'!A118,",","µ",23))+2,FIND("µ",SUBSTITUTE('Copier commandes wix'!A118,",","µ",24))-FIND("µ",SUBSTITUTE('Copier commandes wix'!A118,",","µ",23))-3))-LEN(SUBSTITUTE(MID('Copier commandes wix'!A118,FIND("µ",SUBSTITUTE('Copier commandes wix'!A118,",","µ",23))+2,FIND("µ",SUBSTITUTE('Copier commandes wix'!A118,",","µ",24))-FIND("µ",SUBSTITUTE('Copier commandes wix'!A118,",","µ",23))-3),":",""))))+1,500)</f>
        <v>S</v>
      </c>
      <c r="K117" s="40" t="str">
        <f>MID('Copier commandes wix'!A118,FIND("µ",SUBSTITUTE('Copier commandes wix'!A118,",","µ",26))+2,FIND("µ",SUBSTITUTE('Copier commandes wix'!A118,",","µ",27))-FIND("µ",SUBSTITUTE('Copier commandes wix'!A118,",","µ",26))-3)</f>
        <v>1.0</v>
      </c>
      <c r="L117" s="36" t="str">
        <f>MID('Copier commandes wix'!A118,FIND("µ",SUBSTITUTE('Copier commandes wix'!A118,",","µ",25))+2,FIND("µ",SUBSTITUTE('Copier commandes wix'!A118,",","µ",26))-FIND("µ",SUBSTITUTE('Copier commandes wix'!A118,",","µ",25))-3)</f>
        <v>5</v>
      </c>
      <c r="M117" s="42" t="str">
        <f>MID('Copier commandes wix'!A118,FIND("µ",SUBSTITUTE('Copier commandes wix'!A118,",","µ",33))+2,FIND("µ",SUBSTITUTE('Copier commandes wix'!A118,",","µ",34))-FIND("µ",SUBSTITUTE('Copier commandes wix'!A118,",","µ",33))-3)</f>
        <v>5.0</v>
      </c>
      <c r="N117" s="5"/>
      <c r="O117" s="29" t="str">
        <f>IFERROR(VLOOKUP(I117,Article_famille!A:B,2,FALSE),"NA")</f>
        <v>NA</v>
      </c>
      <c r="P117" s="44" t="str">
        <f>'Copier commandes wix'!F117</f>
        <v>26/10/18</v>
      </c>
      <c r="Q117" s="29">
        <f>VLOOKUP(G117,'effectif par contrat'!A:B,2,FALSE)</f>
        <v>5</v>
      </c>
    </row>
    <row r="118" spans="1:17" ht="23.25" x14ac:dyDescent="0.35">
      <c r="A118" s="33" t="str">
        <f>'Copier commandes wix'!C119</f>
        <v>#10007</v>
      </c>
      <c r="B118" s="37" t="str">
        <f>MID('Copier commandes wix'!A119,FIND("µ",SUBSTITUTE('Copier commandes wix'!A119,",","µ",4))+2,FIND("µ",SUBSTITUTE('Copier commandes wix'!A119,",","µ",5))-FIND("µ",SUBSTITUTE('Copier commandes wix'!A119,",","µ",4))-3)</f>
        <v>yann gombert</v>
      </c>
      <c r="C118" s="37" t="str">
        <f t="shared" si="4"/>
        <v>yann</v>
      </c>
      <c r="D118" s="37">
        <f t="shared" si="5"/>
        <v>5</v>
      </c>
      <c r="E118" s="37">
        <f t="shared" si="6"/>
        <v>12</v>
      </c>
      <c r="F118" s="37" t="str">
        <f t="shared" si="7"/>
        <v>gombert</v>
      </c>
      <c r="G118" s="37" t="str">
        <f>VLOOKUP(F118,'Effectif contrat'!A:B,2,FALSE)</f>
        <v>AIRBUS - MAINTENANCE MOSE</v>
      </c>
      <c r="H118" s="36" t="str">
        <f>IFERROR(MID(MID('Copier commandes wix'!A119,FIND("µ",SUBSTITUTE('Copier commandes wix'!A119,",","µ",22))+2,FIND("µ",SUBSTITUTE('Copier commandes wix'!A119,",","µ",23))-FIND("µ",SUBSTITUTE('Copier commandes wix'!A119,",","µ",22))-3),1,FIND("-",MID('Copier commandes wix'!A119,FIND("µ",SUBSTITUTE('Copier commandes wix'!A119,",","µ",22))+2,FIND("µ",SUBSTITUTE('Copier commandes wix'!A119,",","µ",23))-FIND("µ",SUBSTITUTE('Copier commandes wix'!A119,",","µ",22))-3),1)-1),"")</f>
        <v>EM</v>
      </c>
      <c r="I118" s="36" t="str">
        <f>MID(MID('Copier commandes wix'!A119,FIND("µ",SUBSTITUTE('Copier commandes wix'!A119,",","µ",22))+2,FIND("µ",SUBSTITUTE('Copier commandes wix'!A119,",","µ",23))-FIND("µ",SUBSTITUTE('Copier commandes wix'!A119,",","µ",22))-3),SEARCH("|",SUBSTITUTE(MID('Copier commandes wix'!A119,FIND("µ",SUBSTITUTE('Copier commandes wix'!A119,",","µ",22))+2,FIND("µ",SUBSTITUTE('Copier commandes wix'!A119,",","µ",23))-FIND("µ",SUBSTITUTE('Copier commandes wix'!A119,",","µ",22))-3),"-","|",LEN(MID('Copier commandes wix'!A119,FIND("µ",SUBSTITUTE('Copier commandes wix'!A119,",","µ",22))+2,FIND("µ",SUBSTITUTE('Copier commandes wix'!A119,",","µ",23))-FIND("µ",SUBSTITUTE('Copier commandes wix'!A119,",","µ",22))-3))-LEN(SUBSTITUTE(MID('Copier commandes wix'!A119,FIND("µ",SUBSTITUTE('Copier commandes wix'!A119,",","µ",22))+2,FIND("µ",SUBSTITUTE('Copier commandes wix'!A119,",","µ",23))-FIND("µ",SUBSTITUTE('Copier commandes wix'!A119,",","µ",22))-3),"-",""))))+1,500)</f>
        <v>CHAUSSURE BETA 7252NKK</v>
      </c>
      <c r="J118" s="29" t="str">
        <f>MID(MID('Copier commandes wix'!A119,FIND("µ",SUBSTITUTE('Copier commandes wix'!A119,",","µ",23))+2,FIND("µ",SUBSTITUTE('Copier commandes wix'!A119,",","µ",24))-FIND("µ",SUBSTITUTE('Copier commandes wix'!A119,",","µ",23))-3),SEARCH("|",SUBSTITUTE(MID('Copier commandes wix'!A119,FIND("µ",SUBSTITUTE('Copier commandes wix'!A119,",","µ",23))+2,FIND("µ",SUBSTITUTE('Copier commandes wix'!A119,",","µ",24))-FIND("µ",SUBSTITUTE('Copier commandes wix'!A119,",","µ",23))-3),":","|",LEN(MID('Copier commandes wix'!A119,FIND("µ",SUBSTITUTE('Copier commandes wix'!A119,",","µ",23))+2,FIND("µ",SUBSTITUTE('Copier commandes wix'!A119,",","µ",24))-FIND("µ",SUBSTITUTE('Copier commandes wix'!A119,",","µ",23))-3))-LEN(SUBSTITUTE(MID('Copier commandes wix'!A119,FIND("µ",SUBSTITUTE('Copier commandes wix'!A119,",","µ",23))+2,FIND("µ",SUBSTITUTE('Copier commandes wix'!A119,",","µ",24))-FIND("µ",SUBSTITUTE('Copier commandes wix'!A119,",","µ",23))-3),":",""))))+1,500)</f>
        <v>41</v>
      </c>
      <c r="K118" s="40" t="str">
        <f>MID('Copier commandes wix'!A119,FIND("µ",SUBSTITUTE('Copier commandes wix'!A119,",","µ",26))+2,FIND("µ",SUBSTITUTE('Copier commandes wix'!A119,",","µ",27))-FIND("µ",SUBSTITUTE('Copier commandes wix'!A119,",","µ",26))-3)</f>
        <v>59.5</v>
      </c>
      <c r="L118" s="36" t="str">
        <f>MID('Copier commandes wix'!A119,FIND("µ",SUBSTITUTE('Copier commandes wix'!A119,",","µ",25))+2,FIND("µ",SUBSTITUTE('Copier commandes wix'!A119,",","µ",26))-FIND("µ",SUBSTITUTE('Copier commandes wix'!A119,",","µ",25))-3)</f>
        <v>1</v>
      </c>
      <c r="M118" s="42" t="str">
        <f>MID('Copier commandes wix'!A119,FIND("µ",SUBSTITUTE('Copier commandes wix'!A119,",","µ",33))+2,FIND("µ",SUBSTITUTE('Copier commandes wix'!A119,",","µ",34))-FIND("µ",SUBSTITUTE('Copier commandes wix'!A119,",","µ",33))-3)</f>
        <v>0.0</v>
      </c>
      <c r="N118" s="5"/>
      <c r="O118" s="29" t="str">
        <f>IFERROR(VLOOKUP(I118,Article_famille!A:B,2,FALSE),"NA")</f>
        <v>Pieds</v>
      </c>
      <c r="P118" s="44" t="str">
        <f>'Copier commandes wix'!F118</f>
        <v>25/10/18</v>
      </c>
      <c r="Q118" s="29">
        <f>VLOOKUP(G118,'effectif par contrat'!A:B,2,FALSE)</f>
        <v>36</v>
      </c>
    </row>
    <row r="119" spans="1:17" ht="23.25" x14ac:dyDescent="0.35">
      <c r="A119" s="33" t="str">
        <f>'Copier commandes wix'!C120</f>
        <v>#10006</v>
      </c>
      <c r="B119" s="37" t="str">
        <f>MID('Copier commandes wix'!A120,FIND("µ",SUBSTITUTE('Copier commandes wix'!A120,",","µ",4))+2,FIND("µ",SUBSTITUTE('Copier commandes wix'!A120,",","µ",5))-FIND("µ",SUBSTITUTE('Copier commandes wix'!A120,",","µ",4))-3)</f>
        <v>alexandre mourembles</v>
      </c>
      <c r="C119" s="37" t="str">
        <f t="shared" si="4"/>
        <v>alexandre</v>
      </c>
      <c r="D119" s="37">
        <f t="shared" si="5"/>
        <v>10</v>
      </c>
      <c r="E119" s="37">
        <f t="shared" si="6"/>
        <v>20</v>
      </c>
      <c r="F119" s="37" t="str">
        <f t="shared" si="7"/>
        <v>mourembles</v>
      </c>
      <c r="G119" s="37" t="str">
        <f>VLOOKUP(F119,'Effectif contrat'!A:B,2,FALSE)</f>
        <v>CLIENTS DIVERS - TRAVAUX &amp; MAINTENANCE</v>
      </c>
      <c r="H119" s="36" t="str">
        <f>IFERROR(MID(MID('Copier commandes wix'!A120,FIND("µ",SUBSTITUTE('Copier commandes wix'!A120,",","µ",22))+2,FIND("µ",SUBSTITUTE('Copier commandes wix'!A120,",","µ",23))-FIND("µ",SUBSTITUTE('Copier commandes wix'!A120,",","µ",22))-3),1,FIND("-",MID('Copier commandes wix'!A120,FIND("µ",SUBSTITUTE('Copier commandes wix'!A120,",","µ",22))+2,FIND("µ",SUBSTITUTE('Copier commandes wix'!A120,",","µ",23))-FIND("µ",SUBSTITUTE('Copier commandes wix'!A120,",","µ",22))-3),1)-1),"")</f>
        <v>FP</v>
      </c>
      <c r="I119" s="36" t="str">
        <f>MID(MID('Copier commandes wix'!A120,FIND("µ",SUBSTITUTE('Copier commandes wix'!A120,",","µ",22))+2,FIND("µ",SUBSTITUTE('Copier commandes wix'!A120,",","µ",23))-FIND("µ",SUBSTITUTE('Copier commandes wix'!A120,",","µ",22))-3),SEARCH("|",SUBSTITUTE(MID('Copier commandes wix'!A120,FIND("µ",SUBSTITUTE('Copier commandes wix'!A120,",","µ",22))+2,FIND("µ",SUBSTITUTE('Copier commandes wix'!A120,",","µ",23))-FIND("µ",SUBSTITUTE('Copier commandes wix'!A120,",","µ",22))-3),"-","|",LEN(MID('Copier commandes wix'!A120,FIND("µ",SUBSTITUTE('Copier commandes wix'!A120,",","µ",22))+2,FIND("µ",SUBSTITUTE('Copier commandes wix'!A120,",","µ",23))-FIND("µ",SUBSTITUTE('Copier commandes wix'!A120,",","µ",22))-3))-LEN(SUBSTITUTE(MID('Copier commandes wix'!A120,FIND("µ",SUBSTITUTE('Copier commandes wix'!A120,",","µ",22))+2,FIND("µ",SUBSTITUTE('Copier commandes wix'!A120,",","µ",23))-FIND("µ",SUBSTITUTE('Copier commandes wix'!A120,",","µ",22))-3),"-",""))))+1,500)</f>
        <v>PS55WHR CASQUE + JUGULAIRE TRAVAIL EN HAUTEUR</v>
      </c>
      <c r="J119" s="29" t="str">
        <f>IFERROR(MID(MID('Copier commandes wix'!A120,FIND("µ",SUBSTITUTE('Copier commandes wix'!A120,",","µ",23))+2,FIND("µ",SUBSTITUTE('Copier commandes wix'!A120,",","µ",24))-FIND("µ",SUBSTITUTE('Copier commandes wix'!A120,",","µ",23))-3),SEARCH("|",SUBSTITUTE(MID('Copier commandes wix'!A120,FIND("µ",SUBSTITUTE('Copier commandes wix'!A120,",","µ",23))+2,FIND("µ",SUBSTITUTE('Copier commandes wix'!A120,",","µ",24))-FIND("µ",SUBSTITUTE('Copier commandes wix'!A120,",","µ",23))-3),":","|",LEN(MID('Copier commandes wix'!A120,FIND("µ",SUBSTITUTE('Copier commandes wix'!A120,",","µ",23))+2,FIND("µ",SUBSTITUTE('Copier commandes wix'!A120,",","µ",24))-FIND("µ",SUBSTITUTE('Copier commandes wix'!A120,",","µ",23))-3))-LEN(SUBSTITUTE(MID('Copier commandes wix'!A120,FIND("µ",SUBSTITUTE('Copier commandes wix'!A120,",","µ",23))+2,FIND("µ",SUBSTITUTE('Copier commandes wix'!A120,",","µ",24))-FIND("µ",SUBSTITUTE('Copier commandes wix'!A120,",","µ",23))-3),":",""))))+1,500),"NA")</f>
        <v>NA</v>
      </c>
      <c r="K119" s="40" t="str">
        <f>MID('Copier commandes wix'!A120,FIND("µ",SUBSTITUTE('Copier commandes wix'!A120,",","µ",26))+2,FIND("µ",SUBSTITUTE('Copier commandes wix'!A120,",","µ",27))-FIND("µ",SUBSTITUTE('Copier commandes wix'!A120,",","µ",26))-3)</f>
        <v>14.5</v>
      </c>
      <c r="L119" s="36" t="str">
        <f>MID('Copier commandes wix'!A120,FIND("µ",SUBSTITUTE('Copier commandes wix'!A120,",","µ",25))+2,FIND("µ",SUBSTITUTE('Copier commandes wix'!A120,",","µ",26))-FIND("µ",SUBSTITUTE('Copier commandes wix'!A120,",","µ",25))-3)</f>
        <v>4</v>
      </c>
      <c r="M119" s="42" t="str">
        <f>MID('Copier commandes wix'!A120,FIND("µ",SUBSTITUTE('Copier commandes wix'!A120,",","µ",33))+2,FIND("µ",SUBSTITUTE('Copier commandes wix'!A120,",","µ",34))-FIND("µ",SUBSTITUTE('Copier commandes wix'!A120,",","µ",33))-3)</f>
        <v>58.0</v>
      </c>
      <c r="N119" s="5"/>
      <c r="O119" s="29" t="str">
        <f>IFERROR(VLOOKUP(I119,Article_famille!A:B,2,FALSE),"NA")</f>
        <v>NA</v>
      </c>
      <c r="P119" s="44" t="str">
        <f>'Copier commandes wix'!F119</f>
        <v>25/10/18</v>
      </c>
      <c r="Q119" s="29">
        <f>VLOOKUP(G119,'effectif par contrat'!A:B,2,FALSE)</f>
        <v>8</v>
      </c>
    </row>
    <row r="120" spans="1:17" ht="23.25" x14ac:dyDescent="0.35">
      <c r="A120" s="33" t="str">
        <f>'Copier commandes wix'!C121</f>
        <v>#10005</v>
      </c>
      <c r="B120" s="37" t="str">
        <f>MID('Copier commandes wix'!A121,FIND("µ",SUBSTITUTE('Copier commandes wix'!A121,",","µ",4))+2,FIND("µ",SUBSTITUTE('Copier commandes wix'!A121,",","µ",5))-FIND("µ",SUBSTITUTE('Copier commandes wix'!A121,",","µ",4))-3)</f>
        <v>alexandre mourembles</v>
      </c>
      <c r="C120" s="37" t="str">
        <f t="shared" si="4"/>
        <v>alexandre</v>
      </c>
      <c r="D120" s="37">
        <f t="shared" si="5"/>
        <v>10</v>
      </c>
      <c r="E120" s="37">
        <f t="shared" si="6"/>
        <v>20</v>
      </c>
      <c r="F120" s="37" t="str">
        <f t="shared" si="7"/>
        <v>mourembles</v>
      </c>
      <c r="G120" s="37" t="str">
        <f>VLOOKUP(F120,'Effectif contrat'!A:B,2,FALSE)</f>
        <v>CLIENTS DIVERS - TRAVAUX &amp; MAINTENANCE</v>
      </c>
      <c r="H120" s="36" t="str">
        <f>IFERROR(MID(MID('Copier commandes wix'!A121,FIND("µ",SUBSTITUTE('Copier commandes wix'!A121,",","µ",22))+2,FIND("µ",SUBSTITUTE('Copier commandes wix'!A121,",","µ",23))-FIND("µ",SUBSTITUTE('Copier commandes wix'!A121,",","µ",22))-3),1,FIND("-",MID('Copier commandes wix'!A121,FIND("µ",SUBSTITUTE('Copier commandes wix'!A121,",","µ",22))+2,FIND("µ",SUBSTITUTE('Copier commandes wix'!A121,",","µ",23))-FIND("µ",SUBSTITUTE('Copier commandes wix'!A121,",","µ",22))-3),1)-1),"")</f>
        <v>FS</v>
      </c>
      <c r="I120" s="36" t="str">
        <f>MID(MID('Copier commandes wix'!A121,FIND("µ",SUBSTITUTE('Copier commandes wix'!A121,",","µ",22))+2,FIND("µ",SUBSTITUTE('Copier commandes wix'!A121,",","µ",23))-FIND("µ",SUBSTITUTE('Copier commandes wix'!A121,",","µ",22))-3),SEARCH("|",SUBSTITUTE(MID('Copier commandes wix'!A121,FIND("µ",SUBSTITUTE('Copier commandes wix'!A121,",","µ",22))+2,FIND("µ",SUBSTITUTE('Copier commandes wix'!A121,",","µ",23))-FIND("µ",SUBSTITUTE('Copier commandes wix'!A121,",","µ",22))-3),"-","|",LEN(MID('Copier commandes wix'!A121,FIND("µ",SUBSTITUTE('Copier commandes wix'!A121,",","µ",22))+2,FIND("µ",SUBSTITUTE('Copier commandes wix'!A121,",","µ",23))-FIND("µ",SUBSTITUTE('Copier commandes wix'!A121,",","µ",22))-3))-LEN(SUBSTITUTE(MID('Copier commandes wix'!A121,FIND("µ",SUBSTITUTE('Copier commandes wix'!A121,",","µ",22))+2,FIND("µ",SUBSTITUTE('Copier commandes wix'!A121,",","µ",23))-FIND("µ",SUBSTITUTE('Copier commandes wix'!A121,",","µ",22))-3),"-",""))))+1,500)</f>
        <v xml:space="preserve"> LUNETTE RUSH INCOLORE</v>
      </c>
      <c r="J120" s="29" t="str">
        <f>IFERROR(MID(MID('Copier commandes wix'!A121,FIND("µ",SUBSTITUTE('Copier commandes wix'!A121,",","µ",23))+2,FIND("µ",SUBSTITUTE('Copier commandes wix'!A121,",","µ",24))-FIND("µ",SUBSTITUTE('Copier commandes wix'!A121,",","µ",23))-3),SEARCH("|",SUBSTITUTE(MID('Copier commandes wix'!A121,FIND("µ",SUBSTITUTE('Copier commandes wix'!A121,",","µ",23))+2,FIND("µ",SUBSTITUTE('Copier commandes wix'!A121,",","µ",24))-FIND("µ",SUBSTITUTE('Copier commandes wix'!A121,",","µ",23))-3),":","|",LEN(MID('Copier commandes wix'!A121,FIND("µ",SUBSTITUTE('Copier commandes wix'!A121,",","µ",23))+2,FIND("µ",SUBSTITUTE('Copier commandes wix'!A121,",","µ",24))-FIND("µ",SUBSTITUTE('Copier commandes wix'!A121,",","µ",23))-3))-LEN(SUBSTITUTE(MID('Copier commandes wix'!A121,FIND("µ",SUBSTITUTE('Copier commandes wix'!A121,",","µ",23))+2,FIND("µ",SUBSTITUTE('Copier commandes wix'!A121,",","µ",24))-FIND("µ",SUBSTITUTE('Copier commandes wix'!A121,",","µ",23))-3),":",""))))+1,500),"NA")</f>
        <v>NA</v>
      </c>
      <c r="K120" s="40" t="str">
        <f>MID('Copier commandes wix'!A121,FIND("µ",SUBSTITUTE('Copier commandes wix'!A121,",","µ",26))+2,FIND("µ",SUBSTITUTE('Copier commandes wix'!A121,",","µ",27))-FIND("µ",SUBSTITUTE('Copier commandes wix'!A121,",","µ",26))-3)</f>
        <v>5.63</v>
      </c>
      <c r="L120" s="36" t="str">
        <f>MID('Copier commandes wix'!A121,FIND("µ",SUBSTITUTE('Copier commandes wix'!A121,",","µ",25))+2,FIND("µ",SUBSTITUTE('Copier commandes wix'!A121,",","µ",26))-FIND("µ",SUBSTITUTE('Copier commandes wix'!A121,",","µ",25))-3)</f>
        <v>20</v>
      </c>
      <c r="M120" s="42" t="str">
        <f>MID('Copier commandes wix'!A121,FIND("µ",SUBSTITUTE('Copier commandes wix'!A121,",","µ",33))+2,FIND("µ",SUBSTITUTE('Copier commandes wix'!A121,",","µ",34))-FIND("µ",SUBSTITUTE('Copier commandes wix'!A121,",","µ",33))-3)</f>
        <v>112.6</v>
      </c>
      <c r="N120" s="5"/>
      <c r="O120" s="29" t="str">
        <f>IFERROR(VLOOKUP(I120,Article_famille!A:B,2,FALSE),"NA")</f>
        <v>NA</v>
      </c>
      <c r="P120" s="44" t="str">
        <f>'Copier commandes wix'!F120</f>
        <v>25/10/18</v>
      </c>
      <c r="Q120" s="29">
        <f>VLOOKUP(G120,'effectif par contrat'!A:B,2,FALSE)</f>
        <v>8</v>
      </c>
    </row>
    <row r="121" spans="1:17" ht="23.25" x14ac:dyDescent="0.35">
      <c r="A121" s="33" t="str">
        <f>'Copier commandes wix'!C122</f>
        <v>#10004</v>
      </c>
      <c r="B121" s="37" t="str">
        <f>MID('Copier commandes wix'!A122,FIND("µ",SUBSTITUTE('Copier commandes wix'!A122,",","µ",4))+2,FIND("µ",SUBSTITUTE('Copier commandes wix'!A122,",","µ",5))-FIND("µ",SUBSTITUTE('Copier commandes wix'!A122,",","µ",4))-3)</f>
        <v>lorenzo franzetti</v>
      </c>
      <c r="C121" s="37" t="str">
        <f t="shared" si="4"/>
        <v>lorenzo</v>
      </c>
      <c r="D121" s="37">
        <f t="shared" si="5"/>
        <v>8</v>
      </c>
      <c r="E121" s="37">
        <f t="shared" si="6"/>
        <v>17</v>
      </c>
      <c r="F121" s="37" t="str">
        <f t="shared" si="7"/>
        <v>franzetti</v>
      </c>
      <c r="G121" s="37" t="str">
        <f>VLOOKUP(F121,'Effectif contrat'!A:B,2,FALSE)</f>
        <v>ATELIER B05</v>
      </c>
      <c r="H121" s="36" t="str">
        <f>IFERROR(MID(MID('Copier commandes wix'!A122,FIND("µ",SUBSTITUTE('Copier commandes wix'!A122,",","µ",22))+2,FIND("µ",SUBSTITUTE('Copier commandes wix'!A122,",","µ",23))-FIND("µ",SUBSTITUTE('Copier commandes wix'!A122,",","µ",22))-3),1,FIND("-",MID('Copier commandes wix'!A122,FIND("µ",SUBSTITUTE('Copier commandes wix'!A122,",","µ",22))+2,FIND("µ",SUBSTITUTE('Copier commandes wix'!A122,",","µ",23))-FIND("µ",SUBSTITUTE('Copier commandes wix'!A122,",","µ",22))-3),1)-1),"")</f>
        <v>FS</v>
      </c>
      <c r="I121" s="36" t="str">
        <f>MID(MID('Copier commandes wix'!A122,FIND("µ",SUBSTITUTE('Copier commandes wix'!A122,",","µ",22))+2,FIND("µ",SUBSTITUTE('Copier commandes wix'!A122,",","µ",23))-FIND("µ",SUBSTITUTE('Copier commandes wix'!A122,",","µ",22))-3),SEARCH("|",SUBSTITUTE(MID('Copier commandes wix'!A122,FIND("µ",SUBSTITUTE('Copier commandes wix'!A122,",","µ",22))+2,FIND("µ",SUBSTITUTE('Copier commandes wix'!A122,",","µ",23))-FIND("µ",SUBSTITUTE('Copier commandes wix'!A122,",","µ",22))-3),"-","|",LEN(MID('Copier commandes wix'!A122,FIND("µ",SUBSTITUTE('Copier commandes wix'!A122,",","µ",22))+2,FIND("µ",SUBSTITUTE('Copier commandes wix'!A122,",","µ",23))-FIND("µ",SUBSTITUTE('Copier commandes wix'!A122,",","µ",22))-3))-LEN(SUBSTITUTE(MID('Copier commandes wix'!A122,FIND("µ",SUBSTITUTE('Copier commandes wix'!A122,",","µ",22))+2,FIND("µ",SUBSTITUTE('Copier commandes wix'!A122,",","µ",23))-FIND("µ",SUBSTITUTE('Copier commandes wix'!A122,",","µ",22))-3),"-",""))))+1,500)</f>
        <v xml:space="preserve"> LAMPE FRONTAL ATEX ZONE 0</v>
      </c>
      <c r="J121" s="29" t="str">
        <f>IFERROR(MID(MID('Copier commandes wix'!A122,FIND("µ",SUBSTITUTE('Copier commandes wix'!A122,",","µ",23))+2,FIND("µ",SUBSTITUTE('Copier commandes wix'!A122,",","µ",24))-FIND("µ",SUBSTITUTE('Copier commandes wix'!A122,",","µ",23))-3),SEARCH("|",SUBSTITUTE(MID('Copier commandes wix'!A122,FIND("µ",SUBSTITUTE('Copier commandes wix'!A122,",","µ",23))+2,FIND("µ",SUBSTITUTE('Copier commandes wix'!A122,",","µ",24))-FIND("µ",SUBSTITUTE('Copier commandes wix'!A122,",","µ",23))-3),":","|",LEN(MID('Copier commandes wix'!A122,FIND("µ",SUBSTITUTE('Copier commandes wix'!A122,",","µ",23))+2,FIND("µ",SUBSTITUTE('Copier commandes wix'!A122,",","µ",24))-FIND("µ",SUBSTITUTE('Copier commandes wix'!A122,",","µ",23))-3))-LEN(SUBSTITUTE(MID('Copier commandes wix'!A122,FIND("µ",SUBSTITUTE('Copier commandes wix'!A122,",","µ",23))+2,FIND("µ",SUBSTITUTE('Copier commandes wix'!A122,",","µ",24))-FIND("µ",SUBSTITUTE('Copier commandes wix'!A122,",","µ",23))-3),":",""))))+1,500),"NA")</f>
        <v>NA</v>
      </c>
      <c r="K121" s="40" t="str">
        <f>MID('Copier commandes wix'!A122,FIND("µ",SUBSTITUTE('Copier commandes wix'!A122,",","µ",26))+2,FIND("µ",SUBSTITUTE('Copier commandes wix'!A122,",","µ",27))-FIND("µ",SUBSTITUTE('Copier commandes wix'!A122,",","µ",26))-3)</f>
        <v>37.62</v>
      </c>
      <c r="L121" s="36" t="str">
        <f>MID('Copier commandes wix'!A122,FIND("µ",SUBSTITUTE('Copier commandes wix'!A122,",","µ",25))+2,FIND("µ",SUBSTITUTE('Copier commandes wix'!A122,",","µ",26))-FIND("µ",SUBSTITUTE('Copier commandes wix'!A122,",","µ",25))-3)</f>
        <v>11</v>
      </c>
      <c r="M121" s="36">
        <f>(11*37.62)+(20*18.35)+(100*3.71)+(130*3.71)+35.89+(59.5*4)+(61.5*4)</f>
        <v>2154.0100000000002</v>
      </c>
      <c r="N121" s="5"/>
      <c r="O121" s="29" t="str">
        <f>IFERROR(VLOOKUP(I121,Article_famille!A:B,2,FALSE),"NA")</f>
        <v>NA</v>
      </c>
      <c r="P121" s="44" t="str">
        <f>'Copier commandes wix'!F121</f>
        <v>25/10/18</v>
      </c>
      <c r="Q121" s="29">
        <f>VLOOKUP(G121,'effectif par contrat'!A:B,2,FALSE)</f>
        <v>5</v>
      </c>
    </row>
    <row r="122" spans="1:17" ht="23.25" x14ac:dyDescent="0.35">
      <c r="A122" s="33" t="str">
        <f>'Copier commandes wix'!C123</f>
        <v>#10004</v>
      </c>
      <c r="B122" s="37" t="str">
        <f>MID('Copier commandes wix'!A123,FIND("µ",SUBSTITUTE('Copier commandes wix'!A123,",","µ",4))+2,FIND("µ",SUBSTITUTE('Copier commandes wix'!A123,",","µ",5))-FIND("µ",SUBSTITUTE('Copier commandes wix'!A123,",","µ",4))-3)</f>
        <v>lorenzo franzetti</v>
      </c>
      <c r="C122" s="37" t="str">
        <f t="shared" si="4"/>
        <v>lorenzo</v>
      </c>
      <c r="D122" s="37">
        <f t="shared" si="5"/>
        <v>8</v>
      </c>
      <c r="E122" s="37">
        <f t="shared" si="6"/>
        <v>17</v>
      </c>
      <c r="F122" s="37" t="str">
        <f t="shared" si="7"/>
        <v>franzetti</v>
      </c>
      <c r="G122" s="37" t="str">
        <f>VLOOKUP(F122,'Effectif contrat'!A:B,2,FALSE)</f>
        <v>ATELIER B05</v>
      </c>
      <c r="H122" s="36" t="str">
        <f>IFERROR(MID(MID('Copier commandes wix'!A123,FIND("µ",SUBSTITUTE('Copier commandes wix'!A123,",","µ",22))+2,FIND("µ",SUBSTITUTE('Copier commandes wix'!A123,",","µ",23))-FIND("µ",SUBSTITUTE('Copier commandes wix'!A123,",","µ",22))-3),1,FIND("-",MID('Copier commandes wix'!A123,FIND("µ",SUBSTITUTE('Copier commandes wix'!A123,",","µ",22))+2,FIND("µ",SUBSTITUTE('Copier commandes wix'!A123,",","µ",23))-FIND("µ",SUBSTITUTE('Copier commandes wix'!A123,",","µ",22))-3),1)-1),"")</f>
        <v>FS</v>
      </c>
      <c r="I122" s="36" t="str">
        <f>MID(MID('Copier commandes wix'!A123,FIND("µ",SUBSTITUTE('Copier commandes wix'!A123,",","µ",22))+2,FIND("µ",SUBSTITUTE('Copier commandes wix'!A123,",","µ",23))-FIND("µ",SUBSTITUTE('Copier commandes wix'!A123,",","µ",22))-3),SEARCH("|",SUBSTITUTE(MID('Copier commandes wix'!A123,FIND("µ",SUBSTITUTE('Copier commandes wix'!A123,",","µ",22))+2,FIND("µ",SUBSTITUTE('Copier commandes wix'!A123,",","µ",23))-FIND("µ",SUBSTITUTE('Copier commandes wix'!A123,",","µ",22))-3),"-","|",LEN(MID('Copier commandes wix'!A123,FIND("µ",SUBSTITUTE('Copier commandes wix'!A123,",","µ",22))+2,FIND("µ",SUBSTITUTE('Copier commandes wix'!A123,",","µ",23))-FIND("µ",SUBSTITUTE('Copier commandes wix'!A123,",","µ",22))-3))-LEN(SUBSTITUTE(MID('Copier commandes wix'!A123,FIND("µ",SUBSTITUTE('Copier commandes wix'!A123,",","µ",22))+2,FIND("µ",SUBSTITUTE('Copier commandes wix'!A123,",","µ",23))-FIND("µ",SUBSTITUTE('Copier commandes wix'!A123,",","µ",22))-3),"-",""))))+1,500)</f>
        <v>S132033 MASQUE 3M MOD.4277</v>
      </c>
      <c r="J122" s="29" t="str">
        <f>IFERROR(MID(MID('Copier commandes wix'!A123,FIND("µ",SUBSTITUTE('Copier commandes wix'!A123,",","µ",23))+2,FIND("µ",SUBSTITUTE('Copier commandes wix'!A123,",","µ",24))-FIND("µ",SUBSTITUTE('Copier commandes wix'!A123,",","µ",23))-3),SEARCH("|",SUBSTITUTE(MID('Copier commandes wix'!A123,FIND("µ",SUBSTITUTE('Copier commandes wix'!A123,",","µ",23))+2,FIND("µ",SUBSTITUTE('Copier commandes wix'!A123,",","µ",24))-FIND("µ",SUBSTITUTE('Copier commandes wix'!A123,",","µ",23))-3),":","|",LEN(MID('Copier commandes wix'!A123,FIND("µ",SUBSTITUTE('Copier commandes wix'!A123,",","µ",23))+2,FIND("µ",SUBSTITUTE('Copier commandes wix'!A123,",","µ",24))-FIND("µ",SUBSTITUTE('Copier commandes wix'!A123,",","µ",23))-3))-LEN(SUBSTITUTE(MID('Copier commandes wix'!A123,FIND("µ",SUBSTITUTE('Copier commandes wix'!A123,",","µ",23))+2,FIND("µ",SUBSTITUTE('Copier commandes wix'!A123,",","µ",24))-FIND("µ",SUBSTITUTE('Copier commandes wix'!A123,",","µ",23))-3),":",""))))+1,500),"NA")</f>
        <v>NA</v>
      </c>
      <c r="K122" s="40" t="str">
        <f>MID('Copier commandes wix'!A123,FIND("µ",SUBSTITUTE('Copier commandes wix'!A123,",","µ",26))+2,FIND("µ",SUBSTITUTE('Copier commandes wix'!A123,",","µ",27))-FIND("µ",SUBSTITUTE('Copier commandes wix'!A123,",","µ",26))-3)</f>
        <v>18.35</v>
      </c>
      <c r="L122" s="36" t="str">
        <f>MID('Copier commandes wix'!A123,FIND("µ",SUBSTITUTE('Copier commandes wix'!A123,",","µ",25))+2,FIND("µ",SUBSTITUTE('Copier commandes wix'!A123,",","µ",26))-FIND("µ",SUBSTITUTE('Copier commandes wix'!A123,",","µ",25))-3)</f>
        <v>20</v>
      </c>
      <c r="M122" s="36">
        <f t="shared" ref="M122:M128" si="10">(11*37.62)+(20*18.35)+(100*3.71)+(130*3.71)+35.89+(59.5*4)+(61.5*4)</f>
        <v>2154.0100000000002</v>
      </c>
      <c r="N122" s="5"/>
      <c r="O122" s="29" t="str">
        <f>IFERROR(VLOOKUP(I122,Article_famille!A:B,2,FALSE),"NA")</f>
        <v>Respiratoire</v>
      </c>
      <c r="P122" s="44" t="str">
        <f>'Copier commandes wix'!F122</f>
        <v>25/10/18</v>
      </c>
      <c r="Q122" s="29">
        <f>VLOOKUP(G122,'effectif par contrat'!A:B,2,FALSE)</f>
        <v>5</v>
      </c>
    </row>
    <row r="123" spans="1:17" ht="23.25" x14ac:dyDescent="0.35">
      <c r="A123" s="33" t="str">
        <f>'Copier commandes wix'!C124</f>
        <v>#10004</v>
      </c>
      <c r="B123" s="37" t="str">
        <f>MID('Copier commandes wix'!A124,FIND("µ",SUBSTITUTE('Copier commandes wix'!A124,",","µ",4))+2,FIND("µ",SUBSTITUTE('Copier commandes wix'!A124,",","µ",5))-FIND("µ",SUBSTITUTE('Copier commandes wix'!A124,",","µ",4))-3)</f>
        <v>lorenzo franzetti</v>
      </c>
      <c r="C123" s="37" t="str">
        <f t="shared" si="4"/>
        <v>lorenzo</v>
      </c>
      <c r="D123" s="37">
        <f t="shared" si="5"/>
        <v>8</v>
      </c>
      <c r="E123" s="37">
        <f t="shared" si="6"/>
        <v>17</v>
      </c>
      <c r="F123" s="37" t="str">
        <f t="shared" si="7"/>
        <v>franzetti</v>
      </c>
      <c r="G123" s="37" t="str">
        <f>VLOOKUP(F123,'Effectif contrat'!A:B,2,FALSE)</f>
        <v>ATELIER B05</v>
      </c>
      <c r="H123" s="36" t="str">
        <f>IFERROR(MID(MID('Copier commandes wix'!A124,FIND("µ",SUBSTITUTE('Copier commandes wix'!A124,",","µ",22))+2,FIND("µ",SUBSTITUTE('Copier commandes wix'!A124,",","µ",23))-FIND("µ",SUBSTITUTE('Copier commandes wix'!A124,",","µ",22))-3),1,FIND("-",MID('Copier commandes wix'!A124,FIND("µ",SUBSTITUTE('Copier commandes wix'!A124,",","µ",22))+2,FIND("µ",SUBSTITUTE('Copier commandes wix'!A124,",","µ",23))-FIND("µ",SUBSTITUTE('Copier commandes wix'!A124,",","µ",22))-3),1)-1),"")</f>
        <v>FS</v>
      </c>
      <c r="I123" s="36" t="str">
        <f>MID(MID('Copier commandes wix'!A124,FIND("µ",SUBSTITUTE('Copier commandes wix'!A124,",","µ",22))+2,FIND("µ",SUBSTITUTE('Copier commandes wix'!A124,",","µ",23))-FIND("µ",SUBSTITUTE('Copier commandes wix'!A124,",","µ",22))-3),SEARCH("|",SUBSTITUTE(MID('Copier commandes wix'!A124,FIND("µ",SUBSTITUTE('Copier commandes wix'!A124,",","µ",22))+2,FIND("µ",SUBSTITUTE('Copier commandes wix'!A124,",","µ",23))-FIND("µ",SUBSTITUTE('Copier commandes wix'!A124,",","µ",22))-3),"-","|",LEN(MID('Copier commandes wix'!A124,FIND("µ",SUBSTITUTE('Copier commandes wix'!A124,",","µ",22))+2,FIND("µ",SUBSTITUTE('Copier commandes wix'!A124,",","µ",23))-FIND("µ",SUBSTITUTE('Copier commandes wix'!A124,",","µ",22))-3))-LEN(SUBSTITUTE(MID('Copier commandes wix'!A124,FIND("µ",SUBSTITUTE('Copier commandes wix'!A124,",","µ",22))+2,FIND("µ",SUBSTITUTE('Copier commandes wix'!A124,",","µ",23))-FIND("µ",SUBSTITUTE('Copier commandes wix'!A124,",","µ",22))-3),"-",""))))+1,500)</f>
        <v>COUPURE STARCUT+XTRA</v>
      </c>
      <c r="J123" s="29" t="str">
        <f>MID(MID('Copier commandes wix'!A124,FIND("µ",SUBSTITUTE('Copier commandes wix'!A124,",","µ",23))+2,FIND("µ",SUBSTITUTE('Copier commandes wix'!A124,",","µ",24))-FIND("µ",SUBSTITUTE('Copier commandes wix'!A124,",","µ",23))-3),SEARCH("|",SUBSTITUTE(MID('Copier commandes wix'!A124,FIND("µ",SUBSTITUTE('Copier commandes wix'!A124,",","µ",23))+2,FIND("µ",SUBSTITUTE('Copier commandes wix'!A124,",","µ",24))-FIND("µ",SUBSTITUTE('Copier commandes wix'!A124,",","µ",23))-3),":","|",LEN(MID('Copier commandes wix'!A124,FIND("µ",SUBSTITUTE('Copier commandes wix'!A124,",","µ",23))+2,FIND("µ",SUBSTITUTE('Copier commandes wix'!A124,",","µ",24))-FIND("µ",SUBSTITUTE('Copier commandes wix'!A124,",","µ",23))-3))-LEN(SUBSTITUTE(MID('Copier commandes wix'!A124,FIND("µ",SUBSTITUTE('Copier commandes wix'!A124,",","µ",23))+2,FIND("µ",SUBSTITUTE('Copier commandes wix'!A124,",","µ",24))-FIND("µ",SUBSTITUTE('Copier commandes wix'!A124,",","µ",23))-3),":",""))))+1,500)</f>
        <v>10</v>
      </c>
      <c r="K123" s="40" t="str">
        <f>MID('Copier commandes wix'!A124,FIND("µ",SUBSTITUTE('Copier commandes wix'!A124,",","µ",26))+2,FIND("µ",SUBSTITUTE('Copier commandes wix'!A124,",","µ",27))-FIND("µ",SUBSTITUTE('Copier commandes wix'!A124,",","µ",26))-3)</f>
        <v>3.71</v>
      </c>
      <c r="L123" s="36" t="str">
        <f>MID('Copier commandes wix'!A124,FIND("µ",SUBSTITUTE('Copier commandes wix'!A124,",","µ",25))+2,FIND("µ",SUBSTITUTE('Copier commandes wix'!A124,",","µ",26))-FIND("µ",SUBSTITUTE('Copier commandes wix'!A124,",","µ",25))-3)</f>
        <v>100</v>
      </c>
      <c r="M123" s="36">
        <f t="shared" si="10"/>
        <v>2154.0100000000002</v>
      </c>
      <c r="N123" s="5"/>
      <c r="O123" s="29" t="str">
        <f>IFERROR(VLOOKUP(I123,Article_famille!A:B,2,FALSE),"NA")</f>
        <v>NA</v>
      </c>
      <c r="P123" s="44" t="str">
        <f>'Copier commandes wix'!F123</f>
        <v>25/10/18</v>
      </c>
      <c r="Q123" s="29">
        <f>VLOOKUP(G123,'effectif par contrat'!A:B,2,FALSE)</f>
        <v>5</v>
      </c>
    </row>
    <row r="124" spans="1:17" ht="23.25" x14ac:dyDescent="0.35">
      <c r="A124" s="33" t="str">
        <f>'Copier commandes wix'!C125</f>
        <v>#10004</v>
      </c>
      <c r="B124" s="37" t="str">
        <f>MID('Copier commandes wix'!A125,FIND("µ",SUBSTITUTE('Copier commandes wix'!A125,",","µ",4))+2,FIND("µ",SUBSTITUTE('Copier commandes wix'!A125,",","µ",5))-FIND("µ",SUBSTITUTE('Copier commandes wix'!A125,",","µ",4))-3)</f>
        <v>lorenzo franzetti</v>
      </c>
      <c r="C124" s="37" t="str">
        <f t="shared" si="4"/>
        <v>lorenzo</v>
      </c>
      <c r="D124" s="37">
        <f t="shared" si="5"/>
        <v>8</v>
      </c>
      <c r="E124" s="37">
        <f t="shared" si="6"/>
        <v>17</v>
      </c>
      <c r="F124" s="37" t="str">
        <f t="shared" si="7"/>
        <v>franzetti</v>
      </c>
      <c r="G124" s="37" t="str">
        <f>VLOOKUP(F124,'Effectif contrat'!A:B,2,FALSE)</f>
        <v>ATELIER B05</v>
      </c>
      <c r="H124" s="36" t="str">
        <f>IFERROR(MID(MID('Copier commandes wix'!A125,FIND("µ",SUBSTITUTE('Copier commandes wix'!A125,",","µ",22))+2,FIND("µ",SUBSTITUTE('Copier commandes wix'!A125,",","µ",23))-FIND("µ",SUBSTITUTE('Copier commandes wix'!A125,",","µ",22))-3),1,FIND("-",MID('Copier commandes wix'!A125,FIND("µ",SUBSTITUTE('Copier commandes wix'!A125,",","µ",22))+2,FIND("µ",SUBSTITUTE('Copier commandes wix'!A125,",","µ",23))-FIND("µ",SUBSTITUTE('Copier commandes wix'!A125,",","µ",22))-3),1)-1),"")</f>
        <v>FS</v>
      </c>
      <c r="I124" s="36" t="str">
        <f>MID(MID('Copier commandes wix'!A125,FIND("µ",SUBSTITUTE('Copier commandes wix'!A125,",","µ",22))+2,FIND("µ",SUBSTITUTE('Copier commandes wix'!A125,",","µ",23))-FIND("µ",SUBSTITUTE('Copier commandes wix'!A125,",","µ",22))-3),SEARCH("|",SUBSTITUTE(MID('Copier commandes wix'!A125,FIND("µ",SUBSTITUTE('Copier commandes wix'!A125,",","µ",22))+2,FIND("µ",SUBSTITUTE('Copier commandes wix'!A125,",","µ",23))-FIND("µ",SUBSTITUTE('Copier commandes wix'!A125,",","µ",22))-3),"-","|",LEN(MID('Copier commandes wix'!A125,FIND("µ",SUBSTITUTE('Copier commandes wix'!A125,",","µ",22))+2,FIND("µ",SUBSTITUTE('Copier commandes wix'!A125,",","µ",23))-FIND("µ",SUBSTITUTE('Copier commandes wix'!A125,",","µ",22))-3))-LEN(SUBSTITUTE(MID('Copier commandes wix'!A125,FIND("µ",SUBSTITUTE('Copier commandes wix'!A125,",","µ",22))+2,FIND("µ",SUBSTITUTE('Copier commandes wix'!A125,",","µ",23))-FIND("µ",SUBSTITUTE('Copier commandes wix'!A125,",","µ",22))-3),"-",""))))+1,500)</f>
        <v>COUPURE STARCUT+XTRA</v>
      </c>
      <c r="J124" s="29" t="str">
        <f>MID(MID('Copier commandes wix'!A125,FIND("µ",SUBSTITUTE('Copier commandes wix'!A125,",","µ",23))+2,FIND("µ",SUBSTITUTE('Copier commandes wix'!A125,",","µ",24))-FIND("µ",SUBSTITUTE('Copier commandes wix'!A125,",","µ",23))-3),SEARCH("|",SUBSTITUTE(MID('Copier commandes wix'!A125,FIND("µ",SUBSTITUTE('Copier commandes wix'!A125,",","µ",23))+2,FIND("µ",SUBSTITUTE('Copier commandes wix'!A125,",","µ",24))-FIND("µ",SUBSTITUTE('Copier commandes wix'!A125,",","µ",23))-3),":","|",LEN(MID('Copier commandes wix'!A125,FIND("µ",SUBSTITUTE('Copier commandes wix'!A125,",","µ",23))+2,FIND("µ",SUBSTITUTE('Copier commandes wix'!A125,",","µ",24))-FIND("µ",SUBSTITUTE('Copier commandes wix'!A125,",","µ",23))-3))-LEN(SUBSTITUTE(MID('Copier commandes wix'!A125,FIND("µ",SUBSTITUTE('Copier commandes wix'!A125,",","µ",23))+2,FIND("µ",SUBSTITUTE('Copier commandes wix'!A125,",","µ",24))-FIND("µ",SUBSTITUTE('Copier commandes wix'!A125,",","µ",23))-3),":",""))))+1,500)</f>
        <v>9</v>
      </c>
      <c r="K124" s="40" t="str">
        <f>MID('Copier commandes wix'!A125,FIND("µ",SUBSTITUTE('Copier commandes wix'!A125,",","µ",26))+2,FIND("µ",SUBSTITUTE('Copier commandes wix'!A125,",","µ",27))-FIND("µ",SUBSTITUTE('Copier commandes wix'!A125,",","µ",26))-3)</f>
        <v>3.71</v>
      </c>
      <c r="L124" s="36" t="str">
        <f>MID('Copier commandes wix'!A125,FIND("µ",SUBSTITUTE('Copier commandes wix'!A125,",","µ",25))+2,FIND("µ",SUBSTITUTE('Copier commandes wix'!A125,",","µ",26))-FIND("µ",SUBSTITUTE('Copier commandes wix'!A125,",","µ",25))-3)</f>
        <v>100</v>
      </c>
      <c r="M124" s="36">
        <f t="shared" si="10"/>
        <v>2154.0100000000002</v>
      </c>
      <c r="N124" s="5"/>
      <c r="O124" s="29" t="str">
        <f>IFERROR(VLOOKUP(I124,Article_famille!A:B,2,FALSE),"NA")</f>
        <v>NA</v>
      </c>
      <c r="P124" s="44" t="str">
        <f>'Copier commandes wix'!F124</f>
        <v>25/10/18</v>
      </c>
      <c r="Q124" s="29">
        <f>VLOOKUP(G124,'effectif par contrat'!A:B,2,FALSE)</f>
        <v>5</v>
      </c>
    </row>
    <row r="125" spans="1:17" ht="23.25" x14ac:dyDescent="0.35">
      <c r="A125" s="33" t="str">
        <f>'Copier commandes wix'!C126</f>
        <v>#10004</v>
      </c>
      <c r="B125" s="37" t="str">
        <f>MID('Copier commandes wix'!A126,FIND("µ",SUBSTITUTE('Copier commandes wix'!A126,",","µ",4))+2,FIND("µ",SUBSTITUTE('Copier commandes wix'!A126,",","µ",5))-FIND("µ",SUBSTITUTE('Copier commandes wix'!A126,",","µ",4))-3)</f>
        <v>lorenzo franzetti</v>
      </c>
      <c r="C125" s="37" t="str">
        <f t="shared" si="4"/>
        <v>lorenzo</v>
      </c>
      <c r="D125" s="37">
        <f t="shared" si="5"/>
        <v>8</v>
      </c>
      <c r="E125" s="37">
        <f t="shared" si="6"/>
        <v>17</v>
      </c>
      <c r="F125" s="37" t="str">
        <f t="shared" si="7"/>
        <v>franzetti</v>
      </c>
      <c r="G125" s="37" t="str">
        <f>VLOOKUP(F125,'Effectif contrat'!A:B,2,FALSE)</f>
        <v>ATELIER B05</v>
      </c>
      <c r="H125" s="36" t="str">
        <f>IFERROR(MID(MID('Copier commandes wix'!A126,FIND("µ",SUBSTITUTE('Copier commandes wix'!A126,",","µ",22))+2,FIND("µ",SUBSTITUTE('Copier commandes wix'!A126,",","µ",23))-FIND("µ",SUBSTITUTE('Copier commandes wix'!A126,",","µ",22))-3),1,FIND("-",MID('Copier commandes wix'!A126,FIND("µ",SUBSTITUTE('Copier commandes wix'!A126,",","µ",22))+2,FIND("µ",SUBSTITUTE('Copier commandes wix'!A126,",","µ",23))-FIND("µ",SUBSTITUTE('Copier commandes wix'!A126,",","µ",22))-3),1)-1),"")</f>
        <v>FS</v>
      </c>
      <c r="I125" s="36" t="str">
        <f>MID(MID('Copier commandes wix'!A126,FIND("µ",SUBSTITUTE('Copier commandes wix'!A126,",","µ",22))+2,FIND("µ",SUBSTITUTE('Copier commandes wix'!A126,",","µ",23))-FIND("µ",SUBSTITUTE('Copier commandes wix'!A126,",","µ",22))-3),SEARCH("|",SUBSTITUTE(MID('Copier commandes wix'!A126,FIND("µ",SUBSTITUTE('Copier commandes wix'!A126,",","µ",22))+2,FIND("µ",SUBSTITUTE('Copier commandes wix'!A126,",","µ",23))-FIND("µ",SUBSTITUTE('Copier commandes wix'!A126,",","µ",22))-3),"-","|",LEN(MID('Copier commandes wix'!A126,FIND("µ",SUBSTITUTE('Copier commandes wix'!A126,",","µ",22))+2,FIND("µ",SUBSTITUTE('Copier commandes wix'!A126,",","µ",23))-FIND("µ",SUBSTITUTE('Copier commandes wix'!A126,",","µ",22))-3))-LEN(SUBSTITUTE(MID('Copier commandes wix'!A126,FIND("µ",SUBSTITUTE('Copier commandes wix'!A126,",","µ",22))+2,FIND("µ",SUBSTITUTE('Copier commandes wix'!A126,",","µ",23))-FIND("µ",SUBSTITUTE('Copier commandes wix'!A126,",","µ",22))-3),"-",""))))+1,500)</f>
        <v>COUPURE STARCUT+XTRA</v>
      </c>
      <c r="J125" s="29" t="str">
        <f>MID(MID('Copier commandes wix'!A126,FIND("µ",SUBSTITUTE('Copier commandes wix'!A126,",","µ",23))+2,FIND("µ",SUBSTITUTE('Copier commandes wix'!A126,",","µ",24))-FIND("µ",SUBSTITUTE('Copier commandes wix'!A126,",","µ",23))-3),SEARCH("|",SUBSTITUTE(MID('Copier commandes wix'!A126,FIND("µ",SUBSTITUTE('Copier commandes wix'!A126,",","µ",23))+2,FIND("µ",SUBSTITUTE('Copier commandes wix'!A126,",","µ",24))-FIND("µ",SUBSTITUTE('Copier commandes wix'!A126,",","µ",23))-3),":","|",LEN(MID('Copier commandes wix'!A126,FIND("µ",SUBSTITUTE('Copier commandes wix'!A126,",","µ",23))+2,FIND("µ",SUBSTITUTE('Copier commandes wix'!A126,",","µ",24))-FIND("µ",SUBSTITUTE('Copier commandes wix'!A126,",","µ",23))-3))-LEN(SUBSTITUTE(MID('Copier commandes wix'!A126,FIND("µ",SUBSTITUTE('Copier commandes wix'!A126,",","µ",23))+2,FIND("µ",SUBSTITUTE('Copier commandes wix'!A126,",","µ",24))-FIND("µ",SUBSTITUTE('Copier commandes wix'!A126,",","µ",23))-3),":",""))))+1,500)</f>
        <v>8</v>
      </c>
      <c r="K125" s="40" t="str">
        <f>MID('Copier commandes wix'!A126,FIND("µ",SUBSTITUTE('Copier commandes wix'!A126,",","µ",26))+2,FIND("µ",SUBSTITUTE('Copier commandes wix'!A126,",","µ",27))-FIND("µ",SUBSTITUTE('Copier commandes wix'!A126,",","µ",26))-3)</f>
        <v>3.71</v>
      </c>
      <c r="L125" s="36" t="str">
        <f>MID('Copier commandes wix'!A126,FIND("µ",SUBSTITUTE('Copier commandes wix'!A126,",","µ",25))+2,FIND("µ",SUBSTITUTE('Copier commandes wix'!A126,",","µ",26))-FIND("µ",SUBSTITUTE('Copier commandes wix'!A126,",","µ",25))-3)</f>
        <v>130</v>
      </c>
      <c r="M125" s="36">
        <f t="shared" si="10"/>
        <v>2154.0100000000002</v>
      </c>
      <c r="N125" s="5"/>
      <c r="O125" s="29" t="str">
        <f>IFERROR(VLOOKUP(I125,Article_famille!A:B,2,FALSE),"NA")</f>
        <v>NA</v>
      </c>
      <c r="P125" s="44" t="str">
        <f>'Copier commandes wix'!F125</f>
        <v>25/10/18</v>
      </c>
      <c r="Q125" s="29">
        <f>VLOOKUP(G125,'effectif par contrat'!A:B,2,FALSE)</f>
        <v>5</v>
      </c>
    </row>
    <row r="126" spans="1:17" ht="23.25" x14ac:dyDescent="0.35">
      <c r="A126" s="33" t="str">
        <f>'Copier commandes wix'!C127</f>
        <v>#10004</v>
      </c>
      <c r="B126" s="37" t="str">
        <f>MID('Copier commandes wix'!A127,FIND("µ",SUBSTITUTE('Copier commandes wix'!A127,",","µ",4))+2,FIND("µ",SUBSTITUTE('Copier commandes wix'!A127,",","µ",5))-FIND("µ",SUBSTITUTE('Copier commandes wix'!A127,",","µ",4))-3)</f>
        <v>lorenzo franzetti</v>
      </c>
      <c r="C126" s="37" t="str">
        <f t="shared" si="4"/>
        <v>lorenzo</v>
      </c>
      <c r="D126" s="37">
        <f t="shared" si="5"/>
        <v>8</v>
      </c>
      <c r="E126" s="37">
        <f t="shared" si="6"/>
        <v>17</v>
      </c>
      <c r="F126" s="37" t="str">
        <f t="shared" si="7"/>
        <v>franzetti</v>
      </c>
      <c r="G126" s="37" t="str">
        <f>VLOOKUP(F126,'Effectif contrat'!A:B,2,FALSE)</f>
        <v>ATELIER B05</v>
      </c>
      <c r="H126" s="36" t="str">
        <f>IFERROR(MID(MID('Copier commandes wix'!A127,FIND("µ",SUBSTITUTE('Copier commandes wix'!A127,",","µ",22))+2,FIND("µ",SUBSTITUTE('Copier commandes wix'!A127,",","µ",23))-FIND("µ",SUBSTITUTE('Copier commandes wix'!A127,",","µ",22))-3),1,FIND("-",MID('Copier commandes wix'!A127,FIND("µ",SUBSTITUTE('Copier commandes wix'!A127,",","µ",22))+2,FIND("µ",SUBSTITUTE('Copier commandes wix'!A127,",","µ",23))-FIND("µ",SUBSTITUTE('Copier commandes wix'!A127,",","µ",22))-3),1)-1),"")</f>
        <v>FS</v>
      </c>
      <c r="I126" s="36" t="str">
        <f>MID(MID('Copier commandes wix'!A127,FIND("µ",SUBSTITUTE('Copier commandes wix'!A127,",","µ",22))+2,FIND("µ",SUBSTITUTE('Copier commandes wix'!A127,",","µ",23))-FIND("µ",SUBSTITUTE('Copier commandes wix'!A127,",","µ",22))-3),SEARCH("|",SUBSTITUTE(MID('Copier commandes wix'!A127,FIND("µ",SUBSTITUTE('Copier commandes wix'!A127,",","µ",22))+2,FIND("µ",SUBSTITUTE('Copier commandes wix'!A127,",","µ",23))-FIND("µ",SUBSTITUTE('Copier commandes wix'!A127,",","µ",22))-3),"-","|",LEN(MID('Copier commandes wix'!A127,FIND("µ",SUBSTITUTE('Copier commandes wix'!A127,",","µ",22))+2,FIND("µ",SUBSTITUTE('Copier commandes wix'!A127,",","µ",23))-FIND("µ",SUBSTITUTE('Copier commandes wix'!A127,",","µ",22))-3))-LEN(SUBSTITUTE(MID('Copier commandes wix'!A127,FIND("µ",SUBSTITUTE('Copier commandes wix'!A127,",","µ",22))+2,FIND("µ",SUBSTITUTE('Copier commandes wix'!A127,",","µ",23))-FIND("µ",SUBSTITUTE('Copier commandes wix'!A127,",","µ",22))-3),"-",""))))+1,500)</f>
        <v>S441065 CHAUSSURE SOUDEUR ARGON</v>
      </c>
      <c r="J126" s="29" t="str">
        <f>MID(MID('Copier commandes wix'!A127,FIND("µ",SUBSTITUTE('Copier commandes wix'!A127,",","µ",23))+2,FIND("µ",SUBSTITUTE('Copier commandes wix'!A127,",","µ",24))-FIND("µ",SUBSTITUTE('Copier commandes wix'!A127,",","µ",23))-3),SEARCH("|",SUBSTITUTE(MID('Copier commandes wix'!A127,FIND("µ",SUBSTITUTE('Copier commandes wix'!A127,",","µ",23))+2,FIND("µ",SUBSTITUTE('Copier commandes wix'!A127,",","µ",24))-FIND("µ",SUBSTITUTE('Copier commandes wix'!A127,",","µ",23))-3),":","|",LEN(MID('Copier commandes wix'!A127,FIND("µ",SUBSTITUTE('Copier commandes wix'!A127,",","µ",23))+2,FIND("µ",SUBSTITUTE('Copier commandes wix'!A127,",","µ",24))-FIND("µ",SUBSTITUTE('Copier commandes wix'!A127,",","µ",23))-3))-LEN(SUBSTITUTE(MID('Copier commandes wix'!A127,FIND("µ",SUBSTITUTE('Copier commandes wix'!A127,",","µ",23))+2,FIND("µ",SUBSTITUTE('Copier commandes wix'!A127,",","µ",24))-FIND("µ",SUBSTITUTE('Copier commandes wix'!A127,",","µ",23))-3),":",""))))+1,500)</f>
        <v>44</v>
      </c>
      <c r="K126" s="40" t="str">
        <f>MID('Copier commandes wix'!A127,FIND("µ",SUBSTITUTE('Copier commandes wix'!A127,",","µ",26))+2,FIND("µ",SUBSTITUTE('Copier commandes wix'!A127,",","µ",27))-FIND("µ",SUBSTITUTE('Copier commandes wix'!A127,",","µ",26))-3)</f>
        <v>35.89</v>
      </c>
      <c r="L126" s="36" t="str">
        <f>MID('Copier commandes wix'!A127,FIND("µ",SUBSTITUTE('Copier commandes wix'!A127,",","µ",25))+2,FIND("µ",SUBSTITUTE('Copier commandes wix'!A127,",","µ",26))-FIND("µ",SUBSTITUTE('Copier commandes wix'!A127,",","µ",25))-3)</f>
        <v>1</v>
      </c>
      <c r="M126" s="36">
        <f t="shared" si="10"/>
        <v>2154.0100000000002</v>
      </c>
      <c r="N126" s="5"/>
      <c r="O126" s="29" t="str">
        <f>IFERROR(VLOOKUP(I126,Article_famille!A:B,2,FALSE),"NA")</f>
        <v>Pieds</v>
      </c>
      <c r="P126" s="44" t="str">
        <f>'Copier commandes wix'!F126</f>
        <v>25/10/18</v>
      </c>
      <c r="Q126" s="29">
        <f>VLOOKUP(G126,'effectif par contrat'!A:B,2,FALSE)</f>
        <v>5</v>
      </c>
    </row>
    <row r="127" spans="1:17" ht="23.25" x14ac:dyDescent="0.35">
      <c r="A127" s="33" t="str">
        <f>'Copier commandes wix'!C128</f>
        <v>#10004</v>
      </c>
      <c r="B127" s="37" t="str">
        <f>MID('Copier commandes wix'!A128,FIND("µ",SUBSTITUTE('Copier commandes wix'!A128,",","µ",4))+2,FIND("µ",SUBSTITUTE('Copier commandes wix'!A128,",","µ",5))-FIND("µ",SUBSTITUTE('Copier commandes wix'!A128,",","µ",4))-3)</f>
        <v>lorenzo franzetti</v>
      </c>
      <c r="C127" s="37" t="str">
        <f t="shared" si="4"/>
        <v>lorenzo</v>
      </c>
      <c r="D127" s="37">
        <f t="shared" si="5"/>
        <v>8</v>
      </c>
      <c r="E127" s="37">
        <f t="shared" si="6"/>
        <v>17</v>
      </c>
      <c r="F127" s="37" t="str">
        <f t="shared" si="7"/>
        <v>franzetti</v>
      </c>
      <c r="G127" s="37" t="str">
        <f>VLOOKUP(F127,'Effectif contrat'!A:B,2,FALSE)</f>
        <v>ATELIER B05</v>
      </c>
      <c r="H127" s="36" t="str">
        <f>IFERROR(MID(MID('Copier commandes wix'!A128,FIND("µ",SUBSTITUTE('Copier commandes wix'!A128,",","µ",22))+2,FIND("µ",SUBSTITUTE('Copier commandes wix'!A128,",","µ",23))-FIND("µ",SUBSTITUTE('Copier commandes wix'!A128,",","µ",22))-3),1,FIND("-",MID('Copier commandes wix'!A128,FIND("µ",SUBSTITUTE('Copier commandes wix'!A128,",","µ",22))+2,FIND("µ",SUBSTITUTE('Copier commandes wix'!A128,",","µ",23))-FIND("µ",SUBSTITUTE('Copier commandes wix'!A128,",","µ",22))-3),1)-1),"")</f>
        <v>EM</v>
      </c>
      <c r="I127" s="36" t="str">
        <f>MID(MID('Copier commandes wix'!A128,FIND("µ",SUBSTITUTE('Copier commandes wix'!A128,",","µ",22))+2,FIND("µ",SUBSTITUTE('Copier commandes wix'!A128,",","µ",23))-FIND("µ",SUBSTITUTE('Copier commandes wix'!A128,",","µ",22))-3),SEARCH("|",SUBSTITUTE(MID('Copier commandes wix'!A128,FIND("µ",SUBSTITUTE('Copier commandes wix'!A128,",","µ",22))+2,FIND("µ",SUBSTITUTE('Copier commandes wix'!A128,",","µ",23))-FIND("µ",SUBSTITUTE('Copier commandes wix'!A128,",","µ",22))-3),"-","|",LEN(MID('Copier commandes wix'!A128,FIND("µ",SUBSTITUTE('Copier commandes wix'!A128,",","µ",22))+2,FIND("µ",SUBSTITUTE('Copier commandes wix'!A128,",","µ",23))-FIND("µ",SUBSTITUTE('Copier commandes wix'!A128,",","µ",22))-3))-LEN(SUBSTITUTE(MID('Copier commandes wix'!A128,FIND("µ",SUBSTITUTE('Copier commandes wix'!A128,",","µ",22))+2,FIND("µ",SUBSTITUTE('Copier commandes wix'!A128,",","µ",23))-FIND("µ",SUBSTITUTE('Copier commandes wix'!A128,",","µ",22))-3),"-",""))))+1,500)</f>
        <v>CHAUSSURE BETA 7252NKK</v>
      </c>
      <c r="J127" s="29" t="str">
        <f>MID(MID('Copier commandes wix'!A128,FIND("µ",SUBSTITUTE('Copier commandes wix'!A128,",","µ",23))+2,FIND("µ",SUBSTITUTE('Copier commandes wix'!A128,",","µ",24))-FIND("µ",SUBSTITUTE('Copier commandes wix'!A128,",","µ",23))-3),SEARCH("|",SUBSTITUTE(MID('Copier commandes wix'!A128,FIND("µ",SUBSTITUTE('Copier commandes wix'!A128,",","µ",23))+2,FIND("µ",SUBSTITUTE('Copier commandes wix'!A128,",","µ",24))-FIND("µ",SUBSTITUTE('Copier commandes wix'!A128,",","µ",23))-3),":","|",LEN(MID('Copier commandes wix'!A128,FIND("µ",SUBSTITUTE('Copier commandes wix'!A128,",","µ",23))+2,FIND("µ",SUBSTITUTE('Copier commandes wix'!A128,",","µ",24))-FIND("µ",SUBSTITUTE('Copier commandes wix'!A128,",","µ",23))-3))-LEN(SUBSTITUTE(MID('Copier commandes wix'!A128,FIND("µ",SUBSTITUTE('Copier commandes wix'!A128,",","µ",23))+2,FIND("µ",SUBSTITUTE('Copier commandes wix'!A128,",","µ",24))-FIND("µ",SUBSTITUTE('Copier commandes wix'!A128,",","µ",23))-3),":",""))))+1,500)</f>
        <v>42</v>
      </c>
      <c r="K127" s="40" t="str">
        <f>MID('Copier commandes wix'!A128,FIND("µ",SUBSTITUTE('Copier commandes wix'!A128,",","µ",26))+2,FIND("µ",SUBSTITUTE('Copier commandes wix'!A128,",","µ",27))-FIND("µ",SUBSTITUTE('Copier commandes wix'!A128,",","µ",26))-3)</f>
        <v>59.5</v>
      </c>
      <c r="L127" s="36" t="str">
        <f>MID('Copier commandes wix'!A128,FIND("µ",SUBSTITUTE('Copier commandes wix'!A128,",","µ",25))+2,FIND("µ",SUBSTITUTE('Copier commandes wix'!A128,",","µ",26))-FIND("µ",SUBSTITUTE('Copier commandes wix'!A128,",","µ",25))-3)</f>
        <v>4</v>
      </c>
      <c r="M127" s="36">
        <f t="shared" si="10"/>
        <v>2154.0100000000002</v>
      </c>
      <c r="N127" s="5"/>
      <c r="O127" s="29" t="str">
        <f>IFERROR(VLOOKUP(I127,Article_famille!A:B,2,FALSE),"NA")</f>
        <v>Pieds</v>
      </c>
      <c r="P127" s="44" t="str">
        <f>'Copier commandes wix'!F127</f>
        <v>25/10/18</v>
      </c>
      <c r="Q127" s="29">
        <f>VLOOKUP(G127,'effectif par contrat'!A:B,2,FALSE)</f>
        <v>5</v>
      </c>
    </row>
    <row r="128" spans="1:17" ht="23.25" x14ac:dyDescent="0.35">
      <c r="A128" s="33" t="str">
        <f>'Copier commandes wix'!C129</f>
        <v>#10004</v>
      </c>
      <c r="B128" s="37" t="str">
        <f>MID('Copier commandes wix'!A129,FIND("µ",SUBSTITUTE('Copier commandes wix'!A129,",","µ",4))+2,FIND("µ",SUBSTITUTE('Copier commandes wix'!A129,",","µ",5))-FIND("µ",SUBSTITUTE('Copier commandes wix'!A129,",","µ",4))-3)</f>
        <v>lorenzo franzetti</v>
      </c>
      <c r="C128" s="37" t="str">
        <f t="shared" si="4"/>
        <v>lorenzo</v>
      </c>
      <c r="D128" s="37">
        <f t="shared" si="5"/>
        <v>8</v>
      </c>
      <c r="E128" s="37">
        <f t="shared" si="6"/>
        <v>17</v>
      </c>
      <c r="F128" s="37" t="str">
        <f t="shared" si="7"/>
        <v>franzetti</v>
      </c>
      <c r="G128" s="37" t="str">
        <f>VLOOKUP(F128,'Effectif contrat'!A:B,2,FALSE)</f>
        <v>ATELIER B05</v>
      </c>
      <c r="H128" s="36" t="str">
        <f>IFERROR(MID(MID('Copier commandes wix'!A129,FIND("µ",SUBSTITUTE('Copier commandes wix'!A129,",","µ",22))+2,FIND("µ",SUBSTITUTE('Copier commandes wix'!A129,",","µ",23))-FIND("µ",SUBSTITUTE('Copier commandes wix'!A129,",","µ",22))-3),1,FIND("-",MID('Copier commandes wix'!A129,FIND("µ",SUBSTITUTE('Copier commandes wix'!A129,",","µ",22))+2,FIND("µ",SUBSTITUTE('Copier commandes wix'!A129,",","µ",23))-FIND("µ",SUBSTITUTE('Copier commandes wix'!A129,",","µ",22))-3),1)-1),"")</f>
        <v xml:space="preserve">EM </v>
      </c>
      <c r="I128" s="36" t="str">
        <f>MID(MID('Copier commandes wix'!A129,FIND("µ",SUBSTITUTE('Copier commandes wix'!A129,",","µ",22))+2,FIND("µ",SUBSTITUTE('Copier commandes wix'!A129,",","µ",23))-FIND("µ",SUBSTITUTE('Copier commandes wix'!A129,",","µ",22))-3),SEARCH("|",SUBSTITUTE(MID('Copier commandes wix'!A129,FIND("µ",SUBSTITUTE('Copier commandes wix'!A129,",","µ",22))+2,FIND("µ",SUBSTITUTE('Copier commandes wix'!A129,",","µ",23))-FIND("µ",SUBSTITUTE('Copier commandes wix'!A129,",","µ",22))-3),"-","|",LEN(MID('Copier commandes wix'!A129,FIND("µ",SUBSTITUTE('Copier commandes wix'!A129,",","µ",22))+2,FIND("µ",SUBSTITUTE('Copier commandes wix'!A129,",","µ",23))-FIND("µ",SUBSTITUTE('Copier commandes wix'!A129,",","µ",22))-3))-LEN(SUBSTITUTE(MID('Copier commandes wix'!A129,FIND("µ",SUBSTITUTE('Copier commandes wix'!A129,",","µ",22))+2,FIND("µ",SUBSTITUTE('Copier commandes wix'!A129,",","µ",23))-FIND("µ",SUBSTITUTE('Copier commandes wix'!A129,",","µ",22))-3),"-",""))))+1,500)</f>
        <v xml:space="preserve"> CHAUSSURE BETA 7253NKK</v>
      </c>
      <c r="J128" s="29" t="str">
        <f>MID(MID('Copier commandes wix'!A129,FIND("µ",SUBSTITUTE('Copier commandes wix'!A129,",","µ",23))+2,FIND("µ",SUBSTITUTE('Copier commandes wix'!A129,",","µ",24))-FIND("µ",SUBSTITUTE('Copier commandes wix'!A129,",","µ",23))-3),SEARCH("|",SUBSTITUTE(MID('Copier commandes wix'!A129,FIND("µ",SUBSTITUTE('Copier commandes wix'!A129,",","µ",23))+2,FIND("µ",SUBSTITUTE('Copier commandes wix'!A129,",","µ",24))-FIND("µ",SUBSTITUTE('Copier commandes wix'!A129,",","µ",23))-3),":","|",LEN(MID('Copier commandes wix'!A129,FIND("µ",SUBSTITUTE('Copier commandes wix'!A129,",","µ",23))+2,FIND("µ",SUBSTITUTE('Copier commandes wix'!A129,",","µ",24))-FIND("µ",SUBSTITUTE('Copier commandes wix'!A129,",","µ",23))-3))-LEN(SUBSTITUTE(MID('Copier commandes wix'!A129,FIND("µ",SUBSTITUTE('Copier commandes wix'!A129,",","µ",23))+2,FIND("µ",SUBSTITUTE('Copier commandes wix'!A129,",","µ",24))-FIND("µ",SUBSTITUTE('Copier commandes wix'!A129,",","µ",23))-3),":",""))))+1,500)</f>
        <v>44</v>
      </c>
      <c r="K128" s="40" t="str">
        <f>MID('Copier commandes wix'!A129,FIND("µ",SUBSTITUTE('Copier commandes wix'!A129,",","µ",26))+2,FIND("µ",SUBSTITUTE('Copier commandes wix'!A129,",","µ",27))-FIND("µ",SUBSTITUTE('Copier commandes wix'!A129,",","µ",26))-3)</f>
        <v>61.5</v>
      </c>
      <c r="L128" s="36" t="str">
        <f>MID('Copier commandes wix'!A129,FIND("µ",SUBSTITUTE('Copier commandes wix'!A129,",","µ",25))+2,FIND("µ",SUBSTITUTE('Copier commandes wix'!A129,",","µ",26))-FIND("µ",SUBSTITUTE('Copier commandes wix'!A129,",","µ",25))-3)</f>
        <v>4</v>
      </c>
      <c r="M128" s="36">
        <f t="shared" si="10"/>
        <v>2154.0100000000002</v>
      </c>
      <c r="N128" s="5"/>
      <c r="O128" s="29" t="str">
        <f>IFERROR(VLOOKUP(I128,Article_famille!A:B,2,FALSE),"NA")</f>
        <v>NA</v>
      </c>
      <c r="P128" s="44" t="str">
        <f>'Copier commandes wix'!F128</f>
        <v>25/10/18</v>
      </c>
      <c r="Q128" s="29">
        <f>VLOOKUP(G128,'effectif par contrat'!A:B,2,FALSE)</f>
        <v>5</v>
      </c>
    </row>
    <row r="129" spans="1:17" ht="23.25" x14ac:dyDescent="0.35">
      <c r="A129" s="33" t="str">
        <f>'Copier commandes wix'!C130</f>
        <v>#10003</v>
      </c>
      <c r="B129" s="37" t="str">
        <f>MID('Copier commandes wix'!A130,FIND("µ",SUBSTITUTE('Copier commandes wix'!A130,",","µ",4))+2,FIND("µ",SUBSTITUTE('Copier commandes wix'!A130,",","µ",5))-FIND("µ",SUBSTITUTE('Copier commandes wix'!A130,",","µ",4))-3)</f>
        <v>karine bedon</v>
      </c>
      <c r="C129" s="37" t="str">
        <f t="shared" si="4"/>
        <v>karine</v>
      </c>
      <c r="D129" s="37">
        <f t="shared" si="5"/>
        <v>7</v>
      </c>
      <c r="E129" s="37">
        <f t="shared" si="6"/>
        <v>12</v>
      </c>
      <c r="F129" s="37" t="str">
        <f t="shared" si="7"/>
        <v>bedon</v>
      </c>
      <c r="G129" s="37" t="str">
        <f>VLOOKUP(F129,'Effectif contrat'!A:B,2,FALSE)</f>
        <v>B05 - FONCTIONS SUPPORT</v>
      </c>
      <c r="H129" s="36" t="str">
        <f>IFERROR(MID(MID('Copier commandes wix'!A130,FIND("µ",SUBSTITUTE('Copier commandes wix'!A130,",","µ",22))+2,FIND("µ",SUBSTITUTE('Copier commandes wix'!A130,",","µ",23))-FIND("µ",SUBSTITUTE('Copier commandes wix'!A130,",","µ",22))-3),1,FIND("-",MID('Copier commandes wix'!A130,FIND("µ",SUBSTITUTE('Copier commandes wix'!A130,",","µ",22))+2,FIND("µ",SUBSTITUTE('Copier commandes wix'!A130,",","µ",23))-FIND("µ",SUBSTITUTE('Copier commandes wix'!A130,",","µ",22))-3),1)-1),"")</f>
        <v>FS</v>
      </c>
      <c r="I129" s="36" t="str">
        <f>MID(MID('Copier commandes wix'!A130,FIND("µ",SUBSTITUTE('Copier commandes wix'!A130,",","µ",22))+2,FIND("µ",SUBSTITUTE('Copier commandes wix'!A130,",","µ",23))-FIND("µ",SUBSTITUTE('Copier commandes wix'!A130,",","µ",22))-3),SEARCH("|",SUBSTITUTE(MID('Copier commandes wix'!A130,FIND("µ",SUBSTITUTE('Copier commandes wix'!A130,",","µ",22))+2,FIND("µ",SUBSTITUTE('Copier commandes wix'!A130,",","µ",23))-FIND("µ",SUBSTITUTE('Copier commandes wix'!A130,",","µ",22))-3),"-","|",LEN(MID('Copier commandes wix'!A130,FIND("µ",SUBSTITUTE('Copier commandes wix'!A130,",","µ",22))+2,FIND("µ",SUBSTITUTE('Copier commandes wix'!A130,",","µ",23))-FIND("µ",SUBSTITUTE('Copier commandes wix'!A130,",","µ",22))-3))-LEN(SUBSTITUTE(MID('Copier commandes wix'!A130,FIND("µ",SUBSTITUTE('Copier commandes wix'!A130,",","µ",22))+2,FIND("µ",SUBSTITUTE('Copier commandes wix'!A130,",","µ",23))-FIND("µ",SUBSTITUTE('Copier commandes wix'!A130,",","µ",22))-3),"-",""))))+1,500)</f>
        <v>S723064VE BOITE DE GANTS NITRIL EPIKA POUDRE</v>
      </c>
      <c r="J129" s="29" t="str">
        <f>MID(MID('Copier commandes wix'!A130,FIND("µ",SUBSTITUTE('Copier commandes wix'!A130,",","µ",23))+2,FIND("µ",SUBSTITUTE('Copier commandes wix'!A130,",","µ",24))-FIND("µ",SUBSTITUTE('Copier commandes wix'!A130,",","µ",23))-3),SEARCH("|",SUBSTITUTE(MID('Copier commandes wix'!A130,FIND("µ",SUBSTITUTE('Copier commandes wix'!A130,",","µ",23))+2,FIND("µ",SUBSTITUTE('Copier commandes wix'!A130,",","µ",24))-FIND("µ",SUBSTITUTE('Copier commandes wix'!A130,",","µ",23))-3),":","|",LEN(MID('Copier commandes wix'!A130,FIND("µ",SUBSTITUTE('Copier commandes wix'!A130,",","µ",23))+2,FIND("µ",SUBSTITUTE('Copier commandes wix'!A130,",","µ",24))-FIND("µ",SUBSTITUTE('Copier commandes wix'!A130,",","µ",23))-3))-LEN(SUBSTITUTE(MID('Copier commandes wix'!A130,FIND("µ",SUBSTITUTE('Copier commandes wix'!A130,",","µ",23))+2,FIND("µ",SUBSTITUTE('Copier commandes wix'!A130,",","µ",24))-FIND("µ",SUBSTITUTE('Copier commandes wix'!A130,",","µ",23))-3),":",""))))+1,500)</f>
        <v>S</v>
      </c>
      <c r="K129" s="40" t="str">
        <f>MID('Copier commandes wix'!A130,FIND("µ",SUBSTITUTE('Copier commandes wix'!A130,",","µ",26))+2,FIND("µ",SUBSTITUTE('Copier commandes wix'!A130,",","µ",27))-FIND("µ",SUBSTITUTE('Copier commandes wix'!A130,",","µ",26))-3)</f>
        <v>6.52</v>
      </c>
      <c r="L129" s="36" t="str">
        <f>MID('Copier commandes wix'!A130,FIND("µ",SUBSTITUTE('Copier commandes wix'!A130,",","µ",25))+2,FIND("µ",SUBSTITUTE('Copier commandes wix'!A130,",","µ",26))-FIND("µ",SUBSTITUTE('Copier commandes wix'!A130,",","µ",25))-3)</f>
        <v>1</v>
      </c>
      <c r="M129" s="42" t="str">
        <f>MID('Copier commandes wix'!A130,FIND("µ",SUBSTITUTE('Copier commandes wix'!A130,",","µ",33))+2,FIND("µ",SUBSTITUTE('Copier commandes wix'!A130,",","µ",34))-FIND("µ",SUBSTITUTE('Copier commandes wix'!A130,",","µ",33))-3)</f>
        <v>6.52</v>
      </c>
      <c r="N129" s="5"/>
      <c r="O129" s="29" t="str">
        <f>IFERROR(VLOOKUP(I129,Article_famille!A:B,2,FALSE),"NA")</f>
        <v>Mains</v>
      </c>
      <c r="P129" s="44" t="str">
        <f>'Copier commandes wix'!F129</f>
        <v>25/10/18</v>
      </c>
      <c r="Q129" s="29">
        <f>VLOOKUP(G129,'effectif par contrat'!A:B,2,FALSE)</f>
        <v>10</v>
      </c>
    </row>
    <row r="130" spans="1:17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O130"/>
      <c r="P130"/>
      <c r="Q130"/>
    </row>
    <row r="131" spans="1:17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O131"/>
      <c r="P131"/>
      <c r="Q131"/>
    </row>
    <row r="132" spans="1:17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O132"/>
      <c r="P132"/>
      <c r="Q132"/>
    </row>
    <row r="133" spans="1:17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O133"/>
      <c r="P133"/>
      <c r="Q133"/>
    </row>
    <row r="134" spans="1:17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O134"/>
      <c r="P134"/>
      <c r="Q134"/>
    </row>
    <row r="135" spans="1:17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O135"/>
      <c r="P135"/>
      <c r="Q135"/>
    </row>
    <row r="136" spans="1:17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O136"/>
      <c r="P136"/>
      <c r="Q136"/>
    </row>
    <row r="137" spans="1:17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O137"/>
      <c r="P137"/>
      <c r="Q137"/>
    </row>
    <row r="138" spans="1:17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O138"/>
      <c r="P138"/>
      <c r="Q138"/>
    </row>
    <row r="139" spans="1:17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O139"/>
      <c r="P139"/>
      <c r="Q139"/>
    </row>
    <row r="140" spans="1:17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O140"/>
      <c r="P140"/>
      <c r="Q140"/>
    </row>
    <row r="141" spans="1:17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O141"/>
      <c r="P141"/>
      <c r="Q141"/>
    </row>
    <row r="142" spans="1:17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O142"/>
      <c r="P142"/>
      <c r="Q142"/>
    </row>
    <row r="143" spans="1:17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O143"/>
      <c r="P143"/>
      <c r="Q143"/>
    </row>
    <row r="144" spans="1:17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O144"/>
      <c r="P144"/>
      <c r="Q144"/>
    </row>
    <row r="145" spans="1:17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O145"/>
      <c r="P145"/>
      <c r="Q145"/>
    </row>
    <row r="146" spans="1:17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O146"/>
      <c r="P146"/>
      <c r="Q146"/>
    </row>
    <row r="147" spans="1:17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O147"/>
      <c r="P147"/>
      <c r="Q147"/>
    </row>
    <row r="148" spans="1:17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O148"/>
      <c r="P148"/>
      <c r="Q148"/>
    </row>
    <row r="149" spans="1:17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O149"/>
      <c r="P149"/>
      <c r="Q149"/>
    </row>
    <row r="150" spans="1:17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O150"/>
      <c r="P150"/>
      <c r="Q150"/>
    </row>
    <row r="151" spans="1:17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O151"/>
      <c r="P151"/>
      <c r="Q151"/>
    </row>
    <row r="152" spans="1:17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O152"/>
      <c r="P152"/>
      <c r="Q152"/>
    </row>
    <row r="153" spans="1:17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O153"/>
      <c r="P153"/>
      <c r="Q153"/>
    </row>
    <row r="154" spans="1:17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O154"/>
      <c r="P154"/>
      <c r="Q154"/>
    </row>
    <row r="155" spans="1:17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O155"/>
      <c r="P155"/>
      <c r="Q155"/>
    </row>
    <row r="156" spans="1:17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O156"/>
      <c r="P156"/>
      <c r="Q156"/>
    </row>
    <row r="157" spans="1:17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O157"/>
      <c r="P157"/>
      <c r="Q157"/>
    </row>
    <row r="158" spans="1:17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O158"/>
      <c r="P158"/>
      <c r="Q158"/>
    </row>
    <row r="159" spans="1:17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O159"/>
      <c r="P159"/>
      <c r="Q159"/>
    </row>
    <row r="160" spans="1:17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O160"/>
      <c r="P160"/>
      <c r="Q160"/>
    </row>
    <row r="161" spans="1:17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O161"/>
      <c r="P161"/>
      <c r="Q161"/>
    </row>
    <row r="162" spans="1:17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O162"/>
      <c r="P162"/>
      <c r="Q162"/>
    </row>
    <row r="163" spans="1:17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O163"/>
      <c r="P163"/>
      <c r="Q163"/>
    </row>
    <row r="164" spans="1:17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O164"/>
      <c r="P164"/>
      <c r="Q164"/>
    </row>
    <row r="165" spans="1:17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O165"/>
      <c r="P165"/>
      <c r="Q165"/>
    </row>
    <row r="166" spans="1:17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O166"/>
      <c r="P166"/>
      <c r="Q166"/>
    </row>
    <row r="167" spans="1:17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O167"/>
      <c r="P167"/>
      <c r="Q167"/>
    </row>
    <row r="168" spans="1:17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O168"/>
      <c r="P168"/>
      <c r="Q168"/>
    </row>
    <row r="169" spans="1:17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O169"/>
      <c r="P169"/>
      <c r="Q169"/>
    </row>
    <row r="170" spans="1:17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O170"/>
      <c r="P170"/>
      <c r="Q170"/>
    </row>
    <row r="171" spans="1:17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O171"/>
      <c r="P171"/>
      <c r="Q171"/>
    </row>
    <row r="172" spans="1:17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O172"/>
      <c r="P172"/>
      <c r="Q172"/>
    </row>
    <row r="173" spans="1:17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O173"/>
      <c r="P173"/>
      <c r="Q173"/>
    </row>
    <row r="174" spans="1:17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O174"/>
      <c r="P174"/>
      <c r="Q174"/>
    </row>
    <row r="175" spans="1:17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O175"/>
      <c r="P175"/>
      <c r="Q175"/>
    </row>
    <row r="176" spans="1:17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O176"/>
      <c r="P176"/>
      <c r="Q176"/>
    </row>
    <row r="177" spans="1:17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O177"/>
      <c r="P177"/>
      <c r="Q177"/>
    </row>
    <row r="178" spans="1:17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O178"/>
      <c r="P178"/>
      <c r="Q178"/>
    </row>
    <row r="179" spans="1:17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O179"/>
      <c r="P179"/>
      <c r="Q179"/>
    </row>
    <row r="180" spans="1:17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O180"/>
      <c r="P180"/>
      <c r="Q180"/>
    </row>
    <row r="181" spans="1:17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O181"/>
      <c r="P181"/>
      <c r="Q181"/>
    </row>
    <row r="182" spans="1:17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O182"/>
      <c r="P182"/>
      <c r="Q182"/>
    </row>
    <row r="183" spans="1:17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O183"/>
      <c r="P183"/>
      <c r="Q183"/>
    </row>
    <row r="184" spans="1:17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O184"/>
      <c r="P184"/>
      <c r="Q184"/>
    </row>
    <row r="185" spans="1:17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O185"/>
      <c r="P185"/>
      <c r="Q185"/>
    </row>
    <row r="186" spans="1:17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O186"/>
      <c r="P186"/>
      <c r="Q186"/>
    </row>
    <row r="187" spans="1:17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O187"/>
      <c r="P187"/>
      <c r="Q187"/>
    </row>
    <row r="188" spans="1:17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O188"/>
      <c r="P188"/>
      <c r="Q188"/>
    </row>
    <row r="189" spans="1:17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O189"/>
      <c r="P189"/>
      <c r="Q189"/>
    </row>
    <row r="190" spans="1:17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O190"/>
      <c r="P190"/>
      <c r="Q190"/>
    </row>
    <row r="191" spans="1:17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O191"/>
      <c r="P191"/>
      <c r="Q191"/>
    </row>
    <row r="192" spans="1:17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O192"/>
      <c r="P192"/>
      <c r="Q192"/>
    </row>
    <row r="193" spans="1:17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O193"/>
      <c r="P193"/>
      <c r="Q193"/>
    </row>
    <row r="194" spans="1:17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O194"/>
      <c r="P194"/>
      <c r="Q194"/>
    </row>
    <row r="195" spans="1:17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O195"/>
      <c r="P195"/>
      <c r="Q195"/>
    </row>
    <row r="196" spans="1:17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O196"/>
      <c r="P196"/>
      <c r="Q196"/>
    </row>
    <row r="197" spans="1:17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O197"/>
      <c r="P197"/>
      <c r="Q197"/>
    </row>
    <row r="198" spans="1:17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O198"/>
      <c r="P198"/>
      <c r="Q198"/>
    </row>
    <row r="199" spans="1:17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O199"/>
      <c r="P199"/>
      <c r="Q199"/>
    </row>
    <row r="200" spans="1:17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O200"/>
      <c r="P200"/>
      <c r="Q200"/>
    </row>
    <row r="201" spans="1:17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O201"/>
      <c r="P201"/>
      <c r="Q201"/>
    </row>
    <row r="202" spans="1:17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O202"/>
      <c r="P202"/>
      <c r="Q202"/>
    </row>
    <row r="203" spans="1:17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O203"/>
      <c r="P203"/>
      <c r="Q203"/>
    </row>
    <row r="204" spans="1:17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O204"/>
      <c r="P204"/>
      <c r="Q204"/>
    </row>
    <row r="205" spans="1:17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O205"/>
      <c r="P205"/>
      <c r="Q205"/>
    </row>
    <row r="206" spans="1:17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O206"/>
      <c r="P206"/>
      <c r="Q206"/>
    </row>
    <row r="207" spans="1:17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O207"/>
      <c r="P207"/>
      <c r="Q207"/>
    </row>
    <row r="208" spans="1:17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O208"/>
      <c r="P208"/>
      <c r="Q208"/>
    </row>
    <row r="209" spans="1:17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O209"/>
      <c r="P209"/>
      <c r="Q209"/>
    </row>
    <row r="210" spans="1:17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O210"/>
      <c r="P210"/>
      <c r="Q210"/>
    </row>
    <row r="211" spans="1:17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O211"/>
      <c r="P211"/>
      <c r="Q211"/>
    </row>
    <row r="212" spans="1:17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O212"/>
      <c r="P212"/>
      <c r="Q212"/>
    </row>
    <row r="213" spans="1:17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O213"/>
      <c r="P213"/>
      <c r="Q213"/>
    </row>
    <row r="214" spans="1:17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O214"/>
      <c r="P214"/>
      <c r="Q214"/>
    </row>
    <row r="215" spans="1:17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O215"/>
      <c r="P215"/>
      <c r="Q215"/>
    </row>
    <row r="216" spans="1:17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O216"/>
      <c r="P216"/>
      <c r="Q216"/>
    </row>
    <row r="217" spans="1:17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O217"/>
      <c r="P217"/>
      <c r="Q217"/>
    </row>
    <row r="218" spans="1:17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O218"/>
      <c r="P218"/>
      <c r="Q218"/>
    </row>
    <row r="219" spans="1:17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O219"/>
      <c r="P219"/>
      <c r="Q219"/>
    </row>
    <row r="220" spans="1:17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O220"/>
      <c r="P220"/>
      <c r="Q220"/>
    </row>
    <row r="221" spans="1:17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O221"/>
      <c r="P221"/>
      <c r="Q221"/>
    </row>
    <row r="222" spans="1:17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O222"/>
      <c r="P222"/>
      <c r="Q222"/>
    </row>
    <row r="223" spans="1:17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O223"/>
      <c r="P223"/>
      <c r="Q223"/>
    </row>
    <row r="224" spans="1:17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O224"/>
      <c r="P224"/>
      <c r="Q224"/>
    </row>
    <row r="225" spans="1:17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O225"/>
      <c r="P225"/>
      <c r="Q225"/>
    </row>
    <row r="226" spans="1:17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O226"/>
      <c r="P226"/>
      <c r="Q226"/>
    </row>
    <row r="227" spans="1:17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O227"/>
      <c r="P227"/>
      <c r="Q227"/>
    </row>
    <row r="228" spans="1:17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O228"/>
      <c r="P228"/>
      <c r="Q228"/>
    </row>
    <row r="229" spans="1:17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O229"/>
      <c r="P229"/>
      <c r="Q229"/>
    </row>
    <row r="230" spans="1:17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O230"/>
      <c r="P230"/>
      <c r="Q230"/>
    </row>
    <row r="231" spans="1:17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O231"/>
      <c r="P231"/>
      <c r="Q231"/>
    </row>
    <row r="232" spans="1:17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O232"/>
      <c r="P232"/>
      <c r="Q232"/>
    </row>
    <row r="233" spans="1:17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O233"/>
      <c r="P233"/>
      <c r="Q233"/>
    </row>
    <row r="234" spans="1:17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O234"/>
      <c r="P234"/>
      <c r="Q234"/>
    </row>
    <row r="235" spans="1:17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O235"/>
      <c r="P235"/>
      <c r="Q235"/>
    </row>
    <row r="236" spans="1:17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O236"/>
      <c r="P236"/>
      <c r="Q236"/>
    </row>
    <row r="237" spans="1:17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O237"/>
      <c r="P237"/>
      <c r="Q237"/>
    </row>
    <row r="238" spans="1:17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O238"/>
      <c r="P238"/>
      <c r="Q238"/>
    </row>
    <row r="239" spans="1:17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O239"/>
      <c r="P239"/>
      <c r="Q239"/>
    </row>
    <row r="240" spans="1:17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O240"/>
      <c r="P240"/>
      <c r="Q240"/>
    </row>
    <row r="241" spans="1:17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O241"/>
      <c r="P241"/>
      <c r="Q241"/>
    </row>
    <row r="242" spans="1:17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O242"/>
      <c r="P242"/>
      <c r="Q242"/>
    </row>
    <row r="243" spans="1:17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O243"/>
      <c r="P243"/>
      <c r="Q243"/>
    </row>
    <row r="244" spans="1:17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O244"/>
      <c r="P244"/>
      <c r="Q244"/>
    </row>
    <row r="245" spans="1:17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O245"/>
      <c r="P245"/>
      <c r="Q245"/>
    </row>
    <row r="246" spans="1:17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O246"/>
      <c r="P246"/>
      <c r="Q246"/>
    </row>
    <row r="247" spans="1:17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O247"/>
      <c r="P247"/>
      <c r="Q247"/>
    </row>
    <row r="248" spans="1:17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O248"/>
      <c r="P248"/>
      <c r="Q248"/>
    </row>
    <row r="249" spans="1:17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O249"/>
      <c r="P249"/>
      <c r="Q249"/>
    </row>
    <row r="250" spans="1:17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O250"/>
      <c r="P250"/>
      <c r="Q250"/>
    </row>
    <row r="251" spans="1:17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O251"/>
      <c r="P251"/>
      <c r="Q251"/>
    </row>
    <row r="252" spans="1:17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O252"/>
      <c r="P252"/>
      <c r="Q252"/>
    </row>
    <row r="253" spans="1:17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O253"/>
      <c r="P253"/>
      <c r="Q253"/>
    </row>
    <row r="254" spans="1:17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O254"/>
      <c r="P254"/>
      <c r="Q254"/>
    </row>
    <row r="255" spans="1:17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O255"/>
      <c r="P255"/>
      <c r="Q255"/>
    </row>
    <row r="256" spans="1:17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O256"/>
      <c r="P256"/>
      <c r="Q256"/>
    </row>
    <row r="257" spans="1:17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O257"/>
      <c r="P257"/>
      <c r="Q257"/>
    </row>
    <row r="258" spans="1:17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O258"/>
      <c r="P258"/>
      <c r="Q258"/>
    </row>
    <row r="259" spans="1:17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O259"/>
      <c r="P259"/>
      <c r="Q259"/>
    </row>
    <row r="260" spans="1:17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O260"/>
      <c r="P260"/>
      <c r="Q260"/>
    </row>
    <row r="261" spans="1:17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O261"/>
      <c r="P261"/>
      <c r="Q261"/>
    </row>
    <row r="262" spans="1:17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O262"/>
      <c r="P262"/>
      <c r="Q262"/>
    </row>
    <row r="263" spans="1:17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O263"/>
      <c r="P263"/>
      <c r="Q263"/>
    </row>
    <row r="264" spans="1:17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O264"/>
      <c r="P264"/>
      <c r="Q264"/>
    </row>
    <row r="265" spans="1:17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O265"/>
      <c r="P265"/>
      <c r="Q265"/>
    </row>
    <row r="266" spans="1:17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O266"/>
      <c r="P266"/>
      <c r="Q266"/>
    </row>
    <row r="267" spans="1:17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O267"/>
      <c r="P267"/>
      <c r="Q267"/>
    </row>
    <row r="268" spans="1:17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O268"/>
      <c r="P268"/>
      <c r="Q268"/>
    </row>
    <row r="269" spans="1:17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O269"/>
      <c r="P269"/>
      <c r="Q269"/>
    </row>
    <row r="270" spans="1:17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O270"/>
      <c r="P270"/>
      <c r="Q270"/>
    </row>
    <row r="271" spans="1:17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O271"/>
      <c r="P271"/>
      <c r="Q271"/>
    </row>
    <row r="272" spans="1:17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O272"/>
      <c r="P272"/>
      <c r="Q272"/>
    </row>
    <row r="273" spans="1:17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O273"/>
      <c r="P273"/>
      <c r="Q273"/>
    </row>
    <row r="274" spans="1:17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O274"/>
      <c r="P274"/>
      <c r="Q274"/>
    </row>
    <row r="275" spans="1:17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O275"/>
      <c r="P275"/>
      <c r="Q275"/>
    </row>
    <row r="276" spans="1:17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O276"/>
      <c r="P276"/>
      <c r="Q276"/>
    </row>
    <row r="277" spans="1:17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O277"/>
      <c r="P277"/>
      <c r="Q277"/>
    </row>
    <row r="278" spans="1:17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O278"/>
      <c r="P278"/>
      <c r="Q278"/>
    </row>
    <row r="279" spans="1:17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O279"/>
      <c r="P279"/>
      <c r="Q279"/>
    </row>
    <row r="280" spans="1:17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O280"/>
      <c r="P280"/>
      <c r="Q280"/>
    </row>
    <row r="281" spans="1:17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O281"/>
      <c r="P281"/>
      <c r="Q281"/>
    </row>
    <row r="282" spans="1:17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O282"/>
      <c r="P282"/>
      <c r="Q282"/>
    </row>
    <row r="283" spans="1:17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O283"/>
      <c r="P283"/>
      <c r="Q283"/>
    </row>
    <row r="284" spans="1:17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O284"/>
      <c r="P284"/>
      <c r="Q284"/>
    </row>
    <row r="285" spans="1:17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O285"/>
      <c r="P285"/>
      <c r="Q285"/>
    </row>
    <row r="286" spans="1:17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O286"/>
      <c r="P286"/>
      <c r="Q286"/>
    </row>
    <row r="287" spans="1:17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O287"/>
      <c r="P287"/>
      <c r="Q287"/>
    </row>
    <row r="288" spans="1:17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O288"/>
      <c r="P288"/>
      <c r="Q288"/>
    </row>
    <row r="289" spans="1:17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O289"/>
      <c r="P289"/>
      <c r="Q289"/>
    </row>
    <row r="290" spans="1:17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O290"/>
      <c r="P290"/>
      <c r="Q290"/>
    </row>
    <row r="291" spans="1:17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O291"/>
      <c r="P291"/>
      <c r="Q291"/>
    </row>
    <row r="292" spans="1:17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O292"/>
      <c r="P292"/>
      <c r="Q292"/>
    </row>
    <row r="293" spans="1:17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O293"/>
      <c r="P293"/>
      <c r="Q293"/>
    </row>
    <row r="294" spans="1:17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O294"/>
      <c r="P294"/>
      <c r="Q294"/>
    </row>
    <row r="295" spans="1:17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O295"/>
      <c r="P295"/>
      <c r="Q295"/>
    </row>
    <row r="296" spans="1:17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O296"/>
      <c r="P296"/>
      <c r="Q296"/>
    </row>
    <row r="297" spans="1:17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O297"/>
      <c r="P297"/>
      <c r="Q297"/>
    </row>
    <row r="298" spans="1:17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O298"/>
      <c r="P298"/>
      <c r="Q298"/>
    </row>
    <row r="299" spans="1:17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O299"/>
      <c r="P299"/>
      <c r="Q299"/>
    </row>
    <row r="300" spans="1:17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O300"/>
      <c r="P300"/>
      <c r="Q300"/>
    </row>
    <row r="301" spans="1:17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O301"/>
      <c r="P301"/>
      <c r="Q301"/>
    </row>
    <row r="302" spans="1:17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O302"/>
      <c r="P302"/>
      <c r="Q302"/>
    </row>
    <row r="303" spans="1:17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O303"/>
      <c r="P303"/>
      <c r="Q303"/>
    </row>
    <row r="304" spans="1:17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O304"/>
      <c r="P304"/>
      <c r="Q304"/>
    </row>
    <row r="305" spans="1:17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O305"/>
      <c r="P305"/>
      <c r="Q305"/>
    </row>
    <row r="306" spans="1:17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O306"/>
      <c r="P306"/>
      <c r="Q306"/>
    </row>
    <row r="307" spans="1:17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O307"/>
      <c r="P307"/>
      <c r="Q307"/>
    </row>
    <row r="308" spans="1:17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O308"/>
      <c r="P308"/>
      <c r="Q308"/>
    </row>
    <row r="309" spans="1:17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O309"/>
      <c r="P309"/>
      <c r="Q309"/>
    </row>
    <row r="310" spans="1:17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O310"/>
      <c r="P310"/>
      <c r="Q310"/>
    </row>
    <row r="311" spans="1:17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O311"/>
      <c r="P311"/>
      <c r="Q311"/>
    </row>
    <row r="312" spans="1:17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O312"/>
      <c r="P312"/>
      <c r="Q312"/>
    </row>
    <row r="313" spans="1:17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O313"/>
      <c r="P313"/>
      <c r="Q313"/>
    </row>
    <row r="314" spans="1:17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O314"/>
      <c r="P314"/>
      <c r="Q314"/>
    </row>
    <row r="315" spans="1:17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O315"/>
      <c r="P315"/>
      <c r="Q315"/>
    </row>
    <row r="316" spans="1:17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O316"/>
      <c r="P316"/>
      <c r="Q316"/>
    </row>
    <row r="317" spans="1:17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O317"/>
      <c r="P317"/>
      <c r="Q317"/>
    </row>
    <row r="318" spans="1:17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O318"/>
      <c r="P318"/>
      <c r="Q318"/>
    </row>
    <row r="319" spans="1:17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O319"/>
      <c r="P319"/>
      <c r="Q319"/>
    </row>
    <row r="320" spans="1:17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O320"/>
      <c r="P320"/>
      <c r="Q320"/>
    </row>
    <row r="321" spans="1:17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O321"/>
      <c r="P321"/>
      <c r="Q321"/>
    </row>
    <row r="322" spans="1:17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O322"/>
      <c r="P322"/>
      <c r="Q322"/>
    </row>
    <row r="323" spans="1:17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O323"/>
      <c r="P323"/>
      <c r="Q323"/>
    </row>
    <row r="324" spans="1:17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O324"/>
      <c r="P324"/>
      <c r="Q324"/>
    </row>
    <row r="325" spans="1:17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O325"/>
      <c r="P325"/>
      <c r="Q325"/>
    </row>
    <row r="326" spans="1:17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O326"/>
      <c r="P326"/>
      <c r="Q326"/>
    </row>
    <row r="327" spans="1:17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O327"/>
      <c r="P327"/>
      <c r="Q327"/>
    </row>
    <row r="328" spans="1:17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O328"/>
      <c r="P328"/>
      <c r="Q328"/>
    </row>
    <row r="329" spans="1:17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O329"/>
      <c r="P329"/>
      <c r="Q329"/>
    </row>
    <row r="330" spans="1:17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O330"/>
      <c r="P330"/>
      <c r="Q330"/>
    </row>
    <row r="331" spans="1:17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O331"/>
      <c r="P331"/>
      <c r="Q331"/>
    </row>
    <row r="332" spans="1:17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O332"/>
      <c r="P332"/>
      <c r="Q332"/>
    </row>
    <row r="333" spans="1:17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O333"/>
      <c r="P333"/>
      <c r="Q333"/>
    </row>
    <row r="334" spans="1:17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O334"/>
      <c r="P334"/>
      <c r="Q334"/>
    </row>
    <row r="335" spans="1:17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O335"/>
      <c r="P335"/>
      <c r="Q335"/>
    </row>
    <row r="336" spans="1:17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O336"/>
      <c r="P336"/>
      <c r="Q336"/>
    </row>
    <row r="337" spans="1:17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O337"/>
      <c r="P337"/>
      <c r="Q337"/>
    </row>
    <row r="338" spans="1:17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O338"/>
      <c r="P338"/>
      <c r="Q338"/>
    </row>
    <row r="339" spans="1:17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O339"/>
      <c r="P339"/>
      <c r="Q339"/>
    </row>
    <row r="340" spans="1:17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O340"/>
      <c r="P340"/>
      <c r="Q340"/>
    </row>
    <row r="341" spans="1:17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O341"/>
      <c r="P341"/>
      <c r="Q341"/>
    </row>
    <row r="342" spans="1:17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O342"/>
      <c r="P342"/>
      <c r="Q342"/>
    </row>
    <row r="343" spans="1:17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O343"/>
      <c r="P343"/>
      <c r="Q343"/>
    </row>
    <row r="344" spans="1:17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O344"/>
      <c r="P344"/>
      <c r="Q344"/>
    </row>
    <row r="345" spans="1:17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O345"/>
      <c r="P345"/>
      <c r="Q345"/>
    </row>
    <row r="346" spans="1:17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O346"/>
      <c r="P346"/>
      <c r="Q346"/>
    </row>
    <row r="347" spans="1:17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O347"/>
      <c r="P347"/>
      <c r="Q347"/>
    </row>
    <row r="348" spans="1:17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O348"/>
      <c r="P348"/>
      <c r="Q348"/>
    </row>
    <row r="349" spans="1:17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O349"/>
      <c r="P349"/>
      <c r="Q349"/>
    </row>
    <row r="350" spans="1:17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O350"/>
      <c r="P350"/>
      <c r="Q350"/>
    </row>
    <row r="351" spans="1:17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O351"/>
      <c r="P351"/>
      <c r="Q351"/>
    </row>
    <row r="352" spans="1:17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O352"/>
      <c r="P352"/>
      <c r="Q352"/>
    </row>
    <row r="353" spans="1:17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O353"/>
      <c r="P353"/>
      <c r="Q353"/>
    </row>
    <row r="354" spans="1:17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O354"/>
      <c r="P354"/>
      <c r="Q354"/>
    </row>
    <row r="355" spans="1:17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O355"/>
      <c r="P355"/>
      <c r="Q355"/>
    </row>
    <row r="356" spans="1:17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O356"/>
      <c r="P356"/>
      <c r="Q356"/>
    </row>
    <row r="357" spans="1:17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O357"/>
      <c r="P357"/>
      <c r="Q357"/>
    </row>
    <row r="358" spans="1:17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O358"/>
      <c r="P358"/>
      <c r="Q358"/>
    </row>
    <row r="359" spans="1:17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O359"/>
      <c r="P359"/>
      <c r="Q359"/>
    </row>
    <row r="360" spans="1:17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O360"/>
      <c r="P360"/>
      <c r="Q360"/>
    </row>
    <row r="361" spans="1:17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O361"/>
      <c r="P361"/>
      <c r="Q361"/>
    </row>
    <row r="362" spans="1:17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O362"/>
      <c r="P362"/>
      <c r="Q362"/>
    </row>
    <row r="363" spans="1:17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O363"/>
      <c r="P363"/>
      <c r="Q363"/>
    </row>
    <row r="364" spans="1:17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O364"/>
      <c r="P364"/>
      <c r="Q364"/>
    </row>
    <row r="365" spans="1:17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O365"/>
      <c r="P365"/>
      <c r="Q365"/>
    </row>
    <row r="366" spans="1:17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O366"/>
      <c r="P366"/>
      <c r="Q366"/>
    </row>
    <row r="367" spans="1:17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O367"/>
      <c r="P367"/>
      <c r="Q367"/>
    </row>
    <row r="368" spans="1:17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O368"/>
      <c r="P368"/>
      <c r="Q368"/>
    </row>
    <row r="369" spans="1:17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O369"/>
      <c r="P369"/>
      <c r="Q369"/>
    </row>
    <row r="370" spans="1:17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O370"/>
      <c r="P370"/>
      <c r="Q370"/>
    </row>
    <row r="371" spans="1:17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O371"/>
      <c r="P371"/>
      <c r="Q371"/>
    </row>
    <row r="372" spans="1:17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O372"/>
      <c r="P372"/>
      <c r="Q372"/>
    </row>
    <row r="373" spans="1:17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O373"/>
      <c r="P373"/>
      <c r="Q373"/>
    </row>
    <row r="374" spans="1:17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O374"/>
      <c r="P374"/>
      <c r="Q374"/>
    </row>
    <row r="375" spans="1:17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O375"/>
      <c r="P375"/>
      <c r="Q375"/>
    </row>
    <row r="376" spans="1:17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O376"/>
      <c r="P376"/>
      <c r="Q376"/>
    </row>
    <row r="377" spans="1:17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O377"/>
      <c r="P377"/>
      <c r="Q377"/>
    </row>
    <row r="378" spans="1:17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O378"/>
      <c r="P378"/>
      <c r="Q378"/>
    </row>
    <row r="379" spans="1:17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O379"/>
      <c r="P379"/>
      <c r="Q379"/>
    </row>
    <row r="380" spans="1:17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O380"/>
      <c r="P380"/>
      <c r="Q380"/>
    </row>
    <row r="381" spans="1:17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O381"/>
      <c r="P381"/>
      <c r="Q381"/>
    </row>
    <row r="382" spans="1:17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O382"/>
      <c r="P382"/>
      <c r="Q382"/>
    </row>
    <row r="383" spans="1:17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O383"/>
      <c r="P383"/>
      <c r="Q383"/>
    </row>
    <row r="384" spans="1:17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O384"/>
      <c r="P384"/>
      <c r="Q384"/>
    </row>
    <row r="385" spans="1:17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O385"/>
      <c r="P385"/>
      <c r="Q385"/>
    </row>
    <row r="386" spans="1:17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O386"/>
      <c r="P386"/>
      <c r="Q386"/>
    </row>
    <row r="387" spans="1:17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O387"/>
      <c r="P387"/>
      <c r="Q387"/>
    </row>
    <row r="388" spans="1:17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O388"/>
      <c r="P388"/>
      <c r="Q388"/>
    </row>
    <row r="389" spans="1:17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O389"/>
      <c r="P389"/>
      <c r="Q389"/>
    </row>
    <row r="390" spans="1:17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O390"/>
      <c r="P390"/>
      <c r="Q390"/>
    </row>
    <row r="391" spans="1:17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O391"/>
      <c r="P391"/>
      <c r="Q391"/>
    </row>
    <row r="392" spans="1:17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O392"/>
      <c r="P392"/>
      <c r="Q392"/>
    </row>
    <row r="393" spans="1:17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O393"/>
      <c r="P393"/>
      <c r="Q393"/>
    </row>
    <row r="394" spans="1:17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O394"/>
      <c r="P394"/>
      <c r="Q394"/>
    </row>
    <row r="395" spans="1:17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O395"/>
      <c r="P395"/>
      <c r="Q395"/>
    </row>
    <row r="396" spans="1:17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O396"/>
      <c r="P396"/>
      <c r="Q396"/>
    </row>
    <row r="397" spans="1:17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O397"/>
      <c r="P397"/>
      <c r="Q397"/>
    </row>
    <row r="398" spans="1:17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O398"/>
      <c r="P398"/>
      <c r="Q398"/>
    </row>
    <row r="399" spans="1:17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O399"/>
      <c r="P399"/>
      <c r="Q399"/>
    </row>
    <row r="400" spans="1:17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O400"/>
      <c r="P400"/>
      <c r="Q400"/>
    </row>
    <row r="401" spans="1:17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O401"/>
      <c r="P401"/>
      <c r="Q401"/>
    </row>
    <row r="402" spans="1:17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O402"/>
      <c r="P402"/>
      <c r="Q402"/>
    </row>
    <row r="403" spans="1:17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O403"/>
      <c r="P403"/>
      <c r="Q403"/>
    </row>
    <row r="404" spans="1:17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O404"/>
      <c r="P404"/>
      <c r="Q404"/>
    </row>
    <row r="405" spans="1:17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O405"/>
      <c r="P405"/>
      <c r="Q405"/>
    </row>
    <row r="406" spans="1:17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O406"/>
      <c r="P406"/>
      <c r="Q406"/>
    </row>
    <row r="407" spans="1:17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O407"/>
      <c r="P407"/>
      <c r="Q407"/>
    </row>
    <row r="408" spans="1:17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O408"/>
      <c r="P408"/>
      <c r="Q408"/>
    </row>
    <row r="409" spans="1:17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O409"/>
      <c r="P409"/>
      <c r="Q409"/>
    </row>
    <row r="410" spans="1:17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O410"/>
      <c r="P410"/>
      <c r="Q410"/>
    </row>
    <row r="411" spans="1:17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O411"/>
      <c r="P411"/>
      <c r="Q411"/>
    </row>
    <row r="412" spans="1:17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O412"/>
      <c r="P412"/>
      <c r="Q412"/>
    </row>
    <row r="413" spans="1:17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O413"/>
      <c r="P413"/>
      <c r="Q413"/>
    </row>
    <row r="414" spans="1:17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O414"/>
      <c r="P414"/>
      <c r="Q414"/>
    </row>
    <row r="415" spans="1:17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O415"/>
      <c r="P415"/>
      <c r="Q415"/>
    </row>
    <row r="416" spans="1:17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O416"/>
      <c r="P416"/>
      <c r="Q416"/>
    </row>
    <row r="417" spans="1:17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O417"/>
      <c r="P417"/>
      <c r="Q417"/>
    </row>
    <row r="418" spans="1:17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O418"/>
      <c r="P418"/>
      <c r="Q418"/>
    </row>
    <row r="419" spans="1:17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O419"/>
      <c r="P419"/>
      <c r="Q419"/>
    </row>
    <row r="420" spans="1:17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O420"/>
      <c r="P420"/>
      <c r="Q420"/>
    </row>
    <row r="421" spans="1:17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O421"/>
      <c r="P421"/>
      <c r="Q421"/>
    </row>
    <row r="422" spans="1:17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O422"/>
      <c r="P422"/>
      <c r="Q422"/>
    </row>
    <row r="423" spans="1:17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O423"/>
      <c r="P423"/>
      <c r="Q423"/>
    </row>
    <row r="424" spans="1:17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O424"/>
      <c r="P424"/>
      <c r="Q424"/>
    </row>
    <row r="425" spans="1:17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O425"/>
      <c r="P425"/>
      <c r="Q425"/>
    </row>
    <row r="426" spans="1:17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O426"/>
      <c r="P426"/>
      <c r="Q426"/>
    </row>
    <row r="427" spans="1:17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O427"/>
      <c r="P427"/>
      <c r="Q427"/>
    </row>
    <row r="428" spans="1:17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O428"/>
      <c r="P428"/>
      <c r="Q428"/>
    </row>
    <row r="429" spans="1:17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O429"/>
      <c r="P429"/>
      <c r="Q429"/>
    </row>
    <row r="430" spans="1:17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O430"/>
      <c r="P430"/>
      <c r="Q430"/>
    </row>
    <row r="431" spans="1:17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O431"/>
      <c r="P431"/>
      <c r="Q431"/>
    </row>
    <row r="432" spans="1:17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O432"/>
      <c r="P432"/>
      <c r="Q432"/>
    </row>
    <row r="433" spans="1:17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O433"/>
      <c r="P433"/>
      <c r="Q433"/>
    </row>
    <row r="434" spans="1:17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O434"/>
      <c r="P434"/>
      <c r="Q434"/>
    </row>
    <row r="435" spans="1:17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O435"/>
      <c r="P435"/>
      <c r="Q435"/>
    </row>
    <row r="436" spans="1:17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O436"/>
      <c r="P436"/>
      <c r="Q436"/>
    </row>
    <row r="437" spans="1:17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O437"/>
      <c r="P437"/>
      <c r="Q437"/>
    </row>
    <row r="438" spans="1:17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O438"/>
      <c r="P438"/>
      <c r="Q438"/>
    </row>
    <row r="439" spans="1:17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O439"/>
      <c r="P439"/>
      <c r="Q439"/>
    </row>
    <row r="440" spans="1:17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O440"/>
      <c r="P440"/>
      <c r="Q440"/>
    </row>
    <row r="441" spans="1:17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O441"/>
      <c r="P441"/>
      <c r="Q441"/>
    </row>
    <row r="442" spans="1:17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O442"/>
      <c r="P442"/>
      <c r="Q442"/>
    </row>
    <row r="443" spans="1:17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O443"/>
      <c r="P443"/>
      <c r="Q443"/>
    </row>
    <row r="444" spans="1:17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O444"/>
      <c r="P444"/>
      <c r="Q444"/>
    </row>
    <row r="445" spans="1:17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O445"/>
      <c r="P445"/>
      <c r="Q445"/>
    </row>
    <row r="446" spans="1:17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O446"/>
      <c r="P446"/>
      <c r="Q446"/>
    </row>
    <row r="447" spans="1:17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O447"/>
      <c r="P447"/>
      <c r="Q447"/>
    </row>
    <row r="448" spans="1:17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O448"/>
      <c r="P448"/>
      <c r="Q448"/>
    </row>
    <row r="449" spans="1:17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O449"/>
      <c r="P449"/>
      <c r="Q449"/>
    </row>
    <row r="450" spans="1:17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O450"/>
      <c r="P450"/>
      <c r="Q450"/>
    </row>
    <row r="451" spans="1:17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O451"/>
      <c r="P451"/>
      <c r="Q451"/>
    </row>
    <row r="452" spans="1:17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O452"/>
      <c r="P452"/>
      <c r="Q452"/>
    </row>
    <row r="453" spans="1:17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O453"/>
      <c r="P453"/>
      <c r="Q453"/>
    </row>
    <row r="454" spans="1:17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O454"/>
      <c r="P454"/>
      <c r="Q454"/>
    </row>
    <row r="455" spans="1:17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O455"/>
      <c r="P455"/>
      <c r="Q455"/>
    </row>
    <row r="456" spans="1:17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O456"/>
      <c r="P456"/>
      <c r="Q456"/>
    </row>
    <row r="457" spans="1:17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O457"/>
      <c r="P457"/>
      <c r="Q457"/>
    </row>
    <row r="458" spans="1:17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O458"/>
      <c r="P458"/>
      <c r="Q458"/>
    </row>
    <row r="459" spans="1:17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O459"/>
      <c r="P459"/>
      <c r="Q459"/>
    </row>
    <row r="460" spans="1:17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O460"/>
      <c r="P460"/>
      <c r="Q460"/>
    </row>
    <row r="461" spans="1:17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O461"/>
      <c r="P461"/>
      <c r="Q461"/>
    </row>
    <row r="462" spans="1:17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O462"/>
      <c r="P462"/>
      <c r="Q462"/>
    </row>
    <row r="463" spans="1:17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O463"/>
      <c r="P463"/>
      <c r="Q463"/>
    </row>
    <row r="464" spans="1:17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O464"/>
      <c r="P464"/>
      <c r="Q464"/>
    </row>
    <row r="465" spans="1:17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O465"/>
      <c r="P465"/>
      <c r="Q465"/>
    </row>
    <row r="466" spans="1:17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O466"/>
      <c r="P466"/>
      <c r="Q466"/>
    </row>
    <row r="467" spans="1:17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O467"/>
      <c r="P467"/>
      <c r="Q467"/>
    </row>
    <row r="468" spans="1:17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O468"/>
      <c r="P468"/>
      <c r="Q468"/>
    </row>
    <row r="469" spans="1:17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O469"/>
      <c r="P469"/>
      <c r="Q469"/>
    </row>
    <row r="470" spans="1:17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O470"/>
      <c r="P470"/>
      <c r="Q470"/>
    </row>
    <row r="471" spans="1:17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O471"/>
      <c r="P471"/>
      <c r="Q471"/>
    </row>
    <row r="472" spans="1:17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O472"/>
      <c r="P472"/>
      <c r="Q472"/>
    </row>
    <row r="473" spans="1:17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O473"/>
      <c r="P473"/>
      <c r="Q473"/>
    </row>
    <row r="474" spans="1:17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O474"/>
      <c r="P474"/>
      <c r="Q474"/>
    </row>
    <row r="475" spans="1:17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O475"/>
      <c r="P475"/>
      <c r="Q475"/>
    </row>
    <row r="476" spans="1:17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O476"/>
      <c r="P476"/>
      <c r="Q476"/>
    </row>
    <row r="477" spans="1:17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O477"/>
      <c r="P477"/>
      <c r="Q477"/>
    </row>
    <row r="478" spans="1:17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O478"/>
      <c r="P478"/>
      <c r="Q478"/>
    </row>
    <row r="479" spans="1:17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O479"/>
      <c r="P479"/>
      <c r="Q479"/>
    </row>
    <row r="480" spans="1:17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O480"/>
      <c r="P480"/>
      <c r="Q480"/>
    </row>
    <row r="481" spans="1:17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O481"/>
      <c r="P481"/>
      <c r="Q481"/>
    </row>
    <row r="482" spans="1:17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O482"/>
      <c r="P482"/>
      <c r="Q482"/>
    </row>
    <row r="483" spans="1:17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O483"/>
      <c r="P483"/>
      <c r="Q483"/>
    </row>
    <row r="484" spans="1:17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O484"/>
      <c r="P484"/>
      <c r="Q484"/>
    </row>
    <row r="485" spans="1:17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O485"/>
      <c r="P485"/>
      <c r="Q485"/>
    </row>
    <row r="486" spans="1:17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O486"/>
      <c r="P486"/>
      <c r="Q486"/>
    </row>
    <row r="487" spans="1:17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O487"/>
      <c r="P487"/>
      <c r="Q487"/>
    </row>
    <row r="488" spans="1:17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O488"/>
      <c r="P488"/>
      <c r="Q488"/>
    </row>
    <row r="489" spans="1:17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O489"/>
      <c r="P489"/>
      <c r="Q489"/>
    </row>
    <row r="490" spans="1:17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O490"/>
      <c r="P490"/>
      <c r="Q490"/>
    </row>
    <row r="491" spans="1:17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O491"/>
      <c r="P491"/>
      <c r="Q491"/>
    </row>
    <row r="492" spans="1:17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O492"/>
      <c r="P492"/>
      <c r="Q492"/>
    </row>
    <row r="493" spans="1:17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O493"/>
      <c r="P493"/>
      <c r="Q493"/>
    </row>
    <row r="494" spans="1:17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O494"/>
      <c r="P494"/>
      <c r="Q494"/>
    </row>
    <row r="495" spans="1:17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O495"/>
      <c r="P495"/>
      <c r="Q495"/>
    </row>
    <row r="496" spans="1:17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O496"/>
      <c r="P496"/>
      <c r="Q496"/>
    </row>
    <row r="497" spans="1:17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O497"/>
      <c r="P497"/>
      <c r="Q497"/>
    </row>
    <row r="498" spans="1:17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O498"/>
      <c r="P498"/>
      <c r="Q498"/>
    </row>
    <row r="499" spans="1:17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O499"/>
      <c r="P499"/>
      <c r="Q499"/>
    </row>
    <row r="500" spans="1:17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O500"/>
      <c r="P500"/>
      <c r="Q500"/>
    </row>
    <row r="501" spans="1:17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O501"/>
      <c r="P501"/>
      <c r="Q501"/>
    </row>
    <row r="502" spans="1:17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O502"/>
      <c r="P502"/>
      <c r="Q502"/>
    </row>
    <row r="503" spans="1:17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O503"/>
      <c r="P503"/>
      <c r="Q503"/>
    </row>
    <row r="504" spans="1:17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O504"/>
      <c r="P504"/>
      <c r="Q504"/>
    </row>
    <row r="505" spans="1:17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O505"/>
      <c r="P505"/>
      <c r="Q505"/>
    </row>
    <row r="506" spans="1:17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O506"/>
      <c r="P506"/>
      <c r="Q506"/>
    </row>
    <row r="507" spans="1:17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O507"/>
      <c r="P507"/>
      <c r="Q507"/>
    </row>
    <row r="508" spans="1:17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O508"/>
      <c r="P508"/>
      <c r="Q508"/>
    </row>
    <row r="509" spans="1:17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O509"/>
      <c r="P509"/>
      <c r="Q509"/>
    </row>
    <row r="510" spans="1:17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O510"/>
      <c r="P510"/>
      <c r="Q510"/>
    </row>
    <row r="511" spans="1:17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O511"/>
      <c r="P511"/>
      <c r="Q511"/>
    </row>
    <row r="512" spans="1:17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O512"/>
      <c r="P512"/>
      <c r="Q512"/>
    </row>
    <row r="513" spans="1:17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O513"/>
      <c r="P513"/>
      <c r="Q513"/>
    </row>
    <row r="514" spans="1:17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O514"/>
      <c r="P514"/>
      <c r="Q514"/>
    </row>
    <row r="515" spans="1:17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O515"/>
      <c r="P515"/>
      <c r="Q515"/>
    </row>
    <row r="516" spans="1:17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O516"/>
      <c r="P516"/>
      <c r="Q516"/>
    </row>
    <row r="517" spans="1:17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O517"/>
      <c r="P517"/>
      <c r="Q517"/>
    </row>
    <row r="518" spans="1:17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O518"/>
      <c r="P518"/>
      <c r="Q518"/>
    </row>
    <row r="519" spans="1:17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O519"/>
      <c r="P519"/>
      <c r="Q519"/>
    </row>
    <row r="520" spans="1:17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O520"/>
      <c r="P520"/>
      <c r="Q520"/>
    </row>
    <row r="521" spans="1:17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O521"/>
      <c r="P521"/>
      <c r="Q521"/>
    </row>
    <row r="522" spans="1:17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O522"/>
      <c r="P522"/>
      <c r="Q522"/>
    </row>
    <row r="523" spans="1:17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O523"/>
      <c r="P523"/>
      <c r="Q523"/>
    </row>
    <row r="524" spans="1:17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O524"/>
      <c r="P524"/>
      <c r="Q524"/>
    </row>
    <row r="525" spans="1:17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O525"/>
      <c r="P525"/>
      <c r="Q525"/>
    </row>
    <row r="526" spans="1:17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O526"/>
      <c r="P526"/>
      <c r="Q526"/>
    </row>
    <row r="527" spans="1:17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O527"/>
      <c r="P527"/>
      <c r="Q527"/>
    </row>
    <row r="528" spans="1:17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O528"/>
      <c r="P528"/>
      <c r="Q528"/>
    </row>
    <row r="529" spans="1:17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O529"/>
      <c r="P529"/>
      <c r="Q529"/>
    </row>
    <row r="530" spans="1:17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O530"/>
      <c r="P530"/>
      <c r="Q530"/>
    </row>
    <row r="531" spans="1:17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O531"/>
      <c r="P531"/>
      <c r="Q531"/>
    </row>
    <row r="532" spans="1:17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O532"/>
      <c r="P532"/>
      <c r="Q532"/>
    </row>
    <row r="533" spans="1:17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O533"/>
      <c r="P533"/>
      <c r="Q533"/>
    </row>
    <row r="534" spans="1:17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O534"/>
      <c r="P534"/>
      <c r="Q534"/>
    </row>
    <row r="535" spans="1:17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O535"/>
      <c r="P535"/>
      <c r="Q535"/>
    </row>
    <row r="536" spans="1:17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O536"/>
      <c r="P536"/>
      <c r="Q536"/>
    </row>
    <row r="537" spans="1:17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O537"/>
      <c r="P537"/>
      <c r="Q537"/>
    </row>
    <row r="538" spans="1:17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O538"/>
      <c r="P538"/>
      <c r="Q538"/>
    </row>
    <row r="539" spans="1:17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O539"/>
      <c r="P539"/>
      <c r="Q539"/>
    </row>
    <row r="540" spans="1:17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O540"/>
      <c r="P540"/>
      <c r="Q540"/>
    </row>
    <row r="541" spans="1:17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O541"/>
      <c r="P541"/>
      <c r="Q541"/>
    </row>
    <row r="542" spans="1:17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O542"/>
      <c r="P542"/>
      <c r="Q542"/>
    </row>
    <row r="543" spans="1:17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O543"/>
      <c r="P543"/>
      <c r="Q543"/>
    </row>
    <row r="544" spans="1:17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O544"/>
      <c r="P544"/>
      <c r="Q544"/>
    </row>
    <row r="545" spans="1:17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O545"/>
      <c r="P545"/>
      <c r="Q545"/>
    </row>
    <row r="546" spans="1:17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O546"/>
      <c r="P546"/>
      <c r="Q546"/>
    </row>
    <row r="547" spans="1:17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O547"/>
      <c r="P547"/>
      <c r="Q547"/>
    </row>
    <row r="548" spans="1:17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O548"/>
      <c r="P548"/>
      <c r="Q548"/>
    </row>
    <row r="549" spans="1:17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O549"/>
      <c r="P549"/>
      <c r="Q549"/>
    </row>
    <row r="550" spans="1:17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O550"/>
      <c r="P550"/>
      <c r="Q550"/>
    </row>
    <row r="551" spans="1:17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O551"/>
      <c r="P551"/>
      <c r="Q551"/>
    </row>
    <row r="552" spans="1:17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O552"/>
      <c r="P552"/>
      <c r="Q552"/>
    </row>
    <row r="553" spans="1:17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O553"/>
      <c r="P553"/>
      <c r="Q553"/>
    </row>
    <row r="554" spans="1:17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O554"/>
      <c r="P554"/>
      <c r="Q554"/>
    </row>
    <row r="555" spans="1:17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O555"/>
      <c r="P555"/>
      <c r="Q555"/>
    </row>
    <row r="556" spans="1:17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O556"/>
      <c r="P556"/>
      <c r="Q556"/>
    </row>
    <row r="557" spans="1:17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O557"/>
      <c r="P557"/>
      <c r="Q557"/>
    </row>
    <row r="558" spans="1:17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O558"/>
      <c r="P558"/>
      <c r="Q558"/>
    </row>
    <row r="559" spans="1:17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O559"/>
      <c r="P559"/>
      <c r="Q559"/>
    </row>
    <row r="560" spans="1:17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O560"/>
      <c r="P560"/>
      <c r="Q560"/>
    </row>
    <row r="561" spans="1:17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O561"/>
      <c r="P561"/>
      <c r="Q561"/>
    </row>
    <row r="562" spans="1:17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O562"/>
      <c r="P562"/>
      <c r="Q562"/>
    </row>
    <row r="563" spans="1:17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O563"/>
      <c r="P563"/>
      <c r="Q563"/>
    </row>
    <row r="564" spans="1:17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O564"/>
      <c r="P564"/>
      <c r="Q564"/>
    </row>
    <row r="565" spans="1:17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O565"/>
      <c r="P565"/>
      <c r="Q565"/>
    </row>
    <row r="566" spans="1:17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O566"/>
      <c r="P566"/>
      <c r="Q566"/>
    </row>
    <row r="567" spans="1:17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O567"/>
      <c r="P567"/>
      <c r="Q567"/>
    </row>
    <row r="568" spans="1:17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O568"/>
      <c r="P568"/>
      <c r="Q568"/>
    </row>
    <row r="569" spans="1:17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O569"/>
      <c r="P569"/>
      <c r="Q569"/>
    </row>
    <row r="570" spans="1:17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O570"/>
      <c r="P570"/>
      <c r="Q570"/>
    </row>
    <row r="571" spans="1:17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O571"/>
      <c r="P571"/>
      <c r="Q571"/>
    </row>
    <row r="572" spans="1:17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O572"/>
      <c r="P572"/>
      <c r="Q572"/>
    </row>
    <row r="573" spans="1:17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O573"/>
      <c r="P573"/>
      <c r="Q573"/>
    </row>
    <row r="574" spans="1:17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O574"/>
      <c r="P574"/>
      <c r="Q574"/>
    </row>
    <row r="575" spans="1:17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O575"/>
      <c r="P575"/>
      <c r="Q575"/>
    </row>
    <row r="576" spans="1:17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O576"/>
      <c r="P576"/>
      <c r="Q576"/>
    </row>
    <row r="577" spans="1:17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O577"/>
      <c r="P577"/>
      <c r="Q577"/>
    </row>
    <row r="578" spans="1:17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O578"/>
      <c r="P578"/>
      <c r="Q578"/>
    </row>
    <row r="579" spans="1:17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O579"/>
      <c r="P579"/>
      <c r="Q579"/>
    </row>
    <row r="580" spans="1:17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O580"/>
      <c r="P580"/>
      <c r="Q580"/>
    </row>
    <row r="581" spans="1:17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O581"/>
      <c r="P581"/>
      <c r="Q581"/>
    </row>
    <row r="582" spans="1:17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O582"/>
      <c r="P582"/>
      <c r="Q582"/>
    </row>
    <row r="583" spans="1:17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O583"/>
      <c r="P583"/>
      <c r="Q583"/>
    </row>
    <row r="584" spans="1:17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O584"/>
      <c r="P584"/>
      <c r="Q584"/>
    </row>
    <row r="585" spans="1:17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O585"/>
      <c r="P585"/>
      <c r="Q585"/>
    </row>
    <row r="586" spans="1:17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O586"/>
      <c r="P586"/>
      <c r="Q586"/>
    </row>
    <row r="587" spans="1:17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O587"/>
      <c r="P587"/>
      <c r="Q587"/>
    </row>
    <row r="588" spans="1:17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O588"/>
      <c r="P588"/>
      <c r="Q588"/>
    </row>
    <row r="589" spans="1:17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O589"/>
      <c r="P589"/>
      <c r="Q589"/>
    </row>
    <row r="590" spans="1:17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O590"/>
      <c r="P590"/>
      <c r="Q590"/>
    </row>
    <row r="591" spans="1:17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O591"/>
      <c r="P591"/>
      <c r="Q591"/>
    </row>
    <row r="592" spans="1:17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O592"/>
      <c r="P592"/>
      <c r="Q592"/>
    </row>
    <row r="593" spans="1:17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O593"/>
      <c r="P593"/>
      <c r="Q593"/>
    </row>
    <row r="594" spans="1:17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O594"/>
      <c r="P594"/>
      <c r="Q594"/>
    </row>
    <row r="595" spans="1:17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O595"/>
      <c r="P595"/>
      <c r="Q595"/>
    </row>
    <row r="596" spans="1:17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O596"/>
      <c r="P596"/>
      <c r="Q596"/>
    </row>
    <row r="597" spans="1:17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O597"/>
      <c r="P597"/>
      <c r="Q597"/>
    </row>
    <row r="598" spans="1:17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O598"/>
      <c r="P598"/>
      <c r="Q598"/>
    </row>
    <row r="599" spans="1:17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O599"/>
      <c r="P599"/>
      <c r="Q599"/>
    </row>
    <row r="600" spans="1:17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O600"/>
      <c r="P600"/>
      <c r="Q600"/>
    </row>
    <row r="601" spans="1:17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O601"/>
      <c r="P601"/>
      <c r="Q601"/>
    </row>
    <row r="602" spans="1:17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O602"/>
      <c r="P602"/>
      <c r="Q602"/>
    </row>
    <row r="603" spans="1:17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O603"/>
      <c r="P603"/>
      <c r="Q603"/>
    </row>
    <row r="604" spans="1:17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O604"/>
      <c r="P604"/>
      <c r="Q604"/>
    </row>
    <row r="605" spans="1:17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O605"/>
      <c r="P605"/>
      <c r="Q605"/>
    </row>
    <row r="606" spans="1:17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O606"/>
      <c r="P606"/>
      <c r="Q606"/>
    </row>
    <row r="607" spans="1:17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O607"/>
      <c r="P607"/>
      <c r="Q607"/>
    </row>
    <row r="608" spans="1:17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O608"/>
      <c r="P608"/>
      <c r="Q608"/>
    </row>
    <row r="609" spans="1:17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O609"/>
      <c r="P609"/>
      <c r="Q609"/>
    </row>
    <row r="610" spans="1:17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O610"/>
      <c r="P610"/>
      <c r="Q610"/>
    </row>
    <row r="611" spans="1:17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O611"/>
      <c r="P611"/>
      <c r="Q611"/>
    </row>
    <row r="612" spans="1:17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O612"/>
      <c r="P612"/>
      <c r="Q612"/>
    </row>
    <row r="613" spans="1:17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O613"/>
      <c r="P613"/>
      <c r="Q613"/>
    </row>
    <row r="614" spans="1:17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O614"/>
      <c r="P614"/>
      <c r="Q614"/>
    </row>
    <row r="615" spans="1:17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O615"/>
      <c r="P615"/>
      <c r="Q615"/>
    </row>
    <row r="616" spans="1:17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O616"/>
      <c r="P616"/>
      <c r="Q616"/>
    </row>
    <row r="617" spans="1:17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O617"/>
      <c r="P617"/>
      <c r="Q617"/>
    </row>
    <row r="618" spans="1:17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O618"/>
      <c r="P618"/>
      <c r="Q618"/>
    </row>
    <row r="619" spans="1:17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O619"/>
      <c r="P619"/>
      <c r="Q619"/>
    </row>
    <row r="620" spans="1:17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O620"/>
      <c r="P620"/>
      <c r="Q620"/>
    </row>
    <row r="621" spans="1:17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O621"/>
      <c r="P621"/>
      <c r="Q621"/>
    </row>
    <row r="622" spans="1:17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O622"/>
      <c r="P622"/>
      <c r="Q622"/>
    </row>
    <row r="623" spans="1:17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O623"/>
      <c r="P623"/>
      <c r="Q623"/>
    </row>
    <row r="624" spans="1:17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O624"/>
      <c r="P624"/>
      <c r="Q624"/>
    </row>
    <row r="625" spans="1:17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O625"/>
      <c r="P625"/>
      <c r="Q625"/>
    </row>
    <row r="626" spans="1:17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O626"/>
      <c r="P626"/>
      <c r="Q626"/>
    </row>
    <row r="627" spans="1:17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O627"/>
      <c r="P627"/>
      <c r="Q627"/>
    </row>
    <row r="628" spans="1:17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O628"/>
      <c r="P628"/>
      <c r="Q628"/>
    </row>
    <row r="629" spans="1:17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O629"/>
      <c r="P629"/>
      <c r="Q629"/>
    </row>
    <row r="630" spans="1:17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O630"/>
      <c r="P630"/>
      <c r="Q630"/>
    </row>
    <row r="631" spans="1:17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O631"/>
      <c r="P631"/>
      <c r="Q631"/>
    </row>
    <row r="632" spans="1:17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O632"/>
      <c r="P632"/>
      <c r="Q632"/>
    </row>
    <row r="633" spans="1:17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O633"/>
      <c r="P633"/>
      <c r="Q633"/>
    </row>
    <row r="634" spans="1:17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O634"/>
      <c r="P634"/>
      <c r="Q634"/>
    </row>
    <row r="635" spans="1:17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O635"/>
      <c r="P635"/>
      <c r="Q635"/>
    </row>
    <row r="636" spans="1:17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O636"/>
      <c r="P636"/>
      <c r="Q636"/>
    </row>
    <row r="637" spans="1:17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O637"/>
      <c r="P637"/>
      <c r="Q637"/>
    </row>
    <row r="638" spans="1:17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O638"/>
      <c r="P638"/>
      <c r="Q638"/>
    </row>
    <row r="639" spans="1:17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O639"/>
      <c r="P639"/>
      <c r="Q639"/>
    </row>
    <row r="640" spans="1:17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O640"/>
      <c r="P640"/>
      <c r="Q640"/>
    </row>
    <row r="641" spans="1:17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O641"/>
      <c r="P641"/>
      <c r="Q641"/>
    </row>
    <row r="642" spans="1:17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O642"/>
      <c r="P642"/>
      <c r="Q642"/>
    </row>
    <row r="643" spans="1:17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O643"/>
      <c r="P643"/>
      <c r="Q643"/>
    </row>
    <row r="644" spans="1:17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O644"/>
      <c r="P644"/>
      <c r="Q644"/>
    </row>
    <row r="645" spans="1:17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O645"/>
      <c r="P645"/>
      <c r="Q645"/>
    </row>
    <row r="646" spans="1:17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O646"/>
      <c r="P646"/>
      <c r="Q646"/>
    </row>
    <row r="647" spans="1:17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O647"/>
      <c r="P647"/>
      <c r="Q647"/>
    </row>
    <row r="648" spans="1:17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O648"/>
      <c r="P648"/>
      <c r="Q648"/>
    </row>
    <row r="649" spans="1:17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O649"/>
      <c r="P649"/>
      <c r="Q649"/>
    </row>
    <row r="650" spans="1:17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O650"/>
      <c r="P650"/>
      <c r="Q650"/>
    </row>
    <row r="651" spans="1:17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O651"/>
      <c r="P651"/>
      <c r="Q651"/>
    </row>
    <row r="652" spans="1:17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O652"/>
      <c r="P652"/>
      <c r="Q652"/>
    </row>
    <row r="653" spans="1:17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O653"/>
      <c r="P653"/>
      <c r="Q653"/>
    </row>
    <row r="654" spans="1:17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O654"/>
      <c r="P654"/>
      <c r="Q654"/>
    </row>
    <row r="655" spans="1:17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O655"/>
      <c r="P655"/>
      <c r="Q655"/>
    </row>
    <row r="656" spans="1:17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O656"/>
      <c r="P656"/>
      <c r="Q656"/>
    </row>
    <row r="657" spans="1:17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O657"/>
      <c r="P657"/>
      <c r="Q657"/>
    </row>
    <row r="658" spans="1:17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O658"/>
      <c r="P658"/>
      <c r="Q658"/>
    </row>
    <row r="659" spans="1:17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O659"/>
      <c r="P659"/>
      <c r="Q659"/>
    </row>
    <row r="660" spans="1:17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O660"/>
      <c r="P660"/>
      <c r="Q660"/>
    </row>
    <row r="661" spans="1:17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O661"/>
      <c r="P661"/>
      <c r="Q661"/>
    </row>
    <row r="662" spans="1:17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O662"/>
      <c r="P662"/>
      <c r="Q662"/>
    </row>
    <row r="663" spans="1:17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O663"/>
      <c r="P663"/>
      <c r="Q663"/>
    </row>
    <row r="664" spans="1:17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O664"/>
      <c r="P664"/>
      <c r="Q664"/>
    </row>
    <row r="665" spans="1:17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O665"/>
      <c r="P665"/>
      <c r="Q665"/>
    </row>
    <row r="666" spans="1:17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O666"/>
      <c r="P666"/>
      <c r="Q666"/>
    </row>
    <row r="667" spans="1:17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O667"/>
      <c r="P667"/>
      <c r="Q667"/>
    </row>
    <row r="668" spans="1:17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O668"/>
      <c r="P668"/>
      <c r="Q668"/>
    </row>
    <row r="669" spans="1:17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O669"/>
      <c r="P669"/>
      <c r="Q669"/>
    </row>
    <row r="670" spans="1:17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O670"/>
      <c r="P670"/>
      <c r="Q670"/>
    </row>
    <row r="671" spans="1:17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O671"/>
      <c r="P671"/>
      <c r="Q671"/>
    </row>
    <row r="672" spans="1:17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O672"/>
      <c r="P672"/>
      <c r="Q672"/>
    </row>
    <row r="673" spans="1:17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O673"/>
      <c r="P673"/>
      <c r="Q673"/>
    </row>
    <row r="674" spans="1:17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O674"/>
      <c r="P674"/>
      <c r="Q674"/>
    </row>
    <row r="675" spans="1:17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O675"/>
      <c r="P675"/>
      <c r="Q675"/>
    </row>
    <row r="676" spans="1:17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O676"/>
      <c r="P676"/>
      <c r="Q676"/>
    </row>
    <row r="677" spans="1:17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O677"/>
      <c r="P677"/>
      <c r="Q677"/>
    </row>
    <row r="678" spans="1:17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O678"/>
      <c r="P678"/>
      <c r="Q678"/>
    </row>
    <row r="679" spans="1:17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O679"/>
      <c r="P679"/>
      <c r="Q679"/>
    </row>
    <row r="680" spans="1:17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O680"/>
      <c r="P680"/>
      <c r="Q680"/>
    </row>
    <row r="681" spans="1:17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O681"/>
      <c r="P681"/>
      <c r="Q681"/>
    </row>
    <row r="682" spans="1:17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O682"/>
      <c r="P682"/>
      <c r="Q682"/>
    </row>
    <row r="683" spans="1:17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O683"/>
      <c r="P683"/>
      <c r="Q683"/>
    </row>
    <row r="684" spans="1:17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O684"/>
      <c r="P684"/>
      <c r="Q684"/>
    </row>
    <row r="685" spans="1:17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O685"/>
      <c r="P685"/>
      <c r="Q685"/>
    </row>
    <row r="686" spans="1:17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O686"/>
      <c r="P686"/>
      <c r="Q686"/>
    </row>
    <row r="687" spans="1:17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O687"/>
      <c r="P687"/>
      <c r="Q687"/>
    </row>
    <row r="688" spans="1:17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O688"/>
      <c r="P688"/>
      <c r="Q688"/>
    </row>
    <row r="689" spans="1:17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O689"/>
      <c r="P689"/>
      <c r="Q689"/>
    </row>
    <row r="690" spans="1:17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O690"/>
      <c r="P690"/>
      <c r="Q690"/>
    </row>
    <row r="691" spans="1:17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O691"/>
      <c r="P691"/>
      <c r="Q691"/>
    </row>
    <row r="692" spans="1:17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O692"/>
      <c r="P692"/>
      <c r="Q692"/>
    </row>
    <row r="693" spans="1:17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O693"/>
      <c r="P693"/>
      <c r="Q693"/>
    </row>
    <row r="694" spans="1:17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O694"/>
      <c r="P694"/>
      <c r="Q694"/>
    </row>
    <row r="695" spans="1:17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O695"/>
      <c r="P695"/>
      <c r="Q695"/>
    </row>
    <row r="696" spans="1:17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O696"/>
      <c r="P696"/>
      <c r="Q696"/>
    </row>
    <row r="697" spans="1:17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O697"/>
      <c r="P697"/>
      <c r="Q697"/>
    </row>
    <row r="698" spans="1:17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O698"/>
      <c r="P698"/>
      <c r="Q698"/>
    </row>
    <row r="699" spans="1:17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O699"/>
      <c r="P699"/>
      <c r="Q699"/>
    </row>
    <row r="700" spans="1:17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O700"/>
      <c r="P700"/>
      <c r="Q700"/>
    </row>
    <row r="701" spans="1:17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O701"/>
      <c r="P701"/>
      <c r="Q701"/>
    </row>
    <row r="702" spans="1:17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O702"/>
      <c r="P702"/>
      <c r="Q702"/>
    </row>
    <row r="703" spans="1:17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O703"/>
      <c r="P703"/>
      <c r="Q703"/>
    </row>
    <row r="704" spans="1:17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O704"/>
      <c r="P704"/>
      <c r="Q704"/>
    </row>
    <row r="705" spans="1:17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O705"/>
      <c r="P705"/>
      <c r="Q705"/>
    </row>
    <row r="706" spans="1:17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O706"/>
      <c r="P706"/>
      <c r="Q706"/>
    </row>
    <row r="707" spans="1:17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O707"/>
      <c r="P707"/>
      <c r="Q707"/>
    </row>
    <row r="708" spans="1:17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O708"/>
      <c r="P708"/>
      <c r="Q708"/>
    </row>
    <row r="709" spans="1:17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O709"/>
      <c r="P709"/>
      <c r="Q709"/>
    </row>
    <row r="710" spans="1:17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O710"/>
      <c r="P710"/>
      <c r="Q710"/>
    </row>
    <row r="711" spans="1:17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O711"/>
      <c r="P711"/>
      <c r="Q711"/>
    </row>
    <row r="712" spans="1:17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O712"/>
      <c r="P712"/>
      <c r="Q712"/>
    </row>
    <row r="713" spans="1:17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O713"/>
      <c r="P713"/>
      <c r="Q713"/>
    </row>
    <row r="714" spans="1:17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O714"/>
      <c r="P714"/>
      <c r="Q714"/>
    </row>
    <row r="715" spans="1:17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O715"/>
      <c r="P715"/>
      <c r="Q715"/>
    </row>
    <row r="716" spans="1:17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O716"/>
      <c r="P716"/>
      <c r="Q716"/>
    </row>
    <row r="717" spans="1:17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O717"/>
      <c r="P717"/>
      <c r="Q717"/>
    </row>
    <row r="718" spans="1:17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O718"/>
      <c r="P718"/>
      <c r="Q718"/>
    </row>
    <row r="719" spans="1:17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O719"/>
      <c r="P719"/>
      <c r="Q719"/>
    </row>
    <row r="720" spans="1:17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O720"/>
      <c r="P720"/>
      <c r="Q720"/>
    </row>
    <row r="721" spans="1:17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O721"/>
      <c r="P721"/>
      <c r="Q721"/>
    </row>
    <row r="722" spans="1:17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O722"/>
      <c r="P722"/>
      <c r="Q722"/>
    </row>
    <row r="723" spans="1:17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O723"/>
      <c r="P723"/>
      <c r="Q723"/>
    </row>
    <row r="724" spans="1:17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O724"/>
      <c r="P724"/>
      <c r="Q724"/>
    </row>
    <row r="725" spans="1:17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O725"/>
      <c r="P725"/>
      <c r="Q725"/>
    </row>
    <row r="726" spans="1:17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O726"/>
      <c r="P726"/>
      <c r="Q726"/>
    </row>
    <row r="727" spans="1:17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O727"/>
      <c r="P727"/>
      <c r="Q727"/>
    </row>
    <row r="728" spans="1:17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O728"/>
      <c r="P728"/>
      <c r="Q728"/>
    </row>
    <row r="729" spans="1:17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O729"/>
      <c r="P729"/>
      <c r="Q729"/>
    </row>
    <row r="730" spans="1:17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O730"/>
      <c r="P730"/>
      <c r="Q730"/>
    </row>
    <row r="731" spans="1:17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O731"/>
      <c r="P731"/>
      <c r="Q731"/>
    </row>
    <row r="732" spans="1:17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O732"/>
      <c r="P732"/>
      <c r="Q732"/>
    </row>
    <row r="733" spans="1:17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O733"/>
      <c r="P733"/>
      <c r="Q733"/>
    </row>
    <row r="734" spans="1:17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O734"/>
      <c r="P734"/>
      <c r="Q734"/>
    </row>
    <row r="735" spans="1:17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O735"/>
      <c r="P735"/>
      <c r="Q735"/>
    </row>
    <row r="736" spans="1:17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O736"/>
      <c r="P736"/>
      <c r="Q736"/>
    </row>
    <row r="737" spans="1:17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O737"/>
      <c r="P737"/>
      <c r="Q737"/>
    </row>
    <row r="738" spans="1:17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O738"/>
      <c r="P738"/>
      <c r="Q738"/>
    </row>
    <row r="739" spans="1:17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O739"/>
      <c r="P739"/>
      <c r="Q739"/>
    </row>
    <row r="740" spans="1:17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O740"/>
      <c r="P740"/>
      <c r="Q740"/>
    </row>
    <row r="741" spans="1:17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O741"/>
      <c r="P741"/>
      <c r="Q741"/>
    </row>
    <row r="742" spans="1:17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O742"/>
      <c r="P742"/>
      <c r="Q742"/>
    </row>
    <row r="743" spans="1:17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O743"/>
      <c r="P743"/>
      <c r="Q743"/>
    </row>
    <row r="744" spans="1:17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O744"/>
      <c r="P744"/>
      <c r="Q744"/>
    </row>
    <row r="745" spans="1:17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O745"/>
      <c r="P745"/>
      <c r="Q745"/>
    </row>
    <row r="746" spans="1:17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O746"/>
      <c r="P746"/>
      <c r="Q746"/>
    </row>
    <row r="747" spans="1:17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O747"/>
      <c r="P747"/>
      <c r="Q747"/>
    </row>
    <row r="748" spans="1:17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O748"/>
      <c r="P748"/>
      <c r="Q748"/>
    </row>
    <row r="749" spans="1:17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O749"/>
      <c r="P749"/>
      <c r="Q749"/>
    </row>
    <row r="750" spans="1:17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O750"/>
      <c r="P750"/>
      <c r="Q750"/>
    </row>
    <row r="751" spans="1:17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O751"/>
      <c r="P751"/>
      <c r="Q751"/>
    </row>
    <row r="752" spans="1:17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O752"/>
      <c r="P752"/>
      <c r="Q752"/>
    </row>
    <row r="753" spans="1:17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O753"/>
      <c r="P753"/>
      <c r="Q753"/>
    </row>
    <row r="754" spans="1:17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O754"/>
      <c r="P754"/>
      <c r="Q754"/>
    </row>
    <row r="755" spans="1:17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O755"/>
      <c r="P755"/>
      <c r="Q755"/>
    </row>
    <row r="756" spans="1:17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O756"/>
      <c r="P756"/>
      <c r="Q756"/>
    </row>
    <row r="757" spans="1:17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O757"/>
      <c r="P757"/>
      <c r="Q757"/>
    </row>
    <row r="758" spans="1:17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O758"/>
      <c r="P758"/>
      <c r="Q758"/>
    </row>
    <row r="759" spans="1:17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O759"/>
      <c r="P759"/>
      <c r="Q759"/>
    </row>
    <row r="760" spans="1:17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O760"/>
      <c r="P760"/>
      <c r="Q760"/>
    </row>
    <row r="761" spans="1:17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O761"/>
      <c r="P761"/>
      <c r="Q761"/>
    </row>
    <row r="762" spans="1:17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O762"/>
      <c r="P762"/>
      <c r="Q762"/>
    </row>
    <row r="763" spans="1:17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O763"/>
      <c r="P763"/>
      <c r="Q763"/>
    </row>
    <row r="764" spans="1:17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O764"/>
      <c r="P764"/>
      <c r="Q764"/>
    </row>
    <row r="765" spans="1:17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O765"/>
      <c r="P765"/>
      <c r="Q765"/>
    </row>
    <row r="766" spans="1:17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O766"/>
      <c r="P766"/>
      <c r="Q766"/>
    </row>
    <row r="767" spans="1:17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O767"/>
      <c r="P767"/>
      <c r="Q767"/>
    </row>
    <row r="768" spans="1:17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O768"/>
      <c r="P768"/>
      <c r="Q768"/>
    </row>
    <row r="769" spans="1:17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O769"/>
      <c r="P769"/>
      <c r="Q769"/>
    </row>
    <row r="770" spans="1:17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O770"/>
      <c r="P770"/>
      <c r="Q770"/>
    </row>
    <row r="771" spans="1:17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O771"/>
      <c r="P771"/>
      <c r="Q771"/>
    </row>
    <row r="772" spans="1:17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O772"/>
      <c r="P772"/>
      <c r="Q772"/>
    </row>
    <row r="773" spans="1:17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O773"/>
      <c r="P773"/>
      <c r="Q773"/>
    </row>
    <row r="774" spans="1:17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O774"/>
      <c r="P774"/>
      <c r="Q774"/>
    </row>
    <row r="775" spans="1:17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O775"/>
      <c r="P775"/>
      <c r="Q775"/>
    </row>
    <row r="776" spans="1:17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O776"/>
      <c r="P776"/>
      <c r="Q776"/>
    </row>
    <row r="777" spans="1:17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O777"/>
      <c r="P777"/>
      <c r="Q777"/>
    </row>
    <row r="778" spans="1:17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O778"/>
      <c r="P778"/>
      <c r="Q778"/>
    </row>
    <row r="779" spans="1:17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O779"/>
      <c r="P779"/>
      <c r="Q779"/>
    </row>
    <row r="780" spans="1:17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O780"/>
      <c r="P780"/>
      <c r="Q780"/>
    </row>
    <row r="781" spans="1:17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O781"/>
      <c r="P781"/>
      <c r="Q781"/>
    </row>
    <row r="782" spans="1:17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O782"/>
      <c r="P782"/>
      <c r="Q782"/>
    </row>
    <row r="783" spans="1:17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O783"/>
      <c r="P783"/>
      <c r="Q783"/>
    </row>
    <row r="784" spans="1:17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O784"/>
      <c r="P784"/>
      <c r="Q784"/>
    </row>
    <row r="785" spans="1:17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O785"/>
      <c r="P785"/>
      <c r="Q785"/>
    </row>
    <row r="786" spans="1:17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O786"/>
      <c r="P786"/>
      <c r="Q786"/>
    </row>
    <row r="787" spans="1:17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O787"/>
      <c r="P787"/>
      <c r="Q787"/>
    </row>
    <row r="788" spans="1:17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O788"/>
      <c r="P788"/>
      <c r="Q788"/>
    </row>
    <row r="789" spans="1:17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O789"/>
      <c r="P789"/>
      <c r="Q789"/>
    </row>
    <row r="790" spans="1:17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O790"/>
      <c r="P790"/>
      <c r="Q790"/>
    </row>
    <row r="791" spans="1:17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O791"/>
      <c r="P791"/>
      <c r="Q791"/>
    </row>
    <row r="792" spans="1:17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O792"/>
      <c r="P792"/>
      <c r="Q792"/>
    </row>
    <row r="793" spans="1:17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O793"/>
      <c r="P793"/>
      <c r="Q793"/>
    </row>
    <row r="794" spans="1:17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O794"/>
      <c r="P794"/>
      <c r="Q794"/>
    </row>
    <row r="795" spans="1:17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O795"/>
      <c r="P795"/>
      <c r="Q795"/>
    </row>
    <row r="796" spans="1:17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O796"/>
      <c r="P796"/>
      <c r="Q796"/>
    </row>
    <row r="797" spans="1:17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O797"/>
      <c r="P797"/>
      <c r="Q797"/>
    </row>
    <row r="798" spans="1:17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O798"/>
      <c r="P798"/>
      <c r="Q798"/>
    </row>
    <row r="799" spans="1:17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O799"/>
      <c r="P799"/>
      <c r="Q799"/>
    </row>
    <row r="800" spans="1:17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O800"/>
      <c r="P800"/>
      <c r="Q800"/>
    </row>
    <row r="801" spans="1:17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O801"/>
      <c r="P801"/>
      <c r="Q801"/>
    </row>
    <row r="802" spans="1:17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O802"/>
      <c r="P802"/>
      <c r="Q802"/>
    </row>
    <row r="803" spans="1:17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O803"/>
      <c r="P803"/>
      <c r="Q803"/>
    </row>
    <row r="804" spans="1:17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O804"/>
      <c r="P804"/>
      <c r="Q804"/>
    </row>
    <row r="805" spans="1:17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O805"/>
      <c r="P805"/>
      <c r="Q805"/>
    </row>
    <row r="806" spans="1:17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O806"/>
      <c r="P806"/>
      <c r="Q806"/>
    </row>
    <row r="807" spans="1:17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O807"/>
      <c r="P807"/>
      <c r="Q807"/>
    </row>
    <row r="808" spans="1:17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O808"/>
      <c r="P808"/>
      <c r="Q808"/>
    </row>
    <row r="809" spans="1:17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O809"/>
      <c r="P809"/>
      <c r="Q809"/>
    </row>
    <row r="810" spans="1:17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O810"/>
      <c r="P810"/>
      <c r="Q810"/>
    </row>
    <row r="811" spans="1:17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O811"/>
      <c r="P811"/>
      <c r="Q811"/>
    </row>
    <row r="812" spans="1:17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O812"/>
      <c r="P812"/>
      <c r="Q812"/>
    </row>
    <row r="813" spans="1:17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O813"/>
      <c r="P813"/>
      <c r="Q813"/>
    </row>
    <row r="814" spans="1:17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O814"/>
      <c r="P814"/>
      <c r="Q814"/>
    </row>
    <row r="815" spans="1:17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O815"/>
      <c r="P815"/>
      <c r="Q815"/>
    </row>
    <row r="816" spans="1:17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O816"/>
      <c r="P816"/>
      <c r="Q816"/>
    </row>
    <row r="817" spans="1:17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O817"/>
      <c r="P817"/>
      <c r="Q817"/>
    </row>
    <row r="818" spans="1:17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O818"/>
      <c r="P818"/>
      <c r="Q818"/>
    </row>
    <row r="819" spans="1:17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O819"/>
      <c r="P819"/>
      <c r="Q819"/>
    </row>
    <row r="820" spans="1:17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O820"/>
      <c r="P820"/>
      <c r="Q820"/>
    </row>
    <row r="821" spans="1:17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O821"/>
      <c r="P821"/>
      <c r="Q821"/>
    </row>
    <row r="822" spans="1:17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O822"/>
      <c r="P822"/>
      <c r="Q822"/>
    </row>
    <row r="823" spans="1:17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O823"/>
      <c r="P823"/>
      <c r="Q823"/>
    </row>
    <row r="824" spans="1:17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O824"/>
      <c r="P824"/>
      <c r="Q824"/>
    </row>
    <row r="825" spans="1:17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O825"/>
      <c r="P825"/>
      <c r="Q825"/>
    </row>
    <row r="826" spans="1:17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O826"/>
      <c r="P826"/>
      <c r="Q826"/>
    </row>
    <row r="827" spans="1:17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O827"/>
      <c r="P827"/>
      <c r="Q827"/>
    </row>
    <row r="828" spans="1:17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O828"/>
      <c r="P828"/>
      <c r="Q828"/>
    </row>
    <row r="829" spans="1:17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O829"/>
      <c r="P829"/>
      <c r="Q829"/>
    </row>
    <row r="830" spans="1:17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O830"/>
      <c r="P830"/>
      <c r="Q830"/>
    </row>
    <row r="831" spans="1:17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O831"/>
      <c r="P831"/>
      <c r="Q831"/>
    </row>
    <row r="832" spans="1:17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O832"/>
      <c r="P832"/>
      <c r="Q832"/>
    </row>
    <row r="833" spans="1:17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O833"/>
      <c r="P833"/>
      <c r="Q833"/>
    </row>
    <row r="834" spans="1:17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O834"/>
      <c r="P834"/>
      <c r="Q834"/>
    </row>
    <row r="835" spans="1:17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O835"/>
      <c r="P835"/>
      <c r="Q835"/>
    </row>
    <row r="836" spans="1:17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O836"/>
      <c r="P836"/>
      <c r="Q836"/>
    </row>
    <row r="837" spans="1:17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O837"/>
      <c r="P837"/>
      <c r="Q837"/>
    </row>
    <row r="838" spans="1:17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O838"/>
      <c r="P838"/>
      <c r="Q838"/>
    </row>
    <row r="839" spans="1:17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O839"/>
      <c r="P839"/>
      <c r="Q839"/>
    </row>
    <row r="840" spans="1:17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O840"/>
      <c r="P840"/>
      <c r="Q840"/>
    </row>
    <row r="841" spans="1:17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O841"/>
      <c r="P841"/>
      <c r="Q841"/>
    </row>
    <row r="842" spans="1:17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O842"/>
      <c r="P842"/>
      <c r="Q842"/>
    </row>
    <row r="843" spans="1:17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O843"/>
      <c r="P843"/>
      <c r="Q843"/>
    </row>
    <row r="844" spans="1:17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O844"/>
      <c r="P844"/>
      <c r="Q844"/>
    </row>
    <row r="845" spans="1:17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O845"/>
      <c r="P845"/>
      <c r="Q845"/>
    </row>
    <row r="846" spans="1:17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O846"/>
      <c r="P846"/>
      <c r="Q846"/>
    </row>
    <row r="847" spans="1:17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O847"/>
      <c r="P847"/>
      <c r="Q847"/>
    </row>
    <row r="848" spans="1:17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O848"/>
      <c r="P848"/>
      <c r="Q848"/>
    </row>
    <row r="849" spans="1:17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O849"/>
      <c r="P849"/>
      <c r="Q849"/>
    </row>
    <row r="850" spans="1:17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O850"/>
      <c r="P850"/>
      <c r="Q850"/>
    </row>
    <row r="851" spans="1:17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O851"/>
      <c r="P851"/>
      <c r="Q851"/>
    </row>
    <row r="852" spans="1:17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O852"/>
      <c r="P852"/>
      <c r="Q852"/>
    </row>
    <row r="853" spans="1:17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O853"/>
      <c r="P853"/>
      <c r="Q853"/>
    </row>
    <row r="854" spans="1:17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O854"/>
      <c r="P854"/>
      <c r="Q854"/>
    </row>
    <row r="855" spans="1:17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O855"/>
      <c r="P855"/>
      <c r="Q855"/>
    </row>
    <row r="856" spans="1:17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O856"/>
      <c r="P856"/>
      <c r="Q856"/>
    </row>
    <row r="857" spans="1:17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O857"/>
      <c r="P857"/>
      <c r="Q857"/>
    </row>
    <row r="858" spans="1:17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O858"/>
      <c r="P858"/>
      <c r="Q858"/>
    </row>
    <row r="859" spans="1:17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O859"/>
      <c r="P859"/>
      <c r="Q859"/>
    </row>
    <row r="860" spans="1:17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O860"/>
      <c r="P860"/>
      <c r="Q860"/>
    </row>
    <row r="861" spans="1:17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O861"/>
      <c r="P861"/>
      <c r="Q861"/>
    </row>
    <row r="862" spans="1:17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O862"/>
      <c r="P862"/>
      <c r="Q862"/>
    </row>
    <row r="863" spans="1:17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O863"/>
      <c r="P863"/>
      <c r="Q863"/>
    </row>
    <row r="864" spans="1:17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O864"/>
      <c r="P864"/>
      <c r="Q864"/>
    </row>
    <row r="865" spans="1:17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O865"/>
      <c r="P865"/>
      <c r="Q865"/>
    </row>
    <row r="866" spans="1:17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O866"/>
      <c r="P866"/>
      <c r="Q866"/>
    </row>
    <row r="867" spans="1:17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O867"/>
      <c r="P867"/>
      <c r="Q867"/>
    </row>
    <row r="868" spans="1:17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O868"/>
      <c r="P868"/>
      <c r="Q868"/>
    </row>
    <row r="869" spans="1:17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O869"/>
      <c r="P869"/>
      <c r="Q869"/>
    </row>
    <row r="870" spans="1:17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O870"/>
      <c r="P870"/>
      <c r="Q870"/>
    </row>
    <row r="871" spans="1:17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O871"/>
      <c r="P871"/>
      <c r="Q871"/>
    </row>
    <row r="872" spans="1:17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O872"/>
      <c r="P872"/>
      <c r="Q872"/>
    </row>
    <row r="873" spans="1:17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O873"/>
      <c r="P873"/>
      <c r="Q873"/>
    </row>
    <row r="874" spans="1:17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O874"/>
      <c r="P874"/>
      <c r="Q874"/>
    </row>
    <row r="875" spans="1:17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O875"/>
      <c r="P875"/>
      <c r="Q875"/>
    </row>
    <row r="876" spans="1:17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O876"/>
      <c r="P876"/>
      <c r="Q876"/>
    </row>
    <row r="877" spans="1:17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O877"/>
      <c r="P877"/>
      <c r="Q877"/>
    </row>
    <row r="878" spans="1:17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O878"/>
      <c r="P878"/>
      <c r="Q878"/>
    </row>
    <row r="879" spans="1:17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O879"/>
      <c r="P879"/>
      <c r="Q879"/>
    </row>
    <row r="880" spans="1:17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O880"/>
      <c r="P880"/>
      <c r="Q880"/>
    </row>
    <row r="881" spans="1:17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O881"/>
      <c r="P881"/>
      <c r="Q881"/>
    </row>
    <row r="882" spans="1:17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O882"/>
      <c r="P882"/>
      <c r="Q882"/>
    </row>
    <row r="883" spans="1:17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O883"/>
      <c r="P883"/>
      <c r="Q883"/>
    </row>
    <row r="884" spans="1:17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O884"/>
      <c r="P884"/>
      <c r="Q884"/>
    </row>
    <row r="885" spans="1:17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O885"/>
      <c r="P885"/>
      <c r="Q885"/>
    </row>
    <row r="886" spans="1:17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O886"/>
      <c r="P886"/>
      <c r="Q886"/>
    </row>
    <row r="887" spans="1:17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O887"/>
      <c r="P887"/>
      <c r="Q887"/>
    </row>
    <row r="888" spans="1:17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O888"/>
      <c r="P888"/>
      <c r="Q888"/>
    </row>
    <row r="889" spans="1:17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O889"/>
      <c r="P889"/>
      <c r="Q889"/>
    </row>
    <row r="890" spans="1:17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O890"/>
      <c r="P890"/>
      <c r="Q890"/>
    </row>
    <row r="891" spans="1:17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O891"/>
      <c r="P891"/>
      <c r="Q891"/>
    </row>
    <row r="892" spans="1:17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O892"/>
      <c r="P892"/>
      <c r="Q892"/>
    </row>
    <row r="893" spans="1:17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O893"/>
      <c r="P893"/>
      <c r="Q893"/>
    </row>
    <row r="894" spans="1:17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O894"/>
      <c r="P894"/>
      <c r="Q894"/>
    </row>
    <row r="895" spans="1:17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O895"/>
      <c r="P895"/>
      <c r="Q895"/>
    </row>
    <row r="896" spans="1:17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O896"/>
      <c r="P896"/>
      <c r="Q896"/>
    </row>
    <row r="897" spans="1:17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O897"/>
      <c r="P897"/>
      <c r="Q897"/>
    </row>
    <row r="898" spans="1:17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O898"/>
      <c r="P898"/>
      <c r="Q898"/>
    </row>
    <row r="899" spans="1:17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O899"/>
      <c r="P899"/>
      <c r="Q899"/>
    </row>
    <row r="900" spans="1:17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O900"/>
      <c r="P900"/>
      <c r="Q900"/>
    </row>
    <row r="901" spans="1:17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O901"/>
      <c r="P901"/>
      <c r="Q901"/>
    </row>
    <row r="902" spans="1:17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O902"/>
      <c r="P902"/>
      <c r="Q902"/>
    </row>
    <row r="903" spans="1:17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O903"/>
      <c r="P903"/>
      <c r="Q903"/>
    </row>
    <row r="904" spans="1:17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O904"/>
      <c r="P904"/>
      <c r="Q904"/>
    </row>
    <row r="905" spans="1:17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O905"/>
      <c r="P905"/>
      <c r="Q905"/>
    </row>
    <row r="906" spans="1:17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O906"/>
      <c r="P906"/>
      <c r="Q906"/>
    </row>
    <row r="907" spans="1:17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O907"/>
      <c r="P907"/>
      <c r="Q907"/>
    </row>
    <row r="908" spans="1:17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O908"/>
      <c r="P908"/>
      <c r="Q908"/>
    </row>
    <row r="909" spans="1:17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O909"/>
      <c r="P909"/>
      <c r="Q909"/>
    </row>
    <row r="910" spans="1:17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O910"/>
      <c r="P910"/>
      <c r="Q910"/>
    </row>
    <row r="911" spans="1:17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O911"/>
      <c r="P911"/>
      <c r="Q911"/>
    </row>
    <row r="912" spans="1:17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O912"/>
      <c r="P912"/>
      <c r="Q912"/>
    </row>
    <row r="913" spans="1:17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O913"/>
      <c r="P913"/>
      <c r="Q913"/>
    </row>
    <row r="914" spans="1:17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O914"/>
      <c r="P914"/>
      <c r="Q914"/>
    </row>
    <row r="915" spans="1:17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O915"/>
      <c r="P915"/>
      <c r="Q915"/>
    </row>
    <row r="916" spans="1:17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O916"/>
      <c r="P916"/>
      <c r="Q916"/>
    </row>
    <row r="917" spans="1:17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O917"/>
      <c r="P917"/>
      <c r="Q917"/>
    </row>
    <row r="918" spans="1:17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O918"/>
      <c r="P918"/>
      <c r="Q918"/>
    </row>
    <row r="919" spans="1:17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O919"/>
      <c r="P919"/>
      <c r="Q919"/>
    </row>
    <row r="920" spans="1:17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O920"/>
      <c r="P920"/>
      <c r="Q920"/>
    </row>
    <row r="921" spans="1:17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O921"/>
      <c r="P921"/>
      <c r="Q921"/>
    </row>
    <row r="922" spans="1:17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O922"/>
      <c r="P922"/>
      <c r="Q922"/>
    </row>
    <row r="923" spans="1:17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O923"/>
      <c r="P923"/>
      <c r="Q923"/>
    </row>
    <row r="924" spans="1:17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O924"/>
      <c r="P924"/>
      <c r="Q924"/>
    </row>
    <row r="925" spans="1:17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O925"/>
      <c r="P925"/>
      <c r="Q925"/>
    </row>
    <row r="926" spans="1:17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O926"/>
      <c r="P926"/>
      <c r="Q926"/>
    </row>
    <row r="927" spans="1:17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O927"/>
      <c r="P927"/>
      <c r="Q927"/>
    </row>
    <row r="928" spans="1:17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O928"/>
      <c r="P928"/>
      <c r="Q928"/>
    </row>
    <row r="929" spans="1:17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O929"/>
      <c r="P929"/>
      <c r="Q929"/>
    </row>
    <row r="930" spans="1:17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O930"/>
      <c r="P930"/>
      <c r="Q930"/>
    </row>
    <row r="931" spans="1:17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O931"/>
      <c r="P931"/>
      <c r="Q931"/>
    </row>
    <row r="932" spans="1:17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O932"/>
      <c r="P932"/>
      <c r="Q932"/>
    </row>
    <row r="933" spans="1:17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O933"/>
      <c r="P933"/>
      <c r="Q933"/>
    </row>
    <row r="934" spans="1:17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O934"/>
      <c r="P934"/>
      <c r="Q934"/>
    </row>
    <row r="935" spans="1:17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O935"/>
      <c r="P935"/>
      <c r="Q935"/>
    </row>
    <row r="936" spans="1:17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O936"/>
      <c r="P936"/>
      <c r="Q936"/>
    </row>
    <row r="937" spans="1:17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O937"/>
      <c r="P937"/>
      <c r="Q937"/>
    </row>
    <row r="938" spans="1:17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O938"/>
      <c r="P938"/>
      <c r="Q938"/>
    </row>
    <row r="939" spans="1:17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O939"/>
      <c r="P939"/>
      <c r="Q939"/>
    </row>
    <row r="940" spans="1:17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O940"/>
      <c r="P940"/>
      <c r="Q940"/>
    </row>
    <row r="941" spans="1:17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O941"/>
      <c r="P941"/>
      <c r="Q941"/>
    </row>
    <row r="942" spans="1:17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O942"/>
      <c r="P942"/>
      <c r="Q942"/>
    </row>
    <row r="943" spans="1:17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O943"/>
      <c r="P943"/>
      <c r="Q943"/>
    </row>
    <row r="944" spans="1:17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O944"/>
      <c r="P944"/>
      <c r="Q944"/>
    </row>
    <row r="945" spans="1:17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O945"/>
      <c r="P945"/>
      <c r="Q945"/>
    </row>
    <row r="946" spans="1:17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O946"/>
      <c r="P946"/>
      <c r="Q946"/>
    </row>
    <row r="947" spans="1:17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O947"/>
      <c r="P947"/>
      <c r="Q947"/>
    </row>
    <row r="948" spans="1:17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O948"/>
      <c r="P948"/>
      <c r="Q948"/>
    </row>
    <row r="949" spans="1:17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O949"/>
      <c r="P949"/>
      <c r="Q949"/>
    </row>
    <row r="950" spans="1:17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O950"/>
      <c r="P950"/>
      <c r="Q950"/>
    </row>
    <row r="951" spans="1:17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O951"/>
      <c r="P951"/>
      <c r="Q951"/>
    </row>
    <row r="952" spans="1:17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O952"/>
      <c r="P952"/>
      <c r="Q952"/>
    </row>
    <row r="953" spans="1:17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O953"/>
      <c r="P953"/>
      <c r="Q953"/>
    </row>
    <row r="954" spans="1:17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O954"/>
      <c r="P954"/>
      <c r="Q954"/>
    </row>
    <row r="955" spans="1:17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O955"/>
      <c r="P955"/>
      <c r="Q955"/>
    </row>
    <row r="956" spans="1:17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O956"/>
      <c r="P956"/>
      <c r="Q956"/>
    </row>
    <row r="957" spans="1:17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O957"/>
      <c r="P957"/>
      <c r="Q957"/>
    </row>
    <row r="958" spans="1:17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O958"/>
      <c r="P958"/>
      <c r="Q958"/>
    </row>
    <row r="959" spans="1:17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O959"/>
      <c r="P959"/>
      <c r="Q959"/>
    </row>
    <row r="960" spans="1:17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O960"/>
      <c r="P960"/>
      <c r="Q960"/>
    </row>
    <row r="961" spans="1:17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O961"/>
      <c r="P961"/>
      <c r="Q961"/>
    </row>
    <row r="962" spans="1:17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O962"/>
      <c r="P962"/>
      <c r="Q962"/>
    </row>
    <row r="963" spans="1:17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O963"/>
      <c r="P963"/>
      <c r="Q963"/>
    </row>
    <row r="964" spans="1:17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O964"/>
      <c r="P964"/>
      <c r="Q964"/>
    </row>
    <row r="965" spans="1:17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O965"/>
      <c r="P965"/>
      <c r="Q965"/>
    </row>
    <row r="966" spans="1:17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O966"/>
      <c r="P966"/>
      <c r="Q966"/>
    </row>
    <row r="967" spans="1:17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O967"/>
      <c r="P967"/>
      <c r="Q967"/>
    </row>
    <row r="968" spans="1:17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O968"/>
      <c r="P968"/>
      <c r="Q968"/>
    </row>
    <row r="969" spans="1:17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O969"/>
      <c r="P969"/>
      <c r="Q969"/>
    </row>
    <row r="970" spans="1:17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O970"/>
      <c r="P970"/>
      <c r="Q970"/>
    </row>
    <row r="971" spans="1:17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O971"/>
      <c r="P971"/>
      <c r="Q971"/>
    </row>
    <row r="972" spans="1:17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O972"/>
      <c r="P972"/>
      <c r="Q972"/>
    </row>
    <row r="973" spans="1:17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O973"/>
      <c r="P973"/>
      <c r="Q973"/>
    </row>
    <row r="974" spans="1:17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O974"/>
      <c r="P974"/>
      <c r="Q974"/>
    </row>
    <row r="975" spans="1:17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O975"/>
      <c r="P975"/>
      <c r="Q975"/>
    </row>
    <row r="976" spans="1:17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O976"/>
      <c r="P976"/>
      <c r="Q976"/>
    </row>
    <row r="977" spans="1:17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O977"/>
      <c r="P977"/>
      <c r="Q977"/>
    </row>
    <row r="978" spans="1:17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O978"/>
      <c r="P978"/>
      <c r="Q978"/>
    </row>
    <row r="979" spans="1:17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O979"/>
      <c r="P979"/>
      <c r="Q979"/>
    </row>
    <row r="980" spans="1:17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O980"/>
      <c r="P980"/>
      <c r="Q980"/>
    </row>
    <row r="981" spans="1:17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O981"/>
      <c r="P981"/>
      <c r="Q981"/>
    </row>
    <row r="982" spans="1:17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O982"/>
      <c r="P982"/>
      <c r="Q982"/>
    </row>
    <row r="983" spans="1:17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O983"/>
      <c r="P983"/>
      <c r="Q983"/>
    </row>
    <row r="984" spans="1:17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O984"/>
      <c r="P984"/>
      <c r="Q984"/>
    </row>
    <row r="985" spans="1:17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O985"/>
      <c r="P985"/>
      <c r="Q985"/>
    </row>
    <row r="986" spans="1:17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O986"/>
      <c r="P986"/>
      <c r="Q986"/>
    </row>
    <row r="987" spans="1:17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O987"/>
      <c r="P987"/>
      <c r="Q987"/>
    </row>
    <row r="988" spans="1:17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O988"/>
      <c r="P988"/>
      <c r="Q988"/>
    </row>
    <row r="989" spans="1:17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O989"/>
      <c r="P989"/>
      <c r="Q989"/>
    </row>
    <row r="990" spans="1:17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O990"/>
      <c r="P990"/>
      <c r="Q990"/>
    </row>
    <row r="991" spans="1:17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O991"/>
      <c r="P991"/>
      <c r="Q991"/>
    </row>
    <row r="992" spans="1:17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O992"/>
      <c r="P992"/>
      <c r="Q992"/>
    </row>
    <row r="993" spans="1:17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O993"/>
      <c r="P993"/>
      <c r="Q993"/>
    </row>
    <row r="994" spans="1:17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O994"/>
      <c r="P994"/>
      <c r="Q994"/>
    </row>
    <row r="995" spans="1:17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O995"/>
      <c r="P995"/>
      <c r="Q995"/>
    </row>
    <row r="996" spans="1:17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O996"/>
      <c r="P996"/>
      <c r="Q996"/>
    </row>
    <row r="997" spans="1:17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O997"/>
      <c r="P997"/>
      <c r="Q997"/>
    </row>
    <row r="998" spans="1:17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O998"/>
      <c r="P998"/>
      <c r="Q998"/>
    </row>
    <row r="999" spans="1:17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O999"/>
      <c r="P999"/>
      <c r="Q999"/>
    </row>
    <row r="1000" spans="1:17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O1000"/>
      <c r="P1000"/>
      <c r="Q1000"/>
    </row>
    <row r="1001" spans="1:17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O1001"/>
      <c r="P1001"/>
      <c r="Q1001"/>
    </row>
    <row r="1002" spans="1:17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O1002"/>
      <c r="P1002"/>
      <c r="Q1002"/>
    </row>
    <row r="1003" spans="1:17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O1003"/>
      <c r="P1003"/>
      <c r="Q1003"/>
    </row>
    <row r="1004" spans="1:17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O1004"/>
      <c r="P1004"/>
      <c r="Q1004"/>
    </row>
    <row r="1005" spans="1:17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O1005"/>
      <c r="P1005"/>
      <c r="Q1005"/>
    </row>
    <row r="1006" spans="1:17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O1006"/>
      <c r="P1006"/>
      <c r="Q1006"/>
    </row>
    <row r="1007" spans="1:17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O1007"/>
      <c r="P1007"/>
      <c r="Q1007"/>
    </row>
    <row r="1008" spans="1:17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O1008"/>
      <c r="P1008"/>
      <c r="Q1008"/>
    </row>
    <row r="1009" spans="1:17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O1009"/>
      <c r="P1009"/>
      <c r="Q1009"/>
    </row>
    <row r="1010" spans="1:17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O1010"/>
      <c r="P1010"/>
      <c r="Q1010"/>
    </row>
    <row r="1011" spans="1:17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O1011"/>
      <c r="P1011"/>
      <c r="Q1011"/>
    </row>
    <row r="1012" spans="1:17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O1012"/>
      <c r="P1012"/>
      <c r="Q1012"/>
    </row>
    <row r="1013" spans="1:17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O1013"/>
      <c r="P1013"/>
      <c r="Q1013"/>
    </row>
    <row r="1014" spans="1:17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O1014"/>
      <c r="P1014"/>
      <c r="Q1014"/>
    </row>
    <row r="1015" spans="1:17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O1015"/>
      <c r="P1015"/>
      <c r="Q1015"/>
    </row>
    <row r="1016" spans="1:17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O1016"/>
      <c r="P1016"/>
      <c r="Q1016"/>
    </row>
    <row r="1017" spans="1:17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O1017"/>
      <c r="P1017"/>
      <c r="Q1017"/>
    </row>
    <row r="1018" spans="1:17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O1018"/>
      <c r="P1018"/>
      <c r="Q1018"/>
    </row>
    <row r="1019" spans="1:17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O1019"/>
      <c r="P1019"/>
      <c r="Q1019"/>
    </row>
    <row r="1020" spans="1:17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O1020"/>
      <c r="P1020"/>
      <c r="Q1020"/>
    </row>
    <row r="1021" spans="1:17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O1021"/>
      <c r="P1021"/>
      <c r="Q1021"/>
    </row>
    <row r="1022" spans="1:17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O1022"/>
      <c r="P1022"/>
      <c r="Q1022"/>
    </row>
    <row r="1023" spans="1:17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O1023"/>
      <c r="P1023"/>
      <c r="Q1023"/>
    </row>
    <row r="1024" spans="1:17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O1024"/>
      <c r="P1024"/>
      <c r="Q1024"/>
    </row>
    <row r="1025" spans="1:17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O1025"/>
      <c r="P1025"/>
      <c r="Q1025"/>
    </row>
    <row r="1026" spans="1:17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O1026"/>
      <c r="P1026"/>
      <c r="Q1026"/>
    </row>
    <row r="1027" spans="1:17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O1027"/>
      <c r="P1027"/>
      <c r="Q1027"/>
    </row>
    <row r="1028" spans="1:17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O1028"/>
      <c r="P1028"/>
      <c r="Q1028"/>
    </row>
    <row r="1029" spans="1:17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O1029"/>
      <c r="P1029"/>
      <c r="Q1029"/>
    </row>
    <row r="1030" spans="1:17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O1030"/>
      <c r="P1030"/>
      <c r="Q1030"/>
    </row>
    <row r="1031" spans="1:17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O1031"/>
      <c r="P1031"/>
      <c r="Q1031"/>
    </row>
    <row r="1032" spans="1:17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O1032"/>
      <c r="P1032"/>
      <c r="Q1032"/>
    </row>
    <row r="1033" spans="1:17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O1033"/>
      <c r="P1033"/>
      <c r="Q1033"/>
    </row>
    <row r="1034" spans="1:17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O1034"/>
      <c r="P1034"/>
      <c r="Q1034"/>
    </row>
    <row r="1035" spans="1:17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O1035"/>
      <c r="P1035"/>
      <c r="Q1035"/>
    </row>
    <row r="1036" spans="1:17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O1036"/>
      <c r="P1036"/>
      <c r="Q1036"/>
    </row>
    <row r="1037" spans="1:17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O1037"/>
      <c r="P1037"/>
      <c r="Q1037"/>
    </row>
    <row r="1038" spans="1:17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O1038"/>
      <c r="P1038"/>
      <c r="Q1038"/>
    </row>
    <row r="1039" spans="1:17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O1039"/>
      <c r="P1039"/>
      <c r="Q1039"/>
    </row>
    <row r="1040" spans="1:17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O1040"/>
      <c r="P1040"/>
      <c r="Q1040"/>
    </row>
    <row r="1041" spans="1:17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O1041"/>
      <c r="P1041"/>
      <c r="Q1041"/>
    </row>
    <row r="1042" spans="1:17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O1042"/>
      <c r="P1042"/>
      <c r="Q1042"/>
    </row>
    <row r="1043" spans="1:17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O1043"/>
      <c r="P1043"/>
      <c r="Q1043"/>
    </row>
    <row r="1044" spans="1:17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O1044"/>
      <c r="P1044"/>
      <c r="Q1044"/>
    </row>
    <row r="1045" spans="1:17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O1045"/>
      <c r="P1045"/>
      <c r="Q1045"/>
    </row>
    <row r="1046" spans="1:17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O1046"/>
      <c r="P1046"/>
      <c r="Q1046"/>
    </row>
    <row r="1047" spans="1:17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O1047"/>
      <c r="P1047"/>
      <c r="Q1047"/>
    </row>
    <row r="1048" spans="1:17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O1048"/>
      <c r="P1048"/>
      <c r="Q1048"/>
    </row>
    <row r="1049" spans="1:17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O1049"/>
      <c r="P1049"/>
      <c r="Q1049"/>
    </row>
    <row r="1050" spans="1:17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O1050"/>
      <c r="P1050"/>
      <c r="Q1050"/>
    </row>
    <row r="1051" spans="1:17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O1051"/>
      <c r="P1051"/>
      <c r="Q1051"/>
    </row>
    <row r="1052" spans="1:17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O1052"/>
      <c r="P1052"/>
      <c r="Q1052"/>
    </row>
    <row r="1053" spans="1:17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O1053"/>
      <c r="P1053"/>
      <c r="Q1053"/>
    </row>
    <row r="1054" spans="1:17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O1054"/>
      <c r="P1054"/>
      <c r="Q1054"/>
    </row>
    <row r="1055" spans="1:17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O1055"/>
      <c r="P1055"/>
      <c r="Q1055"/>
    </row>
    <row r="1056" spans="1:17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O1056"/>
      <c r="P1056"/>
      <c r="Q1056"/>
    </row>
    <row r="1057" spans="1:17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O1057"/>
      <c r="P1057"/>
      <c r="Q1057"/>
    </row>
    <row r="1058" spans="1:17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O1058"/>
      <c r="P1058"/>
      <c r="Q1058"/>
    </row>
    <row r="1059" spans="1:17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O1059"/>
      <c r="P1059"/>
      <c r="Q1059"/>
    </row>
    <row r="1060" spans="1:17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O1060"/>
      <c r="P1060"/>
      <c r="Q1060"/>
    </row>
    <row r="1061" spans="1:17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O1061"/>
      <c r="P1061"/>
      <c r="Q1061"/>
    </row>
    <row r="1062" spans="1:17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O1062"/>
      <c r="P1062"/>
      <c r="Q1062"/>
    </row>
    <row r="1063" spans="1:17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O1063"/>
      <c r="P1063"/>
      <c r="Q1063"/>
    </row>
    <row r="1064" spans="1:17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O1064"/>
      <c r="P1064"/>
      <c r="Q1064"/>
    </row>
    <row r="1065" spans="1:17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O1065"/>
      <c r="P1065"/>
      <c r="Q1065"/>
    </row>
    <row r="1066" spans="1:17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O1066"/>
      <c r="P1066"/>
      <c r="Q1066"/>
    </row>
    <row r="1067" spans="1:17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O1067"/>
      <c r="P1067"/>
      <c r="Q1067"/>
    </row>
    <row r="1068" spans="1:17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O1068"/>
      <c r="P1068"/>
      <c r="Q1068"/>
    </row>
    <row r="1069" spans="1:17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O1069"/>
      <c r="P1069"/>
      <c r="Q1069"/>
    </row>
    <row r="1070" spans="1:17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O1070"/>
      <c r="P1070"/>
      <c r="Q1070"/>
    </row>
    <row r="1071" spans="1:17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O1071"/>
      <c r="P1071"/>
      <c r="Q1071"/>
    </row>
    <row r="1072" spans="1:17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O1072"/>
      <c r="P1072"/>
      <c r="Q1072"/>
    </row>
    <row r="1073" spans="1:17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O1073"/>
      <c r="P1073"/>
      <c r="Q1073"/>
    </row>
    <row r="1074" spans="1:17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O1074"/>
      <c r="P1074"/>
      <c r="Q1074"/>
    </row>
    <row r="1075" spans="1:17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O1075"/>
      <c r="P1075"/>
      <c r="Q1075"/>
    </row>
    <row r="1076" spans="1:17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O1076"/>
      <c r="P1076"/>
      <c r="Q1076"/>
    </row>
    <row r="1077" spans="1:17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O1077"/>
      <c r="P1077"/>
      <c r="Q1077"/>
    </row>
    <row r="1078" spans="1:17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O1078"/>
      <c r="P1078"/>
      <c r="Q1078"/>
    </row>
    <row r="1079" spans="1:17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O1079"/>
      <c r="P1079"/>
      <c r="Q1079"/>
    </row>
    <row r="1080" spans="1:17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O1080"/>
      <c r="P1080"/>
      <c r="Q1080"/>
    </row>
    <row r="1081" spans="1:17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O1081"/>
      <c r="P1081"/>
      <c r="Q1081"/>
    </row>
    <row r="1082" spans="1:17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O1082"/>
      <c r="P1082"/>
      <c r="Q1082"/>
    </row>
    <row r="1083" spans="1:17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O1083"/>
      <c r="P1083"/>
      <c r="Q1083"/>
    </row>
    <row r="1084" spans="1:17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O1084"/>
      <c r="P1084"/>
      <c r="Q1084"/>
    </row>
    <row r="1085" spans="1:17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O1085"/>
      <c r="P1085"/>
      <c r="Q1085"/>
    </row>
    <row r="1086" spans="1:17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O1086"/>
      <c r="P1086"/>
      <c r="Q1086"/>
    </row>
    <row r="1087" spans="1:17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O1087"/>
      <c r="P1087"/>
      <c r="Q1087"/>
    </row>
    <row r="1088" spans="1:17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O1088"/>
      <c r="P1088"/>
      <c r="Q1088"/>
    </row>
    <row r="1089" spans="1:17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O1089"/>
      <c r="P1089"/>
      <c r="Q1089"/>
    </row>
    <row r="1090" spans="1:17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O1090"/>
      <c r="P1090"/>
      <c r="Q1090"/>
    </row>
    <row r="1091" spans="1:17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O1091"/>
      <c r="P1091"/>
      <c r="Q1091"/>
    </row>
    <row r="1092" spans="1:17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O1092"/>
      <c r="P1092"/>
      <c r="Q1092"/>
    </row>
    <row r="1093" spans="1:17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O1093"/>
      <c r="P1093"/>
      <c r="Q1093"/>
    </row>
    <row r="1094" spans="1:17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O1094"/>
      <c r="P1094"/>
      <c r="Q1094"/>
    </row>
    <row r="1095" spans="1:17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O1095"/>
      <c r="P1095"/>
      <c r="Q1095"/>
    </row>
    <row r="1096" spans="1:17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O1096"/>
      <c r="P1096"/>
      <c r="Q1096"/>
    </row>
    <row r="1097" spans="1:17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O1097"/>
      <c r="P1097"/>
      <c r="Q1097"/>
    </row>
    <row r="1098" spans="1:17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O1098"/>
      <c r="P1098"/>
      <c r="Q1098"/>
    </row>
    <row r="1099" spans="1:17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O1099"/>
      <c r="P1099"/>
      <c r="Q1099"/>
    </row>
    <row r="1100" spans="1:17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O1100"/>
      <c r="P1100"/>
      <c r="Q1100"/>
    </row>
    <row r="1101" spans="1:17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O1101"/>
      <c r="P1101"/>
      <c r="Q1101"/>
    </row>
    <row r="1102" spans="1:17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O1102"/>
      <c r="P1102"/>
      <c r="Q1102"/>
    </row>
    <row r="1103" spans="1:17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O1103"/>
      <c r="P1103"/>
      <c r="Q1103"/>
    </row>
    <row r="1104" spans="1:17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O1104"/>
      <c r="P1104"/>
      <c r="Q1104"/>
    </row>
    <row r="1105" spans="1:17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O1105"/>
      <c r="P1105"/>
      <c r="Q1105"/>
    </row>
    <row r="1106" spans="1:17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O1106"/>
      <c r="P1106"/>
      <c r="Q1106"/>
    </row>
    <row r="1107" spans="1:17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O1107"/>
      <c r="P1107"/>
      <c r="Q1107"/>
    </row>
    <row r="1108" spans="1:17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O1108"/>
      <c r="P1108"/>
      <c r="Q1108"/>
    </row>
    <row r="1109" spans="1:17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O1109"/>
      <c r="P1109"/>
      <c r="Q1109"/>
    </row>
    <row r="1110" spans="1:17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O1110"/>
      <c r="P1110"/>
      <c r="Q1110"/>
    </row>
    <row r="1111" spans="1:17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O1111"/>
      <c r="P1111"/>
      <c r="Q1111"/>
    </row>
    <row r="1112" spans="1:17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O1112"/>
      <c r="P1112"/>
      <c r="Q1112"/>
    </row>
    <row r="1113" spans="1:17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O1113"/>
      <c r="P1113"/>
      <c r="Q1113"/>
    </row>
    <row r="1114" spans="1:17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O1114"/>
      <c r="P1114"/>
      <c r="Q1114"/>
    </row>
    <row r="1115" spans="1:17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O1115"/>
      <c r="P1115"/>
      <c r="Q1115"/>
    </row>
    <row r="1116" spans="1:17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O1116"/>
      <c r="P1116"/>
      <c r="Q1116"/>
    </row>
    <row r="1117" spans="1:17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O1117"/>
      <c r="P1117"/>
      <c r="Q1117"/>
    </row>
    <row r="1118" spans="1:17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O1118"/>
      <c r="P1118"/>
      <c r="Q1118"/>
    </row>
    <row r="1119" spans="1:17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O1119"/>
      <c r="P1119"/>
      <c r="Q1119"/>
    </row>
    <row r="1120" spans="1:17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O1120"/>
      <c r="P1120"/>
      <c r="Q1120"/>
    </row>
    <row r="1121" spans="1:17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O1121"/>
      <c r="P1121"/>
      <c r="Q1121"/>
    </row>
    <row r="1122" spans="1:17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O1122"/>
      <c r="P1122"/>
      <c r="Q1122"/>
    </row>
    <row r="1123" spans="1:17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O1123"/>
      <c r="P1123"/>
      <c r="Q1123"/>
    </row>
    <row r="1124" spans="1:17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O1124"/>
      <c r="P1124"/>
      <c r="Q1124"/>
    </row>
    <row r="1125" spans="1:17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O1125"/>
      <c r="P1125"/>
      <c r="Q1125"/>
    </row>
    <row r="1126" spans="1:17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O1126"/>
      <c r="P1126"/>
      <c r="Q1126"/>
    </row>
    <row r="1127" spans="1:17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O1127"/>
      <c r="P1127"/>
      <c r="Q1127"/>
    </row>
    <row r="1128" spans="1:17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O1128"/>
      <c r="P1128"/>
      <c r="Q1128"/>
    </row>
    <row r="1129" spans="1:17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O1129"/>
      <c r="P1129"/>
      <c r="Q1129"/>
    </row>
    <row r="1130" spans="1:17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O1130"/>
      <c r="P1130"/>
      <c r="Q1130"/>
    </row>
    <row r="1131" spans="1:17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O1131"/>
      <c r="P1131"/>
      <c r="Q1131"/>
    </row>
    <row r="1132" spans="1:17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O1132"/>
      <c r="P1132"/>
      <c r="Q1132"/>
    </row>
    <row r="1133" spans="1:17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O1133"/>
      <c r="P1133"/>
      <c r="Q1133"/>
    </row>
    <row r="1134" spans="1:17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O1134"/>
      <c r="P1134"/>
      <c r="Q1134"/>
    </row>
    <row r="1135" spans="1:17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O1135"/>
      <c r="P1135"/>
      <c r="Q1135"/>
    </row>
    <row r="1136" spans="1:17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O1136"/>
      <c r="P1136"/>
      <c r="Q1136"/>
    </row>
    <row r="1137" spans="1:17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O1137"/>
      <c r="P1137"/>
      <c r="Q1137"/>
    </row>
    <row r="1138" spans="1:17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O1138"/>
      <c r="P1138"/>
      <c r="Q1138"/>
    </row>
    <row r="1139" spans="1:17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O1139"/>
      <c r="P1139"/>
      <c r="Q1139"/>
    </row>
    <row r="1140" spans="1:17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O1140"/>
      <c r="P1140"/>
      <c r="Q1140"/>
    </row>
    <row r="1141" spans="1:17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O1141"/>
      <c r="P1141"/>
      <c r="Q1141"/>
    </row>
    <row r="1142" spans="1:17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O1142"/>
      <c r="P1142"/>
      <c r="Q1142"/>
    </row>
    <row r="1143" spans="1:17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O1143"/>
      <c r="P1143"/>
      <c r="Q1143"/>
    </row>
    <row r="1144" spans="1:17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O1144"/>
      <c r="P1144"/>
      <c r="Q1144"/>
    </row>
    <row r="1145" spans="1:17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O1145"/>
      <c r="P1145"/>
      <c r="Q1145"/>
    </row>
    <row r="1146" spans="1:17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O1146"/>
      <c r="P1146"/>
      <c r="Q1146"/>
    </row>
    <row r="1147" spans="1:17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O1147"/>
      <c r="P1147"/>
      <c r="Q1147"/>
    </row>
    <row r="1148" spans="1:17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O1148"/>
      <c r="P1148"/>
      <c r="Q1148"/>
    </row>
    <row r="1149" spans="1:17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O1149"/>
      <c r="P1149"/>
      <c r="Q1149"/>
    </row>
    <row r="1150" spans="1:17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O1150"/>
      <c r="P1150"/>
      <c r="Q1150"/>
    </row>
    <row r="1151" spans="1:17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O1151"/>
      <c r="P1151"/>
      <c r="Q1151"/>
    </row>
    <row r="1152" spans="1:17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O1152"/>
      <c r="P1152"/>
      <c r="Q1152"/>
    </row>
    <row r="1153" spans="1:17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O1153"/>
      <c r="P1153"/>
      <c r="Q1153"/>
    </row>
    <row r="1154" spans="1:17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O1154"/>
      <c r="P1154"/>
      <c r="Q1154"/>
    </row>
    <row r="1155" spans="1:17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O1155"/>
      <c r="P1155"/>
      <c r="Q1155"/>
    </row>
    <row r="1156" spans="1:17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O1156"/>
      <c r="P1156"/>
      <c r="Q1156"/>
    </row>
    <row r="1157" spans="1:17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O1157"/>
      <c r="P1157"/>
      <c r="Q1157"/>
    </row>
    <row r="1158" spans="1:17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O1158"/>
      <c r="P1158"/>
      <c r="Q1158"/>
    </row>
    <row r="1159" spans="1:17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O1159"/>
      <c r="P1159"/>
      <c r="Q1159"/>
    </row>
    <row r="1160" spans="1:17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O1160"/>
      <c r="P1160"/>
      <c r="Q1160"/>
    </row>
    <row r="1161" spans="1:17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O1161"/>
      <c r="P1161"/>
      <c r="Q1161"/>
    </row>
    <row r="1162" spans="1:17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O1162"/>
      <c r="P1162"/>
      <c r="Q1162"/>
    </row>
    <row r="1163" spans="1:17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O1163"/>
      <c r="P1163"/>
      <c r="Q1163"/>
    </row>
    <row r="1164" spans="1:17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O1164"/>
      <c r="P1164"/>
      <c r="Q1164"/>
    </row>
    <row r="1165" spans="1:17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O1165"/>
      <c r="P1165"/>
      <c r="Q1165"/>
    </row>
    <row r="1166" spans="1:17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O1166"/>
      <c r="P1166"/>
      <c r="Q1166"/>
    </row>
    <row r="1167" spans="1:17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O1167"/>
      <c r="P1167"/>
      <c r="Q1167"/>
    </row>
    <row r="1168" spans="1:17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O1168"/>
      <c r="P1168"/>
      <c r="Q1168"/>
    </row>
    <row r="1169" spans="1:17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O1169"/>
      <c r="P1169"/>
      <c r="Q1169"/>
    </row>
    <row r="1170" spans="1:17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O1170"/>
      <c r="P1170"/>
      <c r="Q1170"/>
    </row>
    <row r="1171" spans="1:17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O1171"/>
      <c r="P1171"/>
      <c r="Q1171"/>
    </row>
    <row r="1172" spans="1:17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O1172"/>
      <c r="P1172"/>
      <c r="Q1172"/>
    </row>
    <row r="1173" spans="1:17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O1173"/>
      <c r="P1173"/>
      <c r="Q1173"/>
    </row>
    <row r="1174" spans="1:17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O1174"/>
      <c r="P1174"/>
      <c r="Q1174"/>
    </row>
    <row r="1175" spans="1:17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O1175"/>
      <c r="P1175"/>
      <c r="Q1175"/>
    </row>
    <row r="1176" spans="1:17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O1176"/>
      <c r="P1176"/>
      <c r="Q1176"/>
    </row>
    <row r="1177" spans="1:17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O1177"/>
      <c r="P1177"/>
      <c r="Q1177"/>
    </row>
    <row r="1178" spans="1:17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O1178"/>
      <c r="P1178"/>
      <c r="Q1178"/>
    </row>
    <row r="1179" spans="1:17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O1179"/>
      <c r="P1179"/>
      <c r="Q1179"/>
    </row>
    <row r="1180" spans="1:17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O1180"/>
      <c r="P1180"/>
      <c r="Q1180"/>
    </row>
    <row r="1181" spans="1:17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O1181"/>
      <c r="P1181"/>
      <c r="Q1181"/>
    </row>
    <row r="1182" spans="1:17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O1182"/>
      <c r="P1182"/>
      <c r="Q1182"/>
    </row>
    <row r="1183" spans="1:17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O1183"/>
      <c r="P1183"/>
      <c r="Q1183"/>
    </row>
    <row r="1184" spans="1:17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O1184"/>
      <c r="P1184"/>
      <c r="Q1184"/>
    </row>
    <row r="1185" spans="1:17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O1185"/>
      <c r="P1185"/>
      <c r="Q1185"/>
    </row>
    <row r="1186" spans="1:17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O1186"/>
      <c r="P1186"/>
      <c r="Q1186"/>
    </row>
    <row r="1187" spans="1:17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O1187"/>
      <c r="P1187"/>
      <c r="Q1187"/>
    </row>
    <row r="1188" spans="1:17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O1188"/>
      <c r="P1188"/>
      <c r="Q1188"/>
    </row>
    <row r="1189" spans="1:17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O1189"/>
      <c r="P1189"/>
      <c r="Q1189"/>
    </row>
    <row r="1190" spans="1:17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O1190"/>
      <c r="P1190"/>
      <c r="Q1190"/>
    </row>
    <row r="1191" spans="1:17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O1191"/>
      <c r="P1191"/>
      <c r="Q1191"/>
    </row>
    <row r="1192" spans="1:17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O1192"/>
      <c r="P1192"/>
      <c r="Q1192"/>
    </row>
    <row r="1193" spans="1:17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O1193"/>
      <c r="P1193"/>
      <c r="Q1193"/>
    </row>
    <row r="1194" spans="1:17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O1194"/>
      <c r="P1194"/>
      <c r="Q1194"/>
    </row>
    <row r="1195" spans="1:17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O1195"/>
      <c r="P1195"/>
      <c r="Q1195"/>
    </row>
    <row r="1196" spans="1:17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O1196"/>
      <c r="P1196"/>
      <c r="Q1196"/>
    </row>
    <row r="1197" spans="1:17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O1197"/>
      <c r="P1197"/>
      <c r="Q1197"/>
    </row>
    <row r="1198" spans="1:17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O1198"/>
      <c r="P1198"/>
      <c r="Q1198"/>
    </row>
    <row r="1199" spans="1:17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O1199"/>
      <c r="P1199"/>
      <c r="Q1199"/>
    </row>
    <row r="1200" spans="1:17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O1200"/>
      <c r="P1200"/>
      <c r="Q1200"/>
    </row>
    <row r="1201" spans="1:17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O1201"/>
      <c r="P1201"/>
      <c r="Q1201"/>
    </row>
    <row r="1202" spans="1:17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O1202"/>
      <c r="P1202"/>
      <c r="Q1202"/>
    </row>
    <row r="1203" spans="1:17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O1203"/>
      <c r="P1203"/>
      <c r="Q1203"/>
    </row>
    <row r="1204" spans="1:17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O1204"/>
      <c r="P1204"/>
      <c r="Q1204"/>
    </row>
    <row r="1205" spans="1:17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O1205"/>
      <c r="P1205"/>
      <c r="Q1205"/>
    </row>
    <row r="1206" spans="1:17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O1206"/>
      <c r="P1206"/>
      <c r="Q1206"/>
    </row>
    <row r="1207" spans="1:17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O1207"/>
      <c r="P1207"/>
      <c r="Q1207"/>
    </row>
    <row r="1208" spans="1:17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O1208"/>
      <c r="P1208"/>
      <c r="Q1208"/>
    </row>
    <row r="1209" spans="1:17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O1209"/>
      <c r="P1209"/>
      <c r="Q1209"/>
    </row>
    <row r="1210" spans="1:17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O1210"/>
      <c r="P1210"/>
      <c r="Q1210"/>
    </row>
    <row r="1211" spans="1:17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O1211"/>
      <c r="P1211"/>
      <c r="Q1211"/>
    </row>
    <row r="1212" spans="1:17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O1212"/>
      <c r="P1212"/>
      <c r="Q1212"/>
    </row>
    <row r="1213" spans="1:17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O1213"/>
      <c r="P1213"/>
      <c r="Q1213"/>
    </row>
    <row r="1214" spans="1:17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O1214"/>
      <c r="P1214"/>
      <c r="Q1214"/>
    </row>
    <row r="1215" spans="1:17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O1215"/>
      <c r="P1215"/>
      <c r="Q1215"/>
    </row>
    <row r="1216" spans="1:17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O1216"/>
      <c r="P1216"/>
      <c r="Q1216"/>
    </row>
    <row r="1217" spans="1:17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O1217"/>
      <c r="P1217"/>
      <c r="Q1217"/>
    </row>
    <row r="1218" spans="1:17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O1218"/>
      <c r="P1218"/>
      <c r="Q1218"/>
    </row>
    <row r="1219" spans="1:17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O1219"/>
      <c r="P1219"/>
      <c r="Q1219"/>
    </row>
    <row r="1220" spans="1:17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O1220"/>
      <c r="P1220"/>
      <c r="Q1220"/>
    </row>
    <row r="1221" spans="1:17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O1221"/>
      <c r="P1221"/>
      <c r="Q1221"/>
    </row>
    <row r="1222" spans="1:17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O1222"/>
      <c r="P1222"/>
      <c r="Q1222"/>
    </row>
    <row r="1223" spans="1:17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O1223"/>
      <c r="P1223"/>
      <c r="Q1223"/>
    </row>
    <row r="1224" spans="1:17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O1224"/>
      <c r="P1224"/>
      <c r="Q1224"/>
    </row>
    <row r="1225" spans="1:17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O1225"/>
      <c r="P1225"/>
      <c r="Q1225"/>
    </row>
    <row r="1226" spans="1:17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O1226"/>
      <c r="P1226"/>
      <c r="Q1226"/>
    </row>
    <row r="1227" spans="1:17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O1227"/>
      <c r="P1227"/>
      <c r="Q1227"/>
    </row>
    <row r="1228" spans="1:17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O1228"/>
      <c r="P1228"/>
      <c r="Q1228"/>
    </row>
    <row r="1229" spans="1:17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O1229"/>
      <c r="P1229"/>
      <c r="Q1229"/>
    </row>
    <row r="1230" spans="1:17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O1230"/>
      <c r="P1230"/>
      <c r="Q1230"/>
    </row>
    <row r="1231" spans="1:17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O1231"/>
      <c r="P1231"/>
      <c r="Q1231"/>
    </row>
    <row r="1232" spans="1:17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O1232"/>
      <c r="P1232"/>
      <c r="Q1232"/>
    </row>
    <row r="1233" spans="1:17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O1233"/>
      <c r="P1233"/>
      <c r="Q1233"/>
    </row>
    <row r="1234" spans="1:17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O1234"/>
      <c r="P1234"/>
      <c r="Q1234"/>
    </row>
    <row r="1235" spans="1:17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O1235"/>
      <c r="P1235"/>
      <c r="Q1235"/>
    </row>
    <row r="1236" spans="1:17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O1236"/>
      <c r="P1236"/>
      <c r="Q1236"/>
    </row>
    <row r="1237" spans="1:17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O1237"/>
      <c r="P1237"/>
      <c r="Q1237"/>
    </row>
    <row r="1238" spans="1:17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O1238"/>
      <c r="P1238"/>
      <c r="Q1238"/>
    </row>
    <row r="1239" spans="1:17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O1239"/>
      <c r="P1239"/>
      <c r="Q1239"/>
    </row>
    <row r="1240" spans="1:17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O1240"/>
      <c r="P1240"/>
      <c r="Q1240"/>
    </row>
    <row r="1241" spans="1:17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O1241"/>
      <c r="P1241"/>
      <c r="Q1241"/>
    </row>
    <row r="1242" spans="1:17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O1242"/>
      <c r="P1242"/>
      <c r="Q1242"/>
    </row>
    <row r="1243" spans="1:17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O1243"/>
      <c r="P1243"/>
      <c r="Q1243"/>
    </row>
    <row r="1244" spans="1:17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O1244"/>
      <c r="P1244"/>
      <c r="Q1244"/>
    </row>
    <row r="1245" spans="1:17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O1245"/>
      <c r="P1245"/>
      <c r="Q1245"/>
    </row>
    <row r="1246" spans="1:17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O1246"/>
      <c r="P1246"/>
      <c r="Q1246"/>
    </row>
    <row r="1247" spans="1:17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O1247"/>
      <c r="P1247"/>
      <c r="Q1247"/>
    </row>
    <row r="1248" spans="1:17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O1248"/>
      <c r="P1248"/>
      <c r="Q1248"/>
    </row>
    <row r="1249" spans="1:17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O1249"/>
      <c r="P1249"/>
      <c r="Q1249"/>
    </row>
    <row r="1250" spans="1:17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O1250"/>
      <c r="P1250"/>
      <c r="Q1250"/>
    </row>
    <row r="1251" spans="1:17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O1251"/>
      <c r="P1251"/>
      <c r="Q1251"/>
    </row>
    <row r="1252" spans="1:17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O1252"/>
      <c r="P1252"/>
      <c r="Q1252"/>
    </row>
    <row r="1253" spans="1:17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O1253"/>
      <c r="P1253"/>
      <c r="Q1253"/>
    </row>
    <row r="1254" spans="1:17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O1254"/>
      <c r="P1254"/>
      <c r="Q1254"/>
    </row>
    <row r="1255" spans="1:17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O1255"/>
      <c r="P1255"/>
      <c r="Q1255"/>
    </row>
    <row r="1256" spans="1:17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O1256"/>
      <c r="P1256"/>
      <c r="Q1256"/>
    </row>
    <row r="1257" spans="1:17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O1257"/>
      <c r="P1257"/>
      <c r="Q1257"/>
    </row>
    <row r="1258" spans="1:17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O1258"/>
      <c r="P1258"/>
      <c r="Q1258"/>
    </row>
    <row r="1259" spans="1:17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O1259"/>
      <c r="P1259"/>
      <c r="Q1259"/>
    </row>
    <row r="1260" spans="1:17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O1260"/>
      <c r="P1260"/>
      <c r="Q1260"/>
    </row>
    <row r="1261" spans="1:17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O1261"/>
      <c r="P1261"/>
      <c r="Q1261"/>
    </row>
    <row r="1262" spans="1:17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O1262"/>
      <c r="P1262"/>
      <c r="Q1262"/>
    </row>
    <row r="1263" spans="1:17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O1263"/>
      <c r="P1263"/>
      <c r="Q1263"/>
    </row>
    <row r="1264" spans="1:17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O1264"/>
      <c r="P1264"/>
      <c r="Q1264"/>
    </row>
    <row r="1265" spans="1:17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O1265"/>
      <c r="P1265"/>
      <c r="Q1265"/>
    </row>
    <row r="1266" spans="1:17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O1266"/>
      <c r="P1266"/>
      <c r="Q1266"/>
    </row>
    <row r="1267" spans="1:17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O1267"/>
      <c r="P1267"/>
      <c r="Q1267"/>
    </row>
    <row r="1268" spans="1:17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O1268"/>
      <c r="P1268"/>
      <c r="Q1268"/>
    </row>
    <row r="1269" spans="1:17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O1269"/>
      <c r="P1269"/>
      <c r="Q1269"/>
    </row>
    <row r="1270" spans="1:17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O1270"/>
      <c r="P1270"/>
      <c r="Q1270"/>
    </row>
    <row r="1271" spans="1:17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O1271"/>
      <c r="P1271"/>
      <c r="Q1271"/>
    </row>
    <row r="1272" spans="1:17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O1272"/>
      <c r="P1272"/>
      <c r="Q1272"/>
    </row>
    <row r="1273" spans="1:17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O1273"/>
      <c r="P1273"/>
      <c r="Q1273"/>
    </row>
    <row r="1274" spans="1:17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O1274"/>
      <c r="P1274"/>
      <c r="Q1274"/>
    </row>
    <row r="1275" spans="1:17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O1275"/>
      <c r="P1275"/>
      <c r="Q1275"/>
    </row>
    <row r="1276" spans="1:17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O1276"/>
      <c r="P1276"/>
      <c r="Q1276"/>
    </row>
    <row r="1277" spans="1:17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O1277"/>
      <c r="P1277"/>
      <c r="Q1277"/>
    </row>
    <row r="1278" spans="1:17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O1278"/>
      <c r="P1278"/>
      <c r="Q1278"/>
    </row>
    <row r="1279" spans="1:17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O1279"/>
      <c r="P1279"/>
      <c r="Q1279"/>
    </row>
    <row r="1280" spans="1:17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O1280"/>
      <c r="P1280"/>
      <c r="Q1280"/>
    </row>
    <row r="1281" spans="1:17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O1281"/>
      <c r="P1281"/>
      <c r="Q1281"/>
    </row>
    <row r="1282" spans="1:17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O1282"/>
      <c r="P1282"/>
      <c r="Q1282"/>
    </row>
    <row r="1283" spans="1:17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O1283"/>
      <c r="P1283"/>
      <c r="Q1283"/>
    </row>
    <row r="1284" spans="1:17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O1284"/>
      <c r="P1284"/>
      <c r="Q1284"/>
    </row>
    <row r="1285" spans="1:17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O1285"/>
      <c r="P1285"/>
      <c r="Q1285"/>
    </row>
    <row r="1286" spans="1:17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O1286"/>
      <c r="P1286"/>
      <c r="Q1286"/>
    </row>
    <row r="1287" spans="1:17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O1287"/>
      <c r="P1287"/>
      <c r="Q1287"/>
    </row>
    <row r="1288" spans="1:17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O1288"/>
      <c r="P1288"/>
      <c r="Q1288"/>
    </row>
    <row r="1289" spans="1:17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O1289"/>
      <c r="P1289"/>
      <c r="Q1289"/>
    </row>
    <row r="1290" spans="1:17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O1290"/>
      <c r="P1290"/>
      <c r="Q1290"/>
    </row>
    <row r="1291" spans="1:17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O1291"/>
      <c r="P1291"/>
      <c r="Q1291"/>
    </row>
    <row r="1292" spans="1:17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O1292"/>
      <c r="P1292"/>
      <c r="Q1292"/>
    </row>
    <row r="1293" spans="1:17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O1293"/>
      <c r="P1293"/>
      <c r="Q1293"/>
    </row>
    <row r="1294" spans="1:17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O1294"/>
      <c r="P1294"/>
      <c r="Q1294"/>
    </row>
    <row r="1295" spans="1:17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O1295"/>
      <c r="P1295"/>
      <c r="Q1295"/>
    </row>
    <row r="1296" spans="1:17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O1296"/>
      <c r="P1296"/>
      <c r="Q1296"/>
    </row>
    <row r="1297" spans="1:17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O1297"/>
      <c r="P1297"/>
      <c r="Q1297"/>
    </row>
    <row r="1298" spans="1:17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O1298"/>
      <c r="P1298"/>
      <c r="Q1298"/>
    </row>
    <row r="1299" spans="1:17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O1299"/>
      <c r="P1299"/>
      <c r="Q1299"/>
    </row>
    <row r="1300" spans="1:17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O1300"/>
      <c r="P1300"/>
      <c r="Q1300"/>
    </row>
    <row r="1301" spans="1:17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O1301"/>
      <c r="P1301"/>
      <c r="Q1301"/>
    </row>
    <row r="1302" spans="1:17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O1302"/>
      <c r="P1302"/>
      <c r="Q1302"/>
    </row>
    <row r="1303" spans="1:17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O1303"/>
      <c r="P1303"/>
      <c r="Q1303"/>
    </row>
    <row r="1304" spans="1:17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O1304"/>
      <c r="P1304"/>
      <c r="Q1304"/>
    </row>
    <row r="1305" spans="1:17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O1305"/>
      <c r="P1305"/>
      <c r="Q1305"/>
    </row>
    <row r="1306" spans="1:17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O1306"/>
      <c r="P1306"/>
      <c r="Q1306"/>
    </row>
    <row r="1307" spans="1:17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O1307"/>
      <c r="P1307"/>
      <c r="Q1307"/>
    </row>
    <row r="1308" spans="1:17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O1308"/>
      <c r="P1308"/>
      <c r="Q1308"/>
    </row>
    <row r="1309" spans="1:17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O1309"/>
      <c r="P1309"/>
      <c r="Q1309"/>
    </row>
    <row r="1310" spans="1:17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O1310"/>
      <c r="P1310"/>
      <c r="Q1310"/>
    </row>
    <row r="1311" spans="1:17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O1311"/>
      <c r="P1311"/>
      <c r="Q1311"/>
    </row>
    <row r="1312" spans="1:17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O1312"/>
      <c r="P1312"/>
      <c r="Q1312"/>
    </row>
    <row r="1313" spans="1:17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O1313"/>
      <c r="P1313"/>
      <c r="Q1313"/>
    </row>
    <row r="1314" spans="1:17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O1314"/>
      <c r="P1314"/>
      <c r="Q1314"/>
    </row>
    <row r="1315" spans="1:17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O1315"/>
      <c r="P1315"/>
      <c r="Q1315"/>
    </row>
    <row r="1316" spans="1:17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O1316"/>
      <c r="P1316"/>
      <c r="Q1316"/>
    </row>
    <row r="1317" spans="1:17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O1317"/>
      <c r="P1317"/>
      <c r="Q1317"/>
    </row>
    <row r="1318" spans="1:17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O1318"/>
      <c r="P1318"/>
      <c r="Q1318"/>
    </row>
    <row r="1319" spans="1:17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O1319"/>
      <c r="P1319"/>
      <c r="Q1319"/>
    </row>
    <row r="1320" spans="1:17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O1320"/>
      <c r="P1320"/>
      <c r="Q1320"/>
    </row>
    <row r="1321" spans="1:17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O1321"/>
      <c r="P1321"/>
      <c r="Q1321"/>
    </row>
    <row r="1322" spans="1:17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O1322"/>
      <c r="P1322"/>
      <c r="Q1322"/>
    </row>
    <row r="1323" spans="1:17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O1323"/>
      <c r="P1323"/>
      <c r="Q1323"/>
    </row>
    <row r="1324" spans="1:17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O1324"/>
      <c r="P1324"/>
      <c r="Q1324"/>
    </row>
    <row r="1325" spans="1:17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O1325"/>
      <c r="P1325"/>
      <c r="Q1325"/>
    </row>
    <row r="1326" spans="1:17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O1326"/>
      <c r="P1326"/>
      <c r="Q1326"/>
    </row>
    <row r="1327" spans="1:17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O1327"/>
      <c r="P1327"/>
      <c r="Q1327"/>
    </row>
    <row r="1328" spans="1:17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O1328"/>
      <c r="P1328"/>
      <c r="Q1328"/>
    </row>
    <row r="1329" spans="1:17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O1329"/>
      <c r="P1329"/>
      <c r="Q1329"/>
    </row>
    <row r="1330" spans="1:17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O1330"/>
      <c r="P1330"/>
      <c r="Q1330"/>
    </row>
    <row r="1331" spans="1:17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O1331"/>
      <c r="P1331"/>
      <c r="Q1331"/>
    </row>
    <row r="1332" spans="1:17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O1332"/>
      <c r="P1332"/>
      <c r="Q1332"/>
    </row>
    <row r="1333" spans="1:17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O1333"/>
      <c r="P1333"/>
      <c r="Q1333"/>
    </row>
    <row r="1334" spans="1:17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O1334"/>
      <c r="P1334"/>
      <c r="Q1334"/>
    </row>
    <row r="1335" spans="1:17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O1335"/>
      <c r="P1335"/>
      <c r="Q1335"/>
    </row>
    <row r="1336" spans="1:17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O1336"/>
      <c r="P1336"/>
      <c r="Q1336"/>
    </row>
    <row r="1337" spans="1:17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O1337"/>
      <c r="P1337"/>
      <c r="Q1337"/>
    </row>
    <row r="1338" spans="1:17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O1338"/>
      <c r="P1338"/>
      <c r="Q1338"/>
    </row>
    <row r="1339" spans="1:17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O1339"/>
      <c r="P1339"/>
      <c r="Q1339"/>
    </row>
    <row r="1340" spans="1:17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O1340"/>
      <c r="P1340"/>
      <c r="Q1340"/>
    </row>
    <row r="1341" spans="1:17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O1341"/>
      <c r="P1341"/>
      <c r="Q1341"/>
    </row>
    <row r="1342" spans="1:17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O1342"/>
      <c r="P1342"/>
      <c r="Q1342"/>
    </row>
    <row r="1343" spans="1:17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O1343"/>
      <c r="P1343"/>
      <c r="Q1343"/>
    </row>
    <row r="1344" spans="1:17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O1344"/>
      <c r="P1344"/>
      <c r="Q1344"/>
    </row>
    <row r="1345" spans="1:17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O1345"/>
      <c r="P1345"/>
      <c r="Q1345"/>
    </row>
    <row r="1346" spans="1:17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O1346"/>
      <c r="P1346"/>
      <c r="Q1346"/>
    </row>
    <row r="1347" spans="1:17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O1347"/>
      <c r="P1347"/>
      <c r="Q1347"/>
    </row>
    <row r="1348" spans="1:17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O1348"/>
      <c r="P1348"/>
      <c r="Q1348"/>
    </row>
    <row r="1349" spans="1:17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O1349"/>
      <c r="P1349"/>
      <c r="Q1349"/>
    </row>
    <row r="1350" spans="1:17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O1350"/>
      <c r="P1350"/>
      <c r="Q1350"/>
    </row>
    <row r="1351" spans="1:17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O1351"/>
      <c r="P1351"/>
      <c r="Q1351"/>
    </row>
    <row r="1352" spans="1:17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O1352"/>
      <c r="P1352"/>
      <c r="Q1352"/>
    </row>
    <row r="1353" spans="1:17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O1353"/>
      <c r="P1353"/>
      <c r="Q1353"/>
    </row>
    <row r="1354" spans="1:17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O1354"/>
      <c r="P1354"/>
      <c r="Q1354"/>
    </row>
    <row r="1355" spans="1:17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O1355"/>
      <c r="P1355"/>
      <c r="Q1355"/>
    </row>
    <row r="1356" spans="1:17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O1356"/>
      <c r="P1356"/>
      <c r="Q1356"/>
    </row>
    <row r="1357" spans="1:17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O1357"/>
      <c r="P1357"/>
      <c r="Q1357"/>
    </row>
    <row r="1358" spans="1:17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O1358"/>
      <c r="P1358"/>
      <c r="Q1358"/>
    </row>
    <row r="1359" spans="1:17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O1359"/>
      <c r="P1359"/>
      <c r="Q1359"/>
    </row>
    <row r="1360" spans="1:17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O1360"/>
      <c r="P1360"/>
      <c r="Q1360"/>
    </row>
    <row r="1361" spans="1:17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O1361"/>
      <c r="P1361"/>
      <c r="Q1361"/>
    </row>
    <row r="1362" spans="1:17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O1362"/>
      <c r="P1362"/>
      <c r="Q1362"/>
    </row>
    <row r="1363" spans="1:17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O1363"/>
      <c r="P1363"/>
      <c r="Q1363"/>
    </row>
    <row r="1364" spans="1:17" x14ac:dyDescent="0.2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O1364"/>
      <c r="P1364"/>
      <c r="Q1364"/>
    </row>
    <row r="1365" spans="1:17" x14ac:dyDescent="0.2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O1365"/>
      <c r="P1365"/>
      <c r="Q1365"/>
    </row>
    <row r="1366" spans="1:17" x14ac:dyDescent="0.2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O1366"/>
      <c r="P1366"/>
      <c r="Q1366"/>
    </row>
    <row r="1367" spans="1:17" x14ac:dyDescent="0.2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O1367"/>
      <c r="P1367"/>
      <c r="Q1367"/>
    </row>
    <row r="1368" spans="1:17" x14ac:dyDescent="0.2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O1368"/>
      <c r="P1368"/>
      <c r="Q1368"/>
    </row>
    <row r="1369" spans="1:17" x14ac:dyDescent="0.2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O1369"/>
      <c r="P1369"/>
      <c r="Q1369"/>
    </row>
    <row r="1370" spans="1:17" x14ac:dyDescent="0.2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O1370"/>
      <c r="P1370"/>
      <c r="Q1370"/>
    </row>
    <row r="1371" spans="1:17" x14ac:dyDescent="0.2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O1371"/>
      <c r="P1371"/>
      <c r="Q1371"/>
    </row>
    <row r="1372" spans="1:17" x14ac:dyDescent="0.2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O1372"/>
      <c r="P1372"/>
      <c r="Q1372"/>
    </row>
    <row r="1373" spans="1:17" x14ac:dyDescent="0.2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O1373"/>
      <c r="P1373"/>
      <c r="Q1373"/>
    </row>
    <row r="1374" spans="1:17" x14ac:dyDescent="0.2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O1374"/>
      <c r="P1374"/>
      <c r="Q1374"/>
    </row>
    <row r="1375" spans="1:17" x14ac:dyDescent="0.2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O1375"/>
      <c r="P1375"/>
      <c r="Q1375"/>
    </row>
    <row r="1376" spans="1:17" x14ac:dyDescent="0.2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O1376"/>
      <c r="P1376"/>
      <c r="Q1376"/>
    </row>
    <row r="1377" spans="1:17" x14ac:dyDescent="0.2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O1377"/>
      <c r="P1377"/>
      <c r="Q1377"/>
    </row>
    <row r="1378" spans="1:17" x14ac:dyDescent="0.2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O1378"/>
      <c r="P1378"/>
      <c r="Q1378"/>
    </row>
    <row r="1379" spans="1:17" x14ac:dyDescent="0.2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O1379"/>
      <c r="P1379"/>
      <c r="Q1379"/>
    </row>
    <row r="1380" spans="1:17" x14ac:dyDescent="0.2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O1380"/>
      <c r="P1380"/>
      <c r="Q1380"/>
    </row>
    <row r="1381" spans="1:17" x14ac:dyDescent="0.2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O1381"/>
      <c r="P1381"/>
      <c r="Q1381"/>
    </row>
    <row r="1382" spans="1:17" x14ac:dyDescent="0.2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O1382"/>
      <c r="P1382"/>
      <c r="Q1382"/>
    </row>
    <row r="1383" spans="1:17" x14ac:dyDescent="0.2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O1383"/>
      <c r="P1383"/>
      <c r="Q1383"/>
    </row>
    <row r="1384" spans="1:17" x14ac:dyDescent="0.2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O1384"/>
      <c r="P1384"/>
      <c r="Q1384"/>
    </row>
    <row r="1385" spans="1:17" x14ac:dyDescent="0.2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O1385"/>
      <c r="P1385"/>
      <c r="Q1385"/>
    </row>
    <row r="1386" spans="1:17" x14ac:dyDescent="0.2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O1386"/>
      <c r="P1386"/>
      <c r="Q1386"/>
    </row>
    <row r="1387" spans="1:17" x14ac:dyDescent="0.2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O1387"/>
      <c r="P1387"/>
      <c r="Q1387"/>
    </row>
    <row r="1388" spans="1:17" x14ac:dyDescent="0.2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O1388"/>
      <c r="P1388"/>
      <c r="Q1388"/>
    </row>
    <row r="1389" spans="1:17" x14ac:dyDescent="0.2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O1389"/>
      <c r="P1389"/>
      <c r="Q1389"/>
    </row>
    <row r="1390" spans="1:17" x14ac:dyDescent="0.2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O1390"/>
      <c r="P1390"/>
      <c r="Q1390"/>
    </row>
    <row r="1391" spans="1:17" x14ac:dyDescent="0.2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O1391"/>
      <c r="P1391"/>
      <c r="Q1391"/>
    </row>
    <row r="1392" spans="1:17" x14ac:dyDescent="0.2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O1392"/>
      <c r="P1392"/>
      <c r="Q1392"/>
    </row>
    <row r="1393" spans="1:17" x14ac:dyDescent="0.2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O1393"/>
      <c r="P1393"/>
      <c r="Q1393"/>
    </row>
    <row r="1394" spans="1:17" x14ac:dyDescent="0.2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O1394"/>
      <c r="P1394"/>
      <c r="Q1394"/>
    </row>
    <row r="1395" spans="1:17" x14ac:dyDescent="0.2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O1395"/>
      <c r="P1395"/>
      <c r="Q1395"/>
    </row>
    <row r="1396" spans="1:17" x14ac:dyDescent="0.2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O1396"/>
      <c r="P1396"/>
      <c r="Q1396"/>
    </row>
    <row r="1397" spans="1:17" x14ac:dyDescent="0.2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O1397"/>
      <c r="P1397"/>
      <c r="Q1397"/>
    </row>
    <row r="1398" spans="1:17" x14ac:dyDescent="0.2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O1398"/>
      <c r="P1398"/>
      <c r="Q1398"/>
    </row>
    <row r="1399" spans="1:17" x14ac:dyDescent="0.2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O1399"/>
      <c r="P1399"/>
      <c r="Q1399"/>
    </row>
    <row r="1400" spans="1:17" x14ac:dyDescent="0.2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O1400"/>
      <c r="P1400"/>
      <c r="Q1400"/>
    </row>
    <row r="1401" spans="1:17" x14ac:dyDescent="0.2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O1401"/>
      <c r="P1401"/>
      <c r="Q1401"/>
    </row>
    <row r="1402" spans="1:17" x14ac:dyDescent="0.2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O1402"/>
      <c r="P1402"/>
      <c r="Q1402"/>
    </row>
    <row r="1403" spans="1:17" x14ac:dyDescent="0.2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O1403"/>
      <c r="P1403"/>
      <c r="Q1403"/>
    </row>
    <row r="1404" spans="1:17" x14ac:dyDescent="0.2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O1404"/>
      <c r="P1404"/>
      <c r="Q1404"/>
    </row>
    <row r="1405" spans="1:17" x14ac:dyDescent="0.2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O1405"/>
      <c r="P1405"/>
      <c r="Q1405"/>
    </row>
    <row r="1406" spans="1:17" x14ac:dyDescent="0.2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O1406"/>
      <c r="P1406"/>
      <c r="Q1406"/>
    </row>
    <row r="1407" spans="1:17" x14ac:dyDescent="0.2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O1407"/>
      <c r="P1407"/>
      <c r="Q1407"/>
    </row>
    <row r="1408" spans="1:17" x14ac:dyDescent="0.2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O1408"/>
      <c r="P1408"/>
      <c r="Q1408"/>
    </row>
    <row r="1409" spans="1:17" x14ac:dyDescent="0.2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O1409"/>
      <c r="P1409"/>
      <c r="Q1409"/>
    </row>
    <row r="1410" spans="1:17" x14ac:dyDescent="0.2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O1410"/>
      <c r="P1410"/>
      <c r="Q1410"/>
    </row>
    <row r="1411" spans="1:17" x14ac:dyDescent="0.2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O1411"/>
      <c r="P1411"/>
      <c r="Q1411"/>
    </row>
    <row r="1412" spans="1:17" x14ac:dyDescent="0.2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O1412"/>
      <c r="P1412"/>
      <c r="Q1412"/>
    </row>
    <row r="1413" spans="1:17" x14ac:dyDescent="0.2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O1413"/>
      <c r="P1413"/>
      <c r="Q1413"/>
    </row>
    <row r="1414" spans="1:17" x14ac:dyDescent="0.2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O1414"/>
      <c r="P1414"/>
      <c r="Q1414"/>
    </row>
    <row r="1415" spans="1:17" x14ac:dyDescent="0.2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O1415"/>
      <c r="P1415"/>
      <c r="Q1415"/>
    </row>
    <row r="1416" spans="1:17" x14ac:dyDescent="0.2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O1416"/>
      <c r="P1416"/>
      <c r="Q1416"/>
    </row>
    <row r="1417" spans="1:17" x14ac:dyDescent="0.2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O1417"/>
      <c r="P1417"/>
      <c r="Q1417"/>
    </row>
    <row r="1418" spans="1:17" x14ac:dyDescent="0.2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O1418"/>
      <c r="P1418"/>
      <c r="Q1418"/>
    </row>
    <row r="1419" spans="1:17" x14ac:dyDescent="0.2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O1419"/>
      <c r="P1419"/>
      <c r="Q1419"/>
    </row>
    <row r="1420" spans="1:17" x14ac:dyDescent="0.2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O1420"/>
      <c r="P1420"/>
      <c r="Q1420"/>
    </row>
    <row r="1421" spans="1:17" x14ac:dyDescent="0.2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O1421"/>
      <c r="P1421"/>
      <c r="Q1421"/>
    </row>
    <row r="1422" spans="1:17" x14ac:dyDescent="0.2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O1422"/>
      <c r="P1422"/>
      <c r="Q1422"/>
    </row>
    <row r="1423" spans="1:17" x14ac:dyDescent="0.2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O1423"/>
      <c r="P1423"/>
      <c r="Q1423"/>
    </row>
    <row r="1424" spans="1:17" x14ac:dyDescent="0.2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O1424"/>
      <c r="P1424"/>
      <c r="Q1424"/>
    </row>
    <row r="1425" spans="1:17" x14ac:dyDescent="0.2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O1425"/>
      <c r="P1425"/>
      <c r="Q1425"/>
    </row>
    <row r="1426" spans="1:17" x14ac:dyDescent="0.2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O1426"/>
      <c r="P1426"/>
      <c r="Q1426"/>
    </row>
    <row r="1427" spans="1:17" x14ac:dyDescent="0.2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O1427"/>
      <c r="P1427"/>
      <c r="Q1427"/>
    </row>
    <row r="1428" spans="1:17" x14ac:dyDescent="0.2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O1428"/>
      <c r="P1428"/>
      <c r="Q1428"/>
    </row>
    <row r="1429" spans="1:17" x14ac:dyDescent="0.2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O1429"/>
      <c r="P1429"/>
      <c r="Q1429"/>
    </row>
    <row r="1430" spans="1:17" x14ac:dyDescent="0.2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O1430"/>
      <c r="P1430"/>
      <c r="Q1430"/>
    </row>
    <row r="1431" spans="1:17" x14ac:dyDescent="0.2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O1431"/>
      <c r="P1431"/>
      <c r="Q1431"/>
    </row>
    <row r="1432" spans="1:17" x14ac:dyDescent="0.2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O1432"/>
      <c r="P1432"/>
      <c r="Q1432"/>
    </row>
    <row r="1433" spans="1:17" x14ac:dyDescent="0.2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O1433"/>
      <c r="P1433"/>
      <c r="Q1433"/>
    </row>
    <row r="1434" spans="1:17" x14ac:dyDescent="0.2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O1434"/>
      <c r="P1434"/>
      <c r="Q1434"/>
    </row>
    <row r="1435" spans="1:17" x14ac:dyDescent="0.2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O1435"/>
      <c r="P1435"/>
      <c r="Q1435"/>
    </row>
    <row r="1436" spans="1:17" x14ac:dyDescent="0.2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O1436"/>
      <c r="P1436"/>
      <c r="Q1436"/>
    </row>
    <row r="1437" spans="1:17" x14ac:dyDescent="0.2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O1437"/>
      <c r="P1437"/>
      <c r="Q1437"/>
    </row>
    <row r="1438" spans="1:17" x14ac:dyDescent="0.2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O1438"/>
      <c r="P1438"/>
      <c r="Q1438"/>
    </row>
    <row r="1439" spans="1:17" x14ac:dyDescent="0.2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O1439"/>
      <c r="P1439"/>
      <c r="Q1439"/>
    </row>
    <row r="1440" spans="1:17" x14ac:dyDescent="0.2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O1440"/>
      <c r="P1440"/>
      <c r="Q1440"/>
    </row>
    <row r="1441" spans="1:17" x14ac:dyDescent="0.2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O1441"/>
      <c r="P1441"/>
      <c r="Q1441"/>
    </row>
    <row r="1442" spans="1:17" x14ac:dyDescent="0.2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O1442"/>
      <c r="P1442"/>
      <c r="Q1442"/>
    </row>
    <row r="1443" spans="1:17" x14ac:dyDescent="0.2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O1443"/>
      <c r="P1443"/>
      <c r="Q1443"/>
    </row>
    <row r="1444" spans="1:17" x14ac:dyDescent="0.2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O1444"/>
      <c r="P1444"/>
      <c r="Q1444"/>
    </row>
    <row r="1445" spans="1:17" x14ac:dyDescent="0.2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O1445"/>
      <c r="P1445"/>
      <c r="Q1445"/>
    </row>
    <row r="1446" spans="1:17" x14ac:dyDescent="0.2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O1446"/>
      <c r="P1446"/>
      <c r="Q1446"/>
    </row>
    <row r="1447" spans="1:17" x14ac:dyDescent="0.2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O1447"/>
      <c r="P1447"/>
      <c r="Q1447"/>
    </row>
    <row r="1448" spans="1:17" x14ac:dyDescent="0.2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O1448"/>
      <c r="P1448"/>
      <c r="Q1448"/>
    </row>
    <row r="1449" spans="1:17" x14ac:dyDescent="0.2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O1449"/>
      <c r="P1449"/>
      <c r="Q1449"/>
    </row>
    <row r="1450" spans="1:17" x14ac:dyDescent="0.2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O1450"/>
      <c r="P1450"/>
      <c r="Q1450"/>
    </row>
    <row r="1451" spans="1:17" x14ac:dyDescent="0.2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O1451"/>
      <c r="P1451"/>
      <c r="Q1451"/>
    </row>
    <row r="1452" spans="1:17" x14ac:dyDescent="0.2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O1452"/>
      <c r="P1452"/>
      <c r="Q1452"/>
    </row>
    <row r="1453" spans="1:17" x14ac:dyDescent="0.2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O1453"/>
      <c r="P1453"/>
      <c r="Q1453"/>
    </row>
    <row r="1454" spans="1:17" x14ac:dyDescent="0.2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O1454"/>
      <c r="P1454"/>
      <c r="Q1454"/>
    </row>
    <row r="1455" spans="1:17" x14ac:dyDescent="0.2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O1455"/>
      <c r="P1455"/>
      <c r="Q1455"/>
    </row>
    <row r="1456" spans="1:17" x14ac:dyDescent="0.2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O1456"/>
      <c r="P1456"/>
      <c r="Q1456"/>
    </row>
    <row r="1457" spans="1:17" x14ac:dyDescent="0.2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O1457"/>
      <c r="P1457"/>
      <c r="Q1457"/>
    </row>
    <row r="1458" spans="1:17" x14ac:dyDescent="0.2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O1458"/>
      <c r="P1458"/>
      <c r="Q1458"/>
    </row>
    <row r="1459" spans="1:17" x14ac:dyDescent="0.2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O1459"/>
      <c r="P1459"/>
      <c r="Q1459"/>
    </row>
    <row r="1460" spans="1:17" x14ac:dyDescent="0.2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O1460"/>
      <c r="P1460"/>
      <c r="Q1460"/>
    </row>
    <row r="1461" spans="1:17" x14ac:dyDescent="0.2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O1461"/>
      <c r="P1461"/>
      <c r="Q1461"/>
    </row>
    <row r="1462" spans="1:17" x14ac:dyDescent="0.2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O1462"/>
      <c r="P1462"/>
      <c r="Q1462"/>
    </row>
    <row r="1463" spans="1:17" x14ac:dyDescent="0.2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O1463"/>
      <c r="P1463"/>
      <c r="Q1463"/>
    </row>
    <row r="1464" spans="1:17" x14ac:dyDescent="0.2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O1464"/>
      <c r="P1464"/>
      <c r="Q1464"/>
    </row>
    <row r="1465" spans="1:17" x14ac:dyDescent="0.2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O1465"/>
      <c r="P1465"/>
      <c r="Q1465"/>
    </row>
    <row r="1466" spans="1:17" x14ac:dyDescent="0.2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O1466"/>
      <c r="P1466"/>
      <c r="Q1466"/>
    </row>
    <row r="1467" spans="1:17" x14ac:dyDescent="0.2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O1467"/>
      <c r="P1467"/>
      <c r="Q1467"/>
    </row>
    <row r="1468" spans="1:17" x14ac:dyDescent="0.2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O1468"/>
      <c r="P1468"/>
      <c r="Q1468"/>
    </row>
    <row r="1469" spans="1:17" x14ac:dyDescent="0.2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O1469"/>
      <c r="P1469"/>
      <c r="Q1469"/>
    </row>
    <row r="1470" spans="1:17" x14ac:dyDescent="0.2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O1470"/>
      <c r="P1470"/>
      <c r="Q1470"/>
    </row>
    <row r="1471" spans="1:17" x14ac:dyDescent="0.2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O1471"/>
      <c r="P1471"/>
      <c r="Q1471"/>
    </row>
    <row r="1472" spans="1:17" x14ac:dyDescent="0.2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O1472"/>
      <c r="P1472"/>
      <c r="Q1472"/>
    </row>
    <row r="1473" spans="1:17" x14ac:dyDescent="0.2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O1473"/>
      <c r="P1473"/>
      <c r="Q1473"/>
    </row>
    <row r="1474" spans="1:17" x14ac:dyDescent="0.2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O1474"/>
      <c r="P1474"/>
      <c r="Q1474"/>
    </row>
    <row r="1475" spans="1:17" x14ac:dyDescent="0.2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O1475"/>
      <c r="P1475"/>
      <c r="Q1475"/>
    </row>
    <row r="1476" spans="1:17" x14ac:dyDescent="0.2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O1476"/>
      <c r="P1476"/>
      <c r="Q1476"/>
    </row>
    <row r="1477" spans="1:17" x14ac:dyDescent="0.2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O1477"/>
      <c r="P1477"/>
      <c r="Q1477"/>
    </row>
    <row r="1478" spans="1:17" x14ac:dyDescent="0.2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O1478"/>
      <c r="P1478"/>
      <c r="Q1478"/>
    </row>
    <row r="1479" spans="1:17" x14ac:dyDescent="0.2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O1479"/>
      <c r="P1479"/>
      <c r="Q1479"/>
    </row>
    <row r="1480" spans="1:17" x14ac:dyDescent="0.2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O1480"/>
      <c r="P1480"/>
      <c r="Q1480"/>
    </row>
    <row r="1481" spans="1:17" x14ac:dyDescent="0.2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O1481"/>
      <c r="P1481"/>
      <c r="Q1481"/>
    </row>
    <row r="1482" spans="1:17" x14ac:dyDescent="0.2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O1482"/>
      <c r="P1482"/>
      <c r="Q1482"/>
    </row>
    <row r="1483" spans="1:17" x14ac:dyDescent="0.2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O1483"/>
      <c r="P1483"/>
      <c r="Q1483"/>
    </row>
    <row r="1484" spans="1:17" x14ac:dyDescent="0.2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O1484"/>
      <c r="P1484"/>
      <c r="Q1484"/>
    </row>
    <row r="1485" spans="1:17" x14ac:dyDescent="0.2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O1485"/>
      <c r="P1485"/>
      <c r="Q1485"/>
    </row>
    <row r="1486" spans="1:17" x14ac:dyDescent="0.2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O1486"/>
      <c r="P1486"/>
      <c r="Q1486"/>
    </row>
    <row r="1487" spans="1:17" x14ac:dyDescent="0.2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O1487"/>
      <c r="P1487"/>
      <c r="Q1487"/>
    </row>
    <row r="1488" spans="1:17" x14ac:dyDescent="0.2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O1488"/>
      <c r="P1488"/>
      <c r="Q1488"/>
    </row>
    <row r="1489" spans="1:17" x14ac:dyDescent="0.2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O1489"/>
      <c r="P1489"/>
      <c r="Q1489"/>
    </row>
    <row r="1490" spans="1:17" x14ac:dyDescent="0.2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O1490"/>
      <c r="P1490"/>
      <c r="Q1490"/>
    </row>
    <row r="1491" spans="1:17" x14ac:dyDescent="0.2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O1491"/>
      <c r="P1491"/>
      <c r="Q1491"/>
    </row>
    <row r="1492" spans="1:17" x14ac:dyDescent="0.2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O1492"/>
      <c r="P1492"/>
      <c r="Q1492"/>
    </row>
    <row r="1493" spans="1:17" x14ac:dyDescent="0.2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O1493"/>
      <c r="P1493"/>
      <c r="Q1493"/>
    </row>
    <row r="1494" spans="1:17" x14ac:dyDescent="0.2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O1494"/>
      <c r="P1494"/>
      <c r="Q1494"/>
    </row>
    <row r="1495" spans="1:17" x14ac:dyDescent="0.2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O1495"/>
      <c r="P1495"/>
      <c r="Q1495"/>
    </row>
    <row r="1496" spans="1:17" x14ac:dyDescent="0.2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O1496"/>
      <c r="P1496"/>
      <c r="Q1496"/>
    </row>
    <row r="1497" spans="1:17" x14ac:dyDescent="0.2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O1497"/>
      <c r="P1497"/>
      <c r="Q1497"/>
    </row>
    <row r="1498" spans="1:17" x14ac:dyDescent="0.2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O1498"/>
      <c r="P1498"/>
      <c r="Q1498"/>
    </row>
    <row r="1499" spans="1:17" x14ac:dyDescent="0.2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O1499"/>
      <c r="P1499"/>
      <c r="Q1499"/>
    </row>
    <row r="1500" spans="1:17" x14ac:dyDescent="0.2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O1500"/>
      <c r="P1500"/>
      <c r="Q1500"/>
    </row>
    <row r="1501" spans="1:17" x14ac:dyDescent="0.2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O1501"/>
      <c r="P1501"/>
      <c r="Q1501"/>
    </row>
    <row r="1502" spans="1:17" x14ac:dyDescent="0.2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O1502"/>
      <c r="P1502"/>
      <c r="Q1502"/>
    </row>
    <row r="1503" spans="1:17" x14ac:dyDescent="0.2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O1503"/>
      <c r="P1503"/>
      <c r="Q1503"/>
    </row>
    <row r="1504" spans="1:17" x14ac:dyDescent="0.2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O1504"/>
      <c r="P1504"/>
      <c r="Q1504"/>
    </row>
    <row r="1505" spans="1:17" x14ac:dyDescent="0.2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O1505"/>
      <c r="P1505"/>
      <c r="Q1505"/>
    </row>
    <row r="1506" spans="1:17" x14ac:dyDescent="0.2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O1506"/>
      <c r="P1506"/>
      <c r="Q1506"/>
    </row>
    <row r="1507" spans="1:17" x14ac:dyDescent="0.2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O1507"/>
      <c r="P1507"/>
      <c r="Q1507"/>
    </row>
    <row r="1508" spans="1:17" x14ac:dyDescent="0.2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O1508"/>
      <c r="P1508"/>
      <c r="Q1508"/>
    </row>
    <row r="1509" spans="1:17" x14ac:dyDescent="0.2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O1509"/>
      <c r="P1509"/>
      <c r="Q1509"/>
    </row>
    <row r="1510" spans="1:17" x14ac:dyDescent="0.2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O1510"/>
      <c r="P1510"/>
      <c r="Q1510"/>
    </row>
    <row r="1511" spans="1:17" x14ac:dyDescent="0.2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O1511"/>
      <c r="P1511"/>
      <c r="Q1511"/>
    </row>
    <row r="1512" spans="1:17" x14ac:dyDescent="0.2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O1512"/>
      <c r="P1512"/>
      <c r="Q1512"/>
    </row>
    <row r="1513" spans="1:17" x14ac:dyDescent="0.2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O1513"/>
      <c r="P1513"/>
      <c r="Q1513"/>
    </row>
    <row r="1514" spans="1:17" x14ac:dyDescent="0.2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O1514"/>
      <c r="P1514"/>
      <c r="Q1514"/>
    </row>
    <row r="1515" spans="1:17" x14ac:dyDescent="0.2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O1515"/>
      <c r="P1515"/>
      <c r="Q1515"/>
    </row>
    <row r="1516" spans="1:17" x14ac:dyDescent="0.2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O1516"/>
      <c r="P1516"/>
      <c r="Q1516"/>
    </row>
    <row r="1517" spans="1:17" x14ac:dyDescent="0.2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O1517"/>
      <c r="P1517"/>
      <c r="Q1517"/>
    </row>
    <row r="1518" spans="1:17" x14ac:dyDescent="0.2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O1518"/>
      <c r="P1518"/>
      <c r="Q1518"/>
    </row>
    <row r="1519" spans="1:17" x14ac:dyDescent="0.2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O1519"/>
      <c r="P1519"/>
      <c r="Q1519"/>
    </row>
    <row r="1520" spans="1:17" x14ac:dyDescent="0.2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O1520"/>
      <c r="P1520"/>
      <c r="Q1520"/>
    </row>
    <row r="1521" spans="1:17" x14ac:dyDescent="0.2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O1521"/>
      <c r="P1521"/>
      <c r="Q1521"/>
    </row>
    <row r="1522" spans="1:17" x14ac:dyDescent="0.2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O1522"/>
      <c r="P1522"/>
      <c r="Q1522"/>
    </row>
    <row r="1523" spans="1:17" x14ac:dyDescent="0.2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O1523"/>
      <c r="P1523"/>
      <c r="Q1523"/>
    </row>
    <row r="1524" spans="1:17" x14ac:dyDescent="0.2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O1524"/>
      <c r="P1524"/>
      <c r="Q1524"/>
    </row>
    <row r="1525" spans="1:17" x14ac:dyDescent="0.2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O1525"/>
      <c r="P1525"/>
      <c r="Q1525"/>
    </row>
    <row r="1526" spans="1:17" x14ac:dyDescent="0.2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O1526"/>
      <c r="P1526"/>
      <c r="Q1526"/>
    </row>
    <row r="1527" spans="1:17" x14ac:dyDescent="0.2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O1527"/>
      <c r="P1527"/>
      <c r="Q1527"/>
    </row>
    <row r="1528" spans="1:17" x14ac:dyDescent="0.2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O1528"/>
      <c r="P1528"/>
      <c r="Q1528"/>
    </row>
    <row r="1529" spans="1:17" x14ac:dyDescent="0.2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O1529"/>
      <c r="P1529"/>
      <c r="Q1529"/>
    </row>
    <row r="1530" spans="1:17" x14ac:dyDescent="0.2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O1530"/>
      <c r="P1530"/>
      <c r="Q1530"/>
    </row>
    <row r="1531" spans="1:17" x14ac:dyDescent="0.2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O1531"/>
      <c r="P1531"/>
      <c r="Q1531"/>
    </row>
    <row r="1532" spans="1:17" x14ac:dyDescent="0.2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O1532"/>
      <c r="P1532"/>
      <c r="Q1532"/>
    </row>
    <row r="1533" spans="1:17" x14ac:dyDescent="0.2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O1533"/>
      <c r="P1533"/>
      <c r="Q1533"/>
    </row>
    <row r="1534" spans="1:17" x14ac:dyDescent="0.2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O1534"/>
      <c r="P1534"/>
      <c r="Q1534"/>
    </row>
    <row r="1535" spans="1:17" x14ac:dyDescent="0.2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O1535"/>
      <c r="P1535"/>
      <c r="Q1535"/>
    </row>
    <row r="1536" spans="1:17" x14ac:dyDescent="0.2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O1536"/>
      <c r="P1536"/>
      <c r="Q1536"/>
    </row>
    <row r="1537" spans="1:17" x14ac:dyDescent="0.2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O1537"/>
      <c r="P1537"/>
      <c r="Q1537"/>
    </row>
    <row r="1538" spans="1:17" x14ac:dyDescent="0.2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O1538"/>
      <c r="P1538"/>
      <c r="Q1538"/>
    </row>
    <row r="1539" spans="1:17" x14ac:dyDescent="0.2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O1539"/>
      <c r="P1539"/>
      <c r="Q1539"/>
    </row>
    <row r="1540" spans="1:17" x14ac:dyDescent="0.2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O1540"/>
      <c r="P1540"/>
      <c r="Q1540"/>
    </row>
    <row r="1541" spans="1:17" x14ac:dyDescent="0.2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O1541"/>
      <c r="P1541"/>
      <c r="Q1541"/>
    </row>
    <row r="1542" spans="1:17" x14ac:dyDescent="0.2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O1542"/>
      <c r="P1542"/>
      <c r="Q1542"/>
    </row>
    <row r="1543" spans="1:17" x14ac:dyDescent="0.2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O1543"/>
      <c r="P1543"/>
      <c r="Q1543"/>
    </row>
    <row r="1544" spans="1:17" x14ac:dyDescent="0.2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O1544"/>
      <c r="P1544"/>
      <c r="Q1544"/>
    </row>
    <row r="1545" spans="1:17" x14ac:dyDescent="0.2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O1545"/>
      <c r="P1545"/>
      <c r="Q1545"/>
    </row>
    <row r="1546" spans="1:17" x14ac:dyDescent="0.2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O1546"/>
      <c r="P1546"/>
      <c r="Q1546"/>
    </row>
    <row r="1547" spans="1:17" x14ac:dyDescent="0.2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O1547"/>
      <c r="P1547"/>
      <c r="Q1547"/>
    </row>
    <row r="1548" spans="1:17" x14ac:dyDescent="0.2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O1548"/>
      <c r="P1548"/>
      <c r="Q1548"/>
    </row>
    <row r="1549" spans="1:17" x14ac:dyDescent="0.2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O1549"/>
      <c r="P1549"/>
      <c r="Q1549"/>
    </row>
    <row r="1550" spans="1:17" x14ac:dyDescent="0.2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O1550"/>
      <c r="P1550"/>
      <c r="Q1550"/>
    </row>
    <row r="1551" spans="1:17" x14ac:dyDescent="0.2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O1551"/>
      <c r="P1551"/>
      <c r="Q1551"/>
    </row>
    <row r="1552" spans="1:17" x14ac:dyDescent="0.2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O1552"/>
      <c r="P1552"/>
      <c r="Q1552"/>
    </row>
    <row r="1553" spans="1:17" x14ac:dyDescent="0.2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O1553"/>
      <c r="P1553"/>
      <c r="Q1553"/>
    </row>
    <row r="1554" spans="1:17" x14ac:dyDescent="0.2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O1554"/>
      <c r="P1554"/>
      <c r="Q1554"/>
    </row>
    <row r="1555" spans="1:17" x14ac:dyDescent="0.2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O1555"/>
      <c r="P1555"/>
      <c r="Q1555"/>
    </row>
    <row r="1556" spans="1:17" x14ac:dyDescent="0.2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O1556"/>
      <c r="P1556"/>
      <c r="Q1556"/>
    </row>
    <row r="1557" spans="1:17" x14ac:dyDescent="0.2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O1557"/>
      <c r="P1557"/>
      <c r="Q1557"/>
    </row>
    <row r="1558" spans="1:17" x14ac:dyDescent="0.2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O1558"/>
      <c r="P1558"/>
      <c r="Q1558"/>
    </row>
    <row r="1559" spans="1:17" x14ac:dyDescent="0.2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O1559"/>
      <c r="P1559"/>
      <c r="Q1559"/>
    </row>
    <row r="1560" spans="1:17" x14ac:dyDescent="0.2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O1560"/>
      <c r="P1560"/>
      <c r="Q1560"/>
    </row>
    <row r="1561" spans="1:17" x14ac:dyDescent="0.2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O1561"/>
      <c r="P1561"/>
      <c r="Q1561"/>
    </row>
    <row r="1562" spans="1:17" x14ac:dyDescent="0.2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O1562"/>
      <c r="P1562"/>
      <c r="Q1562"/>
    </row>
    <row r="1563" spans="1:17" x14ac:dyDescent="0.2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O1563"/>
      <c r="P1563"/>
      <c r="Q1563"/>
    </row>
    <row r="1564" spans="1:17" x14ac:dyDescent="0.2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O1564"/>
      <c r="P1564"/>
      <c r="Q1564"/>
    </row>
    <row r="1565" spans="1:17" x14ac:dyDescent="0.2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O1565"/>
      <c r="P1565"/>
      <c r="Q1565"/>
    </row>
    <row r="1566" spans="1:17" x14ac:dyDescent="0.2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O1566"/>
      <c r="P1566"/>
      <c r="Q1566"/>
    </row>
    <row r="1567" spans="1:17" x14ac:dyDescent="0.2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O1567"/>
      <c r="P1567"/>
      <c r="Q1567"/>
    </row>
    <row r="1568" spans="1:17" x14ac:dyDescent="0.2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O1568"/>
      <c r="P1568"/>
      <c r="Q1568"/>
    </row>
    <row r="1569" spans="1:17" x14ac:dyDescent="0.2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O1569"/>
      <c r="P1569"/>
      <c r="Q1569"/>
    </row>
    <row r="1570" spans="1:17" x14ac:dyDescent="0.2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O1570"/>
      <c r="P1570"/>
      <c r="Q1570"/>
    </row>
    <row r="1571" spans="1:17" x14ac:dyDescent="0.2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O1571"/>
      <c r="P1571"/>
      <c r="Q1571"/>
    </row>
    <row r="1572" spans="1:17" x14ac:dyDescent="0.2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O1572"/>
      <c r="P1572"/>
      <c r="Q1572"/>
    </row>
    <row r="1573" spans="1:17" x14ac:dyDescent="0.2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O1573"/>
      <c r="P1573"/>
      <c r="Q1573"/>
    </row>
    <row r="1574" spans="1:17" x14ac:dyDescent="0.2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O1574"/>
      <c r="P1574"/>
      <c r="Q1574"/>
    </row>
    <row r="1575" spans="1:17" x14ac:dyDescent="0.2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O1575"/>
      <c r="P1575"/>
      <c r="Q1575"/>
    </row>
    <row r="1576" spans="1:17" x14ac:dyDescent="0.2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O1576"/>
      <c r="P1576"/>
      <c r="Q1576"/>
    </row>
    <row r="1577" spans="1:17" x14ac:dyDescent="0.2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O1577"/>
      <c r="P1577"/>
      <c r="Q1577"/>
    </row>
    <row r="1578" spans="1:17" x14ac:dyDescent="0.2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O1578"/>
      <c r="P1578"/>
      <c r="Q1578"/>
    </row>
    <row r="1579" spans="1:17" x14ac:dyDescent="0.2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O1579"/>
      <c r="P1579"/>
      <c r="Q1579"/>
    </row>
    <row r="1580" spans="1:17" x14ac:dyDescent="0.2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O1580"/>
      <c r="P1580"/>
      <c r="Q1580"/>
    </row>
    <row r="1581" spans="1:17" x14ac:dyDescent="0.2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O1581"/>
      <c r="P1581"/>
      <c r="Q1581"/>
    </row>
    <row r="1582" spans="1:17" x14ac:dyDescent="0.2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O1582"/>
      <c r="P1582"/>
      <c r="Q1582"/>
    </row>
    <row r="1583" spans="1:17" x14ac:dyDescent="0.2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O1583"/>
      <c r="P1583"/>
      <c r="Q1583"/>
    </row>
    <row r="1584" spans="1:17" x14ac:dyDescent="0.2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O1584"/>
      <c r="P1584"/>
      <c r="Q1584"/>
    </row>
    <row r="1585" spans="1:17" x14ac:dyDescent="0.2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O1585"/>
      <c r="P1585"/>
      <c r="Q1585"/>
    </row>
    <row r="1586" spans="1:17" x14ac:dyDescent="0.2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O1586"/>
      <c r="P1586"/>
      <c r="Q1586"/>
    </row>
    <row r="1587" spans="1:17" x14ac:dyDescent="0.2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O1587"/>
      <c r="P1587"/>
      <c r="Q1587"/>
    </row>
    <row r="1588" spans="1:17" x14ac:dyDescent="0.2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O1588"/>
      <c r="P1588"/>
      <c r="Q1588"/>
    </row>
    <row r="1589" spans="1:17" x14ac:dyDescent="0.2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O1589"/>
      <c r="P1589"/>
      <c r="Q1589"/>
    </row>
    <row r="1590" spans="1:17" x14ac:dyDescent="0.2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O1590"/>
      <c r="P1590"/>
      <c r="Q1590"/>
    </row>
    <row r="1591" spans="1:17" x14ac:dyDescent="0.2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O1591"/>
      <c r="P1591"/>
      <c r="Q1591"/>
    </row>
    <row r="1592" spans="1:17" x14ac:dyDescent="0.2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O1592"/>
      <c r="P1592"/>
      <c r="Q1592"/>
    </row>
    <row r="1593" spans="1:17" x14ac:dyDescent="0.2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O1593"/>
      <c r="P1593"/>
      <c r="Q1593"/>
    </row>
    <row r="1594" spans="1:17" x14ac:dyDescent="0.2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O1594"/>
      <c r="P1594"/>
      <c r="Q1594"/>
    </row>
    <row r="1595" spans="1:17" x14ac:dyDescent="0.2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O1595"/>
      <c r="P1595"/>
      <c r="Q1595"/>
    </row>
    <row r="1596" spans="1:17" x14ac:dyDescent="0.2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O1596"/>
      <c r="P1596"/>
      <c r="Q1596"/>
    </row>
    <row r="1597" spans="1:17" x14ac:dyDescent="0.2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O1597"/>
      <c r="P1597"/>
      <c r="Q1597"/>
    </row>
    <row r="1598" spans="1:17" x14ac:dyDescent="0.2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O1598"/>
      <c r="P1598"/>
      <c r="Q1598"/>
    </row>
    <row r="1599" spans="1:17" x14ac:dyDescent="0.2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O1599"/>
      <c r="P1599"/>
      <c r="Q1599"/>
    </row>
    <row r="1600" spans="1:17" x14ac:dyDescent="0.2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O1600"/>
      <c r="P1600"/>
      <c r="Q1600"/>
    </row>
    <row r="1601" spans="1:17" x14ac:dyDescent="0.2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O1601"/>
      <c r="P1601"/>
      <c r="Q1601"/>
    </row>
    <row r="1602" spans="1:17" x14ac:dyDescent="0.2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O1602"/>
      <c r="P1602"/>
      <c r="Q1602"/>
    </row>
    <row r="1603" spans="1:17" x14ac:dyDescent="0.2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O1603"/>
      <c r="P1603"/>
      <c r="Q1603"/>
    </row>
    <row r="1604" spans="1:17" x14ac:dyDescent="0.2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O1604"/>
      <c r="P1604"/>
      <c r="Q1604"/>
    </row>
    <row r="1605" spans="1:17" x14ac:dyDescent="0.2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O1605"/>
      <c r="P1605"/>
      <c r="Q1605"/>
    </row>
    <row r="1606" spans="1:17" x14ac:dyDescent="0.2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O1606"/>
      <c r="P1606"/>
      <c r="Q1606"/>
    </row>
    <row r="1607" spans="1:17" x14ac:dyDescent="0.2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O1607"/>
      <c r="P1607"/>
      <c r="Q1607"/>
    </row>
    <row r="1608" spans="1:17" x14ac:dyDescent="0.2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O1608"/>
      <c r="P1608"/>
      <c r="Q1608"/>
    </row>
    <row r="1609" spans="1:17" x14ac:dyDescent="0.2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O1609"/>
      <c r="P1609"/>
      <c r="Q1609"/>
    </row>
    <row r="1610" spans="1:17" x14ac:dyDescent="0.2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O1610"/>
      <c r="P1610"/>
      <c r="Q1610"/>
    </row>
    <row r="1611" spans="1:17" x14ac:dyDescent="0.2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O1611"/>
      <c r="P1611"/>
      <c r="Q1611"/>
    </row>
    <row r="1612" spans="1:17" x14ac:dyDescent="0.2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O1612"/>
      <c r="P1612"/>
      <c r="Q1612"/>
    </row>
    <row r="1613" spans="1:17" x14ac:dyDescent="0.2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O1613"/>
      <c r="P1613"/>
      <c r="Q1613"/>
    </row>
    <row r="1614" spans="1:17" x14ac:dyDescent="0.2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O1614"/>
      <c r="P1614"/>
      <c r="Q1614"/>
    </row>
    <row r="1615" spans="1:17" x14ac:dyDescent="0.2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O1615"/>
      <c r="P1615"/>
      <c r="Q1615"/>
    </row>
    <row r="1616" spans="1:17" x14ac:dyDescent="0.2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O1616"/>
      <c r="P1616"/>
      <c r="Q1616"/>
    </row>
    <row r="1617" spans="1:17" x14ac:dyDescent="0.2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O1617"/>
      <c r="P1617"/>
      <c r="Q1617"/>
    </row>
    <row r="1618" spans="1:17" x14ac:dyDescent="0.2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O1618"/>
      <c r="P1618"/>
      <c r="Q1618"/>
    </row>
    <row r="1619" spans="1:17" x14ac:dyDescent="0.2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O1619"/>
      <c r="P1619"/>
      <c r="Q1619"/>
    </row>
    <row r="1620" spans="1:17" x14ac:dyDescent="0.2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O1620"/>
      <c r="P1620"/>
      <c r="Q1620"/>
    </row>
    <row r="1621" spans="1:17" x14ac:dyDescent="0.2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O1621"/>
      <c r="P1621"/>
      <c r="Q1621"/>
    </row>
    <row r="1622" spans="1:17" x14ac:dyDescent="0.2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O1622"/>
      <c r="P1622"/>
      <c r="Q1622"/>
    </row>
    <row r="1623" spans="1:17" x14ac:dyDescent="0.2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O1623"/>
      <c r="P1623"/>
      <c r="Q1623"/>
    </row>
    <row r="1624" spans="1:17" x14ac:dyDescent="0.2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O1624"/>
      <c r="P1624"/>
      <c r="Q1624"/>
    </row>
    <row r="1625" spans="1:17" x14ac:dyDescent="0.2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O1625"/>
      <c r="P1625"/>
      <c r="Q1625"/>
    </row>
    <row r="1626" spans="1:17" x14ac:dyDescent="0.2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O1626"/>
      <c r="P1626"/>
      <c r="Q1626"/>
    </row>
    <row r="1627" spans="1:17" x14ac:dyDescent="0.2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O1627"/>
      <c r="P1627"/>
      <c r="Q1627"/>
    </row>
    <row r="1628" spans="1:17" x14ac:dyDescent="0.2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O1628"/>
      <c r="P1628"/>
      <c r="Q1628"/>
    </row>
    <row r="1629" spans="1:17" x14ac:dyDescent="0.2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O1629"/>
      <c r="P1629"/>
      <c r="Q1629"/>
    </row>
    <row r="1630" spans="1:17" x14ac:dyDescent="0.2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O1630"/>
      <c r="P1630"/>
      <c r="Q1630"/>
    </row>
    <row r="1631" spans="1:17" x14ac:dyDescent="0.2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O1631"/>
      <c r="P1631"/>
      <c r="Q1631"/>
    </row>
    <row r="1632" spans="1:17" x14ac:dyDescent="0.2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O1632"/>
      <c r="P1632"/>
      <c r="Q1632"/>
    </row>
    <row r="1633" spans="1:17" x14ac:dyDescent="0.2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O1633"/>
      <c r="P1633"/>
      <c r="Q1633"/>
    </row>
    <row r="1634" spans="1:17" x14ac:dyDescent="0.2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O1634"/>
      <c r="P1634"/>
      <c r="Q1634"/>
    </row>
    <row r="1635" spans="1:17" x14ac:dyDescent="0.2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O1635"/>
      <c r="P1635"/>
      <c r="Q1635"/>
    </row>
    <row r="1636" spans="1:17" x14ac:dyDescent="0.2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O1636"/>
      <c r="P1636"/>
      <c r="Q1636"/>
    </row>
    <row r="1637" spans="1:17" x14ac:dyDescent="0.2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O1637"/>
      <c r="P1637"/>
      <c r="Q1637"/>
    </row>
    <row r="1638" spans="1:17" x14ac:dyDescent="0.2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O1638"/>
      <c r="P1638"/>
      <c r="Q1638"/>
    </row>
    <row r="1639" spans="1:17" x14ac:dyDescent="0.2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O1639"/>
      <c r="P1639"/>
      <c r="Q1639"/>
    </row>
    <row r="1640" spans="1:17" x14ac:dyDescent="0.2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O1640"/>
      <c r="P1640"/>
      <c r="Q1640"/>
    </row>
    <row r="1641" spans="1:17" x14ac:dyDescent="0.2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O1641"/>
      <c r="P1641"/>
      <c r="Q1641"/>
    </row>
    <row r="1642" spans="1:17" x14ac:dyDescent="0.2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O1642"/>
      <c r="P1642"/>
      <c r="Q1642"/>
    </row>
    <row r="1643" spans="1:17" x14ac:dyDescent="0.2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O1643"/>
      <c r="P1643"/>
      <c r="Q1643"/>
    </row>
    <row r="1644" spans="1:17" x14ac:dyDescent="0.2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O1644"/>
      <c r="P1644"/>
      <c r="Q1644"/>
    </row>
    <row r="1645" spans="1:17" x14ac:dyDescent="0.2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O1645"/>
      <c r="P1645"/>
      <c r="Q1645"/>
    </row>
    <row r="1646" spans="1:17" x14ac:dyDescent="0.2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O1646"/>
      <c r="P1646"/>
      <c r="Q1646"/>
    </row>
    <row r="1647" spans="1:17" x14ac:dyDescent="0.2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O1647"/>
      <c r="P1647"/>
      <c r="Q1647"/>
    </row>
    <row r="1648" spans="1:17" x14ac:dyDescent="0.2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O1648"/>
      <c r="P1648"/>
      <c r="Q1648"/>
    </row>
    <row r="1649" spans="1:17" x14ac:dyDescent="0.2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O1649"/>
      <c r="P1649"/>
      <c r="Q1649"/>
    </row>
    <row r="1650" spans="1:17" x14ac:dyDescent="0.2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O1650"/>
      <c r="P1650"/>
      <c r="Q1650"/>
    </row>
    <row r="1651" spans="1:17" x14ac:dyDescent="0.2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O1651"/>
      <c r="P1651"/>
      <c r="Q1651"/>
    </row>
    <row r="1652" spans="1:17" x14ac:dyDescent="0.2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O1652"/>
      <c r="P1652"/>
      <c r="Q1652"/>
    </row>
    <row r="1653" spans="1:17" x14ac:dyDescent="0.2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O1653"/>
      <c r="P1653"/>
      <c r="Q1653"/>
    </row>
    <row r="1654" spans="1:17" x14ac:dyDescent="0.2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O1654"/>
      <c r="P1654"/>
      <c r="Q1654"/>
    </row>
    <row r="1655" spans="1:17" x14ac:dyDescent="0.2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O1655"/>
      <c r="P1655"/>
      <c r="Q1655"/>
    </row>
    <row r="1656" spans="1:17" x14ac:dyDescent="0.2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O1656"/>
      <c r="P1656"/>
      <c r="Q1656"/>
    </row>
    <row r="1657" spans="1:17" x14ac:dyDescent="0.2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O1657"/>
      <c r="P1657"/>
      <c r="Q1657"/>
    </row>
    <row r="1658" spans="1:17" x14ac:dyDescent="0.2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O1658"/>
      <c r="P1658"/>
      <c r="Q1658"/>
    </row>
    <row r="1659" spans="1:17" x14ac:dyDescent="0.2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O1659"/>
      <c r="P1659"/>
      <c r="Q1659"/>
    </row>
    <row r="1660" spans="1:17" x14ac:dyDescent="0.2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O1660"/>
      <c r="P1660"/>
      <c r="Q1660"/>
    </row>
    <row r="1661" spans="1:17" x14ac:dyDescent="0.2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O1661"/>
      <c r="P1661"/>
      <c r="Q1661"/>
    </row>
    <row r="1662" spans="1:17" x14ac:dyDescent="0.2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O1662"/>
      <c r="P1662"/>
      <c r="Q1662"/>
    </row>
    <row r="1663" spans="1:17" x14ac:dyDescent="0.2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O1663"/>
      <c r="P1663"/>
      <c r="Q1663"/>
    </row>
    <row r="1664" spans="1:17" x14ac:dyDescent="0.2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O1664"/>
      <c r="P1664"/>
      <c r="Q1664"/>
    </row>
    <row r="1665" spans="1:17" x14ac:dyDescent="0.2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O1665"/>
      <c r="P1665"/>
      <c r="Q1665"/>
    </row>
    <row r="1666" spans="1:17" x14ac:dyDescent="0.2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O1666"/>
      <c r="P1666"/>
      <c r="Q1666"/>
    </row>
    <row r="1667" spans="1:17" x14ac:dyDescent="0.2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O1667"/>
      <c r="P1667"/>
      <c r="Q1667"/>
    </row>
    <row r="1668" spans="1:17" x14ac:dyDescent="0.2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O1668"/>
      <c r="P1668"/>
      <c r="Q1668"/>
    </row>
    <row r="1669" spans="1:17" x14ac:dyDescent="0.2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O1669"/>
      <c r="P1669"/>
      <c r="Q1669"/>
    </row>
    <row r="1670" spans="1:17" x14ac:dyDescent="0.2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O1670"/>
      <c r="P1670"/>
      <c r="Q1670"/>
    </row>
    <row r="1671" spans="1:17" x14ac:dyDescent="0.2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O1671"/>
      <c r="P1671"/>
      <c r="Q1671"/>
    </row>
    <row r="1672" spans="1:17" x14ac:dyDescent="0.2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O1672"/>
      <c r="P1672"/>
      <c r="Q1672"/>
    </row>
    <row r="1673" spans="1:17" x14ac:dyDescent="0.2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O1673"/>
      <c r="P1673"/>
      <c r="Q1673"/>
    </row>
    <row r="1674" spans="1:17" x14ac:dyDescent="0.2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O1674"/>
      <c r="P1674"/>
      <c r="Q1674"/>
    </row>
    <row r="1675" spans="1:17" x14ac:dyDescent="0.2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O1675"/>
      <c r="P1675"/>
      <c r="Q1675"/>
    </row>
    <row r="1676" spans="1:17" x14ac:dyDescent="0.2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O1676"/>
      <c r="P1676"/>
      <c r="Q1676"/>
    </row>
    <row r="1677" spans="1:17" x14ac:dyDescent="0.2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O1677"/>
      <c r="P1677"/>
      <c r="Q1677"/>
    </row>
    <row r="1678" spans="1:17" x14ac:dyDescent="0.2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O1678"/>
      <c r="P1678"/>
      <c r="Q1678"/>
    </row>
    <row r="1679" spans="1:17" x14ac:dyDescent="0.2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O1679"/>
      <c r="P1679"/>
      <c r="Q1679"/>
    </row>
    <row r="1680" spans="1:17" x14ac:dyDescent="0.2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O1680"/>
      <c r="P1680"/>
      <c r="Q1680"/>
    </row>
    <row r="1681" spans="1:17" x14ac:dyDescent="0.2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O1681"/>
      <c r="P1681"/>
      <c r="Q1681"/>
    </row>
    <row r="1682" spans="1:17" x14ac:dyDescent="0.2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O1682"/>
      <c r="P1682"/>
      <c r="Q1682"/>
    </row>
    <row r="1683" spans="1:17" x14ac:dyDescent="0.2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O1683"/>
      <c r="P1683"/>
      <c r="Q1683"/>
    </row>
    <row r="1684" spans="1:17" x14ac:dyDescent="0.2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O1684"/>
      <c r="P1684"/>
      <c r="Q1684"/>
    </row>
    <row r="1685" spans="1:17" x14ac:dyDescent="0.2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O1685"/>
      <c r="P1685"/>
      <c r="Q1685"/>
    </row>
    <row r="1686" spans="1:17" x14ac:dyDescent="0.2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O1686"/>
      <c r="P1686"/>
      <c r="Q1686"/>
    </row>
    <row r="1687" spans="1:17" x14ac:dyDescent="0.2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O1687"/>
      <c r="P1687"/>
      <c r="Q1687"/>
    </row>
    <row r="1688" spans="1:17" x14ac:dyDescent="0.2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O1688"/>
      <c r="P1688"/>
      <c r="Q1688"/>
    </row>
    <row r="1689" spans="1:17" x14ac:dyDescent="0.2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O1689"/>
      <c r="P1689"/>
      <c r="Q1689"/>
    </row>
    <row r="1690" spans="1:17" x14ac:dyDescent="0.2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O1690"/>
      <c r="P1690"/>
      <c r="Q1690"/>
    </row>
    <row r="1691" spans="1:17" x14ac:dyDescent="0.2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O1691"/>
      <c r="P1691"/>
      <c r="Q1691"/>
    </row>
    <row r="1692" spans="1:17" x14ac:dyDescent="0.2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O1692"/>
      <c r="P1692"/>
      <c r="Q1692"/>
    </row>
    <row r="1693" spans="1:17" x14ac:dyDescent="0.2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O1693"/>
      <c r="P1693"/>
      <c r="Q1693"/>
    </row>
    <row r="1694" spans="1:17" x14ac:dyDescent="0.2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O1694"/>
      <c r="P1694"/>
      <c r="Q1694"/>
    </row>
    <row r="1695" spans="1:17" x14ac:dyDescent="0.2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O1695"/>
      <c r="P1695"/>
      <c r="Q1695"/>
    </row>
    <row r="1696" spans="1:17" x14ac:dyDescent="0.2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O1696"/>
      <c r="P1696"/>
      <c r="Q1696"/>
    </row>
    <row r="1697" spans="1:17" x14ac:dyDescent="0.2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O1697"/>
      <c r="P1697"/>
      <c r="Q1697"/>
    </row>
    <row r="1698" spans="1:17" x14ac:dyDescent="0.2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O1698"/>
      <c r="P1698"/>
      <c r="Q1698"/>
    </row>
    <row r="1699" spans="1:17" x14ac:dyDescent="0.2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O1699"/>
      <c r="P1699"/>
      <c r="Q1699"/>
    </row>
    <row r="1700" spans="1:17" x14ac:dyDescent="0.2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O1700"/>
      <c r="P1700"/>
      <c r="Q1700"/>
    </row>
    <row r="1701" spans="1:17" x14ac:dyDescent="0.2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O1701"/>
      <c r="P1701"/>
      <c r="Q1701"/>
    </row>
    <row r="1702" spans="1:17" x14ac:dyDescent="0.2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O1702"/>
      <c r="P1702"/>
      <c r="Q1702"/>
    </row>
    <row r="1703" spans="1:17" x14ac:dyDescent="0.2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O1703"/>
      <c r="P1703"/>
      <c r="Q1703"/>
    </row>
    <row r="1704" spans="1:17" x14ac:dyDescent="0.2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O1704"/>
      <c r="P1704"/>
      <c r="Q1704"/>
    </row>
    <row r="1705" spans="1:17" x14ac:dyDescent="0.2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O1705"/>
      <c r="P1705"/>
      <c r="Q1705"/>
    </row>
    <row r="1706" spans="1:17" x14ac:dyDescent="0.2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O1706"/>
      <c r="P1706"/>
      <c r="Q1706"/>
    </row>
    <row r="1707" spans="1:17" x14ac:dyDescent="0.2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O1707"/>
      <c r="P1707"/>
      <c r="Q1707"/>
    </row>
    <row r="1708" spans="1:17" x14ac:dyDescent="0.2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O1708"/>
      <c r="P1708"/>
      <c r="Q1708"/>
    </row>
    <row r="1709" spans="1:17" x14ac:dyDescent="0.2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O1709"/>
      <c r="P1709"/>
      <c r="Q1709"/>
    </row>
    <row r="1710" spans="1:17" x14ac:dyDescent="0.2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O1710"/>
      <c r="P1710"/>
      <c r="Q1710"/>
    </row>
    <row r="1711" spans="1:17" x14ac:dyDescent="0.2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O1711"/>
      <c r="P1711"/>
      <c r="Q1711"/>
    </row>
    <row r="1712" spans="1:17" x14ac:dyDescent="0.2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O1712"/>
      <c r="P1712"/>
      <c r="Q1712"/>
    </row>
    <row r="1713" spans="1:17" x14ac:dyDescent="0.2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O1713"/>
      <c r="P1713"/>
      <c r="Q1713"/>
    </row>
    <row r="1714" spans="1:17" x14ac:dyDescent="0.2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O1714"/>
      <c r="P1714"/>
      <c r="Q1714"/>
    </row>
    <row r="1715" spans="1:17" x14ac:dyDescent="0.2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O1715"/>
      <c r="P1715"/>
      <c r="Q1715"/>
    </row>
    <row r="1716" spans="1:17" x14ac:dyDescent="0.2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O1716"/>
      <c r="P1716"/>
      <c r="Q1716"/>
    </row>
    <row r="1717" spans="1:17" x14ac:dyDescent="0.2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O1717"/>
      <c r="P1717"/>
      <c r="Q1717"/>
    </row>
    <row r="1718" spans="1:17" x14ac:dyDescent="0.2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O1718"/>
      <c r="P1718"/>
      <c r="Q1718"/>
    </row>
    <row r="1719" spans="1:17" x14ac:dyDescent="0.2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O1719"/>
      <c r="P1719"/>
      <c r="Q1719"/>
    </row>
    <row r="1720" spans="1:17" x14ac:dyDescent="0.2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O1720"/>
      <c r="P1720"/>
      <c r="Q1720"/>
    </row>
    <row r="1721" spans="1:17" x14ac:dyDescent="0.2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O1721"/>
      <c r="P1721"/>
      <c r="Q1721"/>
    </row>
    <row r="1722" spans="1:17" x14ac:dyDescent="0.2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O1722"/>
      <c r="P1722"/>
      <c r="Q1722"/>
    </row>
    <row r="1723" spans="1:17" x14ac:dyDescent="0.2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O1723"/>
      <c r="P1723"/>
      <c r="Q1723"/>
    </row>
    <row r="1724" spans="1:17" x14ac:dyDescent="0.2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O1724"/>
      <c r="P1724"/>
      <c r="Q1724"/>
    </row>
    <row r="1725" spans="1:17" x14ac:dyDescent="0.2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O1725"/>
      <c r="P1725"/>
      <c r="Q1725"/>
    </row>
    <row r="1726" spans="1:17" x14ac:dyDescent="0.2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O1726"/>
      <c r="P1726"/>
      <c r="Q1726"/>
    </row>
    <row r="1727" spans="1:17" x14ac:dyDescent="0.2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O1727"/>
      <c r="P1727"/>
      <c r="Q1727"/>
    </row>
    <row r="1728" spans="1:17" x14ac:dyDescent="0.2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O1728"/>
      <c r="P1728"/>
      <c r="Q1728"/>
    </row>
    <row r="1729" spans="1:17" x14ac:dyDescent="0.2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O1729"/>
      <c r="P1729"/>
      <c r="Q1729"/>
    </row>
    <row r="1730" spans="1:17" x14ac:dyDescent="0.2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O1730"/>
      <c r="P1730"/>
      <c r="Q1730"/>
    </row>
    <row r="1731" spans="1:17" x14ac:dyDescent="0.2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O1731"/>
      <c r="P1731"/>
      <c r="Q1731"/>
    </row>
    <row r="1732" spans="1:17" x14ac:dyDescent="0.2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O1732"/>
      <c r="P1732"/>
      <c r="Q1732"/>
    </row>
    <row r="1733" spans="1:17" x14ac:dyDescent="0.2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O1733"/>
      <c r="P1733"/>
      <c r="Q1733"/>
    </row>
    <row r="1734" spans="1:17" x14ac:dyDescent="0.2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O1734"/>
      <c r="P1734"/>
      <c r="Q1734"/>
    </row>
    <row r="1735" spans="1:17" x14ac:dyDescent="0.2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O1735"/>
      <c r="P1735"/>
      <c r="Q1735"/>
    </row>
    <row r="1736" spans="1:17" x14ac:dyDescent="0.2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O1736"/>
      <c r="P1736"/>
      <c r="Q1736"/>
    </row>
    <row r="1737" spans="1:17" x14ac:dyDescent="0.2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O1737"/>
      <c r="P1737"/>
      <c r="Q1737"/>
    </row>
    <row r="1738" spans="1:17" x14ac:dyDescent="0.2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O1738"/>
      <c r="P1738"/>
      <c r="Q1738"/>
    </row>
    <row r="1739" spans="1:17" x14ac:dyDescent="0.2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O1739"/>
      <c r="P1739"/>
      <c r="Q1739"/>
    </row>
    <row r="1740" spans="1:17" x14ac:dyDescent="0.2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O1740"/>
      <c r="P1740"/>
      <c r="Q1740"/>
    </row>
    <row r="1741" spans="1:17" x14ac:dyDescent="0.2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O1741"/>
      <c r="P1741"/>
      <c r="Q1741"/>
    </row>
    <row r="1742" spans="1:17" x14ac:dyDescent="0.2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O1742"/>
      <c r="P1742"/>
      <c r="Q1742"/>
    </row>
    <row r="1743" spans="1:17" x14ac:dyDescent="0.2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O1743"/>
      <c r="P1743"/>
      <c r="Q1743"/>
    </row>
    <row r="1744" spans="1:17" x14ac:dyDescent="0.2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O1744"/>
      <c r="P1744"/>
      <c r="Q1744"/>
    </row>
    <row r="1745" spans="1:17" x14ac:dyDescent="0.2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O1745"/>
      <c r="P1745"/>
      <c r="Q1745"/>
    </row>
    <row r="1746" spans="1:17" x14ac:dyDescent="0.2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O1746"/>
      <c r="P1746"/>
      <c r="Q1746"/>
    </row>
    <row r="1747" spans="1:17" x14ac:dyDescent="0.2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O1747"/>
      <c r="P1747"/>
      <c r="Q1747"/>
    </row>
    <row r="1748" spans="1:17" x14ac:dyDescent="0.2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O1748"/>
      <c r="P1748"/>
      <c r="Q1748"/>
    </row>
    <row r="1749" spans="1:17" x14ac:dyDescent="0.2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O1749"/>
      <c r="P1749"/>
      <c r="Q1749"/>
    </row>
    <row r="1750" spans="1:17" x14ac:dyDescent="0.2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O1750"/>
      <c r="P1750"/>
      <c r="Q1750"/>
    </row>
    <row r="1751" spans="1:17" x14ac:dyDescent="0.2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O1751"/>
      <c r="P1751"/>
      <c r="Q1751"/>
    </row>
    <row r="1752" spans="1:17" x14ac:dyDescent="0.2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O1752"/>
      <c r="P1752"/>
      <c r="Q1752"/>
    </row>
    <row r="1753" spans="1:17" x14ac:dyDescent="0.2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O1753"/>
      <c r="P1753"/>
      <c r="Q1753"/>
    </row>
    <row r="1754" spans="1:17" x14ac:dyDescent="0.2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O1754"/>
      <c r="P1754"/>
      <c r="Q1754"/>
    </row>
    <row r="1755" spans="1:17" x14ac:dyDescent="0.2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O1755"/>
      <c r="P1755"/>
      <c r="Q1755"/>
    </row>
    <row r="1756" spans="1:17" x14ac:dyDescent="0.2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O1756"/>
      <c r="P1756"/>
      <c r="Q1756"/>
    </row>
    <row r="1757" spans="1:17" x14ac:dyDescent="0.2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O1757"/>
      <c r="P1757"/>
      <c r="Q1757"/>
    </row>
    <row r="1758" spans="1:17" x14ac:dyDescent="0.2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O1758"/>
      <c r="P1758"/>
      <c r="Q1758"/>
    </row>
    <row r="1759" spans="1:17" x14ac:dyDescent="0.2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O1759"/>
      <c r="P1759"/>
      <c r="Q1759"/>
    </row>
    <row r="1760" spans="1:17" x14ac:dyDescent="0.2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O1760"/>
      <c r="P1760"/>
      <c r="Q1760"/>
    </row>
    <row r="1761" spans="1:17" x14ac:dyDescent="0.2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O1761"/>
      <c r="P1761"/>
      <c r="Q1761"/>
    </row>
    <row r="1762" spans="1:17" x14ac:dyDescent="0.2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O1762"/>
      <c r="P1762"/>
      <c r="Q1762"/>
    </row>
    <row r="1763" spans="1:17" x14ac:dyDescent="0.2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O1763"/>
      <c r="P1763"/>
      <c r="Q1763"/>
    </row>
    <row r="1764" spans="1:17" x14ac:dyDescent="0.2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O1764"/>
      <c r="P1764"/>
      <c r="Q1764"/>
    </row>
    <row r="1765" spans="1:17" x14ac:dyDescent="0.2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O1765"/>
      <c r="P1765"/>
      <c r="Q1765"/>
    </row>
    <row r="1766" spans="1:17" x14ac:dyDescent="0.2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O1766"/>
      <c r="P1766"/>
      <c r="Q1766"/>
    </row>
    <row r="1767" spans="1:17" x14ac:dyDescent="0.2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O1767"/>
      <c r="P1767"/>
      <c r="Q1767"/>
    </row>
    <row r="1768" spans="1:17" x14ac:dyDescent="0.2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O1768"/>
      <c r="P1768"/>
      <c r="Q1768"/>
    </row>
    <row r="1769" spans="1:17" x14ac:dyDescent="0.2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O1769"/>
      <c r="P1769"/>
      <c r="Q1769"/>
    </row>
    <row r="1770" spans="1:17" x14ac:dyDescent="0.2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O1770"/>
      <c r="P1770"/>
      <c r="Q1770"/>
    </row>
    <row r="1771" spans="1:17" x14ac:dyDescent="0.2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O1771"/>
      <c r="P1771"/>
      <c r="Q1771"/>
    </row>
    <row r="1772" spans="1:17" x14ac:dyDescent="0.2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O1772"/>
      <c r="P1772"/>
      <c r="Q1772"/>
    </row>
    <row r="1773" spans="1:17" x14ac:dyDescent="0.2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O1773"/>
      <c r="P1773"/>
      <c r="Q1773"/>
    </row>
    <row r="1774" spans="1:17" x14ac:dyDescent="0.2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O1774"/>
      <c r="P1774"/>
      <c r="Q1774"/>
    </row>
    <row r="1775" spans="1:17" x14ac:dyDescent="0.2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O1775"/>
      <c r="P1775"/>
      <c r="Q1775"/>
    </row>
    <row r="1776" spans="1:17" x14ac:dyDescent="0.2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O1776"/>
      <c r="P1776"/>
      <c r="Q1776"/>
    </row>
    <row r="1777" spans="1:17" x14ac:dyDescent="0.2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O1777"/>
      <c r="P1777"/>
      <c r="Q1777"/>
    </row>
    <row r="1778" spans="1:17" x14ac:dyDescent="0.2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O1778"/>
      <c r="P1778"/>
      <c r="Q1778"/>
    </row>
    <row r="1779" spans="1:17" x14ac:dyDescent="0.2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O1779"/>
      <c r="P1779"/>
      <c r="Q1779"/>
    </row>
    <row r="1780" spans="1:17" x14ac:dyDescent="0.2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O1780"/>
      <c r="P1780"/>
      <c r="Q1780"/>
    </row>
    <row r="1781" spans="1:17" x14ac:dyDescent="0.2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O1781"/>
      <c r="P1781"/>
      <c r="Q1781"/>
    </row>
    <row r="1782" spans="1:17" x14ac:dyDescent="0.2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O1782"/>
      <c r="P1782"/>
      <c r="Q1782"/>
    </row>
    <row r="1783" spans="1:17" x14ac:dyDescent="0.2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O1783"/>
      <c r="P1783"/>
      <c r="Q1783"/>
    </row>
    <row r="1784" spans="1:17" x14ac:dyDescent="0.2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O1784"/>
      <c r="P1784"/>
      <c r="Q1784"/>
    </row>
    <row r="1785" spans="1:17" x14ac:dyDescent="0.2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O1785"/>
      <c r="P1785"/>
      <c r="Q1785"/>
    </row>
    <row r="1786" spans="1:17" x14ac:dyDescent="0.2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O1786"/>
      <c r="P1786"/>
      <c r="Q1786"/>
    </row>
    <row r="1787" spans="1:17" x14ac:dyDescent="0.2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O1787"/>
      <c r="P1787"/>
      <c r="Q1787"/>
    </row>
    <row r="1788" spans="1:17" x14ac:dyDescent="0.2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O1788"/>
      <c r="P1788"/>
      <c r="Q1788"/>
    </row>
    <row r="1789" spans="1:17" x14ac:dyDescent="0.2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O1789"/>
      <c r="P1789"/>
      <c r="Q1789"/>
    </row>
    <row r="1790" spans="1:17" x14ac:dyDescent="0.2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O1790"/>
      <c r="P1790"/>
      <c r="Q1790"/>
    </row>
    <row r="1791" spans="1:17" x14ac:dyDescent="0.2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O1791"/>
      <c r="P1791"/>
      <c r="Q1791"/>
    </row>
    <row r="1792" spans="1:17" x14ac:dyDescent="0.2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O1792"/>
      <c r="P1792"/>
      <c r="Q1792"/>
    </row>
    <row r="1793" spans="1:17" x14ac:dyDescent="0.2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O1793"/>
      <c r="P1793"/>
      <c r="Q1793"/>
    </row>
    <row r="1794" spans="1:17" x14ac:dyDescent="0.2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O1794"/>
      <c r="P1794"/>
      <c r="Q1794"/>
    </row>
    <row r="1795" spans="1:17" x14ac:dyDescent="0.2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O1795"/>
      <c r="P1795"/>
      <c r="Q1795"/>
    </row>
    <row r="1796" spans="1:17" x14ac:dyDescent="0.2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O1796"/>
      <c r="P1796"/>
      <c r="Q1796"/>
    </row>
    <row r="1797" spans="1:17" x14ac:dyDescent="0.2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O1797"/>
      <c r="P1797"/>
      <c r="Q1797"/>
    </row>
    <row r="1798" spans="1:17" x14ac:dyDescent="0.2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O1798"/>
      <c r="P1798"/>
      <c r="Q1798"/>
    </row>
    <row r="1799" spans="1:17" x14ac:dyDescent="0.2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O1799"/>
      <c r="P1799"/>
      <c r="Q1799"/>
    </row>
    <row r="1800" spans="1:17" x14ac:dyDescent="0.2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O1800"/>
      <c r="P1800"/>
      <c r="Q1800"/>
    </row>
    <row r="1801" spans="1:17" x14ac:dyDescent="0.2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O1801"/>
      <c r="P1801"/>
      <c r="Q1801"/>
    </row>
    <row r="1802" spans="1:17" x14ac:dyDescent="0.2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O1802"/>
      <c r="P1802"/>
      <c r="Q1802"/>
    </row>
    <row r="1803" spans="1:17" x14ac:dyDescent="0.2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O1803"/>
      <c r="P1803"/>
      <c r="Q1803"/>
    </row>
    <row r="1804" spans="1:17" x14ac:dyDescent="0.2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O1804"/>
      <c r="P1804"/>
      <c r="Q1804"/>
    </row>
    <row r="1805" spans="1:17" x14ac:dyDescent="0.2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O1805"/>
      <c r="P1805"/>
      <c r="Q1805"/>
    </row>
    <row r="1806" spans="1:17" x14ac:dyDescent="0.2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O1806"/>
      <c r="P1806"/>
      <c r="Q1806"/>
    </row>
    <row r="1807" spans="1:17" x14ac:dyDescent="0.2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O1807"/>
      <c r="P1807"/>
      <c r="Q1807"/>
    </row>
    <row r="1808" spans="1:17" x14ac:dyDescent="0.2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O1808"/>
      <c r="P1808"/>
      <c r="Q1808"/>
    </row>
    <row r="1809" spans="1:17" x14ac:dyDescent="0.2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O1809"/>
      <c r="P1809"/>
      <c r="Q1809"/>
    </row>
    <row r="1810" spans="1:17" x14ac:dyDescent="0.2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O1810"/>
      <c r="P1810"/>
      <c r="Q1810"/>
    </row>
    <row r="1811" spans="1:17" x14ac:dyDescent="0.2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O1811"/>
      <c r="P1811"/>
      <c r="Q1811"/>
    </row>
    <row r="1812" spans="1:17" x14ac:dyDescent="0.2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O1812"/>
      <c r="P1812"/>
      <c r="Q1812"/>
    </row>
    <row r="1813" spans="1:17" x14ac:dyDescent="0.2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O1813"/>
      <c r="P1813"/>
      <c r="Q1813"/>
    </row>
    <row r="1814" spans="1:17" x14ac:dyDescent="0.2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O1814"/>
      <c r="P1814"/>
      <c r="Q1814"/>
    </row>
    <row r="1815" spans="1:17" x14ac:dyDescent="0.2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O1815"/>
      <c r="P1815"/>
      <c r="Q1815"/>
    </row>
    <row r="1816" spans="1:17" x14ac:dyDescent="0.2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O1816"/>
      <c r="P1816"/>
      <c r="Q1816"/>
    </row>
    <row r="1817" spans="1:17" x14ac:dyDescent="0.2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O1817"/>
      <c r="P1817"/>
      <c r="Q1817"/>
    </row>
    <row r="1818" spans="1:17" x14ac:dyDescent="0.2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O1818"/>
      <c r="P1818"/>
      <c r="Q1818"/>
    </row>
    <row r="1819" spans="1:17" x14ac:dyDescent="0.2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O1819"/>
      <c r="P1819"/>
      <c r="Q1819"/>
    </row>
    <row r="1820" spans="1:17" x14ac:dyDescent="0.2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O1820"/>
      <c r="P1820"/>
      <c r="Q1820"/>
    </row>
    <row r="1821" spans="1:17" x14ac:dyDescent="0.2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O1821"/>
      <c r="P1821"/>
      <c r="Q1821"/>
    </row>
    <row r="1822" spans="1:17" x14ac:dyDescent="0.2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O1822"/>
      <c r="P1822"/>
      <c r="Q1822"/>
    </row>
    <row r="1823" spans="1:17" x14ac:dyDescent="0.2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O1823"/>
      <c r="P1823"/>
      <c r="Q1823"/>
    </row>
    <row r="1824" spans="1:17" x14ac:dyDescent="0.2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O1824"/>
      <c r="P1824"/>
      <c r="Q1824"/>
    </row>
    <row r="1825" spans="1:17" x14ac:dyDescent="0.2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O1825"/>
      <c r="P1825"/>
      <c r="Q1825"/>
    </row>
    <row r="1826" spans="1:17" x14ac:dyDescent="0.2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O1826"/>
      <c r="P1826"/>
      <c r="Q1826"/>
    </row>
    <row r="1827" spans="1:17" x14ac:dyDescent="0.2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O1827"/>
      <c r="P1827"/>
      <c r="Q1827"/>
    </row>
    <row r="1828" spans="1:17" x14ac:dyDescent="0.2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O1828"/>
      <c r="P1828"/>
      <c r="Q1828"/>
    </row>
    <row r="1829" spans="1:17" x14ac:dyDescent="0.2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O1829"/>
      <c r="P1829"/>
      <c r="Q1829"/>
    </row>
    <row r="1830" spans="1:17" x14ac:dyDescent="0.2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O1830"/>
      <c r="P1830"/>
      <c r="Q1830"/>
    </row>
    <row r="1831" spans="1:17" x14ac:dyDescent="0.2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O1831"/>
      <c r="P1831"/>
      <c r="Q1831"/>
    </row>
    <row r="1832" spans="1:17" x14ac:dyDescent="0.2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O1832"/>
      <c r="P1832"/>
      <c r="Q1832"/>
    </row>
    <row r="1833" spans="1:17" x14ac:dyDescent="0.2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O1833"/>
      <c r="P1833"/>
      <c r="Q1833"/>
    </row>
    <row r="1834" spans="1:17" x14ac:dyDescent="0.2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O1834"/>
      <c r="P1834"/>
      <c r="Q1834"/>
    </row>
    <row r="1835" spans="1:17" x14ac:dyDescent="0.2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O1835"/>
      <c r="P1835"/>
      <c r="Q1835"/>
    </row>
    <row r="1836" spans="1:17" x14ac:dyDescent="0.2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O1836"/>
      <c r="P1836"/>
      <c r="Q1836"/>
    </row>
    <row r="1837" spans="1:17" x14ac:dyDescent="0.2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O1837"/>
      <c r="P1837"/>
      <c r="Q1837"/>
    </row>
    <row r="1838" spans="1:17" x14ac:dyDescent="0.2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O1838"/>
      <c r="P1838"/>
      <c r="Q1838"/>
    </row>
    <row r="1839" spans="1:17" x14ac:dyDescent="0.2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O1839"/>
      <c r="P1839"/>
      <c r="Q1839"/>
    </row>
    <row r="1840" spans="1:17" x14ac:dyDescent="0.2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O1840"/>
      <c r="P1840"/>
      <c r="Q1840"/>
    </row>
    <row r="1841" spans="1:17" x14ac:dyDescent="0.2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O1841"/>
      <c r="P1841"/>
      <c r="Q1841"/>
    </row>
    <row r="1842" spans="1:17" x14ac:dyDescent="0.2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O1842"/>
      <c r="P1842"/>
      <c r="Q1842"/>
    </row>
    <row r="1843" spans="1:17" x14ac:dyDescent="0.2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O1843"/>
      <c r="P1843"/>
      <c r="Q1843"/>
    </row>
    <row r="1844" spans="1:17" x14ac:dyDescent="0.2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O1844"/>
      <c r="P1844"/>
      <c r="Q1844"/>
    </row>
    <row r="1845" spans="1:17" x14ac:dyDescent="0.2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O1845"/>
      <c r="P1845"/>
      <c r="Q1845"/>
    </row>
    <row r="1846" spans="1:17" x14ac:dyDescent="0.2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O1846"/>
      <c r="P1846"/>
      <c r="Q1846"/>
    </row>
    <row r="1847" spans="1:17" x14ac:dyDescent="0.2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O1847"/>
      <c r="P1847"/>
      <c r="Q1847"/>
    </row>
    <row r="1848" spans="1:17" x14ac:dyDescent="0.2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O1848"/>
      <c r="P1848"/>
      <c r="Q1848"/>
    </row>
    <row r="1849" spans="1:17" x14ac:dyDescent="0.2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O1849"/>
      <c r="P1849"/>
      <c r="Q1849"/>
    </row>
    <row r="1850" spans="1:17" x14ac:dyDescent="0.2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O1850"/>
      <c r="P1850"/>
      <c r="Q1850"/>
    </row>
    <row r="1851" spans="1:17" x14ac:dyDescent="0.2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O1851"/>
      <c r="P1851"/>
      <c r="Q1851"/>
    </row>
    <row r="1852" spans="1:17" x14ac:dyDescent="0.2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O1852"/>
      <c r="P1852"/>
      <c r="Q1852"/>
    </row>
    <row r="1853" spans="1:17" x14ac:dyDescent="0.2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O1853"/>
      <c r="P1853"/>
      <c r="Q1853"/>
    </row>
    <row r="1854" spans="1:17" x14ac:dyDescent="0.2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O1854"/>
      <c r="P1854"/>
      <c r="Q1854"/>
    </row>
    <row r="1855" spans="1:17" x14ac:dyDescent="0.2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O1855"/>
      <c r="P1855"/>
      <c r="Q1855"/>
    </row>
    <row r="1856" spans="1:17" x14ac:dyDescent="0.2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O1856"/>
      <c r="P1856"/>
      <c r="Q1856"/>
    </row>
    <row r="1857" spans="1:17" x14ac:dyDescent="0.2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O1857"/>
      <c r="P1857"/>
      <c r="Q1857"/>
    </row>
    <row r="1858" spans="1:17" x14ac:dyDescent="0.2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O1858"/>
      <c r="P1858"/>
      <c r="Q1858"/>
    </row>
    <row r="1859" spans="1:17" x14ac:dyDescent="0.2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O1859"/>
      <c r="P1859"/>
      <c r="Q1859"/>
    </row>
    <row r="1860" spans="1:17" x14ac:dyDescent="0.2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O1860"/>
      <c r="P1860"/>
      <c r="Q1860"/>
    </row>
    <row r="1861" spans="1:17" x14ac:dyDescent="0.2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O1861"/>
      <c r="P1861"/>
      <c r="Q1861"/>
    </row>
    <row r="1862" spans="1:17" x14ac:dyDescent="0.2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O1862"/>
      <c r="P1862"/>
      <c r="Q1862"/>
    </row>
    <row r="1863" spans="1:17" x14ac:dyDescent="0.2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O1863"/>
      <c r="P1863"/>
      <c r="Q1863"/>
    </row>
    <row r="1864" spans="1:17" x14ac:dyDescent="0.2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O1864"/>
      <c r="P1864"/>
      <c r="Q1864"/>
    </row>
    <row r="1865" spans="1:17" x14ac:dyDescent="0.2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O1865"/>
      <c r="P1865"/>
      <c r="Q1865"/>
    </row>
    <row r="1866" spans="1:17" x14ac:dyDescent="0.2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O1866"/>
      <c r="P1866"/>
      <c r="Q1866"/>
    </row>
    <row r="1867" spans="1:17" x14ac:dyDescent="0.2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O1867"/>
      <c r="P1867"/>
      <c r="Q1867"/>
    </row>
    <row r="1868" spans="1:17" x14ac:dyDescent="0.2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O1868"/>
      <c r="P1868"/>
      <c r="Q1868"/>
    </row>
    <row r="1869" spans="1:17" x14ac:dyDescent="0.2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O1869"/>
      <c r="P1869"/>
      <c r="Q1869"/>
    </row>
    <row r="1870" spans="1:17" x14ac:dyDescent="0.2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O1870"/>
      <c r="P1870"/>
      <c r="Q1870"/>
    </row>
    <row r="1871" spans="1:17" x14ac:dyDescent="0.2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O1871"/>
      <c r="P1871"/>
      <c r="Q1871"/>
    </row>
    <row r="1872" spans="1:17" x14ac:dyDescent="0.2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O1872"/>
      <c r="P1872"/>
      <c r="Q1872"/>
    </row>
    <row r="1873" spans="1:17" x14ac:dyDescent="0.2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O1873"/>
      <c r="P1873"/>
      <c r="Q1873"/>
    </row>
    <row r="1874" spans="1:17" x14ac:dyDescent="0.2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O1874"/>
      <c r="P1874"/>
      <c r="Q1874"/>
    </row>
    <row r="1875" spans="1:17" x14ac:dyDescent="0.2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O1875"/>
      <c r="P1875"/>
      <c r="Q1875"/>
    </row>
    <row r="1876" spans="1:17" x14ac:dyDescent="0.2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O1876"/>
      <c r="P1876"/>
      <c r="Q1876"/>
    </row>
    <row r="1877" spans="1:17" x14ac:dyDescent="0.2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O1877"/>
      <c r="P1877"/>
      <c r="Q1877"/>
    </row>
    <row r="1878" spans="1:17" x14ac:dyDescent="0.2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O1878"/>
      <c r="P1878"/>
      <c r="Q1878"/>
    </row>
    <row r="1879" spans="1:17" x14ac:dyDescent="0.2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O1879"/>
      <c r="P1879"/>
      <c r="Q1879"/>
    </row>
    <row r="1880" spans="1:17" x14ac:dyDescent="0.2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O1880"/>
      <c r="P1880"/>
      <c r="Q1880"/>
    </row>
    <row r="1881" spans="1:17" x14ac:dyDescent="0.2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O1881"/>
      <c r="P1881"/>
      <c r="Q1881"/>
    </row>
    <row r="1882" spans="1:17" x14ac:dyDescent="0.2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O1882"/>
      <c r="P1882"/>
      <c r="Q1882"/>
    </row>
    <row r="1883" spans="1:17" x14ac:dyDescent="0.2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O1883"/>
      <c r="P1883"/>
      <c r="Q1883"/>
    </row>
    <row r="1884" spans="1:17" x14ac:dyDescent="0.2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O1884"/>
      <c r="P1884"/>
      <c r="Q1884"/>
    </row>
    <row r="1885" spans="1:17" x14ac:dyDescent="0.2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O1885"/>
      <c r="P1885"/>
      <c r="Q1885"/>
    </row>
    <row r="1886" spans="1:17" x14ac:dyDescent="0.2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O1886"/>
      <c r="P1886"/>
      <c r="Q1886"/>
    </row>
    <row r="1887" spans="1:17" x14ac:dyDescent="0.2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O1887"/>
      <c r="P1887"/>
      <c r="Q1887"/>
    </row>
    <row r="1888" spans="1:17" x14ac:dyDescent="0.2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O1888"/>
      <c r="P1888"/>
      <c r="Q1888"/>
    </row>
    <row r="1889" spans="1:17" x14ac:dyDescent="0.2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O1889"/>
      <c r="P1889"/>
      <c r="Q1889"/>
    </row>
    <row r="1890" spans="1:17" x14ac:dyDescent="0.2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O1890"/>
      <c r="P1890"/>
      <c r="Q1890"/>
    </row>
    <row r="1891" spans="1:17" x14ac:dyDescent="0.2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O1891"/>
      <c r="P1891"/>
      <c r="Q1891"/>
    </row>
    <row r="1892" spans="1:17" x14ac:dyDescent="0.2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O1892"/>
      <c r="P1892"/>
      <c r="Q1892"/>
    </row>
    <row r="1893" spans="1:17" x14ac:dyDescent="0.2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O1893"/>
      <c r="P1893"/>
      <c r="Q1893"/>
    </row>
    <row r="1894" spans="1:17" x14ac:dyDescent="0.2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O1894"/>
      <c r="P1894"/>
      <c r="Q1894"/>
    </row>
    <row r="1895" spans="1:17" x14ac:dyDescent="0.2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O1895"/>
      <c r="P1895"/>
      <c r="Q1895"/>
    </row>
    <row r="1896" spans="1:17" x14ac:dyDescent="0.2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O1896"/>
      <c r="P1896"/>
      <c r="Q1896"/>
    </row>
    <row r="1897" spans="1:17" x14ac:dyDescent="0.2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O1897"/>
      <c r="P1897"/>
      <c r="Q1897"/>
    </row>
    <row r="1898" spans="1:17" x14ac:dyDescent="0.2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O1898"/>
      <c r="P1898"/>
      <c r="Q1898"/>
    </row>
    <row r="1899" spans="1:17" x14ac:dyDescent="0.2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O1899"/>
      <c r="P1899"/>
      <c r="Q1899"/>
    </row>
    <row r="1900" spans="1:17" x14ac:dyDescent="0.2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O1900"/>
      <c r="P1900"/>
      <c r="Q1900"/>
    </row>
    <row r="1901" spans="1:17" x14ac:dyDescent="0.2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O1901"/>
      <c r="P1901"/>
      <c r="Q1901"/>
    </row>
    <row r="1902" spans="1:17" x14ac:dyDescent="0.2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O1902"/>
      <c r="P1902"/>
      <c r="Q1902"/>
    </row>
    <row r="1903" spans="1:17" x14ac:dyDescent="0.2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O1903"/>
      <c r="P1903"/>
      <c r="Q1903"/>
    </row>
    <row r="1904" spans="1:17" x14ac:dyDescent="0.2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O1904"/>
      <c r="P1904"/>
      <c r="Q1904"/>
    </row>
    <row r="1905" spans="1:17" x14ac:dyDescent="0.2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O1905"/>
      <c r="P1905"/>
      <c r="Q1905"/>
    </row>
    <row r="1906" spans="1:17" x14ac:dyDescent="0.2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O1906"/>
      <c r="P1906"/>
      <c r="Q1906"/>
    </row>
    <row r="1907" spans="1:17" x14ac:dyDescent="0.2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O1907"/>
      <c r="P1907"/>
      <c r="Q1907"/>
    </row>
    <row r="1908" spans="1:17" x14ac:dyDescent="0.2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O1908"/>
      <c r="P1908"/>
      <c r="Q1908"/>
    </row>
    <row r="1909" spans="1:17" x14ac:dyDescent="0.2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O1909"/>
      <c r="P1909"/>
      <c r="Q1909"/>
    </row>
    <row r="1910" spans="1:17" x14ac:dyDescent="0.2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O1910"/>
      <c r="P1910"/>
      <c r="Q1910"/>
    </row>
    <row r="1911" spans="1:17" x14ac:dyDescent="0.2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O1911"/>
      <c r="P1911"/>
      <c r="Q1911"/>
    </row>
    <row r="1912" spans="1:17" x14ac:dyDescent="0.2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O1912"/>
      <c r="P1912"/>
      <c r="Q1912"/>
    </row>
    <row r="1913" spans="1:17" x14ac:dyDescent="0.2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O1913"/>
      <c r="P1913"/>
      <c r="Q1913"/>
    </row>
    <row r="1914" spans="1:17" x14ac:dyDescent="0.2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O1914"/>
      <c r="P1914"/>
      <c r="Q1914"/>
    </row>
    <row r="1915" spans="1:17" x14ac:dyDescent="0.2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O1915"/>
      <c r="P1915"/>
      <c r="Q1915"/>
    </row>
    <row r="1916" spans="1:17" x14ac:dyDescent="0.2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O1916"/>
      <c r="P1916"/>
      <c r="Q1916"/>
    </row>
    <row r="1917" spans="1:17" x14ac:dyDescent="0.2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O1917"/>
      <c r="P1917"/>
      <c r="Q1917"/>
    </row>
    <row r="1918" spans="1:17" x14ac:dyDescent="0.2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O1918"/>
      <c r="P1918"/>
      <c r="Q1918"/>
    </row>
    <row r="1919" spans="1:17" x14ac:dyDescent="0.2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O1919"/>
      <c r="P1919"/>
      <c r="Q1919"/>
    </row>
    <row r="1920" spans="1:17" x14ac:dyDescent="0.2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O1920"/>
      <c r="P1920"/>
      <c r="Q1920"/>
    </row>
    <row r="1921" spans="1:17" x14ac:dyDescent="0.2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O1921"/>
      <c r="P1921"/>
      <c r="Q1921"/>
    </row>
    <row r="1922" spans="1:17" x14ac:dyDescent="0.2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O1922"/>
      <c r="P1922"/>
      <c r="Q1922"/>
    </row>
    <row r="1923" spans="1:17" x14ac:dyDescent="0.2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O1923"/>
      <c r="P1923"/>
      <c r="Q1923"/>
    </row>
    <row r="1924" spans="1:17" x14ac:dyDescent="0.2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O1924"/>
      <c r="P1924"/>
      <c r="Q1924"/>
    </row>
    <row r="1925" spans="1:17" x14ac:dyDescent="0.2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O1925"/>
      <c r="P1925"/>
      <c r="Q1925"/>
    </row>
    <row r="1926" spans="1:17" x14ac:dyDescent="0.2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O1926"/>
      <c r="P1926"/>
      <c r="Q1926"/>
    </row>
    <row r="1927" spans="1:17" x14ac:dyDescent="0.2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O1927"/>
      <c r="P1927"/>
      <c r="Q1927"/>
    </row>
    <row r="1928" spans="1:17" x14ac:dyDescent="0.2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O1928"/>
      <c r="P1928"/>
      <c r="Q1928"/>
    </row>
    <row r="1929" spans="1:17" x14ac:dyDescent="0.2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O1929"/>
      <c r="P1929"/>
      <c r="Q1929"/>
    </row>
    <row r="1930" spans="1:17" x14ac:dyDescent="0.2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O1930"/>
      <c r="P1930"/>
      <c r="Q1930"/>
    </row>
    <row r="1931" spans="1:17" x14ac:dyDescent="0.2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O1931"/>
      <c r="P1931"/>
      <c r="Q1931"/>
    </row>
    <row r="1932" spans="1:17" x14ac:dyDescent="0.2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O1932"/>
      <c r="P1932"/>
      <c r="Q1932"/>
    </row>
    <row r="1933" spans="1:17" x14ac:dyDescent="0.2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O1933"/>
      <c r="P1933"/>
      <c r="Q1933"/>
    </row>
    <row r="1934" spans="1:17" x14ac:dyDescent="0.2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O1934"/>
      <c r="P1934"/>
      <c r="Q1934"/>
    </row>
    <row r="1935" spans="1:17" x14ac:dyDescent="0.2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O1935"/>
      <c r="P1935"/>
      <c r="Q1935"/>
    </row>
    <row r="1936" spans="1:17" x14ac:dyDescent="0.2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O1936"/>
      <c r="P1936"/>
      <c r="Q1936"/>
    </row>
    <row r="1937" spans="1:17" x14ac:dyDescent="0.2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O1937"/>
      <c r="P1937"/>
      <c r="Q1937"/>
    </row>
    <row r="1938" spans="1:17" x14ac:dyDescent="0.2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O1938"/>
      <c r="P1938"/>
      <c r="Q1938"/>
    </row>
    <row r="1939" spans="1:17" x14ac:dyDescent="0.2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O1939"/>
      <c r="P1939"/>
      <c r="Q1939"/>
    </row>
    <row r="1940" spans="1:17" x14ac:dyDescent="0.2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O1940"/>
      <c r="P1940"/>
      <c r="Q1940"/>
    </row>
    <row r="1941" spans="1:17" x14ac:dyDescent="0.2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O1941"/>
      <c r="P1941"/>
      <c r="Q1941"/>
    </row>
    <row r="1942" spans="1:17" x14ac:dyDescent="0.2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O1942"/>
      <c r="P1942"/>
      <c r="Q1942"/>
    </row>
    <row r="1943" spans="1:17" x14ac:dyDescent="0.2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O1943"/>
      <c r="P1943"/>
      <c r="Q1943"/>
    </row>
    <row r="1944" spans="1:17" x14ac:dyDescent="0.2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O1944"/>
      <c r="P1944"/>
      <c r="Q1944"/>
    </row>
    <row r="1945" spans="1:17" x14ac:dyDescent="0.2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O1945"/>
      <c r="P1945"/>
      <c r="Q1945"/>
    </row>
    <row r="1946" spans="1:17" x14ac:dyDescent="0.2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O1946"/>
      <c r="P1946"/>
      <c r="Q1946"/>
    </row>
    <row r="1947" spans="1:17" x14ac:dyDescent="0.2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O1947"/>
      <c r="P1947"/>
      <c r="Q1947"/>
    </row>
    <row r="1948" spans="1:17" x14ac:dyDescent="0.2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O1948"/>
      <c r="P1948"/>
      <c r="Q1948"/>
    </row>
    <row r="1949" spans="1:17" x14ac:dyDescent="0.2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O1949"/>
      <c r="P1949"/>
      <c r="Q1949"/>
    </row>
    <row r="1950" spans="1:17" x14ac:dyDescent="0.2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O1950"/>
      <c r="P1950"/>
      <c r="Q1950"/>
    </row>
    <row r="1951" spans="1:17" x14ac:dyDescent="0.2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O1951"/>
      <c r="P1951"/>
      <c r="Q1951"/>
    </row>
    <row r="1952" spans="1:17" x14ac:dyDescent="0.2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O1952"/>
      <c r="P1952"/>
      <c r="Q1952"/>
    </row>
    <row r="1953" spans="1:17" x14ac:dyDescent="0.2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O1953"/>
      <c r="P1953"/>
      <c r="Q1953"/>
    </row>
    <row r="1954" spans="1:17" x14ac:dyDescent="0.2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O1954"/>
      <c r="P1954"/>
      <c r="Q1954"/>
    </row>
    <row r="1955" spans="1:17" x14ac:dyDescent="0.2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O1955"/>
      <c r="P1955"/>
      <c r="Q1955"/>
    </row>
    <row r="1956" spans="1:17" x14ac:dyDescent="0.2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O1956"/>
      <c r="P1956"/>
      <c r="Q1956"/>
    </row>
    <row r="1957" spans="1:17" x14ac:dyDescent="0.2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O1957"/>
      <c r="P1957"/>
      <c r="Q1957"/>
    </row>
    <row r="1958" spans="1:17" x14ac:dyDescent="0.2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O1958"/>
      <c r="P1958"/>
      <c r="Q1958"/>
    </row>
    <row r="1959" spans="1:17" x14ac:dyDescent="0.2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O1959"/>
      <c r="P1959"/>
      <c r="Q1959"/>
    </row>
    <row r="1960" spans="1:17" x14ac:dyDescent="0.2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O1960"/>
      <c r="P1960"/>
      <c r="Q1960"/>
    </row>
    <row r="1961" spans="1:17" x14ac:dyDescent="0.2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O1961"/>
      <c r="P1961"/>
      <c r="Q1961"/>
    </row>
    <row r="1962" spans="1:17" x14ac:dyDescent="0.2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O1962"/>
      <c r="P1962"/>
      <c r="Q1962"/>
    </row>
    <row r="1963" spans="1:17" x14ac:dyDescent="0.2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O1963"/>
      <c r="P1963"/>
      <c r="Q1963"/>
    </row>
    <row r="1964" spans="1:17" x14ac:dyDescent="0.2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O1964"/>
      <c r="P1964"/>
      <c r="Q1964"/>
    </row>
    <row r="1965" spans="1:17" x14ac:dyDescent="0.2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O1965"/>
      <c r="P1965"/>
      <c r="Q1965"/>
    </row>
    <row r="1966" spans="1:17" x14ac:dyDescent="0.2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O1966"/>
      <c r="P1966"/>
      <c r="Q1966"/>
    </row>
    <row r="1967" spans="1:17" x14ac:dyDescent="0.2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O1967"/>
      <c r="P1967"/>
      <c r="Q1967"/>
    </row>
    <row r="1968" spans="1:17" x14ac:dyDescent="0.2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O1968"/>
      <c r="P1968"/>
      <c r="Q1968"/>
    </row>
    <row r="1969" spans="1:17" x14ac:dyDescent="0.2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O1969"/>
      <c r="P1969"/>
      <c r="Q1969"/>
    </row>
    <row r="1970" spans="1:17" x14ac:dyDescent="0.2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O1970"/>
      <c r="P1970"/>
      <c r="Q1970"/>
    </row>
    <row r="1971" spans="1:17" x14ac:dyDescent="0.2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O1971"/>
      <c r="P1971"/>
      <c r="Q1971"/>
    </row>
    <row r="1972" spans="1:17" x14ac:dyDescent="0.2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O1972"/>
      <c r="P1972"/>
      <c r="Q1972"/>
    </row>
    <row r="1973" spans="1:17" x14ac:dyDescent="0.2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O1973"/>
      <c r="P1973"/>
      <c r="Q1973"/>
    </row>
    <row r="1974" spans="1:17" x14ac:dyDescent="0.2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O1974"/>
      <c r="P1974"/>
      <c r="Q1974"/>
    </row>
    <row r="1975" spans="1:17" x14ac:dyDescent="0.2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O1975"/>
      <c r="P1975"/>
      <c r="Q1975"/>
    </row>
    <row r="1976" spans="1:17" x14ac:dyDescent="0.2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O1976"/>
      <c r="P1976"/>
      <c r="Q1976"/>
    </row>
    <row r="1977" spans="1:17" x14ac:dyDescent="0.2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O1977"/>
      <c r="P1977"/>
      <c r="Q1977"/>
    </row>
    <row r="1978" spans="1:17" x14ac:dyDescent="0.2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O1978"/>
      <c r="P1978"/>
      <c r="Q1978"/>
    </row>
    <row r="1979" spans="1:17" x14ac:dyDescent="0.2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O1979"/>
      <c r="P1979"/>
      <c r="Q1979"/>
    </row>
    <row r="1980" spans="1:17" x14ac:dyDescent="0.2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O1980"/>
      <c r="P1980"/>
      <c r="Q1980"/>
    </row>
    <row r="1981" spans="1:17" x14ac:dyDescent="0.2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O1981"/>
      <c r="P1981"/>
      <c r="Q1981"/>
    </row>
    <row r="1982" spans="1:17" x14ac:dyDescent="0.2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O1982"/>
      <c r="P1982"/>
      <c r="Q1982"/>
    </row>
    <row r="1983" spans="1:17" x14ac:dyDescent="0.2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O1983"/>
      <c r="P1983"/>
      <c r="Q1983"/>
    </row>
    <row r="1984" spans="1:17" x14ac:dyDescent="0.2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O1984"/>
      <c r="P1984"/>
      <c r="Q1984"/>
    </row>
    <row r="1985" spans="1:17" x14ac:dyDescent="0.2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O1985"/>
      <c r="P1985"/>
      <c r="Q1985"/>
    </row>
    <row r="1986" spans="1:17" x14ac:dyDescent="0.2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O1986"/>
      <c r="P1986"/>
      <c r="Q1986"/>
    </row>
    <row r="1987" spans="1:17" x14ac:dyDescent="0.2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O1987"/>
      <c r="P1987"/>
      <c r="Q1987"/>
    </row>
    <row r="1988" spans="1:17" x14ac:dyDescent="0.2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O1988"/>
      <c r="P1988"/>
      <c r="Q1988"/>
    </row>
    <row r="1989" spans="1:17" x14ac:dyDescent="0.2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O1989"/>
      <c r="P1989"/>
      <c r="Q1989"/>
    </row>
    <row r="1990" spans="1:17" x14ac:dyDescent="0.2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O1990"/>
      <c r="P1990"/>
      <c r="Q1990"/>
    </row>
    <row r="1991" spans="1:17" x14ac:dyDescent="0.2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O1991"/>
      <c r="P1991"/>
      <c r="Q1991"/>
    </row>
    <row r="1992" spans="1:17" x14ac:dyDescent="0.2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O1992"/>
      <c r="P1992"/>
      <c r="Q1992"/>
    </row>
    <row r="1993" spans="1:17" x14ac:dyDescent="0.2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O1993"/>
      <c r="P1993"/>
      <c r="Q1993"/>
    </row>
    <row r="1994" spans="1:17" x14ac:dyDescent="0.2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O1994"/>
      <c r="P1994"/>
      <c r="Q1994"/>
    </row>
    <row r="1995" spans="1:17" x14ac:dyDescent="0.2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O1995"/>
      <c r="P1995"/>
      <c r="Q1995"/>
    </row>
    <row r="1996" spans="1:17" x14ac:dyDescent="0.2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O1996"/>
      <c r="P1996"/>
      <c r="Q1996"/>
    </row>
    <row r="1997" spans="1:17" x14ac:dyDescent="0.2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O1997"/>
      <c r="P1997"/>
      <c r="Q1997"/>
    </row>
    <row r="1998" spans="1:17" x14ac:dyDescent="0.2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O1998"/>
      <c r="P1998"/>
      <c r="Q1998"/>
    </row>
    <row r="1999" spans="1:17" x14ac:dyDescent="0.2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O1999"/>
      <c r="P1999"/>
      <c r="Q1999"/>
    </row>
    <row r="2000" spans="1:17" x14ac:dyDescent="0.2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O2000"/>
      <c r="P2000"/>
      <c r="Q2000"/>
    </row>
    <row r="2001" spans="1:17" x14ac:dyDescent="0.2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O2001"/>
      <c r="P2001"/>
      <c r="Q2001"/>
    </row>
    <row r="2002" spans="1:17" x14ac:dyDescent="0.2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O2002"/>
      <c r="P2002"/>
      <c r="Q2002"/>
    </row>
    <row r="2003" spans="1:17" x14ac:dyDescent="0.2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O2003"/>
      <c r="P2003"/>
      <c r="Q2003"/>
    </row>
    <row r="2004" spans="1:17" x14ac:dyDescent="0.2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O2004"/>
      <c r="P2004"/>
      <c r="Q2004"/>
    </row>
    <row r="2005" spans="1:17" x14ac:dyDescent="0.2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O2005"/>
      <c r="P2005"/>
      <c r="Q2005"/>
    </row>
    <row r="2006" spans="1:17" x14ac:dyDescent="0.2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O2006"/>
      <c r="P2006"/>
      <c r="Q2006"/>
    </row>
    <row r="2007" spans="1:17" x14ac:dyDescent="0.2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O2007"/>
      <c r="P2007"/>
      <c r="Q2007"/>
    </row>
    <row r="2008" spans="1:17" x14ac:dyDescent="0.2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O2008"/>
      <c r="P2008"/>
      <c r="Q2008"/>
    </row>
    <row r="2009" spans="1:17" x14ac:dyDescent="0.2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O2009"/>
      <c r="P2009"/>
      <c r="Q2009"/>
    </row>
    <row r="2010" spans="1:17" x14ac:dyDescent="0.2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O2010"/>
      <c r="P2010"/>
      <c r="Q2010"/>
    </row>
    <row r="2011" spans="1:17" x14ac:dyDescent="0.2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O2011"/>
      <c r="P2011"/>
      <c r="Q2011"/>
    </row>
    <row r="2012" spans="1:17" x14ac:dyDescent="0.2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O2012"/>
      <c r="P2012"/>
      <c r="Q2012"/>
    </row>
    <row r="2013" spans="1:17" x14ac:dyDescent="0.2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O2013"/>
      <c r="P2013"/>
      <c r="Q2013"/>
    </row>
    <row r="2014" spans="1:17" x14ac:dyDescent="0.2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O2014"/>
      <c r="P2014"/>
      <c r="Q2014"/>
    </row>
    <row r="2015" spans="1:17" x14ac:dyDescent="0.2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O2015"/>
      <c r="P2015"/>
      <c r="Q2015"/>
    </row>
    <row r="2016" spans="1:17" x14ac:dyDescent="0.2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O2016"/>
      <c r="P2016"/>
      <c r="Q2016"/>
    </row>
    <row r="2017" spans="1:17" x14ac:dyDescent="0.2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O2017"/>
      <c r="P2017"/>
      <c r="Q2017"/>
    </row>
    <row r="2018" spans="1:17" x14ac:dyDescent="0.2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O2018"/>
      <c r="P2018"/>
      <c r="Q2018"/>
    </row>
    <row r="2019" spans="1:17" x14ac:dyDescent="0.2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O2019"/>
      <c r="P2019"/>
      <c r="Q2019"/>
    </row>
    <row r="2020" spans="1:17" x14ac:dyDescent="0.2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O2020"/>
      <c r="P2020"/>
      <c r="Q2020"/>
    </row>
    <row r="2021" spans="1:17" x14ac:dyDescent="0.2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O2021"/>
      <c r="P2021"/>
      <c r="Q2021"/>
    </row>
    <row r="2022" spans="1:17" x14ac:dyDescent="0.2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O2022"/>
      <c r="P2022"/>
      <c r="Q2022"/>
    </row>
    <row r="2023" spans="1:17" x14ac:dyDescent="0.2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O2023"/>
      <c r="P2023"/>
      <c r="Q2023"/>
    </row>
    <row r="2024" spans="1:17" x14ac:dyDescent="0.2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O2024"/>
      <c r="P2024"/>
      <c r="Q2024"/>
    </row>
    <row r="2025" spans="1:17" x14ac:dyDescent="0.2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O2025"/>
      <c r="P2025"/>
      <c r="Q2025"/>
    </row>
    <row r="2026" spans="1:17" x14ac:dyDescent="0.2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O2026"/>
      <c r="P2026"/>
      <c r="Q2026"/>
    </row>
    <row r="2027" spans="1:17" x14ac:dyDescent="0.2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O2027"/>
      <c r="P2027"/>
      <c r="Q2027"/>
    </row>
    <row r="2028" spans="1:17" x14ac:dyDescent="0.2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O2028"/>
      <c r="P2028"/>
      <c r="Q2028"/>
    </row>
    <row r="2029" spans="1:17" x14ac:dyDescent="0.2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O2029"/>
      <c r="P2029"/>
      <c r="Q2029"/>
    </row>
    <row r="2030" spans="1:17" x14ac:dyDescent="0.2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O2030"/>
      <c r="P2030"/>
      <c r="Q2030"/>
    </row>
    <row r="2031" spans="1:17" x14ac:dyDescent="0.2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O2031"/>
      <c r="P2031"/>
      <c r="Q2031"/>
    </row>
    <row r="2032" spans="1:17" x14ac:dyDescent="0.2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O2032"/>
      <c r="P2032"/>
      <c r="Q2032"/>
    </row>
    <row r="2033" spans="1:17" x14ac:dyDescent="0.2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O2033"/>
      <c r="P2033"/>
      <c r="Q2033"/>
    </row>
    <row r="2034" spans="1:17" x14ac:dyDescent="0.2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O2034"/>
      <c r="P2034"/>
      <c r="Q2034"/>
    </row>
    <row r="2035" spans="1:17" x14ac:dyDescent="0.2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O2035"/>
      <c r="P2035"/>
      <c r="Q2035"/>
    </row>
    <row r="2036" spans="1:17" x14ac:dyDescent="0.2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O2036"/>
      <c r="P2036"/>
      <c r="Q2036"/>
    </row>
    <row r="2037" spans="1:17" x14ac:dyDescent="0.2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O2037"/>
      <c r="P2037"/>
      <c r="Q2037"/>
    </row>
    <row r="2038" spans="1:17" x14ac:dyDescent="0.2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O2038"/>
      <c r="P2038"/>
      <c r="Q2038"/>
    </row>
    <row r="2039" spans="1:17" x14ac:dyDescent="0.2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O2039"/>
      <c r="P2039"/>
      <c r="Q2039"/>
    </row>
    <row r="2040" spans="1:17" x14ac:dyDescent="0.2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O2040"/>
      <c r="P2040"/>
      <c r="Q2040"/>
    </row>
    <row r="2041" spans="1:17" x14ac:dyDescent="0.2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O2041"/>
      <c r="P2041"/>
      <c r="Q2041"/>
    </row>
    <row r="2042" spans="1:17" x14ac:dyDescent="0.2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O2042"/>
      <c r="P2042"/>
      <c r="Q2042"/>
    </row>
    <row r="2043" spans="1:17" x14ac:dyDescent="0.2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O2043"/>
      <c r="P2043"/>
      <c r="Q2043"/>
    </row>
    <row r="2044" spans="1:17" x14ac:dyDescent="0.2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O2044"/>
      <c r="P2044"/>
      <c r="Q2044"/>
    </row>
    <row r="2045" spans="1:17" x14ac:dyDescent="0.2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O2045"/>
      <c r="P2045"/>
      <c r="Q2045"/>
    </row>
    <row r="2046" spans="1:17" x14ac:dyDescent="0.2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O2046"/>
      <c r="P2046"/>
      <c r="Q2046"/>
    </row>
    <row r="2047" spans="1:17" x14ac:dyDescent="0.2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O2047"/>
      <c r="P2047"/>
      <c r="Q2047"/>
    </row>
    <row r="2048" spans="1:17" x14ac:dyDescent="0.2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O2048"/>
      <c r="P2048"/>
      <c r="Q2048"/>
    </row>
    <row r="2049" spans="1:17" x14ac:dyDescent="0.2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O2049"/>
      <c r="P2049"/>
      <c r="Q2049"/>
    </row>
    <row r="2050" spans="1:17" x14ac:dyDescent="0.2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O2050"/>
      <c r="P2050"/>
      <c r="Q2050"/>
    </row>
    <row r="2051" spans="1:17" x14ac:dyDescent="0.2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O2051"/>
      <c r="P2051"/>
      <c r="Q2051"/>
    </row>
    <row r="2052" spans="1:17" x14ac:dyDescent="0.2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O2052"/>
      <c r="P2052"/>
      <c r="Q2052"/>
    </row>
    <row r="2053" spans="1:17" x14ac:dyDescent="0.2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O2053"/>
      <c r="P2053"/>
      <c r="Q2053"/>
    </row>
    <row r="2054" spans="1:17" x14ac:dyDescent="0.2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O2054"/>
      <c r="P2054"/>
      <c r="Q2054"/>
    </row>
    <row r="2055" spans="1:17" x14ac:dyDescent="0.2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O2055"/>
      <c r="P2055"/>
      <c r="Q2055"/>
    </row>
    <row r="2056" spans="1:17" x14ac:dyDescent="0.2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O2056"/>
      <c r="P2056"/>
      <c r="Q2056"/>
    </row>
    <row r="2057" spans="1:17" x14ac:dyDescent="0.2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O2057"/>
      <c r="P2057"/>
      <c r="Q2057"/>
    </row>
    <row r="2058" spans="1:17" x14ac:dyDescent="0.2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O2058"/>
      <c r="P2058"/>
      <c r="Q2058"/>
    </row>
    <row r="2059" spans="1:17" x14ac:dyDescent="0.2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O2059"/>
      <c r="P2059"/>
      <c r="Q2059"/>
    </row>
    <row r="2060" spans="1:17" x14ac:dyDescent="0.2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O2060"/>
      <c r="P2060"/>
      <c r="Q2060"/>
    </row>
    <row r="2061" spans="1:17" x14ac:dyDescent="0.2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O2061"/>
      <c r="P2061"/>
      <c r="Q2061"/>
    </row>
    <row r="2062" spans="1:17" x14ac:dyDescent="0.2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O2062"/>
      <c r="P2062"/>
      <c r="Q2062"/>
    </row>
    <row r="2063" spans="1:17" x14ac:dyDescent="0.2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O2063"/>
      <c r="P2063"/>
      <c r="Q2063"/>
    </row>
    <row r="2064" spans="1:17" x14ac:dyDescent="0.2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O2064"/>
      <c r="P2064"/>
      <c r="Q2064"/>
    </row>
    <row r="2065" spans="1:17" x14ac:dyDescent="0.2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O2065"/>
      <c r="P2065"/>
      <c r="Q2065"/>
    </row>
    <row r="2066" spans="1:17" x14ac:dyDescent="0.2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O2066"/>
      <c r="P2066"/>
      <c r="Q2066"/>
    </row>
    <row r="2067" spans="1:17" x14ac:dyDescent="0.2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O2067"/>
      <c r="P2067"/>
      <c r="Q2067"/>
    </row>
    <row r="2068" spans="1:17" x14ac:dyDescent="0.2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O2068"/>
      <c r="P2068"/>
      <c r="Q2068"/>
    </row>
    <row r="2069" spans="1:17" x14ac:dyDescent="0.2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O2069"/>
      <c r="P2069"/>
      <c r="Q2069"/>
    </row>
    <row r="2070" spans="1:17" x14ac:dyDescent="0.2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O2070"/>
      <c r="P2070"/>
      <c r="Q2070"/>
    </row>
    <row r="2071" spans="1:17" x14ac:dyDescent="0.2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O2071"/>
      <c r="P2071"/>
      <c r="Q2071"/>
    </row>
    <row r="2072" spans="1:17" x14ac:dyDescent="0.2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O2072"/>
      <c r="P2072"/>
      <c r="Q2072"/>
    </row>
    <row r="2073" spans="1:17" x14ac:dyDescent="0.2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O2073"/>
      <c r="P2073"/>
      <c r="Q2073"/>
    </row>
    <row r="2074" spans="1:17" x14ac:dyDescent="0.2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O2074"/>
      <c r="P2074"/>
      <c r="Q2074"/>
    </row>
    <row r="2075" spans="1:17" x14ac:dyDescent="0.2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O2075"/>
      <c r="P2075"/>
      <c r="Q2075"/>
    </row>
    <row r="2076" spans="1:17" x14ac:dyDescent="0.2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O2076"/>
      <c r="P2076"/>
      <c r="Q2076"/>
    </row>
    <row r="2077" spans="1:17" x14ac:dyDescent="0.2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O2077"/>
      <c r="P2077"/>
      <c r="Q2077"/>
    </row>
    <row r="2078" spans="1:17" x14ac:dyDescent="0.2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O2078"/>
      <c r="P2078"/>
      <c r="Q2078"/>
    </row>
    <row r="2079" spans="1:17" x14ac:dyDescent="0.2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O2079"/>
      <c r="P2079"/>
      <c r="Q2079"/>
    </row>
    <row r="2080" spans="1:17" x14ac:dyDescent="0.2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O2080"/>
      <c r="P2080"/>
      <c r="Q2080"/>
    </row>
    <row r="2081" spans="1:17" x14ac:dyDescent="0.2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O2081"/>
      <c r="P2081"/>
      <c r="Q2081"/>
    </row>
    <row r="2082" spans="1:17" x14ac:dyDescent="0.2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O2082"/>
      <c r="P2082"/>
      <c r="Q2082"/>
    </row>
    <row r="2083" spans="1:17" x14ac:dyDescent="0.2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O2083"/>
      <c r="P2083"/>
      <c r="Q2083"/>
    </row>
    <row r="2084" spans="1:17" x14ac:dyDescent="0.2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O2084"/>
      <c r="P2084"/>
      <c r="Q2084"/>
    </row>
    <row r="2085" spans="1:17" x14ac:dyDescent="0.2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O2085"/>
      <c r="P2085"/>
      <c r="Q2085"/>
    </row>
    <row r="2086" spans="1:17" x14ac:dyDescent="0.2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O2086"/>
      <c r="P2086"/>
      <c r="Q2086"/>
    </row>
    <row r="2087" spans="1:17" x14ac:dyDescent="0.2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O2087"/>
      <c r="P2087"/>
      <c r="Q2087"/>
    </row>
    <row r="2088" spans="1:17" x14ac:dyDescent="0.2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O2088"/>
      <c r="P2088"/>
      <c r="Q2088"/>
    </row>
    <row r="2089" spans="1:17" x14ac:dyDescent="0.2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O2089"/>
      <c r="P2089"/>
      <c r="Q2089"/>
    </row>
    <row r="2090" spans="1:17" x14ac:dyDescent="0.2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O2090"/>
      <c r="P2090"/>
      <c r="Q2090"/>
    </row>
    <row r="2091" spans="1:17" x14ac:dyDescent="0.2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O2091"/>
      <c r="P2091"/>
      <c r="Q2091"/>
    </row>
    <row r="2092" spans="1:17" x14ac:dyDescent="0.2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O2092"/>
      <c r="P2092"/>
      <c r="Q2092"/>
    </row>
    <row r="2093" spans="1:17" x14ac:dyDescent="0.2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O2093"/>
      <c r="P2093"/>
      <c r="Q2093"/>
    </row>
    <row r="2094" spans="1:17" x14ac:dyDescent="0.2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O2094"/>
      <c r="P2094"/>
      <c r="Q2094"/>
    </row>
    <row r="2095" spans="1:17" x14ac:dyDescent="0.2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O2095"/>
      <c r="P2095"/>
      <c r="Q2095"/>
    </row>
    <row r="2096" spans="1:17" x14ac:dyDescent="0.2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O2096"/>
      <c r="P2096"/>
      <c r="Q2096"/>
    </row>
    <row r="2097" spans="1:17" x14ac:dyDescent="0.2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O2097"/>
      <c r="P2097"/>
      <c r="Q2097"/>
    </row>
    <row r="2098" spans="1:17" x14ac:dyDescent="0.2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O2098"/>
      <c r="P2098"/>
      <c r="Q2098"/>
    </row>
    <row r="2099" spans="1:17" x14ac:dyDescent="0.2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O2099"/>
      <c r="P2099"/>
      <c r="Q2099"/>
    </row>
    <row r="2100" spans="1:17" x14ac:dyDescent="0.2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O2100"/>
      <c r="P2100"/>
      <c r="Q2100"/>
    </row>
    <row r="2101" spans="1:17" x14ac:dyDescent="0.2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O2101"/>
      <c r="P2101"/>
      <c r="Q2101"/>
    </row>
    <row r="2102" spans="1:17" x14ac:dyDescent="0.2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O2102"/>
      <c r="P2102"/>
      <c r="Q2102"/>
    </row>
    <row r="2103" spans="1:17" x14ac:dyDescent="0.2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O2103"/>
      <c r="P2103"/>
      <c r="Q2103"/>
    </row>
    <row r="2104" spans="1:17" x14ac:dyDescent="0.2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O2104"/>
      <c r="P2104"/>
      <c r="Q2104"/>
    </row>
    <row r="2105" spans="1:17" x14ac:dyDescent="0.2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O2105"/>
      <c r="P2105"/>
      <c r="Q2105"/>
    </row>
    <row r="2106" spans="1:17" x14ac:dyDescent="0.2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O2106"/>
      <c r="P2106"/>
      <c r="Q2106"/>
    </row>
    <row r="2107" spans="1:17" x14ac:dyDescent="0.2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O2107"/>
      <c r="P2107"/>
      <c r="Q2107"/>
    </row>
    <row r="2108" spans="1:17" x14ac:dyDescent="0.2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O2108"/>
      <c r="P2108"/>
      <c r="Q2108"/>
    </row>
    <row r="2109" spans="1:17" x14ac:dyDescent="0.2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O2109"/>
      <c r="P2109"/>
      <c r="Q2109"/>
    </row>
    <row r="2110" spans="1:17" x14ac:dyDescent="0.2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O2110"/>
      <c r="P2110"/>
      <c r="Q2110"/>
    </row>
    <row r="2111" spans="1:17" x14ac:dyDescent="0.2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O2111"/>
      <c r="P2111"/>
      <c r="Q2111"/>
    </row>
    <row r="2112" spans="1:17" x14ac:dyDescent="0.2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O2112"/>
      <c r="P2112"/>
      <c r="Q2112"/>
    </row>
    <row r="2113" spans="1:17" x14ac:dyDescent="0.2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O2113"/>
      <c r="P2113"/>
      <c r="Q2113"/>
    </row>
    <row r="2114" spans="1:17" x14ac:dyDescent="0.2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O2114"/>
      <c r="P2114"/>
      <c r="Q2114"/>
    </row>
    <row r="2115" spans="1:17" x14ac:dyDescent="0.2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O2115"/>
      <c r="P2115"/>
      <c r="Q2115"/>
    </row>
    <row r="2116" spans="1:17" x14ac:dyDescent="0.2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O2116"/>
      <c r="P2116"/>
      <c r="Q2116"/>
    </row>
    <row r="2117" spans="1:17" x14ac:dyDescent="0.2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O2117"/>
      <c r="P2117"/>
      <c r="Q2117"/>
    </row>
    <row r="2118" spans="1:17" x14ac:dyDescent="0.2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O2118"/>
      <c r="P2118"/>
      <c r="Q2118"/>
    </row>
    <row r="2119" spans="1:17" x14ac:dyDescent="0.2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O2119"/>
      <c r="P2119"/>
      <c r="Q2119"/>
    </row>
    <row r="2120" spans="1:17" x14ac:dyDescent="0.2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O2120"/>
      <c r="P2120"/>
      <c r="Q2120"/>
    </row>
    <row r="2121" spans="1:17" x14ac:dyDescent="0.2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O2121"/>
      <c r="P2121"/>
      <c r="Q2121"/>
    </row>
    <row r="2122" spans="1:17" x14ac:dyDescent="0.2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O2122"/>
      <c r="P2122"/>
      <c r="Q2122"/>
    </row>
    <row r="2123" spans="1:17" x14ac:dyDescent="0.2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O2123"/>
      <c r="P2123"/>
      <c r="Q2123"/>
    </row>
    <row r="2124" spans="1:17" x14ac:dyDescent="0.2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O2124"/>
      <c r="P2124"/>
      <c r="Q2124"/>
    </row>
    <row r="2125" spans="1:17" x14ac:dyDescent="0.2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O2125"/>
      <c r="P2125"/>
      <c r="Q2125"/>
    </row>
    <row r="2126" spans="1:17" x14ac:dyDescent="0.2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O2126"/>
      <c r="P2126"/>
      <c r="Q2126"/>
    </row>
    <row r="2127" spans="1:17" x14ac:dyDescent="0.2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O2127"/>
      <c r="P2127"/>
      <c r="Q2127"/>
    </row>
    <row r="2128" spans="1:17" x14ac:dyDescent="0.2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O2128"/>
      <c r="P2128"/>
      <c r="Q2128"/>
    </row>
    <row r="2129" spans="1:17" x14ac:dyDescent="0.2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O2129"/>
      <c r="P2129"/>
      <c r="Q2129"/>
    </row>
    <row r="2130" spans="1:17" x14ac:dyDescent="0.2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O2130"/>
      <c r="P2130"/>
      <c r="Q2130"/>
    </row>
    <row r="2131" spans="1:17" x14ac:dyDescent="0.2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O2131"/>
      <c r="P2131"/>
      <c r="Q2131"/>
    </row>
    <row r="2132" spans="1:17" x14ac:dyDescent="0.2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O2132"/>
      <c r="P2132"/>
      <c r="Q2132"/>
    </row>
    <row r="2133" spans="1:17" x14ac:dyDescent="0.2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O2133"/>
      <c r="P2133"/>
      <c r="Q2133"/>
    </row>
    <row r="2134" spans="1:17" x14ac:dyDescent="0.2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O2134"/>
      <c r="P2134"/>
      <c r="Q2134"/>
    </row>
    <row r="2135" spans="1:17" x14ac:dyDescent="0.2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O2135"/>
      <c r="P2135"/>
      <c r="Q2135"/>
    </row>
    <row r="2136" spans="1:17" x14ac:dyDescent="0.2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O2136"/>
      <c r="P2136"/>
      <c r="Q2136"/>
    </row>
    <row r="2137" spans="1:17" x14ac:dyDescent="0.2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O2137"/>
      <c r="P2137"/>
      <c r="Q2137"/>
    </row>
    <row r="2138" spans="1:17" x14ac:dyDescent="0.2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O2138"/>
      <c r="P2138"/>
      <c r="Q2138"/>
    </row>
    <row r="2139" spans="1:17" x14ac:dyDescent="0.2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O2139"/>
      <c r="P2139"/>
      <c r="Q2139"/>
    </row>
    <row r="2140" spans="1:17" x14ac:dyDescent="0.2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O2140"/>
      <c r="P2140"/>
      <c r="Q2140"/>
    </row>
    <row r="2141" spans="1:17" x14ac:dyDescent="0.2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O2141"/>
      <c r="P2141"/>
      <c r="Q2141"/>
    </row>
    <row r="2142" spans="1:17" x14ac:dyDescent="0.2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O2142"/>
      <c r="P2142"/>
      <c r="Q2142"/>
    </row>
    <row r="2143" spans="1:17" x14ac:dyDescent="0.2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O2143"/>
      <c r="P2143"/>
      <c r="Q2143"/>
    </row>
    <row r="2144" spans="1:17" x14ac:dyDescent="0.2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O2144"/>
      <c r="P2144"/>
      <c r="Q2144"/>
    </row>
    <row r="2145" spans="1:17" x14ac:dyDescent="0.2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O2145"/>
      <c r="P2145"/>
      <c r="Q2145"/>
    </row>
    <row r="2146" spans="1:17" x14ac:dyDescent="0.2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O2146"/>
      <c r="P2146"/>
      <c r="Q2146"/>
    </row>
    <row r="2147" spans="1:17" x14ac:dyDescent="0.2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O2147"/>
      <c r="P2147"/>
      <c r="Q2147"/>
    </row>
    <row r="2148" spans="1:17" x14ac:dyDescent="0.2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O2148"/>
      <c r="P2148"/>
      <c r="Q2148"/>
    </row>
    <row r="2149" spans="1:17" x14ac:dyDescent="0.2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O2149"/>
      <c r="P2149"/>
      <c r="Q2149"/>
    </row>
    <row r="2150" spans="1:17" x14ac:dyDescent="0.2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O2150"/>
      <c r="P2150"/>
      <c r="Q2150"/>
    </row>
    <row r="2151" spans="1:17" x14ac:dyDescent="0.2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O2151"/>
      <c r="P2151"/>
      <c r="Q2151"/>
    </row>
    <row r="2152" spans="1:17" x14ac:dyDescent="0.2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O2152"/>
      <c r="P2152"/>
      <c r="Q2152"/>
    </row>
    <row r="2153" spans="1:17" x14ac:dyDescent="0.2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O2153"/>
      <c r="P2153"/>
      <c r="Q2153"/>
    </row>
    <row r="2154" spans="1:17" x14ac:dyDescent="0.2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O2154"/>
      <c r="P2154"/>
      <c r="Q2154"/>
    </row>
    <row r="2155" spans="1:17" x14ac:dyDescent="0.2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O2155"/>
      <c r="P2155"/>
      <c r="Q2155"/>
    </row>
    <row r="2156" spans="1:17" x14ac:dyDescent="0.2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O2156"/>
      <c r="P2156"/>
      <c r="Q2156"/>
    </row>
    <row r="2157" spans="1:17" x14ac:dyDescent="0.2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O2157"/>
      <c r="P2157"/>
      <c r="Q2157"/>
    </row>
    <row r="2158" spans="1:17" x14ac:dyDescent="0.2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O2158"/>
      <c r="P2158"/>
      <c r="Q2158"/>
    </row>
    <row r="2159" spans="1:17" x14ac:dyDescent="0.2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O2159"/>
      <c r="P2159"/>
      <c r="Q2159"/>
    </row>
    <row r="2160" spans="1:17" x14ac:dyDescent="0.2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O2160"/>
      <c r="P2160"/>
      <c r="Q2160"/>
    </row>
    <row r="2161" spans="1:17" x14ac:dyDescent="0.2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O2161"/>
      <c r="P2161"/>
      <c r="Q2161"/>
    </row>
    <row r="2162" spans="1:17" x14ac:dyDescent="0.2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O2162"/>
      <c r="P2162"/>
      <c r="Q2162"/>
    </row>
    <row r="2163" spans="1:17" x14ac:dyDescent="0.2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O2163"/>
      <c r="P2163"/>
      <c r="Q2163"/>
    </row>
    <row r="2164" spans="1:17" x14ac:dyDescent="0.2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O2164"/>
      <c r="P2164"/>
      <c r="Q2164"/>
    </row>
    <row r="2165" spans="1:17" x14ac:dyDescent="0.2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O2165"/>
      <c r="P2165"/>
      <c r="Q2165"/>
    </row>
    <row r="2166" spans="1:17" x14ac:dyDescent="0.2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O2166"/>
      <c r="P2166"/>
      <c r="Q2166"/>
    </row>
    <row r="2167" spans="1:17" x14ac:dyDescent="0.2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O2167"/>
      <c r="P2167"/>
      <c r="Q2167"/>
    </row>
    <row r="2168" spans="1:17" x14ac:dyDescent="0.2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O2168"/>
      <c r="P2168"/>
      <c r="Q2168"/>
    </row>
    <row r="2169" spans="1:17" x14ac:dyDescent="0.2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O2169"/>
      <c r="P2169"/>
      <c r="Q2169"/>
    </row>
    <row r="2170" spans="1:17" x14ac:dyDescent="0.2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O2170"/>
      <c r="P2170"/>
      <c r="Q2170"/>
    </row>
    <row r="2171" spans="1:17" x14ac:dyDescent="0.2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O2171"/>
      <c r="P2171"/>
      <c r="Q2171"/>
    </row>
    <row r="2172" spans="1:17" x14ac:dyDescent="0.2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O2172"/>
      <c r="P2172"/>
      <c r="Q2172"/>
    </row>
    <row r="2173" spans="1:17" x14ac:dyDescent="0.2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O2173"/>
      <c r="P2173"/>
      <c r="Q2173"/>
    </row>
    <row r="2174" spans="1:17" x14ac:dyDescent="0.2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O2174"/>
      <c r="P2174"/>
      <c r="Q2174"/>
    </row>
    <row r="2175" spans="1:17" x14ac:dyDescent="0.2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O2175"/>
      <c r="P2175"/>
      <c r="Q2175"/>
    </row>
    <row r="2176" spans="1:17" x14ac:dyDescent="0.2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O2176"/>
      <c r="P2176"/>
      <c r="Q2176"/>
    </row>
    <row r="2177" spans="1:17" x14ac:dyDescent="0.2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O2177"/>
      <c r="P2177"/>
      <c r="Q2177"/>
    </row>
    <row r="2178" spans="1:17" x14ac:dyDescent="0.2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O2178"/>
      <c r="P2178"/>
      <c r="Q2178"/>
    </row>
    <row r="2179" spans="1:17" x14ac:dyDescent="0.2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O2179"/>
      <c r="P2179"/>
      <c r="Q2179"/>
    </row>
    <row r="2180" spans="1:17" x14ac:dyDescent="0.2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O2180"/>
      <c r="P2180"/>
      <c r="Q2180"/>
    </row>
    <row r="2181" spans="1:17" x14ac:dyDescent="0.2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O2181"/>
      <c r="P2181"/>
      <c r="Q2181"/>
    </row>
    <row r="2182" spans="1:17" x14ac:dyDescent="0.2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O2182"/>
      <c r="P2182"/>
      <c r="Q2182"/>
    </row>
    <row r="2183" spans="1:17" x14ac:dyDescent="0.2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O2183"/>
      <c r="P2183"/>
      <c r="Q2183"/>
    </row>
    <row r="2184" spans="1:17" x14ac:dyDescent="0.2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O2184"/>
      <c r="P2184"/>
      <c r="Q2184"/>
    </row>
    <row r="2185" spans="1:17" x14ac:dyDescent="0.2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O2185"/>
      <c r="P2185"/>
      <c r="Q2185"/>
    </row>
    <row r="2186" spans="1:17" x14ac:dyDescent="0.2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O2186"/>
      <c r="P2186"/>
      <c r="Q2186"/>
    </row>
    <row r="2187" spans="1:17" x14ac:dyDescent="0.2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O2187"/>
      <c r="P2187"/>
      <c r="Q2187"/>
    </row>
    <row r="2188" spans="1:17" x14ac:dyDescent="0.2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O2188"/>
      <c r="P2188"/>
      <c r="Q2188"/>
    </row>
    <row r="2189" spans="1:17" x14ac:dyDescent="0.2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O2189"/>
      <c r="P2189"/>
      <c r="Q2189"/>
    </row>
    <row r="2190" spans="1:17" x14ac:dyDescent="0.2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O2190"/>
      <c r="P2190"/>
      <c r="Q2190"/>
    </row>
    <row r="2191" spans="1:17" x14ac:dyDescent="0.2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O2191"/>
      <c r="P2191"/>
      <c r="Q2191"/>
    </row>
    <row r="2192" spans="1:17" x14ac:dyDescent="0.2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O2192"/>
      <c r="P2192"/>
      <c r="Q2192"/>
    </row>
    <row r="2193" spans="1:17" x14ac:dyDescent="0.2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O2193"/>
      <c r="P2193"/>
      <c r="Q2193"/>
    </row>
    <row r="2194" spans="1:17" x14ac:dyDescent="0.2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O2194"/>
      <c r="P2194"/>
      <c r="Q2194"/>
    </row>
    <row r="2195" spans="1:17" x14ac:dyDescent="0.2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O2195"/>
      <c r="P2195"/>
      <c r="Q2195"/>
    </row>
    <row r="2196" spans="1:17" x14ac:dyDescent="0.2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O2196"/>
      <c r="P2196"/>
      <c r="Q2196"/>
    </row>
    <row r="2197" spans="1:17" x14ac:dyDescent="0.2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O2197"/>
      <c r="P2197"/>
      <c r="Q2197"/>
    </row>
    <row r="2198" spans="1:17" x14ac:dyDescent="0.2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O2198"/>
      <c r="P2198"/>
      <c r="Q2198"/>
    </row>
    <row r="2199" spans="1:17" x14ac:dyDescent="0.2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O2199"/>
      <c r="P2199"/>
      <c r="Q2199"/>
    </row>
    <row r="2200" spans="1:17" x14ac:dyDescent="0.2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O2200"/>
      <c r="P2200"/>
      <c r="Q2200"/>
    </row>
    <row r="2201" spans="1:17" x14ac:dyDescent="0.2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O2201"/>
      <c r="P2201"/>
      <c r="Q2201"/>
    </row>
    <row r="2202" spans="1:17" x14ac:dyDescent="0.2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O2202"/>
      <c r="P2202"/>
      <c r="Q2202"/>
    </row>
    <row r="2203" spans="1:17" x14ac:dyDescent="0.2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O2203"/>
      <c r="P2203"/>
      <c r="Q2203"/>
    </row>
    <row r="2204" spans="1:17" x14ac:dyDescent="0.2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O2204"/>
      <c r="P2204"/>
      <c r="Q2204"/>
    </row>
    <row r="2205" spans="1:17" x14ac:dyDescent="0.2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O2205"/>
      <c r="P2205"/>
      <c r="Q2205"/>
    </row>
    <row r="2206" spans="1:17" x14ac:dyDescent="0.2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O2206"/>
      <c r="P2206"/>
      <c r="Q2206"/>
    </row>
    <row r="2207" spans="1:17" x14ac:dyDescent="0.2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O2207"/>
      <c r="P2207"/>
      <c r="Q2207"/>
    </row>
    <row r="2208" spans="1:17" x14ac:dyDescent="0.2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O2208"/>
      <c r="P2208"/>
      <c r="Q2208"/>
    </row>
    <row r="2209" spans="1:17" x14ac:dyDescent="0.2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O2209"/>
      <c r="P2209"/>
      <c r="Q2209"/>
    </row>
    <row r="2210" spans="1:17" x14ac:dyDescent="0.2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O2210"/>
      <c r="P2210"/>
      <c r="Q2210"/>
    </row>
    <row r="2211" spans="1:17" x14ac:dyDescent="0.2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O2211"/>
      <c r="P2211"/>
      <c r="Q2211"/>
    </row>
    <row r="2212" spans="1:17" x14ac:dyDescent="0.2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O2212"/>
      <c r="P2212"/>
      <c r="Q2212"/>
    </row>
    <row r="2213" spans="1:17" x14ac:dyDescent="0.2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O2213"/>
      <c r="P2213"/>
      <c r="Q2213"/>
    </row>
    <row r="2214" spans="1:17" x14ac:dyDescent="0.2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O2214"/>
      <c r="P2214"/>
      <c r="Q2214"/>
    </row>
    <row r="2215" spans="1:17" x14ac:dyDescent="0.2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O2215"/>
      <c r="P2215"/>
      <c r="Q2215"/>
    </row>
    <row r="2216" spans="1:17" x14ac:dyDescent="0.2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O2216"/>
      <c r="P2216"/>
      <c r="Q2216"/>
    </row>
    <row r="2217" spans="1:17" x14ac:dyDescent="0.2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O2217"/>
      <c r="P2217"/>
      <c r="Q2217"/>
    </row>
    <row r="2218" spans="1:17" x14ac:dyDescent="0.2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O2218"/>
      <c r="P2218"/>
      <c r="Q2218"/>
    </row>
    <row r="2219" spans="1:17" x14ac:dyDescent="0.2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O2219"/>
      <c r="P2219"/>
      <c r="Q2219"/>
    </row>
    <row r="2220" spans="1:17" x14ac:dyDescent="0.2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O2220"/>
      <c r="P2220"/>
      <c r="Q2220"/>
    </row>
    <row r="2221" spans="1:17" x14ac:dyDescent="0.2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O2221"/>
      <c r="P2221"/>
      <c r="Q2221"/>
    </row>
    <row r="2222" spans="1:17" x14ac:dyDescent="0.2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O2222"/>
      <c r="P2222"/>
      <c r="Q2222"/>
    </row>
    <row r="2223" spans="1:17" x14ac:dyDescent="0.2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O2223"/>
      <c r="P2223"/>
      <c r="Q2223"/>
    </row>
    <row r="2224" spans="1:17" x14ac:dyDescent="0.2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O2224"/>
      <c r="P2224"/>
      <c r="Q2224"/>
    </row>
    <row r="2225" spans="1:17" x14ac:dyDescent="0.2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O2225"/>
      <c r="P2225"/>
      <c r="Q2225"/>
    </row>
    <row r="2226" spans="1:17" x14ac:dyDescent="0.2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O2226"/>
      <c r="P2226"/>
      <c r="Q2226"/>
    </row>
    <row r="2227" spans="1:17" x14ac:dyDescent="0.2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O2227"/>
      <c r="P2227"/>
      <c r="Q2227"/>
    </row>
    <row r="2228" spans="1:17" x14ac:dyDescent="0.2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O2228"/>
      <c r="P2228"/>
      <c r="Q2228"/>
    </row>
    <row r="2229" spans="1:17" x14ac:dyDescent="0.2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O2229"/>
      <c r="P2229"/>
      <c r="Q2229"/>
    </row>
    <row r="2230" spans="1:17" x14ac:dyDescent="0.2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O2230"/>
      <c r="P2230"/>
      <c r="Q2230"/>
    </row>
    <row r="2231" spans="1:17" x14ac:dyDescent="0.2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O2231"/>
      <c r="P2231"/>
      <c r="Q2231"/>
    </row>
    <row r="2232" spans="1:17" x14ac:dyDescent="0.2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O2232"/>
      <c r="P2232"/>
      <c r="Q2232"/>
    </row>
    <row r="2233" spans="1:17" x14ac:dyDescent="0.2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O2233"/>
      <c r="P2233"/>
      <c r="Q2233"/>
    </row>
    <row r="2234" spans="1:17" x14ac:dyDescent="0.2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O2234"/>
      <c r="P2234"/>
      <c r="Q2234"/>
    </row>
    <row r="2235" spans="1:17" x14ac:dyDescent="0.2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O2235"/>
      <c r="P2235"/>
      <c r="Q2235"/>
    </row>
    <row r="2236" spans="1:17" x14ac:dyDescent="0.2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O2236"/>
      <c r="P2236"/>
      <c r="Q2236"/>
    </row>
    <row r="2237" spans="1:17" x14ac:dyDescent="0.2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O2237"/>
      <c r="P2237"/>
      <c r="Q2237"/>
    </row>
    <row r="2238" spans="1:17" x14ac:dyDescent="0.2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O2238"/>
      <c r="P2238"/>
      <c r="Q2238"/>
    </row>
    <row r="2239" spans="1:17" x14ac:dyDescent="0.2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O2239"/>
      <c r="P2239"/>
      <c r="Q2239"/>
    </row>
    <row r="2240" spans="1:17" x14ac:dyDescent="0.2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O2240"/>
      <c r="P2240"/>
      <c r="Q2240"/>
    </row>
    <row r="2241" spans="1:17" x14ac:dyDescent="0.2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O2241"/>
      <c r="P2241"/>
      <c r="Q2241"/>
    </row>
    <row r="2242" spans="1:17" x14ac:dyDescent="0.2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O2242"/>
      <c r="P2242"/>
      <c r="Q2242"/>
    </row>
    <row r="2243" spans="1:17" x14ac:dyDescent="0.2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O2243"/>
      <c r="P2243"/>
      <c r="Q2243"/>
    </row>
    <row r="2244" spans="1:17" x14ac:dyDescent="0.2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O2244"/>
      <c r="P2244"/>
      <c r="Q2244"/>
    </row>
    <row r="2245" spans="1:17" x14ac:dyDescent="0.2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O2245"/>
      <c r="P2245"/>
      <c r="Q2245"/>
    </row>
    <row r="2246" spans="1:17" x14ac:dyDescent="0.2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O2246"/>
      <c r="P2246"/>
      <c r="Q2246"/>
    </row>
    <row r="2247" spans="1:17" x14ac:dyDescent="0.2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O2247"/>
      <c r="P2247"/>
      <c r="Q2247"/>
    </row>
    <row r="2248" spans="1:17" x14ac:dyDescent="0.2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O2248"/>
      <c r="P2248"/>
      <c r="Q2248"/>
    </row>
    <row r="2249" spans="1:17" x14ac:dyDescent="0.2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O2249"/>
      <c r="P2249"/>
      <c r="Q2249"/>
    </row>
    <row r="2250" spans="1:17" x14ac:dyDescent="0.2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O2250"/>
      <c r="P2250"/>
      <c r="Q2250"/>
    </row>
    <row r="2251" spans="1:17" x14ac:dyDescent="0.2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O2251"/>
      <c r="P2251"/>
      <c r="Q2251"/>
    </row>
    <row r="2252" spans="1:17" x14ac:dyDescent="0.2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O2252"/>
      <c r="P2252"/>
      <c r="Q2252"/>
    </row>
    <row r="2253" spans="1:17" x14ac:dyDescent="0.2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O2253"/>
      <c r="P2253"/>
      <c r="Q2253"/>
    </row>
    <row r="2254" spans="1:17" x14ac:dyDescent="0.2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O2254"/>
      <c r="P2254"/>
      <c r="Q2254"/>
    </row>
    <row r="2255" spans="1:17" x14ac:dyDescent="0.2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O2255"/>
      <c r="P2255"/>
      <c r="Q2255"/>
    </row>
    <row r="2256" spans="1:17" x14ac:dyDescent="0.2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O2256"/>
      <c r="P2256"/>
      <c r="Q2256"/>
    </row>
    <row r="2257" spans="1:17" x14ac:dyDescent="0.2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O2257"/>
      <c r="P2257"/>
      <c r="Q2257"/>
    </row>
    <row r="2258" spans="1:17" x14ac:dyDescent="0.2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O2258"/>
      <c r="P2258"/>
      <c r="Q2258"/>
    </row>
    <row r="2259" spans="1:17" x14ac:dyDescent="0.2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O2259"/>
      <c r="P2259"/>
      <c r="Q2259"/>
    </row>
    <row r="2260" spans="1:17" x14ac:dyDescent="0.2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O2260"/>
      <c r="P2260"/>
      <c r="Q2260"/>
    </row>
    <row r="2261" spans="1:17" x14ac:dyDescent="0.2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O2261"/>
      <c r="P2261"/>
      <c r="Q2261"/>
    </row>
    <row r="2262" spans="1:17" x14ac:dyDescent="0.2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O2262"/>
      <c r="P2262"/>
      <c r="Q2262"/>
    </row>
    <row r="2263" spans="1:17" x14ac:dyDescent="0.2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O2263"/>
      <c r="P2263"/>
      <c r="Q2263"/>
    </row>
    <row r="2264" spans="1:17" x14ac:dyDescent="0.2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O2264"/>
      <c r="P2264"/>
      <c r="Q2264"/>
    </row>
    <row r="2265" spans="1:17" x14ac:dyDescent="0.2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O2265"/>
      <c r="P2265"/>
      <c r="Q2265"/>
    </row>
    <row r="2266" spans="1:17" x14ac:dyDescent="0.2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O2266"/>
      <c r="P2266"/>
      <c r="Q2266"/>
    </row>
    <row r="2267" spans="1:17" x14ac:dyDescent="0.2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O2267"/>
      <c r="P2267"/>
      <c r="Q2267"/>
    </row>
    <row r="2268" spans="1:17" x14ac:dyDescent="0.2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O2268"/>
      <c r="P2268"/>
      <c r="Q2268"/>
    </row>
    <row r="2269" spans="1:17" x14ac:dyDescent="0.2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O2269"/>
      <c r="P2269"/>
      <c r="Q2269"/>
    </row>
    <row r="2270" spans="1:17" x14ac:dyDescent="0.2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O2270"/>
      <c r="P2270"/>
      <c r="Q2270"/>
    </row>
    <row r="2271" spans="1:17" x14ac:dyDescent="0.2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O2271"/>
      <c r="P2271"/>
      <c r="Q2271"/>
    </row>
    <row r="2272" spans="1:17" x14ac:dyDescent="0.2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O2272"/>
      <c r="P2272"/>
      <c r="Q2272"/>
    </row>
    <row r="2273" spans="1:17" x14ac:dyDescent="0.2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O2273"/>
      <c r="P2273"/>
      <c r="Q2273"/>
    </row>
    <row r="2274" spans="1:17" x14ac:dyDescent="0.2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O2274"/>
      <c r="P2274"/>
      <c r="Q2274"/>
    </row>
    <row r="2275" spans="1:17" x14ac:dyDescent="0.2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O2275"/>
      <c r="P2275"/>
      <c r="Q2275"/>
    </row>
    <row r="2276" spans="1:17" x14ac:dyDescent="0.2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O2276"/>
      <c r="P2276"/>
      <c r="Q2276"/>
    </row>
    <row r="2277" spans="1:17" x14ac:dyDescent="0.2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O2277"/>
      <c r="P2277"/>
      <c r="Q2277"/>
    </row>
    <row r="2278" spans="1:17" x14ac:dyDescent="0.2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O2278"/>
      <c r="P2278"/>
      <c r="Q2278"/>
    </row>
    <row r="2279" spans="1:17" x14ac:dyDescent="0.2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O2279"/>
      <c r="P2279"/>
      <c r="Q2279"/>
    </row>
    <row r="2280" spans="1:17" x14ac:dyDescent="0.2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O2280"/>
      <c r="P2280"/>
      <c r="Q2280"/>
    </row>
    <row r="2281" spans="1:17" x14ac:dyDescent="0.2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O2281"/>
      <c r="P2281"/>
      <c r="Q2281"/>
    </row>
    <row r="2282" spans="1:17" x14ac:dyDescent="0.2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O2282"/>
      <c r="P2282"/>
      <c r="Q2282"/>
    </row>
    <row r="2283" spans="1:17" x14ac:dyDescent="0.2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O2283"/>
      <c r="P2283"/>
      <c r="Q2283"/>
    </row>
    <row r="2284" spans="1:17" x14ac:dyDescent="0.2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O2284"/>
      <c r="P2284"/>
      <c r="Q2284"/>
    </row>
    <row r="2285" spans="1:17" x14ac:dyDescent="0.2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O2285"/>
      <c r="P2285"/>
      <c r="Q2285"/>
    </row>
    <row r="2286" spans="1:17" x14ac:dyDescent="0.2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O2286"/>
      <c r="P2286"/>
      <c r="Q2286"/>
    </row>
    <row r="2287" spans="1:17" x14ac:dyDescent="0.2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O2287"/>
      <c r="P2287"/>
      <c r="Q2287"/>
    </row>
    <row r="2288" spans="1:17" x14ac:dyDescent="0.2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O2288"/>
      <c r="P2288"/>
      <c r="Q2288"/>
    </row>
    <row r="2289" spans="1:17" x14ac:dyDescent="0.2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O2289"/>
      <c r="P2289"/>
      <c r="Q2289"/>
    </row>
    <row r="2290" spans="1:17" x14ac:dyDescent="0.2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O2290"/>
      <c r="P2290"/>
      <c r="Q2290"/>
    </row>
    <row r="2291" spans="1:17" x14ac:dyDescent="0.2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O2291"/>
      <c r="P2291"/>
      <c r="Q2291"/>
    </row>
    <row r="2292" spans="1:17" x14ac:dyDescent="0.2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O2292"/>
      <c r="P2292"/>
      <c r="Q2292"/>
    </row>
    <row r="2293" spans="1:17" x14ac:dyDescent="0.2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O2293"/>
      <c r="P2293"/>
      <c r="Q2293"/>
    </row>
    <row r="2294" spans="1:17" x14ac:dyDescent="0.2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O2294"/>
      <c r="P2294"/>
      <c r="Q2294"/>
    </row>
    <row r="2295" spans="1:17" x14ac:dyDescent="0.2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O2295"/>
      <c r="P2295"/>
      <c r="Q2295"/>
    </row>
    <row r="2296" spans="1:17" x14ac:dyDescent="0.2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O2296"/>
      <c r="P2296"/>
      <c r="Q2296"/>
    </row>
    <row r="2297" spans="1:17" x14ac:dyDescent="0.2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O2297"/>
      <c r="P2297"/>
      <c r="Q2297"/>
    </row>
    <row r="2298" spans="1:17" x14ac:dyDescent="0.2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O2298"/>
      <c r="P2298"/>
      <c r="Q2298"/>
    </row>
    <row r="2299" spans="1:17" x14ac:dyDescent="0.2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O2299"/>
      <c r="P2299"/>
      <c r="Q2299"/>
    </row>
    <row r="2300" spans="1:17" x14ac:dyDescent="0.2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O2300"/>
      <c r="P2300"/>
      <c r="Q2300"/>
    </row>
    <row r="2301" spans="1:17" x14ac:dyDescent="0.2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O2301"/>
      <c r="P2301"/>
      <c r="Q2301"/>
    </row>
    <row r="2302" spans="1:17" x14ac:dyDescent="0.2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O2302"/>
      <c r="P2302"/>
      <c r="Q2302"/>
    </row>
    <row r="2303" spans="1:17" x14ac:dyDescent="0.2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O2303"/>
      <c r="P2303"/>
      <c r="Q2303"/>
    </row>
    <row r="2304" spans="1:17" x14ac:dyDescent="0.2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O2304"/>
      <c r="P2304"/>
      <c r="Q2304"/>
    </row>
    <row r="2305" spans="1:17" x14ac:dyDescent="0.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O2305"/>
      <c r="P2305"/>
      <c r="Q2305"/>
    </row>
    <row r="2306" spans="1:17" x14ac:dyDescent="0.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O2306"/>
      <c r="P2306"/>
      <c r="Q2306"/>
    </row>
    <row r="2307" spans="1:17" x14ac:dyDescent="0.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O2307"/>
      <c r="P2307"/>
      <c r="Q2307"/>
    </row>
    <row r="2308" spans="1:17" x14ac:dyDescent="0.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O2308"/>
      <c r="P2308"/>
      <c r="Q2308"/>
    </row>
    <row r="2309" spans="1:17" x14ac:dyDescent="0.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O2309"/>
      <c r="P2309"/>
      <c r="Q2309"/>
    </row>
    <row r="2310" spans="1:17" x14ac:dyDescent="0.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O2310"/>
      <c r="P2310"/>
      <c r="Q2310"/>
    </row>
    <row r="2311" spans="1:17" x14ac:dyDescent="0.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O2311"/>
      <c r="P2311"/>
      <c r="Q2311"/>
    </row>
    <row r="2312" spans="1:17" x14ac:dyDescent="0.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O2312"/>
      <c r="P2312"/>
      <c r="Q2312"/>
    </row>
    <row r="2313" spans="1:17" x14ac:dyDescent="0.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O2313"/>
      <c r="P2313"/>
      <c r="Q2313"/>
    </row>
    <row r="2314" spans="1:17" x14ac:dyDescent="0.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O2314"/>
      <c r="P2314"/>
      <c r="Q2314"/>
    </row>
    <row r="2315" spans="1:17" x14ac:dyDescent="0.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O2315"/>
      <c r="P2315"/>
      <c r="Q2315"/>
    </row>
    <row r="2316" spans="1:17" x14ac:dyDescent="0.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O2316"/>
      <c r="P2316"/>
      <c r="Q2316"/>
    </row>
    <row r="2317" spans="1:17" x14ac:dyDescent="0.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O2317"/>
      <c r="P2317"/>
      <c r="Q2317"/>
    </row>
    <row r="2318" spans="1:17" x14ac:dyDescent="0.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O2318"/>
      <c r="P2318"/>
      <c r="Q2318"/>
    </row>
    <row r="2319" spans="1:17" x14ac:dyDescent="0.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O2319"/>
      <c r="P2319"/>
      <c r="Q2319"/>
    </row>
    <row r="2320" spans="1:17" x14ac:dyDescent="0.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O2320"/>
      <c r="P2320"/>
      <c r="Q2320"/>
    </row>
    <row r="2321" spans="1:17" x14ac:dyDescent="0.2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O2321"/>
      <c r="P2321"/>
      <c r="Q2321"/>
    </row>
    <row r="2322" spans="1:17" x14ac:dyDescent="0.2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O2322"/>
      <c r="P2322"/>
      <c r="Q2322"/>
    </row>
    <row r="2323" spans="1:17" x14ac:dyDescent="0.2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O2323"/>
      <c r="P2323"/>
      <c r="Q2323"/>
    </row>
    <row r="2324" spans="1:17" x14ac:dyDescent="0.2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O2324"/>
      <c r="P2324"/>
      <c r="Q2324"/>
    </row>
    <row r="2325" spans="1:17" x14ac:dyDescent="0.2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O2325"/>
      <c r="P2325"/>
      <c r="Q2325"/>
    </row>
    <row r="2326" spans="1:17" x14ac:dyDescent="0.2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O2326"/>
      <c r="P2326"/>
      <c r="Q2326"/>
    </row>
    <row r="2327" spans="1:17" x14ac:dyDescent="0.2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O2327"/>
      <c r="P2327"/>
      <c r="Q2327"/>
    </row>
    <row r="2328" spans="1:17" x14ac:dyDescent="0.2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O2328"/>
      <c r="P2328"/>
      <c r="Q2328"/>
    </row>
    <row r="2329" spans="1:17" x14ac:dyDescent="0.2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O2329"/>
      <c r="P2329"/>
      <c r="Q2329"/>
    </row>
    <row r="2330" spans="1:17" x14ac:dyDescent="0.2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O2330"/>
      <c r="P2330"/>
      <c r="Q2330"/>
    </row>
    <row r="2331" spans="1:17" x14ac:dyDescent="0.2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O2331"/>
      <c r="P2331"/>
      <c r="Q2331"/>
    </row>
    <row r="2332" spans="1:17" x14ac:dyDescent="0.2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O2332"/>
      <c r="P2332"/>
      <c r="Q2332"/>
    </row>
    <row r="2333" spans="1:17" x14ac:dyDescent="0.2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O2333"/>
      <c r="P2333"/>
      <c r="Q2333"/>
    </row>
    <row r="2334" spans="1:17" x14ac:dyDescent="0.2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O2334"/>
      <c r="P2334"/>
      <c r="Q2334"/>
    </row>
    <row r="2335" spans="1:17" x14ac:dyDescent="0.2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O2335"/>
      <c r="P2335"/>
      <c r="Q2335"/>
    </row>
    <row r="2336" spans="1:17" x14ac:dyDescent="0.2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O2336"/>
      <c r="P2336"/>
      <c r="Q2336"/>
    </row>
    <row r="2337" spans="1:17" x14ac:dyDescent="0.2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O2337"/>
      <c r="P2337"/>
      <c r="Q2337"/>
    </row>
    <row r="2338" spans="1:17" x14ac:dyDescent="0.2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O2338"/>
      <c r="P2338"/>
      <c r="Q2338"/>
    </row>
    <row r="2339" spans="1:17" x14ac:dyDescent="0.2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O2339"/>
      <c r="P2339"/>
      <c r="Q2339"/>
    </row>
    <row r="2340" spans="1:17" x14ac:dyDescent="0.2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O2340"/>
      <c r="P2340"/>
      <c r="Q2340"/>
    </row>
    <row r="2341" spans="1:17" x14ac:dyDescent="0.2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O2341"/>
      <c r="P2341"/>
      <c r="Q2341"/>
    </row>
    <row r="2342" spans="1:17" x14ac:dyDescent="0.2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O2342"/>
      <c r="P2342"/>
      <c r="Q2342"/>
    </row>
    <row r="2343" spans="1:17" x14ac:dyDescent="0.2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O2343"/>
      <c r="P2343"/>
      <c r="Q2343"/>
    </row>
    <row r="2344" spans="1:17" x14ac:dyDescent="0.2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O2344"/>
      <c r="P2344"/>
      <c r="Q2344"/>
    </row>
    <row r="2345" spans="1:17" x14ac:dyDescent="0.2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O2345"/>
      <c r="P2345"/>
      <c r="Q2345"/>
    </row>
    <row r="2346" spans="1:17" x14ac:dyDescent="0.2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O2346"/>
      <c r="P2346"/>
      <c r="Q2346"/>
    </row>
    <row r="2347" spans="1:17" x14ac:dyDescent="0.2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O2347"/>
      <c r="P2347"/>
      <c r="Q2347"/>
    </row>
    <row r="2348" spans="1:17" x14ac:dyDescent="0.2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O2348"/>
      <c r="P2348"/>
      <c r="Q2348"/>
    </row>
    <row r="2349" spans="1:17" x14ac:dyDescent="0.2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O2349"/>
      <c r="P2349"/>
      <c r="Q2349"/>
    </row>
    <row r="2350" spans="1:17" x14ac:dyDescent="0.2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O2350"/>
      <c r="P2350"/>
      <c r="Q2350"/>
    </row>
    <row r="2351" spans="1:17" x14ac:dyDescent="0.2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O2351"/>
      <c r="P2351"/>
      <c r="Q2351"/>
    </row>
    <row r="2352" spans="1:17" x14ac:dyDescent="0.2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O2352"/>
      <c r="P2352"/>
      <c r="Q2352"/>
    </row>
    <row r="2353" spans="1:17" x14ac:dyDescent="0.2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O2353"/>
      <c r="P2353"/>
      <c r="Q2353"/>
    </row>
    <row r="2354" spans="1:17" x14ac:dyDescent="0.2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O2354"/>
      <c r="P2354"/>
      <c r="Q2354"/>
    </row>
    <row r="2355" spans="1:17" x14ac:dyDescent="0.2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O2355"/>
      <c r="P2355"/>
      <c r="Q2355"/>
    </row>
    <row r="2356" spans="1:17" x14ac:dyDescent="0.2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O2356"/>
      <c r="P2356"/>
      <c r="Q2356"/>
    </row>
    <row r="2357" spans="1:17" x14ac:dyDescent="0.2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O2357"/>
      <c r="P2357"/>
      <c r="Q2357"/>
    </row>
    <row r="2358" spans="1:17" x14ac:dyDescent="0.2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O2358"/>
      <c r="P2358"/>
      <c r="Q2358"/>
    </row>
    <row r="2359" spans="1:17" x14ac:dyDescent="0.2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O2359"/>
      <c r="P2359"/>
      <c r="Q2359"/>
    </row>
    <row r="2360" spans="1:17" x14ac:dyDescent="0.2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O2360"/>
      <c r="P2360"/>
      <c r="Q2360"/>
    </row>
    <row r="2361" spans="1:17" x14ac:dyDescent="0.2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O2361"/>
      <c r="P2361"/>
      <c r="Q2361"/>
    </row>
    <row r="2362" spans="1:17" x14ac:dyDescent="0.2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O2362"/>
      <c r="P2362"/>
      <c r="Q2362"/>
    </row>
    <row r="2363" spans="1:17" x14ac:dyDescent="0.2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O2363"/>
      <c r="P2363"/>
      <c r="Q2363"/>
    </row>
    <row r="2364" spans="1:17" x14ac:dyDescent="0.2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O2364"/>
      <c r="P2364"/>
      <c r="Q2364"/>
    </row>
    <row r="2365" spans="1:17" x14ac:dyDescent="0.2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O2365"/>
      <c r="P2365"/>
      <c r="Q2365"/>
    </row>
    <row r="2366" spans="1:17" x14ac:dyDescent="0.2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O2366"/>
      <c r="P2366"/>
      <c r="Q2366"/>
    </row>
    <row r="2367" spans="1:17" x14ac:dyDescent="0.2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O2367"/>
      <c r="P2367"/>
      <c r="Q2367"/>
    </row>
    <row r="2368" spans="1:17" x14ac:dyDescent="0.2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O2368"/>
      <c r="P2368"/>
      <c r="Q2368"/>
    </row>
    <row r="2369" spans="1:17" x14ac:dyDescent="0.2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O2369"/>
      <c r="P2369"/>
      <c r="Q2369"/>
    </row>
    <row r="2370" spans="1:17" x14ac:dyDescent="0.2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O2370"/>
      <c r="P2370"/>
      <c r="Q2370"/>
    </row>
    <row r="2371" spans="1:17" x14ac:dyDescent="0.2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O2371"/>
      <c r="P2371"/>
      <c r="Q2371"/>
    </row>
    <row r="2372" spans="1:17" x14ac:dyDescent="0.2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O2372"/>
      <c r="P2372"/>
      <c r="Q2372"/>
    </row>
    <row r="2373" spans="1:17" x14ac:dyDescent="0.2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O2373"/>
      <c r="P2373"/>
      <c r="Q2373"/>
    </row>
    <row r="2374" spans="1:17" x14ac:dyDescent="0.2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O2374"/>
      <c r="P2374"/>
      <c r="Q2374"/>
    </row>
    <row r="2375" spans="1:17" x14ac:dyDescent="0.2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O2375"/>
      <c r="P2375"/>
      <c r="Q2375"/>
    </row>
    <row r="2376" spans="1:17" x14ac:dyDescent="0.2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O2376"/>
      <c r="P2376"/>
      <c r="Q2376"/>
    </row>
    <row r="2377" spans="1:17" x14ac:dyDescent="0.2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O2377"/>
      <c r="P2377"/>
      <c r="Q2377"/>
    </row>
    <row r="2378" spans="1:17" x14ac:dyDescent="0.2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O2378"/>
      <c r="P2378"/>
      <c r="Q2378"/>
    </row>
    <row r="2379" spans="1:17" x14ac:dyDescent="0.2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O2379"/>
      <c r="P2379"/>
      <c r="Q2379"/>
    </row>
    <row r="2380" spans="1:17" x14ac:dyDescent="0.2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O2380"/>
      <c r="P2380"/>
      <c r="Q2380"/>
    </row>
    <row r="2381" spans="1:17" x14ac:dyDescent="0.2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O2381"/>
      <c r="P2381"/>
      <c r="Q2381"/>
    </row>
    <row r="2382" spans="1:17" x14ac:dyDescent="0.2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O2382"/>
      <c r="P2382"/>
      <c r="Q2382"/>
    </row>
    <row r="2383" spans="1:17" x14ac:dyDescent="0.2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O2383"/>
      <c r="P2383"/>
      <c r="Q2383"/>
    </row>
    <row r="2384" spans="1:17" x14ac:dyDescent="0.2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O2384"/>
      <c r="P2384"/>
      <c r="Q2384"/>
    </row>
    <row r="2385" spans="1:17" x14ac:dyDescent="0.2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O2385"/>
      <c r="P2385"/>
      <c r="Q2385"/>
    </row>
    <row r="2386" spans="1:17" x14ac:dyDescent="0.2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O2386"/>
      <c r="P2386"/>
      <c r="Q2386"/>
    </row>
    <row r="2387" spans="1:17" x14ac:dyDescent="0.2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O2387"/>
      <c r="P2387"/>
      <c r="Q2387"/>
    </row>
    <row r="2388" spans="1:17" x14ac:dyDescent="0.2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O2388"/>
      <c r="P2388"/>
      <c r="Q2388"/>
    </row>
    <row r="2389" spans="1:17" x14ac:dyDescent="0.2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O2389"/>
      <c r="P2389"/>
      <c r="Q2389"/>
    </row>
    <row r="2390" spans="1:17" x14ac:dyDescent="0.2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O2390"/>
      <c r="P2390"/>
      <c r="Q2390"/>
    </row>
    <row r="2391" spans="1:17" x14ac:dyDescent="0.2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O2391"/>
      <c r="P2391"/>
      <c r="Q2391"/>
    </row>
    <row r="2392" spans="1:17" x14ac:dyDescent="0.2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O2392"/>
      <c r="P2392"/>
      <c r="Q2392"/>
    </row>
    <row r="2393" spans="1:17" x14ac:dyDescent="0.2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O2393"/>
      <c r="P2393"/>
      <c r="Q2393"/>
    </row>
    <row r="2394" spans="1:17" x14ac:dyDescent="0.2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O2394"/>
      <c r="P2394"/>
      <c r="Q2394"/>
    </row>
    <row r="2395" spans="1:17" x14ac:dyDescent="0.2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O2395"/>
      <c r="P2395"/>
      <c r="Q2395"/>
    </row>
    <row r="2396" spans="1:17" x14ac:dyDescent="0.2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O2396"/>
      <c r="P2396"/>
      <c r="Q2396"/>
    </row>
    <row r="2397" spans="1:17" x14ac:dyDescent="0.2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O2397"/>
      <c r="P2397"/>
      <c r="Q2397"/>
    </row>
    <row r="2398" spans="1:17" x14ac:dyDescent="0.2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O2398"/>
      <c r="P2398"/>
      <c r="Q2398"/>
    </row>
    <row r="2399" spans="1:17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O2399"/>
      <c r="P2399"/>
      <c r="Q2399"/>
    </row>
    <row r="2400" spans="1:17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O2400"/>
      <c r="P2400"/>
      <c r="Q2400"/>
    </row>
    <row r="2401" spans="1:17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O2401"/>
      <c r="P2401"/>
      <c r="Q2401"/>
    </row>
    <row r="2402" spans="1:17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O2402"/>
      <c r="P2402"/>
      <c r="Q2402"/>
    </row>
    <row r="2403" spans="1:17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O2403"/>
      <c r="P2403"/>
      <c r="Q2403"/>
    </row>
    <row r="2404" spans="1:17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O2404"/>
      <c r="P2404"/>
      <c r="Q2404"/>
    </row>
    <row r="2405" spans="1:17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O2405"/>
      <c r="P2405"/>
      <c r="Q2405"/>
    </row>
    <row r="2406" spans="1:17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O2406"/>
      <c r="P2406"/>
      <c r="Q2406"/>
    </row>
    <row r="2407" spans="1:17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O2407"/>
      <c r="P2407"/>
      <c r="Q2407"/>
    </row>
    <row r="2408" spans="1:17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O2408"/>
      <c r="P2408"/>
      <c r="Q2408"/>
    </row>
    <row r="2409" spans="1:17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O2409"/>
      <c r="P2409"/>
      <c r="Q2409"/>
    </row>
    <row r="2410" spans="1:17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O2410"/>
      <c r="P2410"/>
      <c r="Q2410"/>
    </row>
    <row r="2411" spans="1:17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O2411"/>
      <c r="P2411"/>
      <c r="Q2411"/>
    </row>
    <row r="2412" spans="1:17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O2412"/>
      <c r="P2412"/>
      <c r="Q2412"/>
    </row>
    <row r="2413" spans="1:17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O2413"/>
      <c r="P2413"/>
      <c r="Q2413"/>
    </row>
    <row r="2414" spans="1:17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O2414"/>
      <c r="P2414"/>
      <c r="Q2414"/>
    </row>
    <row r="2415" spans="1:17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O2415"/>
      <c r="P2415"/>
      <c r="Q2415"/>
    </row>
    <row r="2416" spans="1:17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O2416"/>
      <c r="P2416"/>
      <c r="Q2416"/>
    </row>
    <row r="2417" spans="1:17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O2417"/>
      <c r="P2417"/>
      <c r="Q2417"/>
    </row>
    <row r="2418" spans="1:17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O2418"/>
      <c r="P2418"/>
      <c r="Q2418"/>
    </row>
    <row r="2419" spans="1:17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O2419"/>
      <c r="P2419"/>
      <c r="Q2419"/>
    </row>
    <row r="2420" spans="1:17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O2420"/>
      <c r="P2420"/>
      <c r="Q2420"/>
    </row>
    <row r="2421" spans="1:17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O2421"/>
      <c r="P2421"/>
      <c r="Q2421"/>
    </row>
    <row r="2422" spans="1:17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O2422"/>
      <c r="P2422"/>
      <c r="Q2422"/>
    </row>
    <row r="2423" spans="1:17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O2423"/>
      <c r="P2423"/>
      <c r="Q2423"/>
    </row>
    <row r="2424" spans="1:17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O2424"/>
      <c r="P2424"/>
      <c r="Q2424"/>
    </row>
    <row r="2425" spans="1:17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O2425"/>
      <c r="P2425"/>
      <c r="Q2425"/>
    </row>
    <row r="2426" spans="1:17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O2426"/>
      <c r="P2426"/>
      <c r="Q2426"/>
    </row>
    <row r="2427" spans="1:17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O2427"/>
      <c r="P2427"/>
      <c r="Q2427"/>
    </row>
    <row r="2428" spans="1:17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O2428"/>
      <c r="P2428"/>
      <c r="Q2428"/>
    </row>
    <row r="2429" spans="1:17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O2429"/>
      <c r="P2429"/>
      <c r="Q2429"/>
    </row>
    <row r="2430" spans="1:17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O2430"/>
      <c r="P2430"/>
      <c r="Q2430"/>
    </row>
    <row r="2431" spans="1:17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O2431"/>
      <c r="P2431"/>
      <c r="Q2431"/>
    </row>
    <row r="2432" spans="1:17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O2432"/>
      <c r="P2432"/>
      <c r="Q2432"/>
    </row>
    <row r="2433" spans="1:17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O2433"/>
      <c r="P2433"/>
      <c r="Q2433"/>
    </row>
    <row r="2434" spans="1:17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O2434"/>
      <c r="P2434"/>
      <c r="Q2434"/>
    </row>
    <row r="2435" spans="1:17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O2435"/>
      <c r="P2435"/>
      <c r="Q2435"/>
    </row>
    <row r="2436" spans="1:17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O2436"/>
      <c r="P2436"/>
      <c r="Q2436"/>
    </row>
    <row r="2437" spans="1:17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O2437"/>
      <c r="P2437"/>
      <c r="Q2437"/>
    </row>
    <row r="2438" spans="1:17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O2438"/>
      <c r="P2438"/>
      <c r="Q2438"/>
    </row>
    <row r="2439" spans="1:17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O2439"/>
      <c r="P2439"/>
      <c r="Q2439"/>
    </row>
    <row r="2440" spans="1:17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O2440"/>
      <c r="P2440"/>
      <c r="Q2440"/>
    </row>
    <row r="2441" spans="1:17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O2441"/>
      <c r="P2441"/>
      <c r="Q2441"/>
    </row>
    <row r="2442" spans="1:17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O2442"/>
      <c r="P2442"/>
      <c r="Q2442"/>
    </row>
    <row r="2443" spans="1:17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O2443"/>
      <c r="P2443"/>
      <c r="Q2443"/>
    </row>
    <row r="2444" spans="1:17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O2444"/>
      <c r="P2444"/>
      <c r="Q2444"/>
    </row>
    <row r="2445" spans="1:17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O2445"/>
      <c r="P2445"/>
      <c r="Q2445"/>
    </row>
    <row r="2446" spans="1:17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O2446"/>
      <c r="P2446"/>
      <c r="Q2446"/>
    </row>
    <row r="2447" spans="1:17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O2447"/>
      <c r="P2447"/>
      <c r="Q2447"/>
    </row>
    <row r="2448" spans="1:17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O2448"/>
      <c r="P2448"/>
      <c r="Q2448"/>
    </row>
    <row r="2449" spans="1:17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O2449"/>
      <c r="P2449"/>
      <c r="Q2449"/>
    </row>
    <row r="2450" spans="1:17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O2450"/>
      <c r="P2450"/>
      <c r="Q2450"/>
    </row>
    <row r="2451" spans="1:17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O2451"/>
      <c r="P2451"/>
      <c r="Q2451"/>
    </row>
    <row r="2452" spans="1:17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O2452"/>
      <c r="P2452"/>
      <c r="Q2452"/>
    </row>
    <row r="2453" spans="1:17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O2453"/>
      <c r="P2453"/>
      <c r="Q2453"/>
    </row>
    <row r="2454" spans="1:17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O2454"/>
      <c r="P2454"/>
      <c r="Q2454"/>
    </row>
    <row r="2455" spans="1:17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O2455"/>
      <c r="P2455"/>
      <c r="Q2455"/>
    </row>
    <row r="2456" spans="1:17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O2456"/>
      <c r="P2456"/>
      <c r="Q2456"/>
    </row>
    <row r="2457" spans="1:17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O2457"/>
      <c r="P2457"/>
      <c r="Q2457"/>
    </row>
    <row r="2458" spans="1:17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O2458"/>
      <c r="P2458"/>
      <c r="Q2458"/>
    </row>
    <row r="2459" spans="1:17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O2459"/>
      <c r="P2459"/>
      <c r="Q2459"/>
    </row>
    <row r="2460" spans="1:17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O2460"/>
      <c r="P2460"/>
      <c r="Q2460"/>
    </row>
    <row r="2461" spans="1:17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O2461"/>
      <c r="P2461"/>
      <c r="Q2461"/>
    </row>
    <row r="2462" spans="1:17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O2462"/>
      <c r="P2462"/>
      <c r="Q2462"/>
    </row>
    <row r="2463" spans="1:17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O2463"/>
      <c r="P2463"/>
      <c r="Q2463"/>
    </row>
    <row r="2464" spans="1:17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O2464"/>
      <c r="P2464"/>
      <c r="Q2464"/>
    </row>
    <row r="2465" spans="1:17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O2465"/>
      <c r="P2465"/>
      <c r="Q2465"/>
    </row>
    <row r="2466" spans="1:17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O2466"/>
      <c r="P2466"/>
      <c r="Q2466"/>
    </row>
    <row r="2467" spans="1:17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O2467"/>
      <c r="P2467"/>
      <c r="Q2467"/>
    </row>
    <row r="2468" spans="1:17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O2468"/>
      <c r="P2468"/>
      <c r="Q2468"/>
    </row>
    <row r="2469" spans="1:17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O2469"/>
      <c r="P2469"/>
      <c r="Q2469"/>
    </row>
    <row r="2470" spans="1:17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O2470"/>
      <c r="P2470"/>
      <c r="Q2470"/>
    </row>
    <row r="2471" spans="1:17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O2471"/>
      <c r="P2471"/>
      <c r="Q2471"/>
    </row>
    <row r="2472" spans="1:17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O2472"/>
      <c r="P2472"/>
      <c r="Q2472"/>
    </row>
    <row r="2473" spans="1:17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O2473"/>
      <c r="P2473"/>
      <c r="Q2473"/>
    </row>
    <row r="2474" spans="1:17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O2474"/>
      <c r="P2474"/>
      <c r="Q2474"/>
    </row>
    <row r="2475" spans="1:17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O2475"/>
      <c r="P2475"/>
      <c r="Q2475"/>
    </row>
    <row r="2476" spans="1:17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O2476"/>
      <c r="P2476"/>
      <c r="Q2476"/>
    </row>
    <row r="2477" spans="1:17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O2477"/>
      <c r="P2477"/>
      <c r="Q2477"/>
    </row>
    <row r="2478" spans="1:17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O2478"/>
      <c r="P2478"/>
      <c r="Q2478"/>
    </row>
    <row r="2479" spans="1:17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O2479"/>
      <c r="P2479"/>
      <c r="Q2479"/>
    </row>
    <row r="2480" spans="1:17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O2480"/>
      <c r="P2480"/>
      <c r="Q2480"/>
    </row>
    <row r="2481" spans="1:17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O2481"/>
      <c r="P2481"/>
      <c r="Q2481"/>
    </row>
    <row r="2482" spans="1:17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O2482"/>
      <c r="P2482"/>
      <c r="Q2482"/>
    </row>
    <row r="2483" spans="1:17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O2483"/>
      <c r="P2483"/>
      <c r="Q2483"/>
    </row>
    <row r="2484" spans="1:17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O2484"/>
      <c r="P2484"/>
      <c r="Q2484"/>
    </row>
    <row r="2485" spans="1:17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O2485"/>
      <c r="P2485"/>
      <c r="Q2485"/>
    </row>
    <row r="2486" spans="1:17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O2486"/>
      <c r="P2486"/>
      <c r="Q2486"/>
    </row>
    <row r="2487" spans="1:17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O2487"/>
      <c r="P2487"/>
      <c r="Q2487"/>
    </row>
    <row r="2488" spans="1:17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O2488"/>
      <c r="P2488"/>
      <c r="Q2488"/>
    </row>
    <row r="2489" spans="1:17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O2489"/>
      <c r="P2489"/>
      <c r="Q2489"/>
    </row>
    <row r="2490" spans="1:17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O2490"/>
      <c r="P2490"/>
      <c r="Q2490"/>
    </row>
    <row r="2491" spans="1:17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O2491"/>
      <c r="P2491"/>
      <c r="Q2491"/>
    </row>
    <row r="2492" spans="1:17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O2492"/>
      <c r="P2492"/>
      <c r="Q2492"/>
    </row>
    <row r="2493" spans="1:17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O2493"/>
      <c r="P2493"/>
      <c r="Q2493"/>
    </row>
    <row r="2494" spans="1:17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O2494"/>
      <c r="P2494"/>
      <c r="Q2494"/>
    </row>
    <row r="2495" spans="1:17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O2495"/>
      <c r="P2495"/>
      <c r="Q2495"/>
    </row>
    <row r="2496" spans="1:17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O2496"/>
      <c r="P2496"/>
      <c r="Q2496"/>
    </row>
    <row r="2497" spans="1:17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O2497"/>
      <c r="P2497"/>
      <c r="Q2497"/>
    </row>
    <row r="2498" spans="1:17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O2498"/>
      <c r="P2498"/>
      <c r="Q2498"/>
    </row>
    <row r="2499" spans="1:17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O2499"/>
      <c r="P2499"/>
      <c r="Q2499"/>
    </row>
    <row r="2500" spans="1:17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O2500"/>
      <c r="P2500"/>
      <c r="Q2500"/>
    </row>
    <row r="2501" spans="1:17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O2501"/>
      <c r="P2501"/>
      <c r="Q2501"/>
    </row>
    <row r="2502" spans="1:17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O2502"/>
      <c r="P2502"/>
      <c r="Q2502"/>
    </row>
    <row r="2503" spans="1:17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O2503"/>
      <c r="P2503"/>
      <c r="Q2503"/>
    </row>
    <row r="2504" spans="1:17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O2504"/>
      <c r="P2504"/>
      <c r="Q2504"/>
    </row>
    <row r="2505" spans="1:17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O2505"/>
      <c r="P2505"/>
      <c r="Q2505"/>
    </row>
    <row r="2506" spans="1:17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O2506"/>
      <c r="P2506"/>
      <c r="Q2506"/>
    </row>
    <row r="2507" spans="1:17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O2507"/>
      <c r="P2507"/>
      <c r="Q2507"/>
    </row>
    <row r="2508" spans="1:17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O2508"/>
      <c r="P2508"/>
      <c r="Q2508"/>
    </row>
    <row r="2509" spans="1:17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O2509"/>
      <c r="P2509"/>
      <c r="Q2509"/>
    </row>
    <row r="2510" spans="1:17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O2510"/>
      <c r="P2510"/>
      <c r="Q2510"/>
    </row>
    <row r="2511" spans="1:17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O2511"/>
      <c r="P2511"/>
      <c r="Q2511"/>
    </row>
    <row r="2512" spans="1:17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O2512"/>
      <c r="P2512"/>
      <c r="Q2512"/>
    </row>
    <row r="2513" spans="1:17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O2513"/>
      <c r="P2513"/>
      <c r="Q2513"/>
    </row>
    <row r="2514" spans="1:17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O2514"/>
      <c r="P2514"/>
      <c r="Q2514"/>
    </row>
    <row r="2515" spans="1:17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O2515"/>
      <c r="P2515"/>
      <c r="Q2515"/>
    </row>
    <row r="2516" spans="1:17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O2516"/>
      <c r="P2516"/>
      <c r="Q2516"/>
    </row>
    <row r="2517" spans="1:17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O2517"/>
      <c r="P2517"/>
      <c r="Q2517"/>
    </row>
    <row r="2518" spans="1:17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O2518"/>
      <c r="P2518"/>
      <c r="Q2518"/>
    </row>
    <row r="2519" spans="1:17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O2519"/>
      <c r="P2519"/>
      <c r="Q2519"/>
    </row>
    <row r="2520" spans="1:17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O2520"/>
      <c r="P2520"/>
      <c r="Q2520"/>
    </row>
    <row r="2521" spans="1:17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O2521"/>
      <c r="P2521"/>
      <c r="Q2521"/>
    </row>
    <row r="2522" spans="1:17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O2522"/>
      <c r="P2522"/>
      <c r="Q2522"/>
    </row>
    <row r="2523" spans="1:17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O2523"/>
      <c r="P2523"/>
      <c r="Q2523"/>
    </row>
    <row r="2524" spans="1:17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O2524"/>
      <c r="P2524"/>
      <c r="Q2524"/>
    </row>
    <row r="2525" spans="1:17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O2525"/>
      <c r="P2525"/>
      <c r="Q2525"/>
    </row>
    <row r="2526" spans="1:17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O2526"/>
      <c r="P2526"/>
      <c r="Q2526"/>
    </row>
    <row r="2527" spans="1:17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O2527"/>
      <c r="P2527"/>
      <c r="Q2527"/>
    </row>
    <row r="2528" spans="1:17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O2528"/>
      <c r="P2528"/>
      <c r="Q2528"/>
    </row>
    <row r="2529" spans="1:17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O2529"/>
      <c r="P2529"/>
      <c r="Q2529"/>
    </row>
    <row r="2530" spans="1:17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O2530"/>
      <c r="P2530"/>
      <c r="Q2530"/>
    </row>
    <row r="2531" spans="1:17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O2531"/>
      <c r="P2531"/>
      <c r="Q2531"/>
    </row>
    <row r="2532" spans="1:17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O2532"/>
      <c r="P2532"/>
      <c r="Q2532"/>
    </row>
    <row r="2533" spans="1:17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O2533"/>
      <c r="P2533"/>
      <c r="Q2533"/>
    </row>
    <row r="2534" spans="1:17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O2534"/>
      <c r="P2534"/>
      <c r="Q2534"/>
    </row>
    <row r="2535" spans="1:17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O2535"/>
      <c r="P2535"/>
      <c r="Q2535"/>
    </row>
    <row r="2536" spans="1:17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O2536"/>
      <c r="P2536"/>
      <c r="Q2536"/>
    </row>
    <row r="2537" spans="1:17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O2537"/>
      <c r="P2537"/>
      <c r="Q2537"/>
    </row>
    <row r="2538" spans="1:17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O2538"/>
      <c r="P2538"/>
      <c r="Q2538"/>
    </row>
    <row r="2539" spans="1:17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O2539"/>
      <c r="P2539"/>
      <c r="Q2539"/>
    </row>
    <row r="2540" spans="1:17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O2540"/>
      <c r="P2540"/>
      <c r="Q2540"/>
    </row>
    <row r="2541" spans="1:17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O2541"/>
      <c r="P2541"/>
      <c r="Q2541"/>
    </row>
    <row r="2542" spans="1:17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O2542"/>
      <c r="P2542"/>
      <c r="Q2542"/>
    </row>
    <row r="2543" spans="1:17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O2543"/>
      <c r="P2543"/>
      <c r="Q2543"/>
    </row>
    <row r="2544" spans="1:17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O2544"/>
      <c r="P2544"/>
      <c r="Q2544"/>
    </row>
    <row r="2545" spans="1:17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O2545"/>
      <c r="P2545"/>
      <c r="Q2545"/>
    </row>
    <row r="2546" spans="1:17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O2546"/>
      <c r="P2546"/>
      <c r="Q2546"/>
    </row>
    <row r="2547" spans="1:17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O2547"/>
      <c r="P2547"/>
      <c r="Q2547"/>
    </row>
    <row r="2548" spans="1:17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O2548"/>
      <c r="P2548"/>
      <c r="Q2548"/>
    </row>
    <row r="2549" spans="1:17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O2549"/>
      <c r="P2549"/>
      <c r="Q2549"/>
    </row>
    <row r="2550" spans="1:17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O2550"/>
      <c r="P2550"/>
      <c r="Q2550"/>
    </row>
    <row r="2551" spans="1:17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O2551"/>
      <c r="P2551"/>
      <c r="Q2551"/>
    </row>
    <row r="2552" spans="1:17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O2552"/>
      <c r="P2552"/>
      <c r="Q2552"/>
    </row>
    <row r="2553" spans="1:17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O2553"/>
      <c r="P2553"/>
      <c r="Q2553"/>
    </row>
    <row r="2554" spans="1:17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O2554"/>
      <c r="P2554"/>
      <c r="Q2554"/>
    </row>
    <row r="2555" spans="1:17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O2555"/>
      <c r="P2555"/>
      <c r="Q2555"/>
    </row>
    <row r="2556" spans="1:17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O2556"/>
      <c r="P2556"/>
      <c r="Q2556"/>
    </row>
    <row r="2557" spans="1:17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O2557"/>
      <c r="P2557"/>
      <c r="Q2557"/>
    </row>
    <row r="2558" spans="1:17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O2558"/>
      <c r="P2558"/>
      <c r="Q2558"/>
    </row>
    <row r="2559" spans="1:17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O2559"/>
      <c r="P2559"/>
      <c r="Q2559"/>
    </row>
    <row r="2560" spans="1:17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O2560"/>
      <c r="P2560"/>
      <c r="Q2560"/>
    </row>
    <row r="2561" spans="1:17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O2561"/>
      <c r="P2561"/>
      <c r="Q2561"/>
    </row>
    <row r="2562" spans="1:17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O2562"/>
      <c r="P2562"/>
      <c r="Q2562"/>
    </row>
    <row r="2563" spans="1:17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O2563"/>
      <c r="P2563"/>
      <c r="Q2563"/>
    </row>
    <row r="2564" spans="1:17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O2564"/>
      <c r="P2564"/>
      <c r="Q2564"/>
    </row>
    <row r="2565" spans="1:17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O2565"/>
      <c r="P2565"/>
      <c r="Q2565"/>
    </row>
    <row r="2566" spans="1:17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O2566"/>
      <c r="P2566"/>
      <c r="Q2566"/>
    </row>
    <row r="2567" spans="1:17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O2567"/>
      <c r="P2567"/>
      <c r="Q2567"/>
    </row>
    <row r="2568" spans="1:17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O2568"/>
      <c r="P2568"/>
      <c r="Q2568"/>
    </row>
    <row r="2569" spans="1:17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O2569"/>
      <c r="P2569"/>
      <c r="Q2569"/>
    </row>
    <row r="2570" spans="1:17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O2570"/>
      <c r="P2570"/>
      <c r="Q2570"/>
    </row>
    <row r="2571" spans="1:17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O2571"/>
      <c r="P2571"/>
      <c r="Q2571"/>
    </row>
    <row r="2572" spans="1:17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O2572"/>
      <c r="P2572"/>
      <c r="Q2572"/>
    </row>
    <row r="2573" spans="1:17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O2573"/>
      <c r="P2573"/>
      <c r="Q2573"/>
    </row>
    <row r="2574" spans="1:17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O2574"/>
      <c r="P2574"/>
      <c r="Q2574"/>
    </row>
    <row r="2575" spans="1:17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O2575"/>
      <c r="P2575"/>
      <c r="Q2575"/>
    </row>
    <row r="2576" spans="1:17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O2576"/>
      <c r="P2576"/>
      <c r="Q2576"/>
    </row>
    <row r="2577" spans="1:17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O2577"/>
      <c r="P2577"/>
      <c r="Q2577"/>
    </row>
    <row r="2578" spans="1:17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O2578"/>
      <c r="P2578"/>
      <c r="Q2578"/>
    </row>
    <row r="2579" spans="1:17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O2579"/>
      <c r="P2579"/>
      <c r="Q2579"/>
    </row>
    <row r="2580" spans="1:17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O2580"/>
      <c r="P2580"/>
      <c r="Q2580"/>
    </row>
    <row r="2581" spans="1:17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O2581"/>
      <c r="P2581"/>
      <c r="Q2581"/>
    </row>
    <row r="2582" spans="1:17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O2582"/>
      <c r="P2582"/>
      <c r="Q2582"/>
    </row>
    <row r="2583" spans="1:17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O2583"/>
      <c r="P2583"/>
      <c r="Q2583"/>
    </row>
    <row r="2584" spans="1:17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O2584"/>
      <c r="P2584"/>
      <c r="Q2584"/>
    </row>
    <row r="2585" spans="1:17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O2585"/>
      <c r="P2585"/>
      <c r="Q2585"/>
    </row>
    <row r="2586" spans="1:17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O2586"/>
      <c r="P2586"/>
      <c r="Q2586"/>
    </row>
    <row r="2587" spans="1:17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O2587"/>
      <c r="P2587"/>
      <c r="Q2587"/>
    </row>
    <row r="2588" spans="1:17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O2588"/>
      <c r="P2588"/>
      <c r="Q2588"/>
    </row>
    <row r="2589" spans="1:17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O2589"/>
      <c r="P2589"/>
      <c r="Q2589"/>
    </row>
    <row r="2590" spans="1:17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O2590"/>
      <c r="P2590"/>
      <c r="Q2590"/>
    </row>
    <row r="2591" spans="1:17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O2591"/>
      <c r="P2591"/>
      <c r="Q2591"/>
    </row>
    <row r="2592" spans="1:17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O2592"/>
      <c r="P2592"/>
      <c r="Q2592"/>
    </row>
    <row r="2593" spans="1:17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O2593"/>
      <c r="P2593"/>
      <c r="Q2593"/>
    </row>
    <row r="2594" spans="1:17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O2594"/>
      <c r="P2594"/>
      <c r="Q2594"/>
    </row>
    <row r="2595" spans="1:17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O2595"/>
      <c r="P2595"/>
      <c r="Q2595"/>
    </row>
    <row r="2596" spans="1:17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O2596"/>
      <c r="P2596"/>
      <c r="Q2596"/>
    </row>
    <row r="2597" spans="1:17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O2597"/>
      <c r="P2597"/>
      <c r="Q2597"/>
    </row>
    <row r="2598" spans="1:17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O2598"/>
      <c r="P2598"/>
      <c r="Q2598"/>
    </row>
    <row r="2599" spans="1:17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O2599"/>
      <c r="P2599"/>
      <c r="Q2599"/>
    </row>
    <row r="2600" spans="1:17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O2600"/>
      <c r="P2600"/>
      <c r="Q2600"/>
    </row>
    <row r="2601" spans="1:17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O2601"/>
      <c r="P2601"/>
      <c r="Q2601"/>
    </row>
    <row r="2602" spans="1:17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O2602"/>
      <c r="P2602"/>
      <c r="Q2602"/>
    </row>
    <row r="2603" spans="1:17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O2603"/>
      <c r="P2603"/>
      <c r="Q2603"/>
    </row>
    <row r="2604" spans="1:17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O2604"/>
      <c r="P2604"/>
      <c r="Q2604"/>
    </row>
    <row r="2605" spans="1:17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O2605"/>
      <c r="P2605"/>
      <c r="Q2605"/>
    </row>
    <row r="2606" spans="1:17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O2606"/>
      <c r="P2606"/>
      <c r="Q2606"/>
    </row>
    <row r="2607" spans="1:17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O2607"/>
      <c r="P2607"/>
      <c r="Q2607"/>
    </row>
    <row r="2608" spans="1:17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O2608"/>
      <c r="P2608"/>
      <c r="Q2608"/>
    </row>
    <row r="2609" spans="1:17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O2609"/>
      <c r="P2609"/>
      <c r="Q2609"/>
    </row>
    <row r="2610" spans="1:17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O2610"/>
      <c r="P2610"/>
      <c r="Q2610"/>
    </row>
    <row r="2611" spans="1:17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O2611"/>
      <c r="P2611"/>
      <c r="Q2611"/>
    </row>
    <row r="2612" spans="1:17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O2612"/>
      <c r="P2612"/>
      <c r="Q2612"/>
    </row>
    <row r="2613" spans="1:17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O2613"/>
      <c r="P2613"/>
      <c r="Q2613"/>
    </row>
    <row r="2614" spans="1:17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O2614"/>
      <c r="P2614"/>
      <c r="Q2614"/>
    </row>
    <row r="2615" spans="1:17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O2615"/>
      <c r="P2615"/>
      <c r="Q2615"/>
    </row>
    <row r="2616" spans="1:17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O2616"/>
      <c r="P2616"/>
      <c r="Q2616"/>
    </row>
    <row r="2617" spans="1:17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O2617"/>
      <c r="P2617"/>
      <c r="Q2617"/>
    </row>
    <row r="2618" spans="1:17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O2618"/>
      <c r="P2618"/>
      <c r="Q2618"/>
    </row>
    <row r="2619" spans="1:17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O2619"/>
      <c r="P2619"/>
      <c r="Q2619"/>
    </row>
    <row r="2620" spans="1:17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O2620"/>
      <c r="P2620"/>
      <c r="Q2620"/>
    </row>
    <row r="2621" spans="1:17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O2621"/>
      <c r="P2621"/>
      <c r="Q2621"/>
    </row>
    <row r="2622" spans="1:17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O2622"/>
      <c r="P2622"/>
      <c r="Q2622"/>
    </row>
    <row r="2623" spans="1:17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O2623"/>
      <c r="P2623"/>
      <c r="Q2623"/>
    </row>
    <row r="2624" spans="1:17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O2624"/>
      <c r="P2624"/>
      <c r="Q2624"/>
    </row>
    <row r="2625" spans="1:17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O2625"/>
      <c r="P2625"/>
      <c r="Q2625"/>
    </row>
    <row r="2626" spans="1:17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O2626"/>
      <c r="P2626"/>
      <c r="Q2626"/>
    </row>
    <row r="2627" spans="1:17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O2627"/>
      <c r="P2627"/>
      <c r="Q2627"/>
    </row>
    <row r="2628" spans="1:17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O2628"/>
      <c r="P2628"/>
      <c r="Q2628"/>
    </row>
    <row r="2629" spans="1:17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O2629"/>
      <c r="P2629"/>
      <c r="Q2629"/>
    </row>
    <row r="2630" spans="1:17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O2630"/>
      <c r="P2630"/>
      <c r="Q2630"/>
    </row>
    <row r="2631" spans="1:17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O2631"/>
      <c r="P2631"/>
      <c r="Q2631"/>
    </row>
    <row r="2632" spans="1:17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O2632"/>
      <c r="P2632"/>
      <c r="Q2632"/>
    </row>
    <row r="2633" spans="1:17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O2633"/>
      <c r="P2633"/>
      <c r="Q2633"/>
    </row>
    <row r="2634" spans="1:17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O2634"/>
      <c r="P2634"/>
      <c r="Q2634"/>
    </row>
    <row r="2635" spans="1:17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O2635"/>
      <c r="P2635"/>
      <c r="Q2635"/>
    </row>
    <row r="2636" spans="1:17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O2636"/>
      <c r="P2636"/>
      <c r="Q2636"/>
    </row>
    <row r="2637" spans="1:17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O2637"/>
      <c r="P2637"/>
      <c r="Q2637"/>
    </row>
    <row r="2638" spans="1:17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O2638"/>
      <c r="P2638"/>
      <c r="Q2638"/>
    </row>
    <row r="2639" spans="1:17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O2639"/>
      <c r="P2639"/>
      <c r="Q2639"/>
    </row>
    <row r="2640" spans="1:17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O2640"/>
      <c r="P2640"/>
      <c r="Q2640"/>
    </row>
    <row r="2641" spans="1:17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O2641"/>
      <c r="P2641"/>
      <c r="Q2641"/>
    </row>
    <row r="2642" spans="1:17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O2642"/>
      <c r="P2642"/>
      <c r="Q2642"/>
    </row>
    <row r="2643" spans="1:17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O2643"/>
      <c r="P2643"/>
      <c r="Q2643"/>
    </row>
    <row r="2644" spans="1:17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O2644"/>
      <c r="P2644"/>
      <c r="Q2644"/>
    </row>
    <row r="2645" spans="1:17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O2645"/>
      <c r="P2645"/>
      <c r="Q2645"/>
    </row>
    <row r="2646" spans="1:17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O2646"/>
      <c r="P2646"/>
      <c r="Q2646"/>
    </row>
    <row r="2647" spans="1:17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O2647"/>
      <c r="P2647"/>
      <c r="Q2647"/>
    </row>
    <row r="2648" spans="1:17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O2648"/>
      <c r="P2648"/>
      <c r="Q2648"/>
    </row>
    <row r="2649" spans="1:17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O2649"/>
      <c r="P2649"/>
      <c r="Q2649"/>
    </row>
    <row r="2650" spans="1:17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O2650"/>
      <c r="P2650"/>
      <c r="Q2650"/>
    </row>
    <row r="2651" spans="1:17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O2651"/>
      <c r="P2651"/>
      <c r="Q2651"/>
    </row>
    <row r="2652" spans="1:17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O2652"/>
      <c r="P2652"/>
      <c r="Q2652"/>
    </row>
    <row r="2653" spans="1:17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O2653"/>
      <c r="P2653"/>
      <c r="Q2653"/>
    </row>
    <row r="2654" spans="1:17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O2654"/>
      <c r="P2654"/>
      <c r="Q2654"/>
    </row>
    <row r="2655" spans="1:17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O2655"/>
      <c r="P2655"/>
      <c r="Q2655"/>
    </row>
    <row r="2656" spans="1:17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O2656"/>
      <c r="P2656"/>
      <c r="Q2656"/>
    </row>
    <row r="2657" spans="1:17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O2657"/>
      <c r="P2657"/>
      <c r="Q2657"/>
    </row>
    <row r="2658" spans="1:17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O2658"/>
      <c r="P2658"/>
      <c r="Q2658"/>
    </row>
    <row r="2659" spans="1:17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O2659"/>
      <c r="P2659"/>
      <c r="Q2659"/>
    </row>
    <row r="2660" spans="1:17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O2660"/>
      <c r="P2660"/>
      <c r="Q2660"/>
    </row>
    <row r="2661" spans="1:17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O2661"/>
      <c r="P2661"/>
      <c r="Q2661"/>
    </row>
    <row r="2662" spans="1:17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O2662"/>
      <c r="P2662"/>
      <c r="Q2662"/>
    </row>
    <row r="2663" spans="1:17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O2663"/>
      <c r="P2663"/>
      <c r="Q2663"/>
    </row>
    <row r="2664" spans="1:17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O2664"/>
      <c r="P2664"/>
      <c r="Q2664"/>
    </row>
    <row r="2665" spans="1:17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O2665"/>
      <c r="P2665"/>
      <c r="Q2665"/>
    </row>
    <row r="2666" spans="1:17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O2666"/>
      <c r="P2666"/>
      <c r="Q2666"/>
    </row>
    <row r="2667" spans="1:17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O2667"/>
      <c r="P2667"/>
      <c r="Q2667"/>
    </row>
    <row r="2668" spans="1:17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O2668"/>
      <c r="P2668"/>
      <c r="Q2668"/>
    </row>
    <row r="2669" spans="1:17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O2669"/>
      <c r="P2669"/>
      <c r="Q2669"/>
    </row>
    <row r="2670" spans="1:17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O2670"/>
      <c r="P2670"/>
      <c r="Q2670"/>
    </row>
    <row r="2671" spans="1:17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O2671"/>
      <c r="P2671"/>
      <c r="Q2671"/>
    </row>
    <row r="2672" spans="1:17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O2672"/>
      <c r="P2672"/>
      <c r="Q2672"/>
    </row>
    <row r="2673" spans="1:17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O2673"/>
      <c r="P2673"/>
      <c r="Q2673"/>
    </row>
    <row r="2674" spans="1:17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O2674"/>
      <c r="P2674"/>
      <c r="Q2674"/>
    </row>
    <row r="2675" spans="1:17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O2675"/>
      <c r="P2675"/>
      <c r="Q2675"/>
    </row>
    <row r="2676" spans="1:17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O2676"/>
      <c r="P2676"/>
      <c r="Q2676"/>
    </row>
    <row r="2677" spans="1:17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O2677"/>
      <c r="P2677"/>
      <c r="Q2677"/>
    </row>
    <row r="2678" spans="1:17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O2678"/>
      <c r="P2678"/>
      <c r="Q2678"/>
    </row>
    <row r="2679" spans="1:17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O2679"/>
      <c r="P2679"/>
      <c r="Q2679"/>
    </row>
    <row r="2680" spans="1:17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O2680"/>
      <c r="P2680"/>
      <c r="Q2680"/>
    </row>
    <row r="2681" spans="1:17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O2681"/>
      <c r="P2681"/>
      <c r="Q2681"/>
    </row>
    <row r="2682" spans="1:17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O2682"/>
      <c r="P2682"/>
      <c r="Q2682"/>
    </row>
    <row r="2683" spans="1:17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O2683"/>
      <c r="P2683"/>
      <c r="Q2683"/>
    </row>
    <row r="2684" spans="1:17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O2684"/>
      <c r="P2684"/>
      <c r="Q2684"/>
    </row>
    <row r="2685" spans="1:17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O2685"/>
      <c r="P2685"/>
      <c r="Q2685"/>
    </row>
    <row r="2686" spans="1:17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O2686"/>
      <c r="P2686"/>
      <c r="Q2686"/>
    </row>
    <row r="2687" spans="1:17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O2687"/>
      <c r="P2687"/>
      <c r="Q2687"/>
    </row>
    <row r="2688" spans="1:17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O2688"/>
      <c r="P2688"/>
      <c r="Q2688"/>
    </row>
    <row r="2689" spans="1:17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O2689"/>
      <c r="P2689"/>
      <c r="Q2689"/>
    </row>
    <row r="2690" spans="1:17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O2690"/>
      <c r="P2690"/>
      <c r="Q2690"/>
    </row>
    <row r="2691" spans="1:17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O2691"/>
      <c r="P2691"/>
      <c r="Q2691"/>
    </row>
    <row r="2692" spans="1:17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O2692"/>
      <c r="P2692"/>
      <c r="Q2692"/>
    </row>
    <row r="2693" spans="1:17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O2693"/>
      <c r="P2693"/>
      <c r="Q2693"/>
    </row>
    <row r="2694" spans="1:17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O2694"/>
      <c r="P2694"/>
      <c r="Q2694"/>
    </row>
    <row r="2695" spans="1:17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O2695"/>
      <c r="P2695"/>
      <c r="Q2695"/>
    </row>
    <row r="2696" spans="1:17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O2696"/>
      <c r="P2696"/>
      <c r="Q2696"/>
    </row>
    <row r="2697" spans="1:17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O2697"/>
      <c r="P2697"/>
      <c r="Q2697"/>
    </row>
    <row r="2698" spans="1:17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O2698"/>
      <c r="P2698"/>
      <c r="Q2698"/>
    </row>
    <row r="2699" spans="1:17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O2699"/>
      <c r="P2699"/>
      <c r="Q2699"/>
    </row>
    <row r="2700" spans="1:17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O2700"/>
      <c r="P2700"/>
      <c r="Q2700"/>
    </row>
    <row r="2701" spans="1:17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O2701"/>
      <c r="P2701"/>
      <c r="Q2701"/>
    </row>
    <row r="2702" spans="1:17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O2702"/>
      <c r="P2702"/>
      <c r="Q2702"/>
    </row>
    <row r="2703" spans="1:17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O2703"/>
      <c r="P2703"/>
      <c r="Q2703"/>
    </row>
    <row r="2704" spans="1:17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O2704"/>
      <c r="P2704"/>
      <c r="Q2704"/>
    </row>
    <row r="2705" spans="1:17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O2705"/>
      <c r="P2705"/>
      <c r="Q2705"/>
    </row>
    <row r="2706" spans="1:17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O2706"/>
      <c r="P2706"/>
      <c r="Q2706"/>
    </row>
    <row r="2707" spans="1:17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O2707"/>
      <c r="P2707"/>
      <c r="Q2707"/>
    </row>
    <row r="2708" spans="1:17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O2708"/>
      <c r="P2708"/>
      <c r="Q2708"/>
    </row>
    <row r="2709" spans="1:17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O2709"/>
      <c r="P2709"/>
      <c r="Q2709"/>
    </row>
    <row r="2710" spans="1:17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O2710"/>
      <c r="P2710"/>
      <c r="Q2710"/>
    </row>
    <row r="2711" spans="1:17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O2711"/>
      <c r="P2711"/>
      <c r="Q2711"/>
    </row>
    <row r="2712" spans="1:17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O2712"/>
      <c r="P2712"/>
      <c r="Q2712"/>
    </row>
    <row r="2713" spans="1:17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O2713"/>
      <c r="P2713"/>
      <c r="Q2713"/>
    </row>
    <row r="2714" spans="1:17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O2714"/>
      <c r="P2714"/>
      <c r="Q2714"/>
    </row>
    <row r="2715" spans="1:17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O2715"/>
      <c r="P2715"/>
      <c r="Q2715"/>
    </row>
    <row r="2716" spans="1:17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O2716"/>
      <c r="P2716"/>
      <c r="Q2716"/>
    </row>
    <row r="2717" spans="1:17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O2717"/>
      <c r="P2717"/>
      <c r="Q2717"/>
    </row>
    <row r="2718" spans="1:17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O2718"/>
      <c r="P2718"/>
      <c r="Q2718"/>
    </row>
    <row r="2719" spans="1:17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O2719"/>
      <c r="P2719"/>
      <c r="Q2719"/>
    </row>
    <row r="2720" spans="1:17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O2720"/>
      <c r="P2720"/>
      <c r="Q2720"/>
    </row>
    <row r="2721" spans="1:17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O2721"/>
      <c r="P2721"/>
      <c r="Q2721"/>
    </row>
    <row r="2722" spans="1:17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O2722"/>
      <c r="P2722"/>
      <c r="Q2722"/>
    </row>
    <row r="2723" spans="1:17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O2723"/>
      <c r="P2723"/>
      <c r="Q2723"/>
    </row>
    <row r="2724" spans="1:17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O2724"/>
      <c r="P2724"/>
      <c r="Q2724"/>
    </row>
    <row r="2725" spans="1:17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O2725"/>
      <c r="P2725"/>
      <c r="Q2725"/>
    </row>
    <row r="2726" spans="1:17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O2726"/>
      <c r="P2726"/>
      <c r="Q2726"/>
    </row>
    <row r="2727" spans="1:17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O2727"/>
      <c r="P2727"/>
      <c r="Q2727"/>
    </row>
    <row r="2728" spans="1:17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O2728"/>
      <c r="P2728"/>
      <c r="Q2728"/>
    </row>
    <row r="2729" spans="1:17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O2729"/>
      <c r="P2729"/>
      <c r="Q2729"/>
    </row>
    <row r="2730" spans="1:17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O2730"/>
      <c r="P2730"/>
      <c r="Q2730"/>
    </row>
    <row r="2731" spans="1:17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O2731"/>
      <c r="P2731"/>
      <c r="Q2731"/>
    </row>
    <row r="2732" spans="1:17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O2732"/>
      <c r="P2732"/>
      <c r="Q2732"/>
    </row>
    <row r="2733" spans="1:17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O2733"/>
      <c r="P2733"/>
      <c r="Q2733"/>
    </row>
    <row r="2734" spans="1:17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O2734"/>
      <c r="P2734"/>
      <c r="Q2734"/>
    </row>
    <row r="2735" spans="1:17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O2735"/>
      <c r="P2735"/>
      <c r="Q2735"/>
    </row>
    <row r="2736" spans="1:17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O2736"/>
      <c r="P2736"/>
      <c r="Q2736"/>
    </row>
    <row r="2737" spans="1:17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O2737"/>
      <c r="P2737"/>
      <c r="Q2737"/>
    </row>
    <row r="2738" spans="1:17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O2738"/>
      <c r="P2738"/>
      <c r="Q2738"/>
    </row>
    <row r="2739" spans="1:17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O2739"/>
      <c r="P2739"/>
      <c r="Q2739"/>
    </row>
    <row r="2740" spans="1:17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O2740"/>
      <c r="P2740"/>
      <c r="Q2740"/>
    </row>
    <row r="2741" spans="1:17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O2741"/>
      <c r="P2741"/>
      <c r="Q2741"/>
    </row>
    <row r="2742" spans="1:17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O2742"/>
      <c r="P2742"/>
      <c r="Q2742"/>
    </row>
    <row r="2743" spans="1:17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O2743"/>
      <c r="P2743"/>
      <c r="Q2743"/>
    </row>
    <row r="2744" spans="1:17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O2744"/>
      <c r="P2744"/>
      <c r="Q2744"/>
    </row>
    <row r="2745" spans="1:17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O2745"/>
      <c r="P2745"/>
      <c r="Q2745"/>
    </row>
    <row r="2746" spans="1:17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O2746"/>
      <c r="P2746"/>
      <c r="Q2746"/>
    </row>
    <row r="2747" spans="1:17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O2747"/>
      <c r="P2747"/>
      <c r="Q2747"/>
    </row>
    <row r="2748" spans="1:17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O2748"/>
      <c r="P2748"/>
      <c r="Q2748"/>
    </row>
    <row r="2749" spans="1:17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O2749"/>
      <c r="P2749"/>
      <c r="Q2749"/>
    </row>
    <row r="2750" spans="1:17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O2750"/>
      <c r="P2750"/>
      <c r="Q2750"/>
    </row>
    <row r="2751" spans="1:17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O2751"/>
      <c r="P2751"/>
      <c r="Q2751"/>
    </row>
    <row r="2752" spans="1:17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O2752"/>
      <c r="P2752"/>
      <c r="Q2752"/>
    </row>
    <row r="2753" spans="1:17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O2753"/>
      <c r="P2753"/>
      <c r="Q2753"/>
    </row>
    <row r="2754" spans="1:17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O2754"/>
      <c r="P2754"/>
      <c r="Q2754"/>
    </row>
    <row r="2755" spans="1:17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O2755"/>
      <c r="P2755"/>
      <c r="Q2755"/>
    </row>
    <row r="2756" spans="1:17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O2756"/>
      <c r="P2756"/>
      <c r="Q2756"/>
    </row>
    <row r="2757" spans="1:17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O2757"/>
      <c r="P2757"/>
      <c r="Q2757"/>
    </row>
    <row r="2758" spans="1:17" x14ac:dyDescent="0.2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O2758"/>
      <c r="P2758"/>
      <c r="Q2758"/>
    </row>
    <row r="2759" spans="1:17" x14ac:dyDescent="0.2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O2759"/>
      <c r="P2759"/>
      <c r="Q2759"/>
    </row>
    <row r="2760" spans="1:17" x14ac:dyDescent="0.2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O2760"/>
      <c r="P2760"/>
      <c r="Q2760"/>
    </row>
    <row r="2761" spans="1:17" x14ac:dyDescent="0.2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O2761"/>
      <c r="P2761"/>
      <c r="Q2761"/>
    </row>
    <row r="2762" spans="1:17" x14ac:dyDescent="0.2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O2762"/>
      <c r="P2762"/>
      <c r="Q2762"/>
    </row>
    <row r="2763" spans="1:17" x14ac:dyDescent="0.2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O2763"/>
      <c r="P2763"/>
      <c r="Q2763"/>
    </row>
    <row r="2764" spans="1:17" x14ac:dyDescent="0.2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O2764"/>
      <c r="P2764"/>
      <c r="Q2764"/>
    </row>
    <row r="2765" spans="1:17" x14ac:dyDescent="0.2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O2765"/>
      <c r="P2765"/>
      <c r="Q2765"/>
    </row>
    <row r="2766" spans="1:17" x14ac:dyDescent="0.2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O2766"/>
      <c r="P2766"/>
      <c r="Q2766"/>
    </row>
    <row r="2767" spans="1:17" x14ac:dyDescent="0.2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O2767"/>
      <c r="P2767"/>
      <c r="Q2767"/>
    </row>
    <row r="2768" spans="1:17" x14ac:dyDescent="0.2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O2768"/>
      <c r="P2768"/>
      <c r="Q2768"/>
    </row>
    <row r="2769" spans="1:17" x14ac:dyDescent="0.2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O2769"/>
      <c r="P2769"/>
      <c r="Q2769"/>
    </row>
    <row r="2770" spans="1:17" x14ac:dyDescent="0.2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O2770"/>
      <c r="P2770"/>
      <c r="Q2770"/>
    </row>
    <row r="2771" spans="1:17" x14ac:dyDescent="0.2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O2771"/>
      <c r="P2771"/>
      <c r="Q2771"/>
    </row>
    <row r="2772" spans="1:17" x14ac:dyDescent="0.2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O2772"/>
      <c r="P2772"/>
      <c r="Q2772"/>
    </row>
    <row r="2773" spans="1:17" x14ac:dyDescent="0.2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O2773"/>
      <c r="P2773"/>
      <c r="Q2773"/>
    </row>
    <row r="2774" spans="1:17" x14ac:dyDescent="0.2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O2774"/>
      <c r="P2774"/>
      <c r="Q2774"/>
    </row>
    <row r="2775" spans="1:17" x14ac:dyDescent="0.2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O2775"/>
      <c r="P2775"/>
      <c r="Q2775"/>
    </row>
    <row r="2776" spans="1:17" x14ac:dyDescent="0.2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O2776"/>
      <c r="P2776"/>
      <c r="Q2776"/>
    </row>
    <row r="2777" spans="1:17" x14ac:dyDescent="0.2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O2777"/>
      <c r="P2777"/>
      <c r="Q2777"/>
    </row>
    <row r="2778" spans="1:17" x14ac:dyDescent="0.2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O2778"/>
      <c r="P2778"/>
      <c r="Q2778"/>
    </row>
    <row r="2779" spans="1:17" x14ac:dyDescent="0.2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O2779"/>
      <c r="P2779"/>
      <c r="Q2779"/>
    </row>
    <row r="2780" spans="1:17" x14ac:dyDescent="0.2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O2780"/>
      <c r="P2780"/>
      <c r="Q2780"/>
    </row>
    <row r="2781" spans="1:17" x14ac:dyDescent="0.2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O2781"/>
      <c r="P2781"/>
      <c r="Q2781"/>
    </row>
    <row r="2782" spans="1:17" x14ac:dyDescent="0.2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O2782"/>
      <c r="P2782"/>
      <c r="Q2782"/>
    </row>
    <row r="2783" spans="1:17" x14ac:dyDescent="0.2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O2783"/>
      <c r="P2783"/>
      <c r="Q2783"/>
    </row>
    <row r="2784" spans="1:17" x14ac:dyDescent="0.2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O2784"/>
      <c r="P2784"/>
      <c r="Q2784"/>
    </row>
    <row r="2785" spans="1:17" x14ac:dyDescent="0.2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O2785"/>
      <c r="P2785"/>
      <c r="Q2785"/>
    </row>
    <row r="2786" spans="1:17" x14ac:dyDescent="0.2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O2786"/>
      <c r="P2786"/>
      <c r="Q2786"/>
    </row>
    <row r="2787" spans="1:17" x14ac:dyDescent="0.2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O2787"/>
      <c r="P2787"/>
      <c r="Q2787"/>
    </row>
    <row r="2788" spans="1:17" x14ac:dyDescent="0.2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O2788"/>
      <c r="P2788"/>
      <c r="Q2788"/>
    </row>
    <row r="2789" spans="1:17" x14ac:dyDescent="0.2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O2789"/>
      <c r="P2789"/>
      <c r="Q2789"/>
    </row>
    <row r="2790" spans="1:17" x14ac:dyDescent="0.2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O2790"/>
      <c r="P2790"/>
      <c r="Q2790"/>
    </row>
    <row r="2791" spans="1:17" x14ac:dyDescent="0.2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O2791"/>
      <c r="P2791"/>
      <c r="Q2791"/>
    </row>
    <row r="2792" spans="1:17" x14ac:dyDescent="0.2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O2792"/>
      <c r="P2792"/>
      <c r="Q2792"/>
    </row>
    <row r="2793" spans="1:17" x14ac:dyDescent="0.2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O2793"/>
      <c r="P2793"/>
      <c r="Q2793"/>
    </row>
    <row r="2794" spans="1:17" x14ac:dyDescent="0.2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O2794"/>
      <c r="P2794"/>
      <c r="Q2794"/>
    </row>
    <row r="2795" spans="1:17" x14ac:dyDescent="0.2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O2795"/>
      <c r="P2795"/>
      <c r="Q2795"/>
    </row>
    <row r="2796" spans="1:17" x14ac:dyDescent="0.2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O2796"/>
      <c r="P2796"/>
      <c r="Q2796"/>
    </row>
    <row r="2797" spans="1:17" x14ac:dyDescent="0.2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O2797"/>
      <c r="P2797"/>
      <c r="Q2797"/>
    </row>
    <row r="2798" spans="1:17" x14ac:dyDescent="0.2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O2798"/>
      <c r="P2798"/>
      <c r="Q2798"/>
    </row>
    <row r="2799" spans="1:17" x14ac:dyDescent="0.2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O2799"/>
      <c r="P2799"/>
      <c r="Q2799"/>
    </row>
    <row r="2800" spans="1:17" x14ac:dyDescent="0.2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O2800"/>
      <c r="P2800"/>
      <c r="Q2800"/>
    </row>
    <row r="2801" spans="1:17" x14ac:dyDescent="0.2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O2801"/>
      <c r="P2801"/>
      <c r="Q2801"/>
    </row>
    <row r="2802" spans="1:17" x14ac:dyDescent="0.2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O2802"/>
      <c r="P2802"/>
      <c r="Q2802"/>
    </row>
    <row r="2803" spans="1:17" x14ac:dyDescent="0.2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O2803"/>
      <c r="P2803"/>
      <c r="Q2803"/>
    </row>
    <row r="2804" spans="1:17" x14ac:dyDescent="0.2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O2804"/>
      <c r="P2804"/>
      <c r="Q2804"/>
    </row>
    <row r="2805" spans="1:17" x14ac:dyDescent="0.2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O2805"/>
      <c r="P2805"/>
      <c r="Q2805"/>
    </row>
    <row r="2806" spans="1:17" x14ac:dyDescent="0.2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O2806"/>
      <c r="P2806"/>
      <c r="Q2806"/>
    </row>
    <row r="2807" spans="1:17" x14ac:dyDescent="0.2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O2807"/>
      <c r="P2807"/>
      <c r="Q2807"/>
    </row>
    <row r="2808" spans="1:17" x14ac:dyDescent="0.2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O2808"/>
      <c r="P2808"/>
      <c r="Q2808"/>
    </row>
    <row r="2809" spans="1:17" x14ac:dyDescent="0.2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O2809"/>
      <c r="P2809"/>
      <c r="Q2809"/>
    </row>
    <row r="2810" spans="1:17" x14ac:dyDescent="0.2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O2810"/>
      <c r="P2810"/>
      <c r="Q2810"/>
    </row>
    <row r="2811" spans="1:17" x14ac:dyDescent="0.2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O2811"/>
      <c r="P2811"/>
      <c r="Q2811"/>
    </row>
    <row r="2812" spans="1:17" x14ac:dyDescent="0.2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O2812"/>
      <c r="P2812"/>
      <c r="Q2812"/>
    </row>
    <row r="2813" spans="1:17" x14ac:dyDescent="0.2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O2813"/>
      <c r="P2813"/>
      <c r="Q2813"/>
    </row>
    <row r="2814" spans="1:17" x14ac:dyDescent="0.2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O2814"/>
      <c r="P2814"/>
      <c r="Q2814"/>
    </row>
    <row r="2815" spans="1:17" x14ac:dyDescent="0.2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O2815"/>
      <c r="P2815"/>
      <c r="Q2815"/>
    </row>
    <row r="2816" spans="1:17" x14ac:dyDescent="0.2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O2816"/>
      <c r="P2816"/>
      <c r="Q2816"/>
    </row>
    <row r="2817" spans="1:17" x14ac:dyDescent="0.2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O2817"/>
      <c r="P2817"/>
      <c r="Q2817"/>
    </row>
    <row r="2818" spans="1:17" x14ac:dyDescent="0.2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O2818"/>
      <c r="P2818"/>
      <c r="Q2818"/>
    </row>
    <row r="2819" spans="1:17" x14ac:dyDescent="0.2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O2819"/>
      <c r="P2819"/>
      <c r="Q2819"/>
    </row>
    <row r="2820" spans="1:17" x14ac:dyDescent="0.2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O2820"/>
      <c r="P2820"/>
      <c r="Q2820"/>
    </row>
    <row r="2821" spans="1:17" x14ac:dyDescent="0.2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O2821"/>
      <c r="P2821"/>
      <c r="Q2821"/>
    </row>
    <row r="2822" spans="1:17" x14ac:dyDescent="0.2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O2822"/>
      <c r="P2822"/>
      <c r="Q2822"/>
    </row>
    <row r="2823" spans="1:17" x14ac:dyDescent="0.2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O2823"/>
      <c r="P2823"/>
      <c r="Q2823"/>
    </row>
    <row r="2824" spans="1:17" x14ac:dyDescent="0.2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O2824"/>
      <c r="P2824"/>
      <c r="Q2824"/>
    </row>
    <row r="2825" spans="1:17" x14ac:dyDescent="0.2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O2825"/>
      <c r="P2825"/>
      <c r="Q2825"/>
    </row>
    <row r="2826" spans="1:17" x14ac:dyDescent="0.2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O2826"/>
      <c r="P2826"/>
      <c r="Q2826"/>
    </row>
    <row r="2827" spans="1:17" x14ac:dyDescent="0.2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O2827"/>
      <c r="P2827"/>
      <c r="Q2827"/>
    </row>
    <row r="2828" spans="1:17" x14ac:dyDescent="0.2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O2828"/>
      <c r="P2828"/>
      <c r="Q2828"/>
    </row>
    <row r="2829" spans="1:17" x14ac:dyDescent="0.2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O2829"/>
      <c r="P2829"/>
      <c r="Q2829"/>
    </row>
    <row r="2830" spans="1:17" x14ac:dyDescent="0.2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O2830"/>
      <c r="P2830"/>
      <c r="Q2830"/>
    </row>
    <row r="2831" spans="1:17" x14ac:dyDescent="0.2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O2831"/>
      <c r="P2831"/>
      <c r="Q2831"/>
    </row>
    <row r="2832" spans="1:17" x14ac:dyDescent="0.2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O2832"/>
      <c r="P2832"/>
      <c r="Q2832"/>
    </row>
    <row r="2833" spans="1:17" x14ac:dyDescent="0.2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O2833"/>
      <c r="P2833"/>
      <c r="Q2833"/>
    </row>
    <row r="2834" spans="1:17" x14ac:dyDescent="0.2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O2834"/>
      <c r="P2834"/>
      <c r="Q2834"/>
    </row>
    <row r="2835" spans="1:17" x14ac:dyDescent="0.2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O2835"/>
      <c r="P2835"/>
      <c r="Q2835"/>
    </row>
    <row r="2836" spans="1:17" x14ac:dyDescent="0.2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O2836"/>
      <c r="P2836"/>
      <c r="Q2836"/>
    </row>
    <row r="2837" spans="1:17" x14ac:dyDescent="0.2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O2837"/>
      <c r="P2837"/>
      <c r="Q2837"/>
    </row>
    <row r="2838" spans="1:17" x14ac:dyDescent="0.2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O2838"/>
      <c r="P2838"/>
      <c r="Q2838"/>
    </row>
    <row r="2839" spans="1:17" x14ac:dyDescent="0.2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O2839"/>
      <c r="P2839"/>
      <c r="Q2839"/>
    </row>
    <row r="2840" spans="1:17" x14ac:dyDescent="0.2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O2840"/>
      <c r="P2840"/>
      <c r="Q2840"/>
    </row>
    <row r="2841" spans="1:17" x14ac:dyDescent="0.2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O2841"/>
      <c r="P2841"/>
      <c r="Q2841"/>
    </row>
    <row r="2842" spans="1:17" x14ac:dyDescent="0.2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O2842"/>
      <c r="P2842"/>
      <c r="Q2842"/>
    </row>
    <row r="2843" spans="1:17" x14ac:dyDescent="0.2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O2843"/>
      <c r="P2843"/>
      <c r="Q2843"/>
    </row>
    <row r="2844" spans="1:17" x14ac:dyDescent="0.2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O2844"/>
      <c r="P2844"/>
      <c r="Q2844"/>
    </row>
    <row r="2845" spans="1:17" x14ac:dyDescent="0.2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O2845"/>
      <c r="P2845"/>
      <c r="Q2845"/>
    </row>
    <row r="2846" spans="1:17" x14ac:dyDescent="0.2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O2846"/>
      <c r="P2846"/>
      <c r="Q2846"/>
    </row>
    <row r="2847" spans="1:17" x14ac:dyDescent="0.2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O2847"/>
      <c r="P2847"/>
      <c r="Q2847"/>
    </row>
    <row r="2848" spans="1:17" x14ac:dyDescent="0.2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O2848"/>
      <c r="P2848"/>
      <c r="Q2848"/>
    </row>
    <row r="2849" spans="1:17" x14ac:dyDescent="0.2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O2849"/>
      <c r="P2849"/>
      <c r="Q2849"/>
    </row>
    <row r="2850" spans="1:17" x14ac:dyDescent="0.2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O2850"/>
      <c r="P2850"/>
      <c r="Q2850"/>
    </row>
    <row r="2851" spans="1:17" x14ac:dyDescent="0.2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O2851"/>
      <c r="P2851"/>
      <c r="Q2851"/>
    </row>
    <row r="2852" spans="1:17" x14ac:dyDescent="0.2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O2852"/>
      <c r="P2852"/>
      <c r="Q2852"/>
    </row>
    <row r="2853" spans="1:17" x14ac:dyDescent="0.2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O2853"/>
      <c r="P2853"/>
      <c r="Q2853"/>
    </row>
    <row r="2854" spans="1:17" x14ac:dyDescent="0.2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O2854"/>
      <c r="P2854"/>
      <c r="Q2854"/>
    </row>
    <row r="2855" spans="1:17" x14ac:dyDescent="0.2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O2855"/>
      <c r="P2855"/>
      <c r="Q2855"/>
    </row>
    <row r="2856" spans="1:17" x14ac:dyDescent="0.2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O2856"/>
      <c r="P2856"/>
      <c r="Q2856"/>
    </row>
    <row r="2857" spans="1:17" x14ac:dyDescent="0.2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O2857"/>
      <c r="P2857"/>
      <c r="Q2857"/>
    </row>
    <row r="2858" spans="1:17" x14ac:dyDescent="0.2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O2858"/>
      <c r="P2858"/>
      <c r="Q2858"/>
    </row>
    <row r="2859" spans="1:17" x14ac:dyDescent="0.2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O2859"/>
      <c r="P2859"/>
      <c r="Q2859"/>
    </row>
    <row r="2860" spans="1:17" x14ac:dyDescent="0.2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O2860"/>
      <c r="P2860"/>
      <c r="Q2860"/>
    </row>
    <row r="2861" spans="1:17" x14ac:dyDescent="0.2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O2861"/>
      <c r="P2861"/>
      <c r="Q2861"/>
    </row>
    <row r="2862" spans="1:17" x14ac:dyDescent="0.2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O2862"/>
      <c r="P2862"/>
      <c r="Q2862"/>
    </row>
    <row r="2863" spans="1:17" x14ac:dyDescent="0.2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O2863"/>
      <c r="P2863"/>
      <c r="Q2863"/>
    </row>
    <row r="2864" spans="1:17" x14ac:dyDescent="0.2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O2864"/>
      <c r="P2864"/>
      <c r="Q2864"/>
    </row>
    <row r="2865" spans="1:17" x14ac:dyDescent="0.2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O2865"/>
      <c r="P2865"/>
      <c r="Q2865"/>
    </row>
    <row r="2866" spans="1:17" x14ac:dyDescent="0.2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O2866"/>
      <c r="P2866"/>
      <c r="Q2866"/>
    </row>
    <row r="2867" spans="1:17" x14ac:dyDescent="0.2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O2867"/>
      <c r="P2867"/>
      <c r="Q2867"/>
    </row>
    <row r="2868" spans="1:17" x14ac:dyDescent="0.2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O2868"/>
      <c r="P2868"/>
      <c r="Q2868"/>
    </row>
    <row r="2869" spans="1:17" x14ac:dyDescent="0.2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O2869"/>
      <c r="P2869"/>
      <c r="Q2869"/>
    </row>
    <row r="2870" spans="1:17" x14ac:dyDescent="0.2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O2870"/>
      <c r="P2870"/>
      <c r="Q2870"/>
    </row>
    <row r="2871" spans="1:17" x14ac:dyDescent="0.2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O2871"/>
      <c r="P2871"/>
      <c r="Q2871"/>
    </row>
    <row r="2872" spans="1:17" x14ac:dyDescent="0.2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O2872"/>
      <c r="P2872"/>
      <c r="Q2872"/>
    </row>
    <row r="2873" spans="1:17" x14ac:dyDescent="0.2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O2873"/>
      <c r="P2873"/>
      <c r="Q2873"/>
    </row>
    <row r="2874" spans="1:17" x14ac:dyDescent="0.2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O2874"/>
      <c r="P2874"/>
      <c r="Q2874"/>
    </row>
    <row r="2875" spans="1:17" x14ac:dyDescent="0.2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O2875"/>
      <c r="P2875"/>
      <c r="Q2875"/>
    </row>
    <row r="2876" spans="1:17" x14ac:dyDescent="0.2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O2876"/>
      <c r="P2876"/>
      <c r="Q2876"/>
    </row>
    <row r="2877" spans="1:17" x14ac:dyDescent="0.2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O2877"/>
      <c r="P2877"/>
      <c r="Q2877"/>
    </row>
    <row r="2878" spans="1:17" x14ac:dyDescent="0.2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O2878"/>
      <c r="P2878"/>
      <c r="Q2878"/>
    </row>
    <row r="2879" spans="1:17" x14ac:dyDescent="0.2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O2879"/>
      <c r="P2879"/>
      <c r="Q2879"/>
    </row>
    <row r="2880" spans="1:17" x14ac:dyDescent="0.2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O2880"/>
      <c r="P2880"/>
      <c r="Q2880"/>
    </row>
    <row r="2881" spans="1:17" x14ac:dyDescent="0.2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O2881"/>
      <c r="P2881"/>
      <c r="Q2881"/>
    </row>
    <row r="2882" spans="1:17" x14ac:dyDescent="0.2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O2882"/>
      <c r="P2882"/>
      <c r="Q2882"/>
    </row>
    <row r="2883" spans="1:17" x14ac:dyDescent="0.2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O2883"/>
      <c r="P2883"/>
      <c r="Q2883"/>
    </row>
    <row r="2884" spans="1:17" x14ac:dyDescent="0.2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O2884"/>
      <c r="P2884"/>
      <c r="Q2884"/>
    </row>
    <row r="2885" spans="1:17" x14ac:dyDescent="0.2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O2885"/>
      <c r="P2885"/>
      <c r="Q2885"/>
    </row>
    <row r="2886" spans="1:17" x14ac:dyDescent="0.2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O2886"/>
      <c r="P2886"/>
      <c r="Q2886"/>
    </row>
    <row r="2887" spans="1:17" x14ac:dyDescent="0.2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O2887"/>
      <c r="P2887"/>
      <c r="Q2887"/>
    </row>
    <row r="2888" spans="1:17" x14ac:dyDescent="0.2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O2888"/>
      <c r="P2888"/>
      <c r="Q2888"/>
    </row>
    <row r="2889" spans="1:17" x14ac:dyDescent="0.2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O2889"/>
      <c r="P2889"/>
      <c r="Q2889"/>
    </row>
    <row r="2890" spans="1:17" x14ac:dyDescent="0.2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O2890"/>
      <c r="P2890"/>
      <c r="Q2890"/>
    </row>
    <row r="2891" spans="1:17" x14ac:dyDescent="0.2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O2891"/>
      <c r="P2891"/>
      <c r="Q2891"/>
    </row>
    <row r="2892" spans="1:17" x14ac:dyDescent="0.2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O2892"/>
      <c r="P2892"/>
      <c r="Q2892"/>
    </row>
    <row r="2893" spans="1:17" x14ac:dyDescent="0.2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O2893"/>
      <c r="P2893"/>
      <c r="Q2893"/>
    </row>
    <row r="2894" spans="1:17" x14ac:dyDescent="0.2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O2894"/>
      <c r="P2894"/>
      <c r="Q2894"/>
    </row>
    <row r="2895" spans="1:17" x14ac:dyDescent="0.2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O2895"/>
      <c r="P2895"/>
      <c r="Q2895"/>
    </row>
    <row r="2896" spans="1:17" x14ac:dyDescent="0.2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O2896"/>
      <c r="P2896"/>
      <c r="Q2896"/>
    </row>
    <row r="2897" spans="1:17" x14ac:dyDescent="0.2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O2897"/>
      <c r="P2897"/>
      <c r="Q2897"/>
    </row>
    <row r="2898" spans="1:17" x14ac:dyDescent="0.2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O2898"/>
      <c r="P2898"/>
      <c r="Q2898"/>
    </row>
    <row r="2899" spans="1:17" x14ac:dyDescent="0.2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O2899"/>
      <c r="P2899"/>
      <c r="Q2899"/>
    </row>
    <row r="2900" spans="1:17" x14ac:dyDescent="0.2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O2900"/>
      <c r="P2900"/>
      <c r="Q2900"/>
    </row>
    <row r="2901" spans="1:17" x14ac:dyDescent="0.2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O2901"/>
      <c r="P2901"/>
      <c r="Q2901"/>
    </row>
    <row r="2902" spans="1:17" x14ac:dyDescent="0.2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O2902"/>
      <c r="P2902"/>
      <c r="Q2902"/>
    </row>
    <row r="2903" spans="1:17" x14ac:dyDescent="0.2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O2903"/>
      <c r="P2903"/>
      <c r="Q2903"/>
    </row>
    <row r="2904" spans="1:17" x14ac:dyDescent="0.2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O2904"/>
      <c r="P2904"/>
      <c r="Q2904"/>
    </row>
    <row r="2905" spans="1:17" x14ac:dyDescent="0.2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O2905"/>
      <c r="P2905"/>
      <c r="Q2905"/>
    </row>
    <row r="2906" spans="1:17" x14ac:dyDescent="0.2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O2906"/>
      <c r="P2906"/>
      <c r="Q2906"/>
    </row>
    <row r="2907" spans="1:17" x14ac:dyDescent="0.2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O2907"/>
      <c r="P2907"/>
      <c r="Q2907"/>
    </row>
    <row r="2908" spans="1:17" x14ac:dyDescent="0.2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O2908"/>
      <c r="P2908"/>
      <c r="Q2908"/>
    </row>
    <row r="2909" spans="1:17" x14ac:dyDescent="0.2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O2909"/>
      <c r="P2909"/>
      <c r="Q2909"/>
    </row>
    <row r="2910" spans="1:17" x14ac:dyDescent="0.2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O2910"/>
      <c r="P2910"/>
      <c r="Q2910"/>
    </row>
    <row r="2911" spans="1:17" x14ac:dyDescent="0.2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O2911"/>
      <c r="P2911"/>
      <c r="Q2911"/>
    </row>
    <row r="2912" spans="1:17" x14ac:dyDescent="0.2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O2912"/>
      <c r="P2912"/>
      <c r="Q2912"/>
    </row>
    <row r="2913" spans="1:17" x14ac:dyDescent="0.2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O2913"/>
      <c r="P2913"/>
      <c r="Q2913"/>
    </row>
    <row r="2914" spans="1:17" x14ac:dyDescent="0.2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O2914"/>
      <c r="P2914"/>
      <c r="Q2914"/>
    </row>
    <row r="2915" spans="1:17" x14ac:dyDescent="0.2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O2915"/>
      <c r="P2915"/>
      <c r="Q2915"/>
    </row>
    <row r="2916" spans="1:17" x14ac:dyDescent="0.2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O2916"/>
      <c r="P2916"/>
      <c r="Q2916"/>
    </row>
    <row r="2917" spans="1:17" x14ac:dyDescent="0.2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O2917"/>
      <c r="P2917"/>
      <c r="Q2917"/>
    </row>
    <row r="2918" spans="1:17" x14ac:dyDescent="0.2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O2918"/>
      <c r="P2918"/>
      <c r="Q2918"/>
    </row>
    <row r="2919" spans="1:17" x14ac:dyDescent="0.2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O2919"/>
      <c r="P2919"/>
      <c r="Q2919"/>
    </row>
    <row r="2920" spans="1:17" x14ac:dyDescent="0.2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O2920"/>
      <c r="P2920"/>
      <c r="Q2920"/>
    </row>
    <row r="2921" spans="1:17" x14ac:dyDescent="0.2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O2921"/>
      <c r="P2921"/>
      <c r="Q2921"/>
    </row>
    <row r="2922" spans="1:17" x14ac:dyDescent="0.2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O2922"/>
      <c r="P2922"/>
      <c r="Q2922"/>
    </row>
    <row r="2923" spans="1:17" x14ac:dyDescent="0.2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O2923"/>
      <c r="P2923"/>
      <c r="Q2923"/>
    </row>
    <row r="2924" spans="1:17" x14ac:dyDescent="0.2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O2924"/>
      <c r="P2924"/>
      <c r="Q2924"/>
    </row>
    <row r="2925" spans="1:17" x14ac:dyDescent="0.2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O2925"/>
      <c r="P2925"/>
      <c r="Q2925"/>
    </row>
    <row r="2926" spans="1:17" x14ac:dyDescent="0.2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O2926"/>
      <c r="P2926"/>
      <c r="Q2926"/>
    </row>
    <row r="2927" spans="1:17" x14ac:dyDescent="0.2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O2927"/>
      <c r="P2927"/>
      <c r="Q2927"/>
    </row>
    <row r="2928" spans="1:17" x14ac:dyDescent="0.2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O2928"/>
      <c r="P2928"/>
      <c r="Q2928"/>
    </row>
    <row r="2929" spans="1:17" x14ac:dyDescent="0.2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O2929"/>
      <c r="P2929"/>
      <c r="Q2929"/>
    </row>
    <row r="2930" spans="1:17" x14ac:dyDescent="0.2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O2930"/>
      <c r="P2930"/>
      <c r="Q2930"/>
    </row>
    <row r="2931" spans="1:17" x14ac:dyDescent="0.2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O2931"/>
      <c r="P2931"/>
      <c r="Q2931"/>
    </row>
    <row r="2932" spans="1:17" x14ac:dyDescent="0.2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O2932"/>
      <c r="P2932"/>
      <c r="Q2932"/>
    </row>
    <row r="2933" spans="1:17" x14ac:dyDescent="0.2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O2933"/>
      <c r="P2933"/>
      <c r="Q2933"/>
    </row>
    <row r="2934" spans="1:17" x14ac:dyDescent="0.2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O2934"/>
      <c r="P2934"/>
      <c r="Q2934"/>
    </row>
    <row r="2935" spans="1:17" x14ac:dyDescent="0.2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O2935"/>
      <c r="P2935"/>
      <c r="Q2935"/>
    </row>
    <row r="2936" spans="1:17" x14ac:dyDescent="0.2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O2936"/>
      <c r="P2936"/>
      <c r="Q2936"/>
    </row>
    <row r="2937" spans="1:17" x14ac:dyDescent="0.2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O2937"/>
      <c r="P2937"/>
      <c r="Q2937"/>
    </row>
    <row r="2938" spans="1:17" x14ac:dyDescent="0.2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O2938"/>
      <c r="P2938"/>
      <c r="Q2938"/>
    </row>
    <row r="2939" spans="1:17" x14ac:dyDescent="0.2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O2939"/>
      <c r="P2939"/>
      <c r="Q2939"/>
    </row>
    <row r="2940" spans="1:17" x14ac:dyDescent="0.2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O2940"/>
      <c r="P2940"/>
      <c r="Q2940"/>
    </row>
    <row r="2941" spans="1:17" x14ac:dyDescent="0.2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O2941"/>
      <c r="P2941"/>
      <c r="Q2941"/>
    </row>
    <row r="2942" spans="1:17" x14ac:dyDescent="0.2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O2942"/>
      <c r="P2942"/>
      <c r="Q2942"/>
    </row>
    <row r="2943" spans="1:17" x14ac:dyDescent="0.2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O2943"/>
      <c r="P2943"/>
      <c r="Q2943"/>
    </row>
    <row r="2944" spans="1:17" x14ac:dyDescent="0.2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O2944"/>
      <c r="P2944"/>
      <c r="Q2944"/>
    </row>
    <row r="2945" spans="1:17" x14ac:dyDescent="0.2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O2945"/>
      <c r="P2945"/>
      <c r="Q2945"/>
    </row>
    <row r="2946" spans="1:17" x14ac:dyDescent="0.2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O2946"/>
      <c r="P2946"/>
      <c r="Q2946"/>
    </row>
    <row r="2947" spans="1:17" x14ac:dyDescent="0.2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O2947"/>
      <c r="P2947"/>
      <c r="Q2947"/>
    </row>
    <row r="2948" spans="1:17" x14ac:dyDescent="0.2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O2948"/>
      <c r="P2948"/>
      <c r="Q2948"/>
    </row>
    <row r="2949" spans="1:17" x14ac:dyDescent="0.2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O2949"/>
      <c r="P2949"/>
      <c r="Q2949"/>
    </row>
    <row r="2950" spans="1:17" x14ac:dyDescent="0.2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O2950"/>
      <c r="P2950"/>
      <c r="Q2950"/>
    </row>
    <row r="2951" spans="1:17" x14ac:dyDescent="0.2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O2951"/>
      <c r="P2951"/>
      <c r="Q2951"/>
    </row>
    <row r="2952" spans="1:17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O2952"/>
      <c r="P2952"/>
      <c r="Q2952"/>
    </row>
    <row r="2953" spans="1:17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O2953"/>
      <c r="P2953"/>
      <c r="Q2953"/>
    </row>
    <row r="2954" spans="1:17" x14ac:dyDescent="0.2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O2954"/>
      <c r="P2954"/>
      <c r="Q2954"/>
    </row>
    <row r="2955" spans="1:17" x14ac:dyDescent="0.2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O2955"/>
      <c r="P2955"/>
      <c r="Q2955"/>
    </row>
    <row r="2956" spans="1:17" x14ac:dyDescent="0.2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O2956"/>
      <c r="P2956"/>
      <c r="Q2956"/>
    </row>
    <row r="2957" spans="1:17" x14ac:dyDescent="0.2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O2957"/>
      <c r="P2957"/>
      <c r="Q2957"/>
    </row>
    <row r="2958" spans="1:17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O2958"/>
      <c r="P2958"/>
      <c r="Q2958"/>
    </row>
    <row r="2959" spans="1:17" x14ac:dyDescent="0.2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O2959"/>
      <c r="P2959"/>
      <c r="Q2959"/>
    </row>
    <row r="2960" spans="1:17" x14ac:dyDescent="0.2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O2960"/>
      <c r="P2960"/>
      <c r="Q2960"/>
    </row>
    <row r="2961" spans="1:17" x14ac:dyDescent="0.2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O2961"/>
      <c r="P2961"/>
      <c r="Q2961"/>
    </row>
    <row r="2962" spans="1:17" x14ac:dyDescent="0.2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O2962"/>
      <c r="P2962"/>
      <c r="Q2962"/>
    </row>
    <row r="2963" spans="1:17" x14ac:dyDescent="0.2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O2963"/>
      <c r="P2963"/>
      <c r="Q2963"/>
    </row>
    <row r="2964" spans="1:17" x14ac:dyDescent="0.2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O2964"/>
      <c r="P2964"/>
      <c r="Q2964"/>
    </row>
    <row r="2965" spans="1:17" x14ac:dyDescent="0.2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O2965"/>
      <c r="P2965"/>
      <c r="Q2965"/>
    </row>
    <row r="2966" spans="1:17" x14ac:dyDescent="0.2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O2966"/>
      <c r="P2966"/>
      <c r="Q2966"/>
    </row>
    <row r="2967" spans="1:17" x14ac:dyDescent="0.2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O2967"/>
      <c r="P2967"/>
      <c r="Q2967"/>
    </row>
    <row r="2968" spans="1:17" x14ac:dyDescent="0.2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O2968"/>
      <c r="P2968"/>
      <c r="Q2968"/>
    </row>
    <row r="2969" spans="1:17" x14ac:dyDescent="0.2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O2969"/>
      <c r="P2969"/>
      <c r="Q2969"/>
    </row>
    <row r="2970" spans="1:17" x14ac:dyDescent="0.2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O2970"/>
      <c r="P2970"/>
      <c r="Q2970"/>
    </row>
    <row r="2971" spans="1:17" x14ac:dyDescent="0.2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O2971"/>
      <c r="P2971"/>
      <c r="Q2971"/>
    </row>
    <row r="2972" spans="1:17" x14ac:dyDescent="0.2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O2972"/>
      <c r="P2972"/>
      <c r="Q2972"/>
    </row>
    <row r="2973" spans="1:17" x14ac:dyDescent="0.2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O2973"/>
      <c r="P2973"/>
      <c r="Q2973"/>
    </row>
    <row r="2974" spans="1:17" x14ac:dyDescent="0.2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O2974"/>
      <c r="P2974"/>
      <c r="Q2974"/>
    </row>
    <row r="2975" spans="1:17" x14ac:dyDescent="0.2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O2975"/>
      <c r="P2975"/>
      <c r="Q2975"/>
    </row>
    <row r="2976" spans="1:17" x14ac:dyDescent="0.2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O2976"/>
      <c r="P2976"/>
      <c r="Q2976"/>
    </row>
    <row r="2977" spans="1:17" x14ac:dyDescent="0.2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O2977"/>
      <c r="P2977"/>
      <c r="Q2977"/>
    </row>
    <row r="2978" spans="1:17" x14ac:dyDescent="0.2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O2978"/>
      <c r="P2978"/>
      <c r="Q2978"/>
    </row>
    <row r="2979" spans="1:17" x14ac:dyDescent="0.2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O2979"/>
      <c r="P2979"/>
      <c r="Q2979"/>
    </row>
    <row r="2980" spans="1:17" x14ac:dyDescent="0.2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O2980"/>
      <c r="P2980"/>
      <c r="Q2980"/>
    </row>
    <row r="2981" spans="1:17" x14ac:dyDescent="0.2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O2981"/>
      <c r="P2981"/>
      <c r="Q2981"/>
    </row>
    <row r="2982" spans="1:17" x14ac:dyDescent="0.2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O2982"/>
      <c r="P2982"/>
      <c r="Q2982"/>
    </row>
    <row r="2983" spans="1:17" x14ac:dyDescent="0.2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O2983"/>
      <c r="P2983"/>
      <c r="Q2983"/>
    </row>
    <row r="2984" spans="1:17" x14ac:dyDescent="0.2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O2984"/>
      <c r="P2984"/>
      <c r="Q2984"/>
    </row>
    <row r="2985" spans="1:17" x14ac:dyDescent="0.2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O2985"/>
      <c r="P2985"/>
      <c r="Q2985"/>
    </row>
    <row r="2986" spans="1:17" x14ac:dyDescent="0.2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O2986"/>
      <c r="P2986"/>
      <c r="Q2986"/>
    </row>
    <row r="2987" spans="1:17" x14ac:dyDescent="0.2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O2987"/>
      <c r="P2987"/>
      <c r="Q2987"/>
    </row>
    <row r="2988" spans="1:17" x14ac:dyDescent="0.2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O2988"/>
      <c r="P2988"/>
      <c r="Q2988"/>
    </row>
    <row r="2989" spans="1:17" x14ac:dyDescent="0.2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O2989"/>
      <c r="P2989"/>
      <c r="Q2989"/>
    </row>
    <row r="2990" spans="1:17" x14ac:dyDescent="0.2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O2990"/>
      <c r="P2990"/>
      <c r="Q2990"/>
    </row>
    <row r="2991" spans="1:17" x14ac:dyDescent="0.2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O2991"/>
      <c r="P2991"/>
      <c r="Q2991"/>
    </row>
    <row r="2992" spans="1:17" x14ac:dyDescent="0.2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O2992"/>
      <c r="P2992"/>
      <c r="Q2992"/>
    </row>
    <row r="2993" spans="1:17" x14ac:dyDescent="0.2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O2993"/>
      <c r="P2993"/>
      <c r="Q2993"/>
    </row>
    <row r="2994" spans="1:17" x14ac:dyDescent="0.2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O2994"/>
      <c r="P2994"/>
      <c r="Q2994"/>
    </row>
    <row r="2995" spans="1:17" x14ac:dyDescent="0.2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O2995"/>
      <c r="P2995"/>
      <c r="Q2995"/>
    </row>
    <row r="2996" spans="1:17" x14ac:dyDescent="0.2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O2996"/>
      <c r="P2996"/>
      <c r="Q2996"/>
    </row>
    <row r="2997" spans="1:17" x14ac:dyDescent="0.2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O2997"/>
      <c r="P2997"/>
      <c r="Q2997"/>
    </row>
    <row r="2998" spans="1:17" x14ac:dyDescent="0.2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O2998"/>
      <c r="P2998"/>
      <c r="Q2998"/>
    </row>
    <row r="2999" spans="1:17" x14ac:dyDescent="0.2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O2999"/>
      <c r="P2999"/>
      <c r="Q2999"/>
    </row>
    <row r="3000" spans="1:17" x14ac:dyDescent="0.2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O3000"/>
      <c r="P3000"/>
      <c r="Q3000"/>
    </row>
    <row r="3001" spans="1:17" x14ac:dyDescent="0.2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O3001"/>
      <c r="P3001"/>
      <c r="Q3001"/>
    </row>
    <row r="3002" spans="1:17" x14ac:dyDescent="0.2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O3002"/>
      <c r="P3002"/>
      <c r="Q3002"/>
    </row>
    <row r="3003" spans="1:17" x14ac:dyDescent="0.2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O3003"/>
      <c r="P3003"/>
      <c r="Q3003"/>
    </row>
    <row r="3004" spans="1:17" x14ac:dyDescent="0.2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O3004"/>
      <c r="P3004"/>
      <c r="Q3004"/>
    </row>
    <row r="3005" spans="1:17" x14ac:dyDescent="0.2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O3005"/>
      <c r="P3005"/>
      <c r="Q3005"/>
    </row>
    <row r="3006" spans="1:17" x14ac:dyDescent="0.2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O3006"/>
      <c r="P3006"/>
      <c r="Q3006"/>
    </row>
    <row r="3007" spans="1:17" x14ac:dyDescent="0.2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O3007"/>
      <c r="P3007"/>
      <c r="Q3007"/>
    </row>
    <row r="3008" spans="1:17" x14ac:dyDescent="0.2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O3008"/>
      <c r="P3008"/>
      <c r="Q3008"/>
    </row>
    <row r="3009" spans="1:17" x14ac:dyDescent="0.2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O3009"/>
      <c r="P3009"/>
      <c r="Q3009"/>
    </row>
    <row r="3010" spans="1:17" x14ac:dyDescent="0.2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O3010"/>
      <c r="P3010"/>
      <c r="Q3010"/>
    </row>
    <row r="3011" spans="1:17" x14ac:dyDescent="0.2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O3011"/>
      <c r="P3011"/>
      <c r="Q3011"/>
    </row>
    <row r="3012" spans="1:17" x14ac:dyDescent="0.2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O3012"/>
      <c r="P3012"/>
      <c r="Q3012"/>
    </row>
    <row r="3013" spans="1:17" x14ac:dyDescent="0.2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O3013"/>
      <c r="P3013"/>
      <c r="Q3013"/>
    </row>
    <row r="3014" spans="1:17" x14ac:dyDescent="0.2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O3014"/>
      <c r="P3014"/>
      <c r="Q3014"/>
    </row>
    <row r="3015" spans="1:17" x14ac:dyDescent="0.2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O3015"/>
      <c r="P3015"/>
      <c r="Q3015"/>
    </row>
    <row r="3016" spans="1:17" x14ac:dyDescent="0.2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O3016"/>
      <c r="P3016"/>
      <c r="Q3016"/>
    </row>
    <row r="3017" spans="1:17" x14ac:dyDescent="0.2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O3017"/>
      <c r="P3017"/>
      <c r="Q3017"/>
    </row>
    <row r="3018" spans="1:17" x14ac:dyDescent="0.2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O3018"/>
      <c r="P3018"/>
      <c r="Q3018"/>
    </row>
    <row r="3019" spans="1:17" x14ac:dyDescent="0.2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O3019"/>
      <c r="P3019"/>
      <c r="Q3019"/>
    </row>
    <row r="3020" spans="1:17" x14ac:dyDescent="0.2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O3020"/>
      <c r="P3020"/>
      <c r="Q3020"/>
    </row>
    <row r="3021" spans="1:17" x14ac:dyDescent="0.2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O3021"/>
      <c r="P3021"/>
      <c r="Q3021"/>
    </row>
    <row r="3022" spans="1:17" x14ac:dyDescent="0.2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O3022"/>
      <c r="P3022"/>
      <c r="Q3022"/>
    </row>
    <row r="3023" spans="1:17" x14ac:dyDescent="0.2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O3023"/>
      <c r="P3023"/>
      <c r="Q3023"/>
    </row>
    <row r="3024" spans="1:17" x14ac:dyDescent="0.2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O3024"/>
      <c r="P3024"/>
      <c r="Q3024"/>
    </row>
    <row r="3025" spans="1:17" x14ac:dyDescent="0.2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O3025"/>
      <c r="P3025"/>
      <c r="Q3025"/>
    </row>
    <row r="3026" spans="1:17" x14ac:dyDescent="0.2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O3026"/>
      <c r="P3026"/>
      <c r="Q3026"/>
    </row>
    <row r="3027" spans="1:17" x14ac:dyDescent="0.2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O3027"/>
      <c r="P3027"/>
      <c r="Q3027"/>
    </row>
    <row r="3028" spans="1:17" x14ac:dyDescent="0.2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O3028"/>
      <c r="P3028"/>
      <c r="Q3028"/>
    </row>
    <row r="3029" spans="1:17" x14ac:dyDescent="0.2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O3029"/>
      <c r="P3029"/>
      <c r="Q3029"/>
    </row>
    <row r="3030" spans="1:17" x14ac:dyDescent="0.2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O3030"/>
      <c r="P3030"/>
      <c r="Q3030"/>
    </row>
    <row r="3031" spans="1:17" x14ac:dyDescent="0.2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O3031"/>
      <c r="P3031"/>
      <c r="Q3031"/>
    </row>
    <row r="3032" spans="1:17" x14ac:dyDescent="0.2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O3032"/>
      <c r="P3032"/>
      <c r="Q3032"/>
    </row>
    <row r="3033" spans="1:17" x14ac:dyDescent="0.2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O3033"/>
      <c r="P3033"/>
      <c r="Q3033"/>
    </row>
    <row r="3034" spans="1:17" x14ac:dyDescent="0.2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O3034"/>
      <c r="P3034"/>
      <c r="Q3034"/>
    </row>
    <row r="3035" spans="1:17" x14ac:dyDescent="0.2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O3035"/>
      <c r="P3035"/>
      <c r="Q3035"/>
    </row>
    <row r="3036" spans="1:17" x14ac:dyDescent="0.2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O3036"/>
      <c r="P3036"/>
      <c r="Q3036"/>
    </row>
    <row r="3037" spans="1:17" x14ac:dyDescent="0.2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O3037"/>
      <c r="P3037"/>
      <c r="Q3037"/>
    </row>
    <row r="3038" spans="1:17" x14ac:dyDescent="0.2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O3038"/>
      <c r="P3038"/>
      <c r="Q3038"/>
    </row>
    <row r="3039" spans="1:17" x14ac:dyDescent="0.2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O3039"/>
      <c r="P3039"/>
      <c r="Q3039"/>
    </row>
    <row r="3040" spans="1:17" x14ac:dyDescent="0.2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O3040"/>
      <c r="P3040"/>
      <c r="Q3040"/>
    </row>
    <row r="3041" spans="1:17" x14ac:dyDescent="0.2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O3041"/>
      <c r="P3041"/>
      <c r="Q3041"/>
    </row>
    <row r="3042" spans="1:17" x14ac:dyDescent="0.2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O3042"/>
      <c r="P3042"/>
      <c r="Q3042"/>
    </row>
    <row r="3043" spans="1:17" x14ac:dyDescent="0.2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O3043"/>
      <c r="P3043"/>
      <c r="Q3043"/>
    </row>
    <row r="3044" spans="1:17" x14ac:dyDescent="0.2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O3044"/>
      <c r="P3044"/>
      <c r="Q3044"/>
    </row>
    <row r="3045" spans="1:17" x14ac:dyDescent="0.2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O3045"/>
      <c r="P3045"/>
      <c r="Q3045"/>
    </row>
    <row r="3046" spans="1:17" x14ac:dyDescent="0.2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O3046"/>
      <c r="P3046"/>
      <c r="Q3046"/>
    </row>
    <row r="3047" spans="1:17" x14ac:dyDescent="0.2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O3047"/>
      <c r="P3047"/>
      <c r="Q3047"/>
    </row>
    <row r="3048" spans="1:17" x14ac:dyDescent="0.2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O3048"/>
      <c r="P3048"/>
      <c r="Q3048"/>
    </row>
    <row r="3049" spans="1:17" x14ac:dyDescent="0.2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O3049"/>
      <c r="P3049"/>
      <c r="Q3049"/>
    </row>
    <row r="3050" spans="1:17" x14ac:dyDescent="0.2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O3050"/>
      <c r="P3050"/>
      <c r="Q3050"/>
    </row>
    <row r="3051" spans="1:17" x14ac:dyDescent="0.2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O3051"/>
      <c r="P3051"/>
      <c r="Q3051"/>
    </row>
    <row r="3052" spans="1:17" x14ac:dyDescent="0.2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O3052"/>
      <c r="P3052"/>
      <c r="Q3052"/>
    </row>
    <row r="3053" spans="1:17" x14ac:dyDescent="0.2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O3053"/>
      <c r="P3053"/>
      <c r="Q3053"/>
    </row>
    <row r="3054" spans="1:17" x14ac:dyDescent="0.2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O3054"/>
      <c r="P3054"/>
      <c r="Q3054"/>
    </row>
    <row r="3055" spans="1:17" x14ac:dyDescent="0.2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O3055"/>
      <c r="P3055"/>
      <c r="Q3055"/>
    </row>
    <row r="3056" spans="1:17" x14ac:dyDescent="0.2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O3056"/>
      <c r="P3056"/>
      <c r="Q3056"/>
    </row>
    <row r="3057" spans="1:17" x14ac:dyDescent="0.2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O3057"/>
      <c r="P3057"/>
      <c r="Q3057"/>
    </row>
    <row r="3058" spans="1:17" x14ac:dyDescent="0.2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O3058"/>
      <c r="P3058"/>
      <c r="Q3058"/>
    </row>
    <row r="3059" spans="1:17" x14ac:dyDescent="0.2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O3059"/>
      <c r="P3059"/>
      <c r="Q3059"/>
    </row>
    <row r="3060" spans="1:17" x14ac:dyDescent="0.2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O3060"/>
      <c r="P3060"/>
      <c r="Q3060"/>
    </row>
    <row r="3061" spans="1:17" x14ac:dyDescent="0.2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O3061"/>
      <c r="P3061"/>
      <c r="Q3061"/>
    </row>
    <row r="3062" spans="1:17" x14ac:dyDescent="0.2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O3062"/>
      <c r="P3062"/>
      <c r="Q3062"/>
    </row>
    <row r="3063" spans="1:17" x14ac:dyDescent="0.2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O3063"/>
      <c r="P3063"/>
      <c r="Q3063"/>
    </row>
    <row r="3064" spans="1:17" x14ac:dyDescent="0.2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O3064"/>
      <c r="P3064"/>
      <c r="Q3064"/>
    </row>
    <row r="3065" spans="1:17" x14ac:dyDescent="0.2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O3065"/>
      <c r="P3065"/>
      <c r="Q3065"/>
    </row>
    <row r="3066" spans="1:17" x14ac:dyDescent="0.2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O3066"/>
      <c r="P3066"/>
      <c r="Q3066"/>
    </row>
    <row r="3067" spans="1:17" x14ac:dyDescent="0.2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O3067"/>
      <c r="P3067"/>
      <c r="Q3067"/>
    </row>
    <row r="3068" spans="1:17" x14ac:dyDescent="0.2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O3068"/>
      <c r="P3068"/>
      <c r="Q3068"/>
    </row>
    <row r="3069" spans="1:17" x14ac:dyDescent="0.2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O3069"/>
      <c r="P3069"/>
      <c r="Q3069"/>
    </row>
    <row r="3070" spans="1:17" x14ac:dyDescent="0.2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O3070"/>
      <c r="P3070"/>
      <c r="Q3070"/>
    </row>
    <row r="3071" spans="1:17" x14ac:dyDescent="0.2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O3071"/>
      <c r="P3071"/>
      <c r="Q3071"/>
    </row>
    <row r="3072" spans="1:17" x14ac:dyDescent="0.2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O3072"/>
      <c r="P3072"/>
      <c r="Q3072"/>
    </row>
    <row r="3073" spans="1:17" x14ac:dyDescent="0.2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O3073"/>
      <c r="P3073"/>
      <c r="Q3073"/>
    </row>
    <row r="3074" spans="1:17" x14ac:dyDescent="0.2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O3074"/>
      <c r="P3074"/>
      <c r="Q3074"/>
    </row>
    <row r="3075" spans="1:17" x14ac:dyDescent="0.2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O3075"/>
      <c r="P3075"/>
      <c r="Q3075"/>
    </row>
    <row r="3076" spans="1:17" x14ac:dyDescent="0.2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O3076"/>
      <c r="P3076"/>
      <c r="Q3076"/>
    </row>
    <row r="3077" spans="1:17" x14ac:dyDescent="0.2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O3077"/>
      <c r="P3077"/>
      <c r="Q3077"/>
    </row>
    <row r="3078" spans="1:17" x14ac:dyDescent="0.2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O3078"/>
      <c r="P3078"/>
      <c r="Q3078"/>
    </row>
    <row r="3079" spans="1:17" x14ac:dyDescent="0.2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O3079"/>
      <c r="P3079"/>
      <c r="Q3079"/>
    </row>
    <row r="3080" spans="1:17" x14ac:dyDescent="0.2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O3080"/>
      <c r="P3080"/>
      <c r="Q3080"/>
    </row>
    <row r="3081" spans="1:17" x14ac:dyDescent="0.2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O3081"/>
      <c r="P3081"/>
      <c r="Q3081"/>
    </row>
    <row r="3082" spans="1:17" x14ac:dyDescent="0.2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O3082"/>
      <c r="P3082"/>
      <c r="Q3082"/>
    </row>
    <row r="3083" spans="1:17" x14ac:dyDescent="0.2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O3083"/>
      <c r="P3083"/>
      <c r="Q3083"/>
    </row>
    <row r="3084" spans="1:17" x14ac:dyDescent="0.2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O3084"/>
      <c r="P3084"/>
      <c r="Q3084"/>
    </row>
    <row r="3085" spans="1:17" x14ac:dyDescent="0.2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O3085"/>
      <c r="P3085"/>
      <c r="Q3085"/>
    </row>
    <row r="3086" spans="1:17" x14ac:dyDescent="0.2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O3086"/>
      <c r="P3086"/>
      <c r="Q3086"/>
    </row>
    <row r="3087" spans="1:17" x14ac:dyDescent="0.2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O3087"/>
      <c r="P3087"/>
      <c r="Q3087"/>
    </row>
    <row r="3088" spans="1:17" x14ac:dyDescent="0.2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O3088"/>
      <c r="P3088"/>
      <c r="Q3088"/>
    </row>
    <row r="3089" spans="1:17" x14ac:dyDescent="0.2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O3089"/>
      <c r="P3089"/>
      <c r="Q3089"/>
    </row>
    <row r="3090" spans="1:17" x14ac:dyDescent="0.2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O3090"/>
      <c r="P3090"/>
      <c r="Q3090"/>
    </row>
    <row r="3091" spans="1:17" x14ac:dyDescent="0.2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O3091"/>
      <c r="P3091"/>
      <c r="Q3091"/>
    </row>
    <row r="3092" spans="1:17" x14ac:dyDescent="0.2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O3092"/>
      <c r="P3092"/>
      <c r="Q3092"/>
    </row>
    <row r="3093" spans="1:17" x14ac:dyDescent="0.2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O3093"/>
      <c r="P3093"/>
      <c r="Q3093"/>
    </row>
    <row r="3094" spans="1:17" x14ac:dyDescent="0.2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O3094"/>
      <c r="P3094"/>
      <c r="Q3094"/>
    </row>
    <row r="3095" spans="1:17" x14ac:dyDescent="0.2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O3095"/>
      <c r="P3095"/>
      <c r="Q3095"/>
    </row>
    <row r="3096" spans="1:17" x14ac:dyDescent="0.2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O3096"/>
      <c r="P3096"/>
      <c r="Q3096"/>
    </row>
    <row r="3097" spans="1:17" x14ac:dyDescent="0.2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O3097"/>
      <c r="P3097"/>
      <c r="Q3097"/>
    </row>
    <row r="3098" spans="1:17" x14ac:dyDescent="0.2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O3098"/>
      <c r="P3098"/>
      <c r="Q3098"/>
    </row>
    <row r="3099" spans="1:17" x14ac:dyDescent="0.2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O3099"/>
      <c r="P3099"/>
      <c r="Q3099"/>
    </row>
    <row r="3100" spans="1:17" x14ac:dyDescent="0.2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O3100"/>
      <c r="P3100"/>
      <c r="Q3100"/>
    </row>
    <row r="3101" spans="1:17" x14ac:dyDescent="0.2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O3101"/>
      <c r="P3101"/>
      <c r="Q3101"/>
    </row>
    <row r="3102" spans="1:17" x14ac:dyDescent="0.2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O3102"/>
      <c r="P3102"/>
      <c r="Q3102"/>
    </row>
    <row r="3103" spans="1:17" x14ac:dyDescent="0.2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O3103"/>
      <c r="P3103"/>
      <c r="Q3103"/>
    </row>
    <row r="3104" spans="1:17" x14ac:dyDescent="0.2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O3104"/>
      <c r="P3104"/>
      <c r="Q3104"/>
    </row>
    <row r="3105" spans="1:17" x14ac:dyDescent="0.2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O3105"/>
      <c r="P3105"/>
      <c r="Q3105"/>
    </row>
    <row r="3106" spans="1:17" x14ac:dyDescent="0.2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O3106"/>
      <c r="P3106"/>
      <c r="Q3106"/>
    </row>
    <row r="3107" spans="1:17" x14ac:dyDescent="0.2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O3107"/>
      <c r="P3107"/>
      <c r="Q3107"/>
    </row>
    <row r="3108" spans="1:17" x14ac:dyDescent="0.2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O3108"/>
      <c r="P3108"/>
      <c r="Q3108"/>
    </row>
    <row r="3109" spans="1:17" x14ac:dyDescent="0.2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O3109"/>
      <c r="P3109"/>
      <c r="Q3109"/>
    </row>
    <row r="3110" spans="1:17" x14ac:dyDescent="0.2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O3110"/>
      <c r="P3110"/>
      <c r="Q3110"/>
    </row>
    <row r="3111" spans="1:17" x14ac:dyDescent="0.2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O3111"/>
      <c r="P3111"/>
      <c r="Q3111"/>
    </row>
    <row r="3112" spans="1:17" x14ac:dyDescent="0.2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O3112"/>
      <c r="P3112"/>
      <c r="Q3112"/>
    </row>
    <row r="3113" spans="1:17" x14ac:dyDescent="0.2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O3113"/>
      <c r="P3113"/>
      <c r="Q3113"/>
    </row>
    <row r="3114" spans="1:17" x14ac:dyDescent="0.2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O3114"/>
      <c r="P3114"/>
      <c r="Q3114"/>
    </row>
    <row r="3115" spans="1:17" x14ac:dyDescent="0.2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O3115"/>
      <c r="P3115"/>
      <c r="Q3115"/>
    </row>
    <row r="3116" spans="1:17" x14ac:dyDescent="0.2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O3116"/>
      <c r="P3116"/>
      <c r="Q3116"/>
    </row>
    <row r="3117" spans="1:17" x14ac:dyDescent="0.2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O3117"/>
      <c r="P3117"/>
      <c r="Q3117"/>
    </row>
    <row r="3118" spans="1:17" x14ac:dyDescent="0.2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O3118"/>
      <c r="P3118"/>
      <c r="Q3118"/>
    </row>
    <row r="3119" spans="1:17" x14ac:dyDescent="0.2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O3119"/>
      <c r="P3119"/>
      <c r="Q3119"/>
    </row>
    <row r="3120" spans="1:17" x14ac:dyDescent="0.2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O3120"/>
      <c r="P3120"/>
      <c r="Q3120"/>
    </row>
    <row r="3121" spans="1:17" x14ac:dyDescent="0.2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O3121"/>
      <c r="P3121"/>
      <c r="Q3121"/>
    </row>
    <row r="3122" spans="1:17" x14ac:dyDescent="0.2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O3122"/>
      <c r="P3122"/>
      <c r="Q3122"/>
    </row>
    <row r="3123" spans="1:17" x14ac:dyDescent="0.2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O3123"/>
      <c r="P3123"/>
      <c r="Q3123"/>
    </row>
    <row r="3124" spans="1:17" x14ac:dyDescent="0.2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O3124"/>
      <c r="P3124"/>
      <c r="Q3124"/>
    </row>
    <row r="3125" spans="1:17" x14ac:dyDescent="0.2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O3125"/>
      <c r="P3125"/>
      <c r="Q3125"/>
    </row>
    <row r="3126" spans="1:17" x14ac:dyDescent="0.2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O3126"/>
      <c r="P3126"/>
      <c r="Q3126"/>
    </row>
    <row r="3127" spans="1:17" x14ac:dyDescent="0.2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O3127"/>
      <c r="P3127"/>
      <c r="Q3127"/>
    </row>
    <row r="3128" spans="1:17" x14ac:dyDescent="0.2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O3128"/>
      <c r="P3128"/>
      <c r="Q3128"/>
    </row>
    <row r="3129" spans="1:17" x14ac:dyDescent="0.2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O3129"/>
      <c r="P3129"/>
      <c r="Q3129"/>
    </row>
    <row r="3130" spans="1:17" x14ac:dyDescent="0.2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O3130"/>
      <c r="P3130"/>
      <c r="Q3130"/>
    </row>
    <row r="3131" spans="1:17" x14ac:dyDescent="0.2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O3131"/>
      <c r="P3131"/>
      <c r="Q3131"/>
    </row>
    <row r="3132" spans="1:17" x14ac:dyDescent="0.2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O3132"/>
      <c r="P3132"/>
      <c r="Q3132"/>
    </row>
    <row r="3133" spans="1:17" x14ac:dyDescent="0.2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O3133"/>
      <c r="P3133"/>
      <c r="Q3133"/>
    </row>
    <row r="3134" spans="1:17" x14ac:dyDescent="0.2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O3134"/>
      <c r="P3134"/>
      <c r="Q3134"/>
    </row>
    <row r="3135" spans="1:17" x14ac:dyDescent="0.2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O3135"/>
      <c r="P3135"/>
      <c r="Q3135"/>
    </row>
    <row r="3136" spans="1:17" x14ac:dyDescent="0.2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O3136"/>
      <c r="P3136"/>
      <c r="Q3136"/>
    </row>
    <row r="3137" spans="1:17" x14ac:dyDescent="0.2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O3137"/>
      <c r="P3137"/>
      <c r="Q3137"/>
    </row>
    <row r="3138" spans="1:17" x14ac:dyDescent="0.2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O3138"/>
      <c r="P3138"/>
      <c r="Q3138"/>
    </row>
    <row r="3139" spans="1:17" x14ac:dyDescent="0.2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O3139"/>
      <c r="P3139"/>
      <c r="Q3139"/>
    </row>
    <row r="3140" spans="1:17" x14ac:dyDescent="0.2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O3140"/>
      <c r="P3140"/>
      <c r="Q3140"/>
    </row>
    <row r="3141" spans="1:17" x14ac:dyDescent="0.2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O3141"/>
      <c r="P3141"/>
      <c r="Q3141"/>
    </row>
    <row r="3142" spans="1:17" x14ac:dyDescent="0.2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O3142"/>
      <c r="P3142"/>
      <c r="Q3142"/>
    </row>
    <row r="3143" spans="1:17" x14ac:dyDescent="0.2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O3143"/>
      <c r="P3143"/>
      <c r="Q3143"/>
    </row>
    <row r="3144" spans="1:17" x14ac:dyDescent="0.2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O3144"/>
      <c r="P3144"/>
      <c r="Q3144"/>
    </row>
    <row r="3145" spans="1:17" x14ac:dyDescent="0.2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O3145"/>
      <c r="P3145"/>
      <c r="Q3145"/>
    </row>
    <row r="3146" spans="1:17" x14ac:dyDescent="0.2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O3146"/>
      <c r="P3146"/>
      <c r="Q3146"/>
    </row>
    <row r="3147" spans="1:17" x14ac:dyDescent="0.2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O3147"/>
      <c r="P3147"/>
      <c r="Q3147"/>
    </row>
    <row r="3148" spans="1:17" x14ac:dyDescent="0.2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O3148"/>
      <c r="P3148"/>
      <c r="Q3148"/>
    </row>
    <row r="3149" spans="1:17" x14ac:dyDescent="0.2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O3149"/>
      <c r="P3149"/>
      <c r="Q3149"/>
    </row>
    <row r="3150" spans="1:17" x14ac:dyDescent="0.2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O3150"/>
      <c r="P3150"/>
      <c r="Q3150"/>
    </row>
    <row r="3151" spans="1:17" x14ac:dyDescent="0.2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O3151"/>
      <c r="P3151"/>
      <c r="Q3151"/>
    </row>
    <row r="3152" spans="1:17" x14ac:dyDescent="0.2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O3152"/>
      <c r="P3152"/>
      <c r="Q3152"/>
    </row>
    <row r="3153" spans="1:17" x14ac:dyDescent="0.2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O3153"/>
      <c r="P3153"/>
      <c r="Q3153"/>
    </row>
    <row r="3154" spans="1:17" x14ac:dyDescent="0.2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O3154"/>
      <c r="P3154"/>
      <c r="Q3154"/>
    </row>
    <row r="3155" spans="1:17" x14ac:dyDescent="0.2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O3155"/>
      <c r="P3155"/>
      <c r="Q3155"/>
    </row>
    <row r="3156" spans="1:17" x14ac:dyDescent="0.2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O3156"/>
      <c r="P3156"/>
      <c r="Q3156"/>
    </row>
    <row r="3157" spans="1:17" x14ac:dyDescent="0.2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O3157"/>
      <c r="P3157"/>
      <c r="Q3157"/>
    </row>
    <row r="3158" spans="1:17" x14ac:dyDescent="0.2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O3158"/>
      <c r="P3158"/>
      <c r="Q3158"/>
    </row>
    <row r="3159" spans="1:17" x14ac:dyDescent="0.2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O3159"/>
      <c r="P3159"/>
      <c r="Q3159"/>
    </row>
    <row r="3160" spans="1:17" x14ac:dyDescent="0.2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O3160"/>
      <c r="P3160"/>
      <c r="Q3160"/>
    </row>
    <row r="3161" spans="1:17" x14ac:dyDescent="0.2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O3161"/>
      <c r="P3161"/>
      <c r="Q3161"/>
    </row>
    <row r="3162" spans="1:17" x14ac:dyDescent="0.2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O3162"/>
      <c r="P3162"/>
      <c r="Q3162"/>
    </row>
    <row r="3163" spans="1:17" x14ac:dyDescent="0.2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O3163"/>
      <c r="P3163"/>
      <c r="Q3163"/>
    </row>
    <row r="3164" spans="1:17" x14ac:dyDescent="0.2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O3164"/>
      <c r="P3164"/>
      <c r="Q3164"/>
    </row>
    <row r="3165" spans="1:17" x14ac:dyDescent="0.2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O3165"/>
      <c r="P3165"/>
      <c r="Q3165"/>
    </row>
    <row r="3166" spans="1:17" x14ac:dyDescent="0.2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O3166"/>
      <c r="P3166"/>
      <c r="Q3166"/>
    </row>
    <row r="3167" spans="1:17" x14ac:dyDescent="0.2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O3167"/>
      <c r="P3167"/>
      <c r="Q3167"/>
    </row>
    <row r="3168" spans="1:17" x14ac:dyDescent="0.2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O3168"/>
      <c r="P3168"/>
      <c r="Q3168"/>
    </row>
    <row r="3169" spans="1:17" x14ac:dyDescent="0.2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O3169"/>
      <c r="P3169"/>
      <c r="Q3169"/>
    </row>
    <row r="3170" spans="1:17" x14ac:dyDescent="0.2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O3170"/>
      <c r="P3170"/>
      <c r="Q3170"/>
    </row>
    <row r="3171" spans="1:17" x14ac:dyDescent="0.2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O3171"/>
      <c r="P3171"/>
      <c r="Q3171"/>
    </row>
    <row r="3172" spans="1:17" x14ac:dyDescent="0.2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O3172"/>
      <c r="P3172"/>
      <c r="Q3172"/>
    </row>
    <row r="3173" spans="1:17" x14ac:dyDescent="0.2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O3173"/>
      <c r="P3173"/>
      <c r="Q3173"/>
    </row>
    <row r="3174" spans="1:17" x14ac:dyDescent="0.2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O3174"/>
      <c r="P3174"/>
      <c r="Q3174"/>
    </row>
    <row r="3175" spans="1:17" x14ac:dyDescent="0.2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O3175"/>
      <c r="P3175"/>
      <c r="Q3175"/>
    </row>
    <row r="3176" spans="1:17" x14ac:dyDescent="0.2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O3176"/>
      <c r="P3176"/>
      <c r="Q3176"/>
    </row>
    <row r="3177" spans="1:17" x14ac:dyDescent="0.2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O3177"/>
      <c r="P3177"/>
      <c r="Q3177"/>
    </row>
    <row r="3178" spans="1:17" x14ac:dyDescent="0.2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O3178"/>
      <c r="P3178"/>
      <c r="Q3178"/>
    </row>
    <row r="3179" spans="1:17" x14ac:dyDescent="0.2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O3179"/>
      <c r="P3179"/>
      <c r="Q3179"/>
    </row>
    <row r="3180" spans="1:17" x14ac:dyDescent="0.2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O3180"/>
      <c r="P3180"/>
      <c r="Q3180"/>
    </row>
    <row r="3181" spans="1:17" x14ac:dyDescent="0.2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O3181"/>
      <c r="P3181"/>
      <c r="Q3181"/>
    </row>
    <row r="3182" spans="1:17" x14ac:dyDescent="0.2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O3182"/>
      <c r="P3182"/>
      <c r="Q3182"/>
    </row>
    <row r="3183" spans="1:17" x14ac:dyDescent="0.2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O3183"/>
      <c r="P3183"/>
      <c r="Q3183"/>
    </row>
    <row r="3184" spans="1:17" x14ac:dyDescent="0.2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O3184"/>
      <c r="P3184"/>
      <c r="Q3184"/>
    </row>
    <row r="3185" spans="1:17" x14ac:dyDescent="0.2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O3185"/>
      <c r="P3185"/>
      <c r="Q3185"/>
    </row>
    <row r="3186" spans="1:17" x14ac:dyDescent="0.2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O3186"/>
      <c r="P3186"/>
      <c r="Q3186"/>
    </row>
    <row r="3187" spans="1:17" x14ac:dyDescent="0.2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O3187"/>
      <c r="P3187"/>
      <c r="Q3187"/>
    </row>
    <row r="3188" spans="1:17" x14ac:dyDescent="0.2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O3188"/>
      <c r="P3188"/>
      <c r="Q3188"/>
    </row>
    <row r="3189" spans="1:17" x14ac:dyDescent="0.2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O3189"/>
      <c r="P3189"/>
      <c r="Q3189"/>
    </row>
    <row r="3190" spans="1:17" x14ac:dyDescent="0.2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O3190"/>
      <c r="P3190"/>
      <c r="Q3190"/>
    </row>
    <row r="3191" spans="1:17" x14ac:dyDescent="0.2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O3191"/>
      <c r="P3191"/>
      <c r="Q3191"/>
    </row>
    <row r="3192" spans="1:17" x14ac:dyDescent="0.2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O3192"/>
      <c r="P3192"/>
      <c r="Q3192"/>
    </row>
    <row r="3193" spans="1:17" x14ac:dyDescent="0.2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O3193"/>
      <c r="P3193"/>
      <c r="Q3193"/>
    </row>
    <row r="3194" spans="1:17" x14ac:dyDescent="0.2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O3194"/>
      <c r="P3194"/>
      <c r="Q3194"/>
    </row>
    <row r="3195" spans="1:17" x14ac:dyDescent="0.2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O3195"/>
      <c r="P3195"/>
      <c r="Q3195"/>
    </row>
    <row r="3196" spans="1:17" x14ac:dyDescent="0.2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O3196"/>
      <c r="P3196"/>
      <c r="Q3196"/>
    </row>
    <row r="3197" spans="1:17" x14ac:dyDescent="0.2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O3197"/>
      <c r="P3197"/>
      <c r="Q3197"/>
    </row>
    <row r="3198" spans="1:17" x14ac:dyDescent="0.2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O3198"/>
      <c r="P3198"/>
      <c r="Q3198"/>
    </row>
    <row r="3199" spans="1:17" x14ac:dyDescent="0.2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O3199"/>
      <c r="P3199"/>
      <c r="Q3199"/>
    </row>
    <row r="3200" spans="1:17" x14ac:dyDescent="0.2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O3200"/>
      <c r="P3200"/>
      <c r="Q3200"/>
    </row>
    <row r="3201" spans="1:17" x14ac:dyDescent="0.2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O3201"/>
      <c r="P3201"/>
      <c r="Q3201"/>
    </row>
    <row r="3202" spans="1:17" x14ac:dyDescent="0.2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O3202"/>
      <c r="P3202"/>
      <c r="Q3202"/>
    </row>
    <row r="3203" spans="1:17" x14ac:dyDescent="0.2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O3203"/>
      <c r="P3203"/>
      <c r="Q3203"/>
    </row>
    <row r="3204" spans="1:17" x14ac:dyDescent="0.2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O3204"/>
      <c r="P3204"/>
      <c r="Q3204"/>
    </row>
    <row r="3205" spans="1:17" x14ac:dyDescent="0.2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O3205"/>
      <c r="P3205"/>
      <c r="Q3205"/>
    </row>
    <row r="3206" spans="1:17" x14ac:dyDescent="0.2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O3206"/>
      <c r="P3206"/>
      <c r="Q3206"/>
    </row>
    <row r="3207" spans="1:17" x14ac:dyDescent="0.2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O3207"/>
      <c r="P3207"/>
      <c r="Q3207"/>
    </row>
    <row r="3208" spans="1:17" x14ac:dyDescent="0.2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O3208"/>
      <c r="P3208"/>
      <c r="Q3208"/>
    </row>
    <row r="3209" spans="1:17" x14ac:dyDescent="0.2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O3209"/>
      <c r="P3209"/>
      <c r="Q3209"/>
    </row>
    <row r="3210" spans="1:17" x14ac:dyDescent="0.2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O3210"/>
      <c r="P3210"/>
      <c r="Q3210"/>
    </row>
    <row r="3211" spans="1:17" x14ac:dyDescent="0.2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O3211"/>
      <c r="P3211"/>
      <c r="Q3211"/>
    </row>
    <row r="3212" spans="1:17" x14ac:dyDescent="0.2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O3212"/>
      <c r="P3212"/>
      <c r="Q3212"/>
    </row>
    <row r="3213" spans="1:17" x14ac:dyDescent="0.2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O3213"/>
      <c r="P3213"/>
      <c r="Q3213"/>
    </row>
    <row r="3214" spans="1:17" x14ac:dyDescent="0.2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O3214"/>
      <c r="P3214"/>
      <c r="Q3214"/>
    </row>
    <row r="3215" spans="1:17" x14ac:dyDescent="0.2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O3215"/>
      <c r="P3215"/>
      <c r="Q3215"/>
    </row>
    <row r="3216" spans="1:17" x14ac:dyDescent="0.2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O3216"/>
      <c r="P3216"/>
      <c r="Q3216"/>
    </row>
    <row r="3217" spans="1:17" x14ac:dyDescent="0.2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O3217"/>
      <c r="P3217"/>
      <c r="Q3217"/>
    </row>
    <row r="3218" spans="1:17" x14ac:dyDescent="0.2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O3218"/>
      <c r="P3218"/>
      <c r="Q3218"/>
    </row>
    <row r="3219" spans="1:17" x14ac:dyDescent="0.2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O3219"/>
      <c r="P3219"/>
      <c r="Q3219"/>
    </row>
    <row r="3220" spans="1:17" x14ac:dyDescent="0.2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O3220"/>
      <c r="P3220"/>
      <c r="Q3220"/>
    </row>
    <row r="3221" spans="1:17" x14ac:dyDescent="0.2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O3221"/>
      <c r="P3221"/>
      <c r="Q3221"/>
    </row>
    <row r="3222" spans="1:17" x14ac:dyDescent="0.2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O3222"/>
      <c r="P3222"/>
      <c r="Q3222"/>
    </row>
    <row r="3223" spans="1:17" x14ac:dyDescent="0.2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O3223"/>
      <c r="P3223"/>
      <c r="Q3223"/>
    </row>
    <row r="3224" spans="1:17" x14ac:dyDescent="0.2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O3224"/>
      <c r="P3224"/>
      <c r="Q3224"/>
    </row>
    <row r="3225" spans="1:17" x14ac:dyDescent="0.2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O3225"/>
      <c r="P3225"/>
      <c r="Q3225"/>
    </row>
    <row r="3226" spans="1:17" x14ac:dyDescent="0.2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O3226"/>
      <c r="P3226"/>
      <c r="Q3226"/>
    </row>
    <row r="3227" spans="1:17" x14ac:dyDescent="0.2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O3227"/>
      <c r="P3227"/>
      <c r="Q3227"/>
    </row>
    <row r="3228" spans="1:17" x14ac:dyDescent="0.2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O3228"/>
      <c r="P3228"/>
      <c r="Q3228"/>
    </row>
    <row r="3229" spans="1:17" x14ac:dyDescent="0.2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O3229"/>
      <c r="P3229"/>
      <c r="Q3229"/>
    </row>
    <row r="3230" spans="1:17" x14ac:dyDescent="0.2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O3230"/>
      <c r="P3230"/>
      <c r="Q3230"/>
    </row>
    <row r="3231" spans="1:17" x14ac:dyDescent="0.2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O3231"/>
      <c r="P3231"/>
      <c r="Q3231"/>
    </row>
    <row r="3232" spans="1:17" x14ac:dyDescent="0.2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O3232"/>
      <c r="P3232"/>
      <c r="Q3232"/>
    </row>
    <row r="3233" spans="1:17" x14ac:dyDescent="0.2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O3233"/>
      <c r="P3233"/>
      <c r="Q3233"/>
    </row>
    <row r="3234" spans="1:17" x14ac:dyDescent="0.2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O3234"/>
      <c r="P3234"/>
      <c r="Q3234"/>
    </row>
    <row r="3235" spans="1:17" x14ac:dyDescent="0.2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O3235"/>
      <c r="P3235"/>
      <c r="Q3235"/>
    </row>
    <row r="3236" spans="1:17" x14ac:dyDescent="0.2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O3236"/>
      <c r="P3236"/>
      <c r="Q3236"/>
    </row>
    <row r="3237" spans="1:17" x14ac:dyDescent="0.2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O3237"/>
      <c r="P3237"/>
      <c r="Q3237"/>
    </row>
    <row r="3238" spans="1:17" x14ac:dyDescent="0.2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O3238"/>
      <c r="P3238"/>
      <c r="Q3238"/>
    </row>
    <row r="3239" spans="1:17" x14ac:dyDescent="0.2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O3239"/>
      <c r="P3239"/>
      <c r="Q3239"/>
    </row>
    <row r="3240" spans="1:17" x14ac:dyDescent="0.2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O3240"/>
      <c r="P3240"/>
      <c r="Q3240"/>
    </row>
    <row r="3241" spans="1:17" x14ac:dyDescent="0.2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O3241"/>
      <c r="P3241"/>
      <c r="Q3241"/>
    </row>
    <row r="3242" spans="1:17" x14ac:dyDescent="0.2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O3242"/>
      <c r="P3242"/>
      <c r="Q3242"/>
    </row>
    <row r="3243" spans="1:17" x14ac:dyDescent="0.2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O3243"/>
      <c r="P3243"/>
      <c r="Q3243"/>
    </row>
    <row r="3244" spans="1:17" x14ac:dyDescent="0.2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O3244"/>
      <c r="P3244"/>
      <c r="Q3244"/>
    </row>
    <row r="3245" spans="1:17" x14ac:dyDescent="0.2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O3245"/>
      <c r="P3245"/>
      <c r="Q3245"/>
    </row>
    <row r="3246" spans="1:17" x14ac:dyDescent="0.2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O3246"/>
      <c r="P3246"/>
      <c r="Q3246"/>
    </row>
    <row r="3247" spans="1:17" x14ac:dyDescent="0.2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O3247"/>
      <c r="P3247"/>
      <c r="Q3247"/>
    </row>
    <row r="3248" spans="1:17" x14ac:dyDescent="0.2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O3248"/>
      <c r="P3248"/>
      <c r="Q3248"/>
    </row>
    <row r="3249" spans="1:17" x14ac:dyDescent="0.2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O3249"/>
      <c r="P3249"/>
      <c r="Q3249"/>
    </row>
    <row r="3250" spans="1:17" x14ac:dyDescent="0.2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O3250"/>
      <c r="P3250"/>
      <c r="Q3250"/>
    </row>
    <row r="3251" spans="1:17" x14ac:dyDescent="0.2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O3251"/>
      <c r="P3251"/>
      <c r="Q3251"/>
    </row>
    <row r="3252" spans="1:17" x14ac:dyDescent="0.2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O3252"/>
      <c r="P3252"/>
      <c r="Q3252"/>
    </row>
    <row r="3253" spans="1:17" x14ac:dyDescent="0.2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O3253"/>
      <c r="P3253"/>
      <c r="Q3253"/>
    </row>
    <row r="3254" spans="1:17" x14ac:dyDescent="0.2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O3254"/>
      <c r="P3254"/>
      <c r="Q3254"/>
    </row>
    <row r="3255" spans="1:17" x14ac:dyDescent="0.2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O3255"/>
      <c r="P3255"/>
      <c r="Q3255"/>
    </row>
    <row r="3256" spans="1:17" x14ac:dyDescent="0.2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O3256"/>
      <c r="P3256"/>
      <c r="Q3256"/>
    </row>
    <row r="3257" spans="1:17" x14ac:dyDescent="0.2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O3257"/>
      <c r="P3257"/>
      <c r="Q3257"/>
    </row>
    <row r="3258" spans="1:17" x14ac:dyDescent="0.2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O3258"/>
      <c r="P3258"/>
      <c r="Q3258"/>
    </row>
    <row r="3259" spans="1:17" x14ac:dyDescent="0.2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O3259"/>
      <c r="P3259"/>
      <c r="Q3259"/>
    </row>
    <row r="3260" spans="1:17" x14ac:dyDescent="0.2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O3260"/>
      <c r="P3260"/>
      <c r="Q3260"/>
    </row>
    <row r="3261" spans="1:17" x14ac:dyDescent="0.2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O3261"/>
      <c r="P3261"/>
      <c r="Q3261"/>
    </row>
    <row r="3262" spans="1:17" x14ac:dyDescent="0.2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O3262"/>
      <c r="P3262"/>
      <c r="Q3262"/>
    </row>
    <row r="3263" spans="1:17" x14ac:dyDescent="0.2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O3263"/>
      <c r="P3263"/>
      <c r="Q3263"/>
    </row>
    <row r="3264" spans="1:17" x14ac:dyDescent="0.2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O3264"/>
      <c r="P3264"/>
      <c r="Q3264"/>
    </row>
    <row r="3265" spans="1:17" x14ac:dyDescent="0.2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O3265"/>
      <c r="P3265"/>
      <c r="Q3265"/>
    </row>
    <row r="3266" spans="1:17" x14ac:dyDescent="0.2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O3266"/>
      <c r="P3266"/>
      <c r="Q3266"/>
    </row>
    <row r="3267" spans="1:17" x14ac:dyDescent="0.2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O3267"/>
      <c r="P3267"/>
      <c r="Q3267"/>
    </row>
    <row r="3268" spans="1:17" x14ac:dyDescent="0.2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O3268"/>
      <c r="P3268"/>
      <c r="Q3268"/>
    </row>
    <row r="3269" spans="1:17" x14ac:dyDescent="0.2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O3269"/>
      <c r="P3269"/>
      <c r="Q3269"/>
    </row>
    <row r="3270" spans="1:17" x14ac:dyDescent="0.2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O3270"/>
      <c r="P3270"/>
      <c r="Q3270"/>
    </row>
    <row r="3271" spans="1:17" x14ac:dyDescent="0.2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O3271"/>
      <c r="P3271"/>
      <c r="Q3271"/>
    </row>
    <row r="3272" spans="1:17" x14ac:dyDescent="0.2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O3272"/>
      <c r="P3272"/>
      <c r="Q3272"/>
    </row>
    <row r="3273" spans="1:17" x14ac:dyDescent="0.2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O3273"/>
      <c r="P3273"/>
      <c r="Q3273"/>
    </row>
    <row r="3274" spans="1:17" x14ac:dyDescent="0.2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O3274"/>
      <c r="P3274"/>
      <c r="Q3274"/>
    </row>
    <row r="3275" spans="1:17" x14ac:dyDescent="0.2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O3275"/>
      <c r="P3275"/>
      <c r="Q3275"/>
    </row>
    <row r="3276" spans="1:17" x14ac:dyDescent="0.2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O3276"/>
      <c r="P3276"/>
      <c r="Q3276"/>
    </row>
    <row r="3277" spans="1:17" x14ac:dyDescent="0.2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O3277"/>
      <c r="P3277"/>
      <c r="Q3277"/>
    </row>
    <row r="3278" spans="1:17" x14ac:dyDescent="0.2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O3278"/>
      <c r="P3278"/>
      <c r="Q3278"/>
    </row>
    <row r="3279" spans="1:17" x14ac:dyDescent="0.2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O3279"/>
      <c r="P3279"/>
      <c r="Q3279"/>
    </row>
    <row r="3280" spans="1:17" x14ac:dyDescent="0.2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O3280"/>
      <c r="P3280"/>
      <c r="Q3280"/>
    </row>
    <row r="3281" spans="1:17" x14ac:dyDescent="0.2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O3281"/>
      <c r="P3281"/>
      <c r="Q3281"/>
    </row>
    <row r="3282" spans="1:17" x14ac:dyDescent="0.2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O3282"/>
      <c r="P3282"/>
      <c r="Q3282"/>
    </row>
    <row r="3283" spans="1:17" x14ac:dyDescent="0.2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O3283"/>
      <c r="P3283"/>
      <c r="Q3283"/>
    </row>
    <row r="3284" spans="1:17" x14ac:dyDescent="0.2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O3284"/>
      <c r="P3284"/>
      <c r="Q3284"/>
    </row>
    <row r="3285" spans="1:17" x14ac:dyDescent="0.2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O3285"/>
      <c r="P3285"/>
      <c r="Q3285"/>
    </row>
    <row r="3286" spans="1:17" x14ac:dyDescent="0.2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O3286"/>
      <c r="P3286"/>
      <c r="Q3286"/>
    </row>
    <row r="3287" spans="1:17" x14ac:dyDescent="0.2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O3287"/>
      <c r="P3287"/>
      <c r="Q3287"/>
    </row>
    <row r="3288" spans="1:17" x14ac:dyDescent="0.2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O3288"/>
      <c r="P3288"/>
      <c r="Q3288"/>
    </row>
    <row r="3289" spans="1:17" x14ac:dyDescent="0.2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O3289"/>
      <c r="P3289"/>
      <c r="Q3289"/>
    </row>
    <row r="3290" spans="1:17" x14ac:dyDescent="0.2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O3290"/>
      <c r="P3290"/>
      <c r="Q3290"/>
    </row>
    <row r="3291" spans="1:17" x14ac:dyDescent="0.2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O3291"/>
      <c r="P3291"/>
      <c r="Q3291"/>
    </row>
    <row r="3292" spans="1:17" x14ac:dyDescent="0.2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O3292"/>
      <c r="P3292"/>
      <c r="Q3292"/>
    </row>
    <row r="3293" spans="1:17" x14ac:dyDescent="0.2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O3293"/>
      <c r="P3293"/>
      <c r="Q3293"/>
    </row>
    <row r="3294" spans="1:17" x14ac:dyDescent="0.2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O3294"/>
      <c r="P3294"/>
      <c r="Q3294"/>
    </row>
    <row r="3295" spans="1:17" x14ac:dyDescent="0.2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O3295"/>
      <c r="P3295"/>
      <c r="Q3295"/>
    </row>
    <row r="3296" spans="1:17" x14ac:dyDescent="0.2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O3296"/>
      <c r="P3296"/>
      <c r="Q3296"/>
    </row>
    <row r="3297" spans="1:17" x14ac:dyDescent="0.2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O3297"/>
      <c r="P3297"/>
      <c r="Q3297"/>
    </row>
    <row r="3298" spans="1:17" x14ac:dyDescent="0.2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O3298"/>
      <c r="P3298"/>
      <c r="Q3298"/>
    </row>
    <row r="3299" spans="1:17" x14ac:dyDescent="0.2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O3299"/>
      <c r="P3299"/>
      <c r="Q3299"/>
    </row>
    <row r="3300" spans="1:17" x14ac:dyDescent="0.2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O3300"/>
      <c r="P3300"/>
      <c r="Q3300"/>
    </row>
    <row r="3301" spans="1:17" x14ac:dyDescent="0.2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O3301"/>
      <c r="P3301"/>
      <c r="Q3301"/>
    </row>
    <row r="3302" spans="1:17" x14ac:dyDescent="0.2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O3302"/>
      <c r="P3302"/>
      <c r="Q3302"/>
    </row>
    <row r="3303" spans="1:17" x14ac:dyDescent="0.2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O3303"/>
      <c r="P3303"/>
      <c r="Q3303"/>
    </row>
    <row r="3304" spans="1:17" x14ac:dyDescent="0.2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O3304"/>
      <c r="P3304"/>
      <c r="Q3304"/>
    </row>
    <row r="3305" spans="1:17" x14ac:dyDescent="0.2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O3305"/>
      <c r="P3305"/>
      <c r="Q3305"/>
    </row>
    <row r="3306" spans="1:17" x14ac:dyDescent="0.2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O3306"/>
      <c r="P3306"/>
      <c r="Q3306"/>
    </row>
    <row r="3307" spans="1:17" x14ac:dyDescent="0.2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O3307"/>
      <c r="P3307"/>
      <c r="Q3307"/>
    </row>
    <row r="3308" spans="1:17" x14ac:dyDescent="0.2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O3308"/>
      <c r="P3308"/>
      <c r="Q3308"/>
    </row>
    <row r="3309" spans="1:17" x14ac:dyDescent="0.2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O3309"/>
      <c r="P3309"/>
      <c r="Q3309"/>
    </row>
    <row r="3310" spans="1:17" x14ac:dyDescent="0.2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O3310"/>
      <c r="P3310"/>
      <c r="Q3310"/>
    </row>
    <row r="3311" spans="1:17" x14ac:dyDescent="0.2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O3311"/>
      <c r="P3311"/>
      <c r="Q3311"/>
    </row>
    <row r="3312" spans="1:17" x14ac:dyDescent="0.2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O3312"/>
      <c r="P3312"/>
      <c r="Q3312"/>
    </row>
    <row r="3313" spans="1:17" x14ac:dyDescent="0.2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O3313"/>
      <c r="P3313"/>
      <c r="Q3313"/>
    </row>
    <row r="3314" spans="1:17" x14ac:dyDescent="0.2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O3314"/>
      <c r="P3314"/>
      <c r="Q3314"/>
    </row>
    <row r="3315" spans="1:17" x14ac:dyDescent="0.2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O3315"/>
      <c r="P3315"/>
      <c r="Q3315"/>
    </row>
    <row r="3316" spans="1:17" x14ac:dyDescent="0.2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O3316"/>
      <c r="P3316"/>
      <c r="Q3316"/>
    </row>
    <row r="3317" spans="1:17" x14ac:dyDescent="0.2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O3317"/>
      <c r="P3317"/>
      <c r="Q3317"/>
    </row>
    <row r="3318" spans="1:17" x14ac:dyDescent="0.2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O3318"/>
      <c r="P3318"/>
      <c r="Q3318"/>
    </row>
    <row r="3319" spans="1:17" x14ac:dyDescent="0.2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O3319"/>
      <c r="P3319"/>
      <c r="Q3319"/>
    </row>
    <row r="3320" spans="1:17" x14ac:dyDescent="0.2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O3320"/>
      <c r="P3320"/>
      <c r="Q3320"/>
    </row>
    <row r="3321" spans="1:17" x14ac:dyDescent="0.2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O3321"/>
      <c r="P3321"/>
      <c r="Q3321"/>
    </row>
    <row r="3322" spans="1:17" x14ac:dyDescent="0.2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O3322"/>
      <c r="P3322"/>
      <c r="Q3322"/>
    </row>
    <row r="3323" spans="1:17" x14ac:dyDescent="0.2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O3323"/>
      <c r="P3323"/>
      <c r="Q3323"/>
    </row>
    <row r="3324" spans="1:17" x14ac:dyDescent="0.2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O3324"/>
      <c r="P3324"/>
      <c r="Q3324"/>
    </row>
    <row r="3325" spans="1:17" x14ac:dyDescent="0.2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O3325"/>
      <c r="P3325"/>
      <c r="Q3325"/>
    </row>
    <row r="3326" spans="1:17" x14ac:dyDescent="0.2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O3326"/>
      <c r="P3326"/>
      <c r="Q3326"/>
    </row>
    <row r="3327" spans="1:17" x14ac:dyDescent="0.2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O3327"/>
      <c r="P3327"/>
      <c r="Q3327"/>
    </row>
    <row r="3328" spans="1:17" x14ac:dyDescent="0.2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O3328"/>
      <c r="P3328"/>
      <c r="Q3328"/>
    </row>
    <row r="3329" spans="1:17" x14ac:dyDescent="0.2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O3329"/>
      <c r="P3329"/>
      <c r="Q3329"/>
    </row>
    <row r="3330" spans="1:17" x14ac:dyDescent="0.2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O3330"/>
      <c r="P3330"/>
      <c r="Q3330"/>
    </row>
    <row r="3331" spans="1:17" x14ac:dyDescent="0.2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O3331"/>
      <c r="P3331"/>
      <c r="Q3331"/>
    </row>
    <row r="3332" spans="1:17" x14ac:dyDescent="0.2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O3332"/>
      <c r="P3332"/>
      <c r="Q3332"/>
    </row>
    <row r="3333" spans="1:17" x14ac:dyDescent="0.2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O3333"/>
      <c r="P3333"/>
      <c r="Q3333"/>
    </row>
    <row r="3334" spans="1:17" x14ac:dyDescent="0.2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O3334"/>
      <c r="P3334"/>
      <c r="Q3334"/>
    </row>
    <row r="3335" spans="1:17" x14ac:dyDescent="0.2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O3335"/>
      <c r="P3335"/>
      <c r="Q3335"/>
    </row>
    <row r="3336" spans="1:17" x14ac:dyDescent="0.2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O3336"/>
      <c r="P3336"/>
      <c r="Q3336"/>
    </row>
    <row r="3337" spans="1:17" x14ac:dyDescent="0.2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O3337"/>
      <c r="P3337"/>
      <c r="Q3337"/>
    </row>
    <row r="3338" spans="1:17" x14ac:dyDescent="0.2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O3338"/>
      <c r="P3338"/>
      <c r="Q3338"/>
    </row>
    <row r="3339" spans="1:17" x14ac:dyDescent="0.2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O3339"/>
      <c r="P3339"/>
      <c r="Q3339"/>
    </row>
    <row r="3340" spans="1:17" x14ac:dyDescent="0.2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O3340"/>
      <c r="P3340"/>
      <c r="Q3340"/>
    </row>
    <row r="3341" spans="1:17" x14ac:dyDescent="0.2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O3341"/>
      <c r="P3341"/>
      <c r="Q3341"/>
    </row>
    <row r="3342" spans="1:17" x14ac:dyDescent="0.2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O3342"/>
      <c r="P3342"/>
      <c r="Q3342"/>
    </row>
    <row r="3343" spans="1:17" x14ac:dyDescent="0.2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O3343"/>
      <c r="P3343"/>
      <c r="Q3343"/>
    </row>
    <row r="3344" spans="1:17" x14ac:dyDescent="0.2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O3344"/>
      <c r="P3344"/>
      <c r="Q3344"/>
    </row>
    <row r="3345" spans="1:17" x14ac:dyDescent="0.2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O3345"/>
      <c r="P3345"/>
      <c r="Q3345"/>
    </row>
    <row r="3346" spans="1:17" x14ac:dyDescent="0.2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O3346"/>
      <c r="P3346"/>
      <c r="Q3346"/>
    </row>
    <row r="3347" spans="1:17" x14ac:dyDescent="0.2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O3347"/>
      <c r="P3347"/>
      <c r="Q3347"/>
    </row>
    <row r="3348" spans="1:17" x14ac:dyDescent="0.2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O3348"/>
      <c r="P3348"/>
      <c r="Q3348"/>
    </row>
    <row r="3349" spans="1:17" x14ac:dyDescent="0.2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O3349"/>
      <c r="P3349"/>
      <c r="Q3349"/>
    </row>
    <row r="3350" spans="1:17" x14ac:dyDescent="0.2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O3350"/>
      <c r="P3350"/>
      <c r="Q3350"/>
    </row>
    <row r="3351" spans="1:17" x14ac:dyDescent="0.2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O3351"/>
      <c r="P3351"/>
      <c r="Q3351"/>
    </row>
    <row r="3352" spans="1:17" x14ac:dyDescent="0.2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O3352"/>
      <c r="P3352"/>
      <c r="Q3352"/>
    </row>
    <row r="3353" spans="1:17" x14ac:dyDescent="0.2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O3353"/>
      <c r="P3353"/>
      <c r="Q3353"/>
    </row>
    <row r="3354" spans="1:17" x14ac:dyDescent="0.2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O3354"/>
      <c r="P3354"/>
      <c r="Q3354"/>
    </row>
    <row r="3355" spans="1:17" x14ac:dyDescent="0.2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O3355"/>
      <c r="P3355"/>
      <c r="Q3355"/>
    </row>
    <row r="3356" spans="1:17" x14ac:dyDescent="0.2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O3356"/>
      <c r="P3356"/>
      <c r="Q3356"/>
    </row>
    <row r="3357" spans="1:17" x14ac:dyDescent="0.2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O3357"/>
      <c r="P3357"/>
      <c r="Q3357"/>
    </row>
    <row r="3358" spans="1:17" x14ac:dyDescent="0.2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O3358"/>
      <c r="P3358"/>
      <c r="Q3358"/>
    </row>
    <row r="3359" spans="1:17" x14ac:dyDescent="0.2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O3359"/>
      <c r="P3359"/>
      <c r="Q3359"/>
    </row>
    <row r="3360" spans="1:17" x14ac:dyDescent="0.2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O3360"/>
      <c r="P3360"/>
      <c r="Q3360"/>
    </row>
    <row r="3361" spans="1:17" x14ac:dyDescent="0.2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O3361"/>
      <c r="P3361"/>
      <c r="Q3361"/>
    </row>
    <row r="3362" spans="1:17" x14ac:dyDescent="0.2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O3362"/>
      <c r="P3362"/>
      <c r="Q3362"/>
    </row>
    <row r="3363" spans="1:17" x14ac:dyDescent="0.2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O3363"/>
      <c r="P3363"/>
      <c r="Q3363"/>
    </row>
    <row r="3364" spans="1:17" x14ac:dyDescent="0.2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O3364"/>
      <c r="P3364"/>
      <c r="Q3364"/>
    </row>
    <row r="3365" spans="1:17" x14ac:dyDescent="0.2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O3365"/>
      <c r="P3365"/>
      <c r="Q3365"/>
    </row>
    <row r="3366" spans="1:17" x14ac:dyDescent="0.2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O3366"/>
      <c r="P3366"/>
      <c r="Q3366"/>
    </row>
    <row r="3367" spans="1:17" x14ac:dyDescent="0.2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O3367"/>
      <c r="P3367"/>
      <c r="Q3367"/>
    </row>
    <row r="3368" spans="1:17" x14ac:dyDescent="0.2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O3368"/>
      <c r="P3368"/>
      <c r="Q3368"/>
    </row>
    <row r="3369" spans="1:17" x14ac:dyDescent="0.2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O3369"/>
      <c r="P3369"/>
      <c r="Q3369"/>
    </row>
    <row r="3370" spans="1:17" x14ac:dyDescent="0.2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O3370"/>
      <c r="P3370"/>
      <c r="Q3370"/>
    </row>
    <row r="3371" spans="1:17" x14ac:dyDescent="0.2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O3371"/>
      <c r="P3371"/>
      <c r="Q3371"/>
    </row>
    <row r="3372" spans="1:17" x14ac:dyDescent="0.2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O3372"/>
      <c r="P3372"/>
      <c r="Q3372"/>
    </row>
    <row r="3373" spans="1:17" x14ac:dyDescent="0.2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O3373"/>
      <c r="P3373"/>
      <c r="Q3373"/>
    </row>
    <row r="3374" spans="1:17" x14ac:dyDescent="0.2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O3374"/>
      <c r="P3374"/>
      <c r="Q3374"/>
    </row>
    <row r="3375" spans="1:17" x14ac:dyDescent="0.2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O3375"/>
      <c r="P3375"/>
      <c r="Q3375"/>
    </row>
    <row r="3376" spans="1:17" x14ac:dyDescent="0.2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O3376"/>
      <c r="P3376"/>
      <c r="Q3376"/>
    </row>
    <row r="3377" spans="1:17" x14ac:dyDescent="0.2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O3377"/>
      <c r="P3377"/>
      <c r="Q3377"/>
    </row>
    <row r="3378" spans="1:17" x14ac:dyDescent="0.2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O3378"/>
      <c r="P3378"/>
      <c r="Q3378"/>
    </row>
    <row r="3379" spans="1:17" x14ac:dyDescent="0.2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O3379"/>
      <c r="P3379"/>
      <c r="Q3379"/>
    </row>
    <row r="3380" spans="1:17" x14ac:dyDescent="0.2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O3380"/>
      <c r="P3380"/>
      <c r="Q3380"/>
    </row>
    <row r="3381" spans="1:17" x14ac:dyDescent="0.2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O3381"/>
      <c r="P3381"/>
      <c r="Q3381"/>
    </row>
    <row r="3382" spans="1:17" x14ac:dyDescent="0.2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O3382"/>
      <c r="P3382"/>
      <c r="Q3382"/>
    </row>
    <row r="3383" spans="1:17" x14ac:dyDescent="0.2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O3383"/>
      <c r="P3383"/>
      <c r="Q3383"/>
    </row>
    <row r="3384" spans="1:17" x14ac:dyDescent="0.2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O3384"/>
      <c r="P3384"/>
      <c r="Q3384"/>
    </row>
    <row r="3385" spans="1:17" x14ac:dyDescent="0.2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O3385"/>
      <c r="P3385"/>
      <c r="Q3385"/>
    </row>
    <row r="3386" spans="1:17" x14ac:dyDescent="0.2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O3386"/>
      <c r="P3386"/>
      <c r="Q3386"/>
    </row>
    <row r="3387" spans="1:17" x14ac:dyDescent="0.2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O3387"/>
      <c r="P3387"/>
      <c r="Q3387"/>
    </row>
    <row r="3388" spans="1:17" x14ac:dyDescent="0.2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O3388"/>
      <c r="P3388"/>
      <c r="Q3388"/>
    </row>
    <row r="3389" spans="1:17" x14ac:dyDescent="0.2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O3389"/>
      <c r="P3389"/>
      <c r="Q3389"/>
    </row>
    <row r="3390" spans="1:17" x14ac:dyDescent="0.2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O3390"/>
      <c r="P3390"/>
      <c r="Q3390"/>
    </row>
    <row r="3391" spans="1:17" x14ac:dyDescent="0.2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O3391"/>
      <c r="P3391"/>
      <c r="Q3391"/>
    </row>
    <row r="3392" spans="1:17" x14ac:dyDescent="0.2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O3392"/>
      <c r="P3392"/>
      <c r="Q3392"/>
    </row>
    <row r="3393" spans="1:17" x14ac:dyDescent="0.2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O3393"/>
      <c r="P3393"/>
      <c r="Q3393"/>
    </row>
    <row r="3394" spans="1:17" x14ac:dyDescent="0.2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O3394"/>
      <c r="P3394"/>
      <c r="Q3394"/>
    </row>
    <row r="3395" spans="1:17" x14ac:dyDescent="0.2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O3395"/>
      <c r="P3395"/>
      <c r="Q3395"/>
    </row>
    <row r="3396" spans="1:17" x14ac:dyDescent="0.2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O3396"/>
      <c r="P3396"/>
      <c r="Q3396"/>
    </row>
    <row r="3397" spans="1:17" x14ac:dyDescent="0.2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O3397"/>
      <c r="P3397"/>
      <c r="Q3397"/>
    </row>
    <row r="3398" spans="1:17" x14ac:dyDescent="0.2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O3398"/>
      <c r="P3398"/>
      <c r="Q3398"/>
    </row>
    <row r="3399" spans="1:17" x14ac:dyDescent="0.2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O3399"/>
      <c r="P3399"/>
      <c r="Q3399"/>
    </row>
    <row r="3400" spans="1:17" x14ac:dyDescent="0.2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O3400"/>
      <c r="P3400"/>
      <c r="Q3400"/>
    </row>
    <row r="3401" spans="1:17" x14ac:dyDescent="0.2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O3401"/>
      <c r="P3401"/>
      <c r="Q3401"/>
    </row>
    <row r="3402" spans="1:17" x14ac:dyDescent="0.2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O3402"/>
      <c r="P3402"/>
      <c r="Q3402"/>
    </row>
    <row r="3403" spans="1:17" x14ac:dyDescent="0.2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O3403"/>
      <c r="P3403"/>
      <c r="Q3403"/>
    </row>
    <row r="3404" spans="1:17" x14ac:dyDescent="0.2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O3404"/>
      <c r="P3404"/>
      <c r="Q3404"/>
    </row>
    <row r="3405" spans="1:17" x14ac:dyDescent="0.2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O3405"/>
      <c r="P3405"/>
      <c r="Q3405"/>
    </row>
    <row r="3406" spans="1:17" x14ac:dyDescent="0.2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O3406"/>
      <c r="P3406"/>
      <c r="Q3406"/>
    </row>
    <row r="3407" spans="1:17" x14ac:dyDescent="0.2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O3407"/>
      <c r="P3407"/>
      <c r="Q3407"/>
    </row>
    <row r="3408" spans="1:17" x14ac:dyDescent="0.2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O3408"/>
      <c r="P3408"/>
      <c r="Q3408"/>
    </row>
    <row r="3409" spans="1:17" x14ac:dyDescent="0.2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O3409"/>
      <c r="P3409"/>
      <c r="Q3409"/>
    </row>
    <row r="3410" spans="1:17" x14ac:dyDescent="0.2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O3410"/>
      <c r="P3410"/>
      <c r="Q3410"/>
    </row>
    <row r="3411" spans="1:17" x14ac:dyDescent="0.2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O3411"/>
      <c r="P3411"/>
      <c r="Q3411"/>
    </row>
    <row r="3412" spans="1:17" x14ac:dyDescent="0.2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O3412"/>
      <c r="P3412"/>
      <c r="Q3412"/>
    </row>
    <row r="3413" spans="1:17" x14ac:dyDescent="0.2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O3413"/>
      <c r="P3413"/>
      <c r="Q3413"/>
    </row>
    <row r="3414" spans="1:17" x14ac:dyDescent="0.2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O3414"/>
      <c r="P3414"/>
      <c r="Q3414"/>
    </row>
    <row r="3415" spans="1:17" x14ac:dyDescent="0.2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O3415"/>
      <c r="P3415"/>
      <c r="Q3415"/>
    </row>
    <row r="3416" spans="1:17" x14ac:dyDescent="0.2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O3416"/>
      <c r="P3416"/>
      <c r="Q3416"/>
    </row>
    <row r="3417" spans="1:17" x14ac:dyDescent="0.2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O3417"/>
      <c r="P3417"/>
      <c r="Q3417"/>
    </row>
    <row r="3418" spans="1:17" x14ac:dyDescent="0.2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O3418"/>
      <c r="P3418"/>
      <c r="Q3418"/>
    </row>
    <row r="3419" spans="1:17" x14ac:dyDescent="0.2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O3419"/>
      <c r="P3419"/>
      <c r="Q3419"/>
    </row>
    <row r="3420" spans="1:17" x14ac:dyDescent="0.2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O3420"/>
      <c r="P3420"/>
      <c r="Q3420"/>
    </row>
    <row r="3421" spans="1:17" x14ac:dyDescent="0.2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O3421"/>
      <c r="P3421"/>
      <c r="Q3421"/>
    </row>
    <row r="3422" spans="1:17" x14ac:dyDescent="0.2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O3422"/>
      <c r="P3422"/>
      <c r="Q3422"/>
    </row>
    <row r="3423" spans="1:17" x14ac:dyDescent="0.2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O3423"/>
      <c r="P3423"/>
      <c r="Q3423"/>
    </row>
    <row r="3424" spans="1:17" x14ac:dyDescent="0.2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O3424"/>
      <c r="P3424"/>
      <c r="Q3424"/>
    </row>
    <row r="3425" spans="1:17" x14ac:dyDescent="0.2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O3425"/>
      <c r="P3425"/>
      <c r="Q3425"/>
    </row>
    <row r="3426" spans="1:17" x14ac:dyDescent="0.2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O3426"/>
      <c r="P3426"/>
      <c r="Q3426"/>
    </row>
    <row r="3427" spans="1:17" x14ac:dyDescent="0.2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O3427"/>
      <c r="P3427"/>
      <c r="Q3427"/>
    </row>
    <row r="3428" spans="1:17" x14ac:dyDescent="0.2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O3428"/>
      <c r="P3428"/>
      <c r="Q3428"/>
    </row>
    <row r="3429" spans="1:17" x14ac:dyDescent="0.2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O3429"/>
      <c r="P3429"/>
      <c r="Q3429"/>
    </row>
    <row r="3430" spans="1:17" x14ac:dyDescent="0.2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O3430"/>
      <c r="P3430"/>
      <c r="Q3430"/>
    </row>
    <row r="3431" spans="1:17" x14ac:dyDescent="0.2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O3431"/>
      <c r="P3431"/>
      <c r="Q3431"/>
    </row>
    <row r="3432" spans="1:17" x14ac:dyDescent="0.2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O3432"/>
      <c r="P3432"/>
      <c r="Q3432"/>
    </row>
    <row r="3433" spans="1:17" x14ac:dyDescent="0.2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O3433"/>
      <c r="P3433"/>
      <c r="Q3433"/>
    </row>
    <row r="3434" spans="1:17" x14ac:dyDescent="0.2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O3434"/>
      <c r="P3434"/>
      <c r="Q3434"/>
    </row>
    <row r="3435" spans="1:17" x14ac:dyDescent="0.2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O3435"/>
      <c r="P3435"/>
      <c r="Q3435"/>
    </row>
    <row r="3436" spans="1:17" x14ac:dyDescent="0.2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O3436"/>
      <c r="P3436"/>
      <c r="Q3436"/>
    </row>
    <row r="3437" spans="1:17" x14ac:dyDescent="0.2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O3437"/>
      <c r="P3437"/>
      <c r="Q3437"/>
    </row>
    <row r="3438" spans="1:17" x14ac:dyDescent="0.2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O3438"/>
      <c r="P3438"/>
      <c r="Q3438"/>
    </row>
    <row r="3439" spans="1:17" x14ac:dyDescent="0.2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O3439"/>
      <c r="P3439"/>
      <c r="Q3439"/>
    </row>
    <row r="3440" spans="1:17" x14ac:dyDescent="0.2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O3440"/>
      <c r="P3440"/>
      <c r="Q3440"/>
    </row>
    <row r="3441" spans="1:17" x14ac:dyDescent="0.2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O3441"/>
      <c r="P3441"/>
      <c r="Q3441"/>
    </row>
    <row r="3442" spans="1:17" x14ac:dyDescent="0.2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O3442"/>
      <c r="P3442"/>
      <c r="Q3442"/>
    </row>
    <row r="3443" spans="1:17" x14ac:dyDescent="0.2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O3443"/>
      <c r="P3443"/>
      <c r="Q3443"/>
    </row>
    <row r="3444" spans="1:17" x14ac:dyDescent="0.2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O3444"/>
      <c r="P3444"/>
      <c r="Q3444"/>
    </row>
    <row r="3445" spans="1:17" x14ac:dyDescent="0.2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O3445"/>
      <c r="P3445"/>
      <c r="Q3445"/>
    </row>
    <row r="3446" spans="1:17" x14ac:dyDescent="0.2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O3446"/>
      <c r="P3446"/>
      <c r="Q3446"/>
    </row>
    <row r="3447" spans="1:17" x14ac:dyDescent="0.2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O3447"/>
      <c r="P3447"/>
      <c r="Q3447"/>
    </row>
    <row r="3448" spans="1:17" x14ac:dyDescent="0.2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O3448"/>
      <c r="P3448"/>
      <c r="Q3448"/>
    </row>
    <row r="3449" spans="1:17" x14ac:dyDescent="0.2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O3449"/>
      <c r="P3449"/>
      <c r="Q3449"/>
    </row>
    <row r="3450" spans="1:17" x14ac:dyDescent="0.2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O3450"/>
      <c r="P3450"/>
      <c r="Q3450"/>
    </row>
    <row r="3451" spans="1:17" x14ac:dyDescent="0.2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O3451"/>
      <c r="P3451"/>
      <c r="Q3451"/>
    </row>
    <row r="3452" spans="1:17" x14ac:dyDescent="0.2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O3452"/>
      <c r="P3452"/>
      <c r="Q3452"/>
    </row>
    <row r="3453" spans="1:17" x14ac:dyDescent="0.2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O3453"/>
      <c r="P3453"/>
      <c r="Q3453"/>
    </row>
    <row r="3454" spans="1:17" x14ac:dyDescent="0.2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O3454"/>
      <c r="P3454"/>
      <c r="Q3454"/>
    </row>
    <row r="3455" spans="1:17" x14ac:dyDescent="0.2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O3455"/>
      <c r="P3455"/>
      <c r="Q3455"/>
    </row>
    <row r="3456" spans="1:17" x14ac:dyDescent="0.2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O3456"/>
      <c r="P3456"/>
      <c r="Q3456"/>
    </row>
    <row r="3457" spans="1:17" x14ac:dyDescent="0.2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O3457"/>
      <c r="P3457"/>
      <c r="Q3457"/>
    </row>
    <row r="3458" spans="1:17" x14ac:dyDescent="0.2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O3458"/>
      <c r="P3458"/>
      <c r="Q3458"/>
    </row>
    <row r="3459" spans="1:17" x14ac:dyDescent="0.2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O3459"/>
      <c r="P3459"/>
      <c r="Q3459"/>
    </row>
    <row r="3460" spans="1:17" x14ac:dyDescent="0.2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O3460"/>
      <c r="P3460"/>
      <c r="Q3460"/>
    </row>
    <row r="3461" spans="1:17" x14ac:dyDescent="0.2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O3461"/>
      <c r="P3461"/>
      <c r="Q3461"/>
    </row>
    <row r="3462" spans="1:17" x14ac:dyDescent="0.2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O3462"/>
      <c r="P3462"/>
      <c r="Q3462"/>
    </row>
    <row r="3463" spans="1:17" x14ac:dyDescent="0.2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O3463"/>
      <c r="P3463"/>
      <c r="Q3463"/>
    </row>
    <row r="3464" spans="1:17" x14ac:dyDescent="0.2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O3464"/>
      <c r="P3464"/>
      <c r="Q3464"/>
    </row>
    <row r="3465" spans="1:17" x14ac:dyDescent="0.2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O3465"/>
      <c r="P3465"/>
      <c r="Q3465"/>
    </row>
    <row r="3466" spans="1:17" x14ac:dyDescent="0.2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O3466"/>
      <c r="P3466"/>
      <c r="Q3466"/>
    </row>
    <row r="3467" spans="1:17" x14ac:dyDescent="0.2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O3467"/>
      <c r="P3467"/>
      <c r="Q3467"/>
    </row>
    <row r="3468" spans="1:17" x14ac:dyDescent="0.2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O3468"/>
      <c r="P3468"/>
      <c r="Q3468"/>
    </row>
    <row r="3469" spans="1:17" x14ac:dyDescent="0.2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O3469"/>
      <c r="P3469"/>
      <c r="Q3469"/>
    </row>
    <row r="3470" spans="1:17" x14ac:dyDescent="0.2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O3470"/>
      <c r="P3470"/>
      <c r="Q3470"/>
    </row>
    <row r="3471" spans="1:17" x14ac:dyDescent="0.2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O3471"/>
      <c r="P3471"/>
      <c r="Q3471"/>
    </row>
    <row r="3472" spans="1:17" x14ac:dyDescent="0.2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O3472"/>
      <c r="P3472"/>
      <c r="Q3472"/>
    </row>
    <row r="3473" spans="1:17" x14ac:dyDescent="0.2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O3473"/>
      <c r="P3473"/>
      <c r="Q3473"/>
    </row>
    <row r="3474" spans="1:17" x14ac:dyDescent="0.2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O3474"/>
      <c r="P3474"/>
      <c r="Q3474"/>
    </row>
    <row r="3475" spans="1:17" x14ac:dyDescent="0.2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O3475"/>
      <c r="P3475"/>
      <c r="Q3475"/>
    </row>
    <row r="3476" spans="1:17" x14ac:dyDescent="0.2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O3476"/>
      <c r="P3476"/>
      <c r="Q3476"/>
    </row>
    <row r="3477" spans="1:17" x14ac:dyDescent="0.2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O3477"/>
      <c r="P3477"/>
      <c r="Q3477"/>
    </row>
    <row r="3478" spans="1:17" x14ac:dyDescent="0.2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O3478"/>
      <c r="P3478"/>
      <c r="Q3478"/>
    </row>
    <row r="3479" spans="1:17" x14ac:dyDescent="0.2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O3479"/>
      <c r="P3479"/>
      <c r="Q3479"/>
    </row>
    <row r="3480" spans="1:17" x14ac:dyDescent="0.2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O3480"/>
      <c r="P3480"/>
      <c r="Q3480"/>
    </row>
    <row r="3481" spans="1:17" x14ac:dyDescent="0.2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O3481"/>
      <c r="P3481"/>
      <c r="Q3481"/>
    </row>
    <row r="3482" spans="1:17" x14ac:dyDescent="0.2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O3482"/>
      <c r="P3482"/>
      <c r="Q3482"/>
    </row>
    <row r="3483" spans="1:17" x14ac:dyDescent="0.2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O3483"/>
      <c r="P3483"/>
      <c r="Q3483"/>
    </row>
    <row r="3484" spans="1:17" x14ac:dyDescent="0.2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O3484"/>
      <c r="P3484"/>
      <c r="Q3484"/>
    </row>
    <row r="3485" spans="1:17" x14ac:dyDescent="0.2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O3485"/>
      <c r="P3485"/>
      <c r="Q3485"/>
    </row>
    <row r="3486" spans="1:17" x14ac:dyDescent="0.2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O3486"/>
      <c r="P3486"/>
      <c r="Q3486"/>
    </row>
    <row r="3487" spans="1:17" x14ac:dyDescent="0.2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O3487"/>
      <c r="P3487"/>
      <c r="Q3487"/>
    </row>
    <row r="3488" spans="1:17" x14ac:dyDescent="0.2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O3488"/>
      <c r="P3488"/>
      <c r="Q3488"/>
    </row>
    <row r="3489" spans="1:17" x14ac:dyDescent="0.2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O3489"/>
      <c r="P3489"/>
      <c r="Q3489"/>
    </row>
    <row r="3490" spans="1:17" x14ac:dyDescent="0.2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O3490"/>
      <c r="P3490"/>
      <c r="Q3490"/>
    </row>
    <row r="3491" spans="1:17" x14ac:dyDescent="0.2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O3491"/>
      <c r="P3491"/>
      <c r="Q3491"/>
    </row>
    <row r="3492" spans="1:17" x14ac:dyDescent="0.2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O3492"/>
      <c r="P3492"/>
      <c r="Q3492"/>
    </row>
    <row r="3493" spans="1:17" x14ac:dyDescent="0.2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O3493"/>
      <c r="P3493"/>
      <c r="Q3493"/>
    </row>
    <row r="3494" spans="1:17" x14ac:dyDescent="0.2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O3494"/>
      <c r="P3494"/>
      <c r="Q3494"/>
    </row>
    <row r="3495" spans="1:17" x14ac:dyDescent="0.2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O3495"/>
      <c r="P3495"/>
      <c r="Q3495"/>
    </row>
    <row r="3496" spans="1:17" x14ac:dyDescent="0.2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O3496"/>
      <c r="P3496"/>
      <c r="Q3496"/>
    </row>
    <row r="3497" spans="1:17" x14ac:dyDescent="0.2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O3497"/>
      <c r="P3497"/>
      <c r="Q3497"/>
    </row>
    <row r="3498" spans="1:17" x14ac:dyDescent="0.2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O3498"/>
      <c r="P3498"/>
      <c r="Q3498"/>
    </row>
    <row r="3499" spans="1:17" x14ac:dyDescent="0.2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O3499"/>
      <c r="P3499"/>
      <c r="Q3499"/>
    </row>
    <row r="3500" spans="1:17" x14ac:dyDescent="0.2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O3500"/>
      <c r="P3500"/>
      <c r="Q3500"/>
    </row>
    <row r="3501" spans="1:17" x14ac:dyDescent="0.2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O3501"/>
      <c r="P3501"/>
      <c r="Q3501"/>
    </row>
    <row r="3502" spans="1:17" x14ac:dyDescent="0.2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O3502"/>
      <c r="P3502"/>
      <c r="Q3502"/>
    </row>
    <row r="3503" spans="1:17" x14ac:dyDescent="0.2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O3503"/>
      <c r="P3503"/>
      <c r="Q3503"/>
    </row>
    <row r="3504" spans="1:17" x14ac:dyDescent="0.2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O3504"/>
      <c r="P3504"/>
      <c r="Q3504"/>
    </row>
    <row r="3505" spans="1:17" x14ac:dyDescent="0.2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O3505"/>
      <c r="P3505"/>
      <c r="Q3505"/>
    </row>
    <row r="3506" spans="1:17" x14ac:dyDescent="0.2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O3506"/>
      <c r="P3506"/>
      <c r="Q3506"/>
    </row>
    <row r="3507" spans="1:17" x14ac:dyDescent="0.2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O3507"/>
      <c r="P3507"/>
      <c r="Q3507"/>
    </row>
    <row r="3508" spans="1:17" x14ac:dyDescent="0.2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O3508"/>
      <c r="P3508"/>
      <c r="Q3508"/>
    </row>
    <row r="3509" spans="1:17" x14ac:dyDescent="0.2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O3509"/>
      <c r="P3509"/>
      <c r="Q3509"/>
    </row>
    <row r="3510" spans="1:17" x14ac:dyDescent="0.2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O3510"/>
      <c r="P3510"/>
      <c r="Q3510"/>
    </row>
    <row r="3511" spans="1:17" x14ac:dyDescent="0.2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O3511"/>
      <c r="P3511"/>
      <c r="Q3511"/>
    </row>
    <row r="3512" spans="1:17" x14ac:dyDescent="0.2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O3512"/>
      <c r="P3512"/>
      <c r="Q3512"/>
    </row>
    <row r="3513" spans="1:17" x14ac:dyDescent="0.2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O3513"/>
      <c r="P3513"/>
      <c r="Q3513"/>
    </row>
    <row r="3514" spans="1:17" x14ac:dyDescent="0.2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O3514"/>
      <c r="P3514"/>
      <c r="Q3514"/>
    </row>
    <row r="3515" spans="1:17" x14ac:dyDescent="0.2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O3515"/>
      <c r="P3515"/>
      <c r="Q3515"/>
    </row>
    <row r="3516" spans="1:17" x14ac:dyDescent="0.2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O3516"/>
      <c r="P3516"/>
      <c r="Q3516"/>
    </row>
    <row r="3517" spans="1:17" x14ac:dyDescent="0.2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O3517"/>
      <c r="P3517"/>
      <c r="Q3517"/>
    </row>
    <row r="3518" spans="1:17" x14ac:dyDescent="0.2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O3518"/>
      <c r="P3518"/>
      <c r="Q3518"/>
    </row>
    <row r="3519" spans="1:17" x14ac:dyDescent="0.2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O3519"/>
      <c r="P3519"/>
      <c r="Q3519"/>
    </row>
    <row r="3520" spans="1:17" x14ac:dyDescent="0.2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O3520"/>
      <c r="P3520"/>
      <c r="Q3520"/>
    </row>
    <row r="3521" spans="1:17" x14ac:dyDescent="0.2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O3521"/>
      <c r="P3521"/>
      <c r="Q3521"/>
    </row>
    <row r="3522" spans="1:17" x14ac:dyDescent="0.2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O3522"/>
      <c r="P3522"/>
      <c r="Q3522"/>
    </row>
    <row r="3523" spans="1:17" x14ac:dyDescent="0.2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O3523"/>
      <c r="P3523"/>
      <c r="Q3523"/>
    </row>
    <row r="3524" spans="1:17" x14ac:dyDescent="0.2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O3524"/>
      <c r="P3524"/>
      <c r="Q3524"/>
    </row>
    <row r="3525" spans="1:17" x14ac:dyDescent="0.2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O3525"/>
      <c r="P3525"/>
      <c r="Q3525"/>
    </row>
    <row r="3526" spans="1:17" x14ac:dyDescent="0.2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O3526"/>
      <c r="P3526"/>
      <c r="Q3526"/>
    </row>
    <row r="3527" spans="1:17" x14ac:dyDescent="0.2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O3527"/>
      <c r="P3527"/>
      <c r="Q3527"/>
    </row>
    <row r="3528" spans="1:17" x14ac:dyDescent="0.2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O3528"/>
      <c r="P3528"/>
      <c r="Q3528"/>
    </row>
    <row r="3529" spans="1:17" x14ac:dyDescent="0.2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O3529"/>
      <c r="P3529"/>
      <c r="Q3529"/>
    </row>
    <row r="3530" spans="1:17" x14ac:dyDescent="0.2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O3530"/>
      <c r="P3530"/>
      <c r="Q3530"/>
    </row>
    <row r="3531" spans="1:17" x14ac:dyDescent="0.2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O3531"/>
      <c r="P3531"/>
      <c r="Q3531"/>
    </row>
    <row r="3532" spans="1:17" x14ac:dyDescent="0.2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O3532"/>
      <c r="P3532"/>
      <c r="Q3532"/>
    </row>
    <row r="3533" spans="1:17" x14ac:dyDescent="0.2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O3533"/>
      <c r="P3533"/>
      <c r="Q3533"/>
    </row>
    <row r="3534" spans="1:17" x14ac:dyDescent="0.2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O3534"/>
      <c r="P3534"/>
      <c r="Q3534"/>
    </row>
    <row r="3535" spans="1:17" x14ac:dyDescent="0.2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O3535"/>
      <c r="P3535"/>
      <c r="Q3535"/>
    </row>
    <row r="3536" spans="1:17" x14ac:dyDescent="0.2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O3536"/>
      <c r="P3536"/>
      <c r="Q3536"/>
    </row>
    <row r="3537" spans="1:17" x14ac:dyDescent="0.2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O3537"/>
      <c r="P3537"/>
      <c r="Q3537"/>
    </row>
    <row r="3538" spans="1:17" x14ac:dyDescent="0.2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O3538"/>
      <c r="P3538"/>
      <c r="Q3538"/>
    </row>
    <row r="3539" spans="1:17" x14ac:dyDescent="0.2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O3539"/>
      <c r="P3539"/>
      <c r="Q3539"/>
    </row>
    <row r="3540" spans="1:17" x14ac:dyDescent="0.2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O3540"/>
      <c r="P3540"/>
      <c r="Q3540"/>
    </row>
    <row r="3541" spans="1:17" x14ac:dyDescent="0.2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O3541"/>
      <c r="P3541"/>
      <c r="Q3541"/>
    </row>
    <row r="3542" spans="1:17" x14ac:dyDescent="0.2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O3542"/>
      <c r="P3542"/>
      <c r="Q3542"/>
    </row>
    <row r="3543" spans="1:17" x14ac:dyDescent="0.2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O3543"/>
      <c r="P3543"/>
      <c r="Q3543"/>
    </row>
    <row r="3544" spans="1:17" x14ac:dyDescent="0.2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O3544"/>
      <c r="P3544"/>
      <c r="Q3544"/>
    </row>
    <row r="3545" spans="1:17" x14ac:dyDescent="0.2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O3545"/>
      <c r="P3545"/>
      <c r="Q3545"/>
    </row>
    <row r="3546" spans="1:17" x14ac:dyDescent="0.2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O3546"/>
      <c r="P3546"/>
      <c r="Q3546"/>
    </row>
    <row r="3547" spans="1:17" x14ac:dyDescent="0.2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O3547"/>
      <c r="P3547"/>
      <c r="Q3547"/>
    </row>
    <row r="3548" spans="1:17" x14ac:dyDescent="0.2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O3548"/>
      <c r="P3548"/>
      <c r="Q3548"/>
    </row>
    <row r="3549" spans="1:17" x14ac:dyDescent="0.2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O3549"/>
      <c r="P3549"/>
      <c r="Q3549"/>
    </row>
    <row r="3550" spans="1:17" x14ac:dyDescent="0.2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O3550"/>
      <c r="P3550"/>
      <c r="Q3550"/>
    </row>
    <row r="3551" spans="1:17" x14ac:dyDescent="0.2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O3551"/>
      <c r="P3551"/>
      <c r="Q3551"/>
    </row>
    <row r="3552" spans="1:17" x14ac:dyDescent="0.2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O3552"/>
      <c r="P3552"/>
      <c r="Q3552"/>
    </row>
    <row r="3553" spans="1:17" x14ac:dyDescent="0.2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O3553"/>
      <c r="P3553"/>
      <c r="Q3553"/>
    </row>
    <row r="3554" spans="1:17" x14ac:dyDescent="0.2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O3554"/>
      <c r="P3554"/>
      <c r="Q3554"/>
    </row>
    <row r="3555" spans="1:17" x14ac:dyDescent="0.2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O3555"/>
      <c r="P3555"/>
      <c r="Q3555"/>
    </row>
    <row r="3556" spans="1:17" x14ac:dyDescent="0.2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O3556"/>
      <c r="P3556"/>
      <c r="Q3556"/>
    </row>
    <row r="3557" spans="1:17" x14ac:dyDescent="0.2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O3557"/>
      <c r="P3557"/>
      <c r="Q3557"/>
    </row>
    <row r="3558" spans="1:17" x14ac:dyDescent="0.2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O3558"/>
      <c r="P3558"/>
      <c r="Q3558"/>
    </row>
    <row r="3559" spans="1:17" x14ac:dyDescent="0.2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O3559"/>
      <c r="P3559"/>
      <c r="Q3559"/>
    </row>
    <row r="3560" spans="1:17" x14ac:dyDescent="0.2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O3560"/>
      <c r="P3560"/>
      <c r="Q3560"/>
    </row>
    <row r="3561" spans="1:17" x14ac:dyDescent="0.2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O3561"/>
      <c r="P3561"/>
      <c r="Q3561"/>
    </row>
    <row r="3562" spans="1:17" x14ac:dyDescent="0.2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O3562"/>
      <c r="P3562"/>
      <c r="Q3562"/>
    </row>
    <row r="3563" spans="1:17" x14ac:dyDescent="0.2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O3563"/>
      <c r="P3563"/>
      <c r="Q3563"/>
    </row>
    <row r="3564" spans="1:17" x14ac:dyDescent="0.2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O3564"/>
      <c r="P3564"/>
      <c r="Q3564"/>
    </row>
    <row r="3565" spans="1:17" x14ac:dyDescent="0.2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O3565"/>
      <c r="P3565"/>
      <c r="Q3565"/>
    </row>
    <row r="3566" spans="1:17" x14ac:dyDescent="0.2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O3566"/>
      <c r="P3566"/>
      <c r="Q3566"/>
    </row>
    <row r="3567" spans="1:17" x14ac:dyDescent="0.2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O3567"/>
      <c r="P3567"/>
      <c r="Q3567"/>
    </row>
    <row r="3568" spans="1:17" x14ac:dyDescent="0.2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O3568"/>
      <c r="P3568"/>
      <c r="Q3568"/>
    </row>
    <row r="3569" spans="1:17" x14ac:dyDescent="0.2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O3569"/>
      <c r="P3569"/>
      <c r="Q3569"/>
    </row>
    <row r="3570" spans="1:17" x14ac:dyDescent="0.2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O3570"/>
      <c r="P3570"/>
      <c r="Q3570"/>
    </row>
    <row r="3571" spans="1:17" x14ac:dyDescent="0.2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O3571"/>
      <c r="P3571"/>
      <c r="Q3571"/>
    </row>
    <row r="3572" spans="1:17" x14ac:dyDescent="0.2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O3572"/>
      <c r="P3572"/>
      <c r="Q3572"/>
    </row>
    <row r="3573" spans="1:17" x14ac:dyDescent="0.2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O3573"/>
      <c r="P3573"/>
      <c r="Q3573"/>
    </row>
    <row r="3574" spans="1:17" x14ac:dyDescent="0.2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O3574"/>
      <c r="P3574"/>
      <c r="Q3574"/>
    </row>
    <row r="3575" spans="1:17" x14ac:dyDescent="0.2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O3575"/>
      <c r="P3575"/>
      <c r="Q3575"/>
    </row>
    <row r="3576" spans="1:17" x14ac:dyDescent="0.2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O3576"/>
      <c r="P3576"/>
      <c r="Q3576"/>
    </row>
    <row r="3577" spans="1:17" x14ac:dyDescent="0.2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O3577"/>
      <c r="P3577"/>
      <c r="Q3577"/>
    </row>
    <row r="3578" spans="1:17" x14ac:dyDescent="0.2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O3578"/>
      <c r="P3578"/>
      <c r="Q3578"/>
    </row>
    <row r="3579" spans="1:17" x14ac:dyDescent="0.2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O3579"/>
      <c r="P3579"/>
      <c r="Q3579"/>
    </row>
    <row r="3580" spans="1:17" x14ac:dyDescent="0.2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O3580"/>
      <c r="P3580"/>
      <c r="Q3580"/>
    </row>
    <row r="3581" spans="1:17" x14ac:dyDescent="0.2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O3581"/>
      <c r="P3581"/>
      <c r="Q3581"/>
    </row>
    <row r="3582" spans="1:17" x14ac:dyDescent="0.2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O3582"/>
      <c r="P3582"/>
      <c r="Q3582"/>
    </row>
    <row r="3583" spans="1:17" x14ac:dyDescent="0.2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O3583"/>
      <c r="P3583"/>
      <c r="Q3583"/>
    </row>
    <row r="3584" spans="1:17" x14ac:dyDescent="0.2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O3584"/>
      <c r="P3584"/>
      <c r="Q3584"/>
    </row>
    <row r="3585" spans="1:17" x14ac:dyDescent="0.2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O3585"/>
      <c r="P3585"/>
      <c r="Q3585"/>
    </row>
    <row r="3586" spans="1:17" x14ac:dyDescent="0.2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O3586"/>
      <c r="P3586"/>
      <c r="Q3586"/>
    </row>
    <row r="3587" spans="1:17" x14ac:dyDescent="0.2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O3587"/>
      <c r="P3587"/>
      <c r="Q3587"/>
    </row>
    <row r="3588" spans="1:17" x14ac:dyDescent="0.2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O3588"/>
      <c r="P3588"/>
      <c r="Q3588"/>
    </row>
    <row r="3589" spans="1:17" x14ac:dyDescent="0.2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O3589"/>
      <c r="P3589"/>
      <c r="Q3589"/>
    </row>
    <row r="3590" spans="1:17" x14ac:dyDescent="0.2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O3590"/>
      <c r="P3590"/>
      <c r="Q3590"/>
    </row>
    <row r="3591" spans="1:17" x14ac:dyDescent="0.2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O3591"/>
      <c r="P3591"/>
      <c r="Q3591"/>
    </row>
    <row r="3592" spans="1:17" x14ac:dyDescent="0.2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O3592"/>
      <c r="P3592"/>
      <c r="Q3592"/>
    </row>
    <row r="3593" spans="1:17" x14ac:dyDescent="0.2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O3593"/>
      <c r="P3593"/>
      <c r="Q3593"/>
    </row>
    <row r="3594" spans="1:17" x14ac:dyDescent="0.2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O3594"/>
      <c r="P3594"/>
      <c r="Q3594"/>
    </row>
    <row r="3595" spans="1:17" x14ac:dyDescent="0.2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O3595"/>
      <c r="P3595"/>
      <c r="Q3595"/>
    </row>
    <row r="3596" spans="1:17" x14ac:dyDescent="0.2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O3596"/>
      <c r="P3596"/>
      <c r="Q3596"/>
    </row>
    <row r="3597" spans="1:17" x14ac:dyDescent="0.2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O3597"/>
      <c r="P3597"/>
      <c r="Q3597"/>
    </row>
    <row r="3598" spans="1:17" x14ac:dyDescent="0.2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O3598"/>
      <c r="P3598"/>
      <c r="Q3598"/>
    </row>
    <row r="3599" spans="1:17" x14ac:dyDescent="0.2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O3599"/>
      <c r="P3599"/>
      <c r="Q3599"/>
    </row>
    <row r="3600" spans="1:17" x14ac:dyDescent="0.2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O3600"/>
      <c r="P3600"/>
      <c r="Q3600"/>
    </row>
    <row r="3601" spans="1:17" x14ac:dyDescent="0.2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O3601"/>
      <c r="P3601"/>
      <c r="Q3601"/>
    </row>
    <row r="3602" spans="1:17" x14ac:dyDescent="0.2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O3602"/>
      <c r="P3602"/>
      <c r="Q3602"/>
    </row>
    <row r="3603" spans="1:17" x14ac:dyDescent="0.2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O3603"/>
      <c r="P3603"/>
      <c r="Q3603"/>
    </row>
    <row r="3604" spans="1:17" x14ac:dyDescent="0.2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O3604"/>
      <c r="P3604"/>
      <c r="Q3604"/>
    </row>
    <row r="3605" spans="1:17" x14ac:dyDescent="0.2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O3605"/>
      <c r="P3605"/>
      <c r="Q3605"/>
    </row>
    <row r="3606" spans="1:17" x14ac:dyDescent="0.2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O3606"/>
      <c r="P3606"/>
      <c r="Q3606"/>
    </row>
    <row r="3607" spans="1:17" x14ac:dyDescent="0.2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O3607"/>
      <c r="P3607"/>
      <c r="Q3607"/>
    </row>
    <row r="3608" spans="1:17" x14ac:dyDescent="0.2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O3608"/>
      <c r="P3608"/>
      <c r="Q3608"/>
    </row>
    <row r="3609" spans="1:17" x14ac:dyDescent="0.2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O3609"/>
      <c r="P3609"/>
      <c r="Q3609"/>
    </row>
    <row r="3610" spans="1:17" x14ac:dyDescent="0.2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O3610"/>
      <c r="P3610"/>
      <c r="Q3610"/>
    </row>
    <row r="3611" spans="1:17" x14ac:dyDescent="0.2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O3611"/>
      <c r="P3611"/>
      <c r="Q3611"/>
    </row>
    <row r="3612" spans="1:17" x14ac:dyDescent="0.2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O3612"/>
      <c r="P3612"/>
      <c r="Q3612"/>
    </row>
    <row r="3613" spans="1:17" x14ac:dyDescent="0.2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O3613"/>
      <c r="P3613"/>
      <c r="Q3613"/>
    </row>
    <row r="3614" spans="1:17" x14ac:dyDescent="0.2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O3614"/>
      <c r="P3614"/>
      <c r="Q3614"/>
    </row>
    <row r="3615" spans="1:17" x14ac:dyDescent="0.2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O3615"/>
      <c r="P3615"/>
      <c r="Q3615"/>
    </row>
    <row r="3616" spans="1:17" x14ac:dyDescent="0.2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O3616"/>
      <c r="P3616"/>
      <c r="Q3616"/>
    </row>
    <row r="3617" spans="1:17" x14ac:dyDescent="0.2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O3617"/>
      <c r="P3617"/>
      <c r="Q3617"/>
    </row>
    <row r="3618" spans="1:17" x14ac:dyDescent="0.2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O3618"/>
      <c r="P3618"/>
      <c r="Q3618"/>
    </row>
    <row r="3619" spans="1:17" x14ac:dyDescent="0.2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O3619"/>
      <c r="P3619"/>
      <c r="Q3619"/>
    </row>
    <row r="3620" spans="1:17" x14ac:dyDescent="0.2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O3620"/>
      <c r="P3620"/>
      <c r="Q3620"/>
    </row>
    <row r="3621" spans="1:17" x14ac:dyDescent="0.2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O3621"/>
      <c r="P3621"/>
      <c r="Q3621"/>
    </row>
    <row r="3622" spans="1:17" x14ac:dyDescent="0.2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O3622"/>
      <c r="P3622"/>
      <c r="Q3622"/>
    </row>
    <row r="3623" spans="1:17" x14ac:dyDescent="0.2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O3623"/>
      <c r="P3623"/>
      <c r="Q3623"/>
    </row>
    <row r="3624" spans="1:17" x14ac:dyDescent="0.2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O3624"/>
      <c r="P3624"/>
      <c r="Q3624"/>
    </row>
    <row r="3625" spans="1:17" x14ac:dyDescent="0.2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O3625"/>
      <c r="P3625"/>
      <c r="Q3625"/>
    </row>
    <row r="3626" spans="1:17" x14ac:dyDescent="0.2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O3626"/>
      <c r="P3626"/>
      <c r="Q3626"/>
    </row>
    <row r="3627" spans="1:17" x14ac:dyDescent="0.2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O3627"/>
      <c r="P3627"/>
      <c r="Q3627"/>
    </row>
    <row r="3628" spans="1:17" x14ac:dyDescent="0.2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O3628"/>
      <c r="P3628"/>
      <c r="Q3628"/>
    </row>
    <row r="3629" spans="1:17" x14ac:dyDescent="0.2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O3629"/>
      <c r="P3629"/>
      <c r="Q3629"/>
    </row>
    <row r="3630" spans="1:17" x14ac:dyDescent="0.2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O3630"/>
      <c r="P3630"/>
      <c r="Q3630"/>
    </row>
    <row r="3631" spans="1:17" x14ac:dyDescent="0.2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O3631"/>
      <c r="P3631"/>
      <c r="Q3631"/>
    </row>
    <row r="3632" spans="1:17" x14ac:dyDescent="0.2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O3632"/>
      <c r="P3632"/>
      <c r="Q3632"/>
    </row>
    <row r="3633" spans="1:17" x14ac:dyDescent="0.2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O3633"/>
      <c r="P3633"/>
      <c r="Q3633"/>
    </row>
    <row r="3634" spans="1:17" x14ac:dyDescent="0.2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O3634"/>
      <c r="P3634"/>
      <c r="Q3634"/>
    </row>
    <row r="3635" spans="1:17" x14ac:dyDescent="0.2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O3635"/>
      <c r="P3635"/>
      <c r="Q3635"/>
    </row>
    <row r="3636" spans="1:17" x14ac:dyDescent="0.2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O3636"/>
      <c r="P3636"/>
      <c r="Q3636"/>
    </row>
    <row r="3637" spans="1:17" x14ac:dyDescent="0.2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O3637"/>
      <c r="P3637"/>
      <c r="Q3637"/>
    </row>
    <row r="3638" spans="1:17" x14ac:dyDescent="0.2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O3638"/>
      <c r="P3638"/>
      <c r="Q3638"/>
    </row>
    <row r="3639" spans="1:17" x14ac:dyDescent="0.2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O3639"/>
      <c r="P3639"/>
      <c r="Q3639"/>
    </row>
    <row r="3640" spans="1:17" x14ac:dyDescent="0.2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O3640"/>
      <c r="P3640"/>
      <c r="Q3640"/>
    </row>
    <row r="3641" spans="1:17" x14ac:dyDescent="0.2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O3641"/>
      <c r="P3641"/>
      <c r="Q3641"/>
    </row>
    <row r="3642" spans="1:17" x14ac:dyDescent="0.2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O3642"/>
      <c r="P3642"/>
      <c r="Q3642"/>
    </row>
    <row r="3643" spans="1:17" x14ac:dyDescent="0.2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O3643"/>
      <c r="P3643"/>
      <c r="Q3643"/>
    </row>
    <row r="3644" spans="1:17" x14ac:dyDescent="0.2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O3644"/>
      <c r="P3644"/>
      <c r="Q3644"/>
    </row>
    <row r="3645" spans="1:17" x14ac:dyDescent="0.2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O3645"/>
      <c r="P3645"/>
      <c r="Q3645"/>
    </row>
    <row r="3646" spans="1:17" x14ac:dyDescent="0.2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O3646"/>
      <c r="P3646"/>
      <c r="Q3646"/>
    </row>
    <row r="3647" spans="1:17" x14ac:dyDescent="0.2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O3647"/>
      <c r="P3647"/>
      <c r="Q3647"/>
    </row>
    <row r="3648" spans="1:17" x14ac:dyDescent="0.2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O3648"/>
      <c r="P3648"/>
      <c r="Q3648"/>
    </row>
    <row r="3649" spans="1:17" x14ac:dyDescent="0.2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O3649"/>
      <c r="P3649"/>
      <c r="Q3649"/>
    </row>
    <row r="3650" spans="1:17" x14ac:dyDescent="0.2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O3650"/>
      <c r="P3650"/>
      <c r="Q3650"/>
    </row>
    <row r="3651" spans="1:17" x14ac:dyDescent="0.2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O3651"/>
      <c r="P3651"/>
      <c r="Q3651"/>
    </row>
    <row r="3652" spans="1:17" x14ac:dyDescent="0.2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O3652"/>
      <c r="P3652"/>
      <c r="Q3652"/>
    </row>
    <row r="3653" spans="1:17" x14ac:dyDescent="0.2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O3653"/>
      <c r="P3653"/>
      <c r="Q3653"/>
    </row>
    <row r="3654" spans="1:17" x14ac:dyDescent="0.2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O3654"/>
      <c r="P3654"/>
      <c r="Q3654"/>
    </row>
    <row r="3655" spans="1:17" x14ac:dyDescent="0.2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O3655"/>
      <c r="P3655"/>
      <c r="Q3655"/>
    </row>
    <row r="3656" spans="1:17" x14ac:dyDescent="0.2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O3656"/>
      <c r="P3656"/>
      <c r="Q3656"/>
    </row>
    <row r="3657" spans="1:17" x14ac:dyDescent="0.2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O3657"/>
      <c r="P3657"/>
      <c r="Q3657"/>
    </row>
    <row r="3658" spans="1:17" x14ac:dyDescent="0.2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O3658"/>
      <c r="P3658"/>
      <c r="Q3658"/>
    </row>
    <row r="3659" spans="1:17" x14ac:dyDescent="0.2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O3659"/>
      <c r="P3659"/>
      <c r="Q3659"/>
    </row>
    <row r="3660" spans="1:17" x14ac:dyDescent="0.2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O3660"/>
      <c r="P3660"/>
      <c r="Q3660"/>
    </row>
    <row r="3661" spans="1:17" x14ac:dyDescent="0.2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O3661"/>
      <c r="P3661"/>
      <c r="Q3661"/>
    </row>
    <row r="3662" spans="1:17" x14ac:dyDescent="0.2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O3662"/>
      <c r="P3662"/>
      <c r="Q3662"/>
    </row>
    <row r="3663" spans="1:17" x14ac:dyDescent="0.2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O3663"/>
      <c r="P3663"/>
      <c r="Q3663"/>
    </row>
    <row r="3664" spans="1:17" x14ac:dyDescent="0.2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O3664"/>
      <c r="P3664"/>
      <c r="Q3664"/>
    </row>
    <row r="3665" spans="1:17" x14ac:dyDescent="0.2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O3665"/>
      <c r="P3665"/>
      <c r="Q3665"/>
    </row>
    <row r="3666" spans="1:17" x14ac:dyDescent="0.2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O3666"/>
      <c r="P3666"/>
      <c r="Q3666"/>
    </row>
    <row r="3667" spans="1:17" x14ac:dyDescent="0.2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O3667"/>
      <c r="P3667"/>
      <c r="Q3667"/>
    </row>
    <row r="3668" spans="1:17" x14ac:dyDescent="0.2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O3668"/>
      <c r="P3668"/>
      <c r="Q3668"/>
    </row>
    <row r="3669" spans="1:17" x14ac:dyDescent="0.2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O3669"/>
      <c r="P3669"/>
      <c r="Q3669"/>
    </row>
    <row r="3670" spans="1:17" x14ac:dyDescent="0.2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O3670"/>
      <c r="P3670"/>
      <c r="Q3670"/>
    </row>
    <row r="3671" spans="1:17" x14ac:dyDescent="0.2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O3671"/>
      <c r="P3671"/>
      <c r="Q3671"/>
    </row>
    <row r="3672" spans="1:17" x14ac:dyDescent="0.2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O3672"/>
      <c r="P3672"/>
      <c r="Q3672"/>
    </row>
    <row r="3673" spans="1:17" x14ac:dyDescent="0.2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O3673"/>
      <c r="P3673"/>
      <c r="Q3673"/>
    </row>
    <row r="3674" spans="1:17" x14ac:dyDescent="0.2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O3674"/>
      <c r="P3674"/>
      <c r="Q3674"/>
    </row>
    <row r="3675" spans="1:17" x14ac:dyDescent="0.2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O3675"/>
      <c r="P3675"/>
      <c r="Q3675"/>
    </row>
    <row r="3676" spans="1:17" x14ac:dyDescent="0.2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O3676"/>
      <c r="P3676"/>
      <c r="Q3676"/>
    </row>
    <row r="3677" spans="1:17" x14ac:dyDescent="0.2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O3677"/>
      <c r="P3677"/>
      <c r="Q3677"/>
    </row>
    <row r="3678" spans="1:17" x14ac:dyDescent="0.2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O3678"/>
      <c r="P3678"/>
      <c r="Q3678"/>
    </row>
    <row r="3679" spans="1:17" x14ac:dyDescent="0.2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O3679"/>
      <c r="P3679"/>
      <c r="Q3679"/>
    </row>
    <row r="3680" spans="1:17" x14ac:dyDescent="0.2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O3680"/>
      <c r="P3680"/>
      <c r="Q3680"/>
    </row>
    <row r="3681" spans="1:17" x14ac:dyDescent="0.2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O3681"/>
      <c r="P3681"/>
      <c r="Q3681"/>
    </row>
    <row r="3682" spans="1:17" x14ac:dyDescent="0.2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O3682"/>
      <c r="P3682"/>
      <c r="Q3682"/>
    </row>
    <row r="3683" spans="1:17" x14ac:dyDescent="0.2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O3683"/>
      <c r="P3683"/>
      <c r="Q3683"/>
    </row>
    <row r="3684" spans="1:17" x14ac:dyDescent="0.2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O3684"/>
      <c r="P3684"/>
      <c r="Q3684"/>
    </row>
    <row r="3685" spans="1:17" x14ac:dyDescent="0.2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O3685"/>
      <c r="P3685"/>
      <c r="Q3685"/>
    </row>
    <row r="3686" spans="1:17" x14ac:dyDescent="0.2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O3686"/>
      <c r="P3686"/>
      <c r="Q3686"/>
    </row>
    <row r="3687" spans="1:17" x14ac:dyDescent="0.2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O3687"/>
      <c r="P3687"/>
      <c r="Q3687"/>
    </row>
    <row r="3688" spans="1:17" x14ac:dyDescent="0.2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O3688"/>
      <c r="P3688"/>
      <c r="Q3688"/>
    </row>
    <row r="3689" spans="1:17" x14ac:dyDescent="0.2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O3689"/>
      <c r="P3689"/>
      <c r="Q3689"/>
    </row>
    <row r="3690" spans="1:17" x14ac:dyDescent="0.2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O3690"/>
      <c r="P3690"/>
      <c r="Q3690"/>
    </row>
    <row r="3691" spans="1:17" x14ac:dyDescent="0.2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O3691"/>
      <c r="P3691"/>
      <c r="Q3691"/>
    </row>
    <row r="3692" spans="1:17" x14ac:dyDescent="0.2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O3692"/>
      <c r="P3692"/>
      <c r="Q3692"/>
    </row>
    <row r="3693" spans="1:17" x14ac:dyDescent="0.2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O3693"/>
      <c r="P3693"/>
      <c r="Q3693"/>
    </row>
    <row r="3694" spans="1:17" x14ac:dyDescent="0.2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O3694"/>
      <c r="P3694"/>
      <c r="Q3694"/>
    </row>
    <row r="3695" spans="1:17" x14ac:dyDescent="0.2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O3695"/>
      <c r="P3695"/>
      <c r="Q3695"/>
    </row>
    <row r="3696" spans="1:17" x14ac:dyDescent="0.2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O3696"/>
      <c r="P3696"/>
      <c r="Q3696"/>
    </row>
    <row r="3697" spans="1:17" x14ac:dyDescent="0.2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O3697"/>
      <c r="P3697"/>
      <c r="Q3697"/>
    </row>
    <row r="3698" spans="1:17" x14ac:dyDescent="0.2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O3698"/>
      <c r="P3698"/>
      <c r="Q3698"/>
    </row>
    <row r="3699" spans="1:17" x14ac:dyDescent="0.2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O3699"/>
      <c r="P3699"/>
      <c r="Q3699"/>
    </row>
    <row r="3700" spans="1:17" x14ac:dyDescent="0.2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O3700"/>
      <c r="P3700"/>
      <c r="Q3700"/>
    </row>
    <row r="3701" spans="1:17" x14ac:dyDescent="0.2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O3701"/>
      <c r="P3701"/>
      <c r="Q3701"/>
    </row>
    <row r="3702" spans="1:17" x14ac:dyDescent="0.2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O3702"/>
      <c r="P3702"/>
      <c r="Q3702"/>
    </row>
    <row r="3703" spans="1:17" x14ac:dyDescent="0.2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O3703"/>
      <c r="P3703"/>
      <c r="Q3703"/>
    </row>
    <row r="3704" spans="1:17" x14ac:dyDescent="0.2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O3704"/>
      <c r="P3704"/>
      <c r="Q3704"/>
    </row>
    <row r="3705" spans="1:17" x14ac:dyDescent="0.2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O3705"/>
      <c r="P3705"/>
      <c r="Q3705"/>
    </row>
    <row r="3706" spans="1:17" x14ac:dyDescent="0.2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O3706"/>
      <c r="P3706"/>
      <c r="Q3706"/>
    </row>
    <row r="3707" spans="1:17" x14ac:dyDescent="0.2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O3707"/>
      <c r="P3707"/>
      <c r="Q3707"/>
    </row>
    <row r="3708" spans="1:17" x14ac:dyDescent="0.2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O3708"/>
      <c r="P3708"/>
      <c r="Q3708"/>
    </row>
    <row r="3709" spans="1:17" x14ac:dyDescent="0.2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O3709"/>
      <c r="P3709"/>
      <c r="Q3709"/>
    </row>
    <row r="3710" spans="1:17" x14ac:dyDescent="0.2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O3710"/>
      <c r="P3710"/>
      <c r="Q3710"/>
    </row>
    <row r="3711" spans="1:17" x14ac:dyDescent="0.2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O3711"/>
      <c r="P3711"/>
      <c r="Q3711"/>
    </row>
    <row r="3712" spans="1:17" x14ac:dyDescent="0.2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O3712"/>
      <c r="P3712"/>
      <c r="Q3712"/>
    </row>
    <row r="3713" spans="1:17" x14ac:dyDescent="0.2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O3713"/>
      <c r="P3713"/>
      <c r="Q3713"/>
    </row>
    <row r="3714" spans="1:17" x14ac:dyDescent="0.2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O3714"/>
      <c r="P3714"/>
      <c r="Q3714"/>
    </row>
    <row r="3715" spans="1:17" x14ac:dyDescent="0.2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O3715"/>
      <c r="P3715"/>
      <c r="Q3715"/>
    </row>
    <row r="3716" spans="1:17" x14ac:dyDescent="0.2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O3716"/>
      <c r="P3716"/>
      <c r="Q3716"/>
    </row>
    <row r="3717" spans="1:17" x14ac:dyDescent="0.2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O3717"/>
      <c r="P3717"/>
      <c r="Q3717"/>
    </row>
    <row r="3718" spans="1:17" x14ac:dyDescent="0.2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O3718"/>
      <c r="P3718"/>
      <c r="Q3718"/>
    </row>
    <row r="3719" spans="1:17" x14ac:dyDescent="0.2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O3719"/>
      <c r="P3719"/>
      <c r="Q3719"/>
    </row>
    <row r="3720" spans="1:17" x14ac:dyDescent="0.2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O3720"/>
      <c r="P3720"/>
      <c r="Q3720"/>
    </row>
    <row r="3721" spans="1:17" x14ac:dyDescent="0.2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O3721"/>
      <c r="P3721"/>
      <c r="Q3721"/>
    </row>
    <row r="3722" spans="1:17" x14ac:dyDescent="0.2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O3722"/>
      <c r="P3722"/>
      <c r="Q3722"/>
    </row>
    <row r="3723" spans="1:17" x14ac:dyDescent="0.2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O3723"/>
      <c r="P3723"/>
      <c r="Q3723"/>
    </row>
    <row r="3724" spans="1:17" x14ac:dyDescent="0.2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O3724"/>
      <c r="P3724"/>
      <c r="Q3724"/>
    </row>
    <row r="3725" spans="1:17" x14ac:dyDescent="0.2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O3725"/>
      <c r="P3725"/>
      <c r="Q3725"/>
    </row>
    <row r="3726" spans="1:17" x14ac:dyDescent="0.2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O3726"/>
      <c r="P3726"/>
      <c r="Q3726"/>
    </row>
    <row r="3727" spans="1:17" x14ac:dyDescent="0.2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O3727"/>
      <c r="P3727"/>
      <c r="Q3727"/>
    </row>
    <row r="3728" spans="1:17" x14ac:dyDescent="0.2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O3728"/>
      <c r="P3728"/>
      <c r="Q3728"/>
    </row>
    <row r="3729" spans="1:17" x14ac:dyDescent="0.2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O3729"/>
      <c r="P3729"/>
      <c r="Q3729"/>
    </row>
    <row r="3730" spans="1:17" x14ac:dyDescent="0.2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O3730"/>
      <c r="P3730"/>
      <c r="Q3730"/>
    </row>
    <row r="3731" spans="1:17" x14ac:dyDescent="0.2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O3731"/>
      <c r="P3731"/>
      <c r="Q3731"/>
    </row>
    <row r="3732" spans="1:17" x14ac:dyDescent="0.2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O3732"/>
      <c r="P3732"/>
      <c r="Q3732"/>
    </row>
    <row r="3733" spans="1:17" x14ac:dyDescent="0.2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O3733"/>
      <c r="P3733"/>
      <c r="Q3733"/>
    </row>
    <row r="3734" spans="1:17" x14ac:dyDescent="0.2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O3734"/>
      <c r="P3734"/>
      <c r="Q3734"/>
    </row>
    <row r="3735" spans="1:17" x14ac:dyDescent="0.2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O3735"/>
      <c r="P3735"/>
      <c r="Q3735"/>
    </row>
    <row r="3736" spans="1:17" x14ac:dyDescent="0.2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O3736"/>
      <c r="P3736"/>
      <c r="Q3736"/>
    </row>
    <row r="3737" spans="1:17" x14ac:dyDescent="0.2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O3737"/>
      <c r="P3737"/>
      <c r="Q3737"/>
    </row>
    <row r="3738" spans="1:17" x14ac:dyDescent="0.2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O3738"/>
      <c r="P3738"/>
      <c r="Q3738"/>
    </row>
    <row r="3739" spans="1:17" x14ac:dyDescent="0.2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O3739"/>
      <c r="P3739"/>
      <c r="Q3739"/>
    </row>
    <row r="3740" spans="1:17" x14ac:dyDescent="0.2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O3740"/>
      <c r="P3740"/>
      <c r="Q3740"/>
    </row>
    <row r="3741" spans="1:17" x14ac:dyDescent="0.2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O3741"/>
      <c r="P3741"/>
      <c r="Q3741"/>
    </row>
    <row r="3742" spans="1:17" x14ac:dyDescent="0.2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O3742"/>
      <c r="P3742"/>
      <c r="Q3742"/>
    </row>
    <row r="3743" spans="1:17" x14ac:dyDescent="0.2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O3743"/>
      <c r="P3743"/>
      <c r="Q3743"/>
    </row>
    <row r="3744" spans="1:17" x14ac:dyDescent="0.2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O3744"/>
      <c r="P3744"/>
      <c r="Q3744"/>
    </row>
    <row r="3745" spans="1:17" x14ac:dyDescent="0.2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O3745"/>
      <c r="P3745"/>
      <c r="Q3745"/>
    </row>
    <row r="3746" spans="1:17" x14ac:dyDescent="0.2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O3746"/>
      <c r="P3746"/>
      <c r="Q3746"/>
    </row>
    <row r="3747" spans="1:17" x14ac:dyDescent="0.2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O3747"/>
      <c r="P3747"/>
      <c r="Q3747"/>
    </row>
    <row r="3748" spans="1:17" x14ac:dyDescent="0.2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O3748"/>
      <c r="P3748"/>
      <c r="Q3748"/>
    </row>
    <row r="3749" spans="1:17" x14ac:dyDescent="0.2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O3749"/>
      <c r="P3749"/>
      <c r="Q3749"/>
    </row>
    <row r="3750" spans="1:17" x14ac:dyDescent="0.2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O3750"/>
      <c r="P3750"/>
      <c r="Q3750"/>
    </row>
    <row r="3751" spans="1:17" x14ac:dyDescent="0.2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O3751"/>
      <c r="P3751"/>
      <c r="Q3751"/>
    </row>
    <row r="3752" spans="1:17" x14ac:dyDescent="0.2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O3752"/>
      <c r="P3752"/>
      <c r="Q3752"/>
    </row>
    <row r="3753" spans="1:17" x14ac:dyDescent="0.2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O3753"/>
      <c r="P3753"/>
      <c r="Q3753"/>
    </row>
    <row r="3754" spans="1:17" x14ac:dyDescent="0.2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O3754"/>
      <c r="P3754"/>
      <c r="Q3754"/>
    </row>
    <row r="3755" spans="1:17" x14ac:dyDescent="0.2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O3755"/>
      <c r="P3755"/>
      <c r="Q3755"/>
    </row>
    <row r="3756" spans="1:17" x14ac:dyDescent="0.2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O3756"/>
      <c r="P3756"/>
      <c r="Q3756"/>
    </row>
    <row r="3757" spans="1:17" x14ac:dyDescent="0.2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O3757"/>
      <c r="P3757"/>
      <c r="Q3757"/>
    </row>
    <row r="3758" spans="1:17" x14ac:dyDescent="0.2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O3758"/>
      <c r="P3758"/>
      <c r="Q3758"/>
    </row>
    <row r="3759" spans="1:17" x14ac:dyDescent="0.2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O3759"/>
      <c r="P3759"/>
      <c r="Q3759"/>
    </row>
    <row r="3760" spans="1:17" x14ac:dyDescent="0.2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O3760"/>
      <c r="P3760"/>
      <c r="Q3760"/>
    </row>
    <row r="3761" spans="1:17" x14ac:dyDescent="0.2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O3761"/>
      <c r="P3761"/>
      <c r="Q3761"/>
    </row>
    <row r="3762" spans="1:17" x14ac:dyDescent="0.2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O3762"/>
      <c r="P3762"/>
      <c r="Q3762"/>
    </row>
    <row r="3763" spans="1:17" x14ac:dyDescent="0.2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O3763"/>
      <c r="P3763"/>
      <c r="Q3763"/>
    </row>
    <row r="3764" spans="1:17" x14ac:dyDescent="0.2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O3764"/>
      <c r="P3764"/>
      <c r="Q3764"/>
    </row>
    <row r="3765" spans="1:17" x14ac:dyDescent="0.2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O3765"/>
      <c r="P3765"/>
      <c r="Q3765"/>
    </row>
    <row r="3766" spans="1:17" x14ac:dyDescent="0.2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O3766"/>
      <c r="P3766"/>
      <c r="Q3766"/>
    </row>
    <row r="3767" spans="1:17" x14ac:dyDescent="0.2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O3767"/>
      <c r="P3767"/>
      <c r="Q3767"/>
    </row>
    <row r="3768" spans="1:17" x14ac:dyDescent="0.2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O3768"/>
      <c r="P3768"/>
      <c r="Q3768"/>
    </row>
    <row r="3769" spans="1:17" x14ac:dyDescent="0.2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O3769"/>
      <c r="P3769"/>
      <c r="Q3769"/>
    </row>
    <row r="3770" spans="1:17" x14ac:dyDescent="0.2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O3770"/>
      <c r="P3770"/>
      <c r="Q3770"/>
    </row>
    <row r="3771" spans="1:17" x14ac:dyDescent="0.2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O3771"/>
      <c r="P3771"/>
      <c r="Q3771"/>
    </row>
    <row r="3772" spans="1:17" x14ac:dyDescent="0.2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O3772"/>
      <c r="P3772"/>
      <c r="Q3772"/>
    </row>
    <row r="3773" spans="1:17" x14ac:dyDescent="0.2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O3773"/>
      <c r="P3773"/>
      <c r="Q3773"/>
    </row>
    <row r="3774" spans="1:17" x14ac:dyDescent="0.2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O3774"/>
      <c r="P3774"/>
      <c r="Q3774"/>
    </row>
    <row r="3775" spans="1:17" x14ac:dyDescent="0.2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O3775"/>
      <c r="P3775"/>
      <c r="Q3775"/>
    </row>
    <row r="3776" spans="1:17" x14ac:dyDescent="0.2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O3776"/>
      <c r="P3776"/>
      <c r="Q3776"/>
    </row>
    <row r="3777" spans="1:17" x14ac:dyDescent="0.2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O3777"/>
      <c r="P3777"/>
      <c r="Q3777"/>
    </row>
    <row r="3778" spans="1:17" x14ac:dyDescent="0.2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O3778"/>
      <c r="P3778"/>
      <c r="Q3778"/>
    </row>
    <row r="3779" spans="1:17" x14ac:dyDescent="0.2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O3779"/>
      <c r="P3779"/>
      <c r="Q3779"/>
    </row>
    <row r="3780" spans="1:17" x14ac:dyDescent="0.2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O3780"/>
      <c r="P3780"/>
      <c r="Q3780"/>
    </row>
    <row r="3781" spans="1:17" x14ac:dyDescent="0.2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O3781"/>
      <c r="P3781"/>
      <c r="Q3781"/>
    </row>
    <row r="3782" spans="1:17" x14ac:dyDescent="0.2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O3782"/>
      <c r="P3782"/>
      <c r="Q3782"/>
    </row>
    <row r="3783" spans="1:17" x14ac:dyDescent="0.2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O3783"/>
      <c r="P3783"/>
      <c r="Q3783"/>
    </row>
    <row r="3784" spans="1:17" x14ac:dyDescent="0.2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O3784"/>
      <c r="P3784"/>
      <c r="Q3784"/>
    </row>
    <row r="3785" spans="1:17" x14ac:dyDescent="0.2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O3785"/>
      <c r="P3785"/>
      <c r="Q3785"/>
    </row>
    <row r="3786" spans="1:17" x14ac:dyDescent="0.2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O3786"/>
      <c r="P3786"/>
      <c r="Q3786"/>
    </row>
    <row r="3787" spans="1:17" x14ac:dyDescent="0.2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O3787"/>
      <c r="P3787"/>
      <c r="Q3787"/>
    </row>
    <row r="3788" spans="1:17" x14ac:dyDescent="0.2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O3788"/>
      <c r="P3788"/>
      <c r="Q3788"/>
    </row>
    <row r="3789" spans="1:17" x14ac:dyDescent="0.2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O3789"/>
      <c r="P3789"/>
      <c r="Q3789"/>
    </row>
    <row r="3790" spans="1:17" x14ac:dyDescent="0.2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O3790"/>
      <c r="P3790"/>
      <c r="Q3790"/>
    </row>
    <row r="3791" spans="1:17" x14ac:dyDescent="0.2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O3791"/>
      <c r="P3791"/>
      <c r="Q3791"/>
    </row>
    <row r="3792" spans="1:17" x14ac:dyDescent="0.2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O3792"/>
      <c r="P3792"/>
      <c r="Q3792"/>
    </row>
    <row r="3793" spans="1:17" x14ac:dyDescent="0.2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O3793"/>
      <c r="P3793"/>
      <c r="Q3793"/>
    </row>
    <row r="3794" spans="1:17" x14ac:dyDescent="0.2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O3794"/>
      <c r="P3794"/>
      <c r="Q3794"/>
    </row>
    <row r="3795" spans="1:17" x14ac:dyDescent="0.2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O3795"/>
      <c r="P3795"/>
      <c r="Q3795"/>
    </row>
    <row r="3796" spans="1:17" x14ac:dyDescent="0.2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O3796"/>
      <c r="P3796"/>
      <c r="Q3796"/>
    </row>
    <row r="3797" spans="1:17" x14ac:dyDescent="0.2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O3797"/>
      <c r="P3797"/>
      <c r="Q3797"/>
    </row>
    <row r="3798" spans="1:17" x14ac:dyDescent="0.2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O3798"/>
      <c r="P3798"/>
      <c r="Q3798"/>
    </row>
    <row r="3799" spans="1:17" x14ac:dyDescent="0.2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O3799"/>
      <c r="P3799"/>
      <c r="Q3799"/>
    </row>
    <row r="3800" spans="1:17" x14ac:dyDescent="0.2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O3800"/>
      <c r="P3800"/>
      <c r="Q3800"/>
    </row>
    <row r="3801" spans="1:17" x14ac:dyDescent="0.2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O3801"/>
      <c r="P3801"/>
      <c r="Q3801"/>
    </row>
    <row r="3802" spans="1:17" x14ac:dyDescent="0.2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O3802"/>
      <c r="P3802"/>
      <c r="Q3802"/>
    </row>
    <row r="3803" spans="1:17" x14ac:dyDescent="0.2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O3803"/>
      <c r="P3803"/>
      <c r="Q3803"/>
    </row>
    <row r="3804" spans="1:17" x14ac:dyDescent="0.2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O3804"/>
      <c r="P3804"/>
      <c r="Q3804"/>
    </row>
    <row r="3805" spans="1:17" x14ac:dyDescent="0.2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O3805"/>
      <c r="P3805"/>
      <c r="Q3805"/>
    </row>
    <row r="3806" spans="1:17" x14ac:dyDescent="0.2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O3806"/>
      <c r="P3806"/>
      <c r="Q3806"/>
    </row>
    <row r="3807" spans="1:17" x14ac:dyDescent="0.2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O3807"/>
      <c r="P3807"/>
      <c r="Q3807"/>
    </row>
    <row r="3808" spans="1:17" x14ac:dyDescent="0.2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O3808"/>
      <c r="P3808"/>
      <c r="Q3808"/>
    </row>
    <row r="3809" spans="1:17" x14ac:dyDescent="0.2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O3809"/>
      <c r="P3809"/>
      <c r="Q3809"/>
    </row>
    <row r="3810" spans="1:17" x14ac:dyDescent="0.2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O3810"/>
      <c r="P3810"/>
      <c r="Q3810"/>
    </row>
    <row r="3811" spans="1:17" x14ac:dyDescent="0.2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O3811"/>
      <c r="P3811"/>
      <c r="Q3811"/>
    </row>
    <row r="3812" spans="1:17" x14ac:dyDescent="0.2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O3812"/>
      <c r="P3812"/>
      <c r="Q3812"/>
    </row>
    <row r="3813" spans="1:17" x14ac:dyDescent="0.2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O3813"/>
      <c r="P3813"/>
      <c r="Q3813"/>
    </row>
    <row r="3814" spans="1:17" x14ac:dyDescent="0.2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O3814"/>
      <c r="P3814"/>
      <c r="Q3814"/>
    </row>
    <row r="3815" spans="1:17" x14ac:dyDescent="0.2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O3815"/>
      <c r="P3815"/>
      <c r="Q3815"/>
    </row>
    <row r="3816" spans="1:17" x14ac:dyDescent="0.2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O3816"/>
      <c r="P3816"/>
      <c r="Q3816"/>
    </row>
    <row r="3817" spans="1:17" x14ac:dyDescent="0.2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O3817"/>
      <c r="P3817"/>
      <c r="Q3817"/>
    </row>
    <row r="3818" spans="1:17" x14ac:dyDescent="0.2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O3818"/>
      <c r="P3818"/>
      <c r="Q3818"/>
    </row>
    <row r="3819" spans="1:17" x14ac:dyDescent="0.2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O3819"/>
      <c r="P3819"/>
      <c r="Q3819"/>
    </row>
    <row r="3820" spans="1:17" x14ac:dyDescent="0.2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O3820"/>
      <c r="P3820"/>
      <c r="Q3820"/>
    </row>
    <row r="3821" spans="1:17" x14ac:dyDescent="0.2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O3821"/>
      <c r="P3821"/>
      <c r="Q3821"/>
    </row>
    <row r="3822" spans="1:17" x14ac:dyDescent="0.2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O3822"/>
      <c r="P3822"/>
      <c r="Q3822"/>
    </row>
    <row r="3823" spans="1:17" x14ac:dyDescent="0.2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O3823"/>
      <c r="P3823"/>
      <c r="Q3823"/>
    </row>
    <row r="3824" spans="1:17" x14ac:dyDescent="0.2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O3824"/>
      <c r="P3824"/>
      <c r="Q3824"/>
    </row>
    <row r="3825" spans="1:17" x14ac:dyDescent="0.2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O3825"/>
      <c r="P3825"/>
      <c r="Q3825"/>
    </row>
    <row r="3826" spans="1:17" x14ac:dyDescent="0.2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O3826"/>
      <c r="P3826"/>
      <c r="Q3826"/>
    </row>
    <row r="3827" spans="1:17" x14ac:dyDescent="0.2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O3827"/>
      <c r="P3827"/>
      <c r="Q3827"/>
    </row>
    <row r="3828" spans="1:17" x14ac:dyDescent="0.2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O3828"/>
      <c r="P3828"/>
      <c r="Q3828"/>
    </row>
    <row r="3829" spans="1:17" x14ac:dyDescent="0.2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O3829"/>
      <c r="P3829"/>
      <c r="Q3829"/>
    </row>
    <row r="3830" spans="1:17" x14ac:dyDescent="0.2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O3830"/>
      <c r="P3830"/>
      <c r="Q3830"/>
    </row>
    <row r="3831" spans="1:17" x14ac:dyDescent="0.2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O3831"/>
      <c r="P3831"/>
      <c r="Q3831"/>
    </row>
    <row r="3832" spans="1:17" x14ac:dyDescent="0.2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O3832"/>
      <c r="P3832"/>
      <c r="Q3832"/>
    </row>
    <row r="3833" spans="1:17" x14ac:dyDescent="0.2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O3833"/>
      <c r="P3833"/>
      <c r="Q3833"/>
    </row>
    <row r="3834" spans="1:17" x14ac:dyDescent="0.2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O3834"/>
      <c r="P3834"/>
      <c r="Q3834"/>
    </row>
    <row r="3835" spans="1:17" x14ac:dyDescent="0.2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O3835"/>
      <c r="P3835"/>
      <c r="Q3835"/>
    </row>
    <row r="3836" spans="1:17" x14ac:dyDescent="0.2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O3836"/>
      <c r="P3836"/>
      <c r="Q3836"/>
    </row>
    <row r="3837" spans="1:17" x14ac:dyDescent="0.2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O3837"/>
      <c r="P3837"/>
      <c r="Q3837"/>
    </row>
    <row r="3838" spans="1:17" x14ac:dyDescent="0.2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O3838"/>
      <c r="P3838"/>
      <c r="Q3838"/>
    </row>
    <row r="3839" spans="1:17" x14ac:dyDescent="0.2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O3839"/>
      <c r="P3839"/>
      <c r="Q3839"/>
    </row>
    <row r="3840" spans="1:17" x14ac:dyDescent="0.2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O3840"/>
      <c r="P3840"/>
      <c r="Q3840"/>
    </row>
    <row r="3841" spans="1:17" x14ac:dyDescent="0.2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O3841"/>
      <c r="P3841"/>
      <c r="Q3841"/>
    </row>
    <row r="3842" spans="1:17" x14ac:dyDescent="0.2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O3842"/>
      <c r="P3842"/>
      <c r="Q3842"/>
    </row>
    <row r="3843" spans="1:17" x14ac:dyDescent="0.2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O3843"/>
      <c r="P3843"/>
      <c r="Q3843"/>
    </row>
    <row r="3844" spans="1:17" x14ac:dyDescent="0.2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O3844"/>
      <c r="P3844"/>
      <c r="Q3844"/>
    </row>
    <row r="3845" spans="1:17" x14ac:dyDescent="0.2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O3845"/>
      <c r="P3845"/>
      <c r="Q3845"/>
    </row>
    <row r="3846" spans="1:17" x14ac:dyDescent="0.2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O3846"/>
      <c r="P3846"/>
      <c r="Q3846"/>
    </row>
    <row r="3847" spans="1:17" x14ac:dyDescent="0.2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O3847"/>
      <c r="P3847"/>
      <c r="Q3847"/>
    </row>
    <row r="3848" spans="1:17" x14ac:dyDescent="0.2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O3848"/>
      <c r="P3848"/>
      <c r="Q3848"/>
    </row>
    <row r="3849" spans="1:17" x14ac:dyDescent="0.2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O3849"/>
      <c r="P3849"/>
      <c r="Q3849"/>
    </row>
    <row r="3850" spans="1:17" x14ac:dyDescent="0.2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O3850"/>
      <c r="P3850"/>
      <c r="Q3850"/>
    </row>
    <row r="3851" spans="1:17" x14ac:dyDescent="0.2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O3851"/>
      <c r="P3851"/>
      <c r="Q3851"/>
    </row>
    <row r="3852" spans="1:17" x14ac:dyDescent="0.2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O3852"/>
      <c r="P3852"/>
      <c r="Q3852"/>
    </row>
    <row r="3853" spans="1:17" x14ac:dyDescent="0.2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O3853"/>
      <c r="P3853"/>
      <c r="Q3853"/>
    </row>
    <row r="3854" spans="1:17" x14ac:dyDescent="0.2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O3854"/>
      <c r="P3854"/>
      <c r="Q3854"/>
    </row>
    <row r="3855" spans="1:17" x14ac:dyDescent="0.2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O3855"/>
      <c r="P3855"/>
      <c r="Q3855"/>
    </row>
    <row r="3856" spans="1:17" x14ac:dyDescent="0.2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O3856"/>
      <c r="P3856"/>
      <c r="Q3856"/>
    </row>
    <row r="3857" spans="1:17" x14ac:dyDescent="0.2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O3857"/>
      <c r="P3857"/>
      <c r="Q3857"/>
    </row>
    <row r="3858" spans="1:17" x14ac:dyDescent="0.2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O3858"/>
      <c r="P3858"/>
      <c r="Q3858"/>
    </row>
    <row r="3859" spans="1:17" x14ac:dyDescent="0.2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O3859"/>
      <c r="P3859"/>
      <c r="Q3859"/>
    </row>
    <row r="3860" spans="1:17" x14ac:dyDescent="0.2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O3860"/>
      <c r="P3860"/>
      <c r="Q3860"/>
    </row>
    <row r="3861" spans="1:17" x14ac:dyDescent="0.2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O3861"/>
      <c r="P3861"/>
      <c r="Q3861"/>
    </row>
    <row r="3862" spans="1:17" x14ac:dyDescent="0.2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O3862"/>
      <c r="P3862"/>
      <c r="Q3862"/>
    </row>
    <row r="3863" spans="1:17" x14ac:dyDescent="0.2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O3863"/>
      <c r="P3863"/>
      <c r="Q3863"/>
    </row>
    <row r="3864" spans="1:17" x14ac:dyDescent="0.2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O3864"/>
      <c r="P3864"/>
      <c r="Q3864"/>
    </row>
    <row r="3865" spans="1:17" x14ac:dyDescent="0.2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O3865"/>
      <c r="P3865"/>
      <c r="Q3865"/>
    </row>
    <row r="3866" spans="1:17" x14ac:dyDescent="0.2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O3866"/>
      <c r="P3866"/>
      <c r="Q3866"/>
    </row>
    <row r="3867" spans="1:17" x14ac:dyDescent="0.2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O3867"/>
      <c r="P3867"/>
      <c r="Q3867"/>
    </row>
    <row r="3868" spans="1:17" x14ac:dyDescent="0.2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O3868"/>
      <c r="P3868"/>
      <c r="Q3868"/>
    </row>
    <row r="3869" spans="1:17" x14ac:dyDescent="0.2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O3869"/>
      <c r="P3869"/>
      <c r="Q3869"/>
    </row>
    <row r="3870" spans="1:17" x14ac:dyDescent="0.2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O3870"/>
      <c r="P3870"/>
      <c r="Q3870"/>
    </row>
    <row r="3871" spans="1:17" x14ac:dyDescent="0.2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O3871"/>
      <c r="P3871"/>
      <c r="Q3871"/>
    </row>
    <row r="3872" spans="1:17" x14ac:dyDescent="0.2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O3872"/>
      <c r="P3872"/>
      <c r="Q3872"/>
    </row>
    <row r="3873" spans="1:17" x14ac:dyDescent="0.2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O3873"/>
      <c r="P3873"/>
      <c r="Q3873"/>
    </row>
    <row r="3874" spans="1:17" x14ac:dyDescent="0.2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O3874"/>
      <c r="P3874"/>
      <c r="Q3874"/>
    </row>
    <row r="3875" spans="1:17" x14ac:dyDescent="0.2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O3875"/>
      <c r="P3875"/>
      <c r="Q3875"/>
    </row>
    <row r="3876" spans="1:17" x14ac:dyDescent="0.2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O3876"/>
      <c r="P3876"/>
      <c r="Q3876"/>
    </row>
    <row r="3877" spans="1:17" x14ac:dyDescent="0.2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O3877"/>
      <c r="P3877"/>
      <c r="Q3877"/>
    </row>
    <row r="3878" spans="1:17" x14ac:dyDescent="0.2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O3878"/>
      <c r="P3878"/>
      <c r="Q3878"/>
    </row>
    <row r="3879" spans="1:17" x14ac:dyDescent="0.2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O3879"/>
      <c r="P3879"/>
      <c r="Q3879"/>
    </row>
    <row r="3880" spans="1:17" x14ac:dyDescent="0.2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O3880"/>
      <c r="P3880"/>
      <c r="Q3880"/>
    </row>
    <row r="3881" spans="1:17" x14ac:dyDescent="0.2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O3881"/>
      <c r="P3881"/>
      <c r="Q3881"/>
    </row>
    <row r="3882" spans="1:17" x14ac:dyDescent="0.2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O3882"/>
      <c r="P3882"/>
      <c r="Q3882"/>
    </row>
    <row r="3883" spans="1:17" x14ac:dyDescent="0.2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O3883"/>
      <c r="P3883"/>
      <c r="Q3883"/>
    </row>
    <row r="3884" spans="1:17" x14ac:dyDescent="0.2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O3884"/>
      <c r="P3884"/>
      <c r="Q3884"/>
    </row>
    <row r="3885" spans="1:17" x14ac:dyDescent="0.2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O3885"/>
      <c r="P3885"/>
      <c r="Q3885"/>
    </row>
    <row r="3886" spans="1:17" x14ac:dyDescent="0.2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O3886"/>
      <c r="P3886"/>
      <c r="Q3886"/>
    </row>
    <row r="3887" spans="1:17" x14ac:dyDescent="0.2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O3887"/>
      <c r="P3887"/>
      <c r="Q3887"/>
    </row>
    <row r="3888" spans="1:17" x14ac:dyDescent="0.2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O3888"/>
      <c r="P3888"/>
      <c r="Q3888"/>
    </row>
    <row r="3889" spans="1:17" x14ac:dyDescent="0.2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O3889"/>
      <c r="P3889"/>
      <c r="Q3889"/>
    </row>
    <row r="3890" spans="1:17" x14ac:dyDescent="0.2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O3890"/>
      <c r="P3890"/>
      <c r="Q3890"/>
    </row>
    <row r="3891" spans="1:17" x14ac:dyDescent="0.2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O3891"/>
      <c r="P3891"/>
      <c r="Q3891"/>
    </row>
    <row r="3892" spans="1:17" x14ac:dyDescent="0.2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O3892"/>
      <c r="P3892"/>
      <c r="Q3892"/>
    </row>
    <row r="3893" spans="1:17" x14ac:dyDescent="0.2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O3893"/>
      <c r="P3893"/>
      <c r="Q3893"/>
    </row>
    <row r="3894" spans="1:17" x14ac:dyDescent="0.2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O3894"/>
      <c r="P3894"/>
      <c r="Q3894"/>
    </row>
    <row r="3895" spans="1:17" x14ac:dyDescent="0.2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O3895"/>
      <c r="P3895"/>
      <c r="Q3895"/>
    </row>
    <row r="3896" spans="1:17" x14ac:dyDescent="0.2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O3896"/>
      <c r="P3896"/>
      <c r="Q3896"/>
    </row>
    <row r="3897" spans="1:17" x14ac:dyDescent="0.2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O3897"/>
      <c r="P3897"/>
      <c r="Q3897"/>
    </row>
    <row r="3898" spans="1:17" x14ac:dyDescent="0.2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O3898"/>
      <c r="P3898"/>
      <c r="Q3898"/>
    </row>
    <row r="3899" spans="1:17" x14ac:dyDescent="0.2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O3899"/>
      <c r="P3899"/>
      <c r="Q3899"/>
    </row>
    <row r="3900" spans="1:17" x14ac:dyDescent="0.2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O3900"/>
      <c r="P3900"/>
      <c r="Q3900"/>
    </row>
    <row r="3901" spans="1:17" x14ac:dyDescent="0.2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O3901"/>
      <c r="P3901"/>
      <c r="Q3901"/>
    </row>
    <row r="3902" spans="1:17" x14ac:dyDescent="0.2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O3902"/>
      <c r="P3902"/>
      <c r="Q3902"/>
    </row>
    <row r="3903" spans="1:17" x14ac:dyDescent="0.2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O3903"/>
      <c r="P3903"/>
      <c r="Q3903"/>
    </row>
    <row r="3904" spans="1:17" x14ac:dyDescent="0.2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O3904"/>
      <c r="P3904"/>
      <c r="Q3904"/>
    </row>
    <row r="3905" spans="1:17" x14ac:dyDescent="0.2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O3905"/>
      <c r="P3905"/>
      <c r="Q3905"/>
    </row>
    <row r="3906" spans="1:17" x14ac:dyDescent="0.2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O3906"/>
      <c r="P3906"/>
      <c r="Q3906"/>
    </row>
    <row r="3907" spans="1:17" x14ac:dyDescent="0.2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O3907"/>
      <c r="P3907"/>
      <c r="Q3907"/>
    </row>
    <row r="3908" spans="1:17" x14ac:dyDescent="0.2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O3908"/>
      <c r="P3908"/>
      <c r="Q3908"/>
    </row>
    <row r="3909" spans="1:17" x14ac:dyDescent="0.2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O3909"/>
      <c r="P3909"/>
      <c r="Q3909"/>
    </row>
    <row r="3910" spans="1:17" x14ac:dyDescent="0.2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O3910"/>
      <c r="P3910"/>
      <c r="Q3910"/>
    </row>
    <row r="3911" spans="1:17" x14ac:dyDescent="0.2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O3911"/>
      <c r="P3911"/>
      <c r="Q3911"/>
    </row>
    <row r="3912" spans="1:17" x14ac:dyDescent="0.2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O3912"/>
      <c r="P3912"/>
      <c r="Q3912"/>
    </row>
    <row r="3913" spans="1:17" x14ac:dyDescent="0.2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O3913"/>
      <c r="P3913"/>
      <c r="Q3913"/>
    </row>
    <row r="3914" spans="1:17" x14ac:dyDescent="0.2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O3914"/>
      <c r="P3914"/>
      <c r="Q3914"/>
    </row>
    <row r="3915" spans="1:17" x14ac:dyDescent="0.2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O3915"/>
      <c r="P3915"/>
      <c r="Q3915"/>
    </row>
    <row r="3916" spans="1:17" x14ac:dyDescent="0.2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O3916"/>
      <c r="P3916"/>
      <c r="Q3916"/>
    </row>
    <row r="3917" spans="1:17" x14ac:dyDescent="0.2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O3917"/>
      <c r="P3917"/>
      <c r="Q3917"/>
    </row>
    <row r="3918" spans="1:17" x14ac:dyDescent="0.2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O3918"/>
      <c r="P3918"/>
      <c r="Q3918"/>
    </row>
    <row r="3919" spans="1:17" x14ac:dyDescent="0.2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O3919"/>
      <c r="P3919"/>
      <c r="Q3919"/>
    </row>
    <row r="3920" spans="1:17" x14ac:dyDescent="0.2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O3920"/>
      <c r="P3920"/>
      <c r="Q3920"/>
    </row>
    <row r="3921" spans="1:17" x14ac:dyDescent="0.2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O3921"/>
      <c r="P3921"/>
      <c r="Q3921"/>
    </row>
    <row r="3922" spans="1:17" x14ac:dyDescent="0.2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O3922"/>
      <c r="P3922"/>
      <c r="Q3922"/>
    </row>
    <row r="3923" spans="1:17" x14ac:dyDescent="0.2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O3923"/>
      <c r="P3923"/>
      <c r="Q3923"/>
    </row>
    <row r="3924" spans="1:17" x14ac:dyDescent="0.2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O3924"/>
      <c r="P3924"/>
      <c r="Q3924"/>
    </row>
    <row r="3925" spans="1:17" x14ac:dyDescent="0.2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O3925"/>
      <c r="P3925"/>
      <c r="Q3925"/>
    </row>
    <row r="3926" spans="1:17" x14ac:dyDescent="0.2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O3926"/>
      <c r="P3926"/>
      <c r="Q3926"/>
    </row>
    <row r="3927" spans="1:17" x14ac:dyDescent="0.2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O3927"/>
      <c r="P3927"/>
      <c r="Q3927"/>
    </row>
    <row r="3928" spans="1:17" x14ac:dyDescent="0.2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O3928"/>
      <c r="P3928"/>
      <c r="Q3928"/>
    </row>
    <row r="3929" spans="1:17" x14ac:dyDescent="0.2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O3929"/>
      <c r="P3929"/>
      <c r="Q3929"/>
    </row>
    <row r="3930" spans="1:17" x14ac:dyDescent="0.2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O3930"/>
      <c r="P3930"/>
      <c r="Q3930"/>
    </row>
    <row r="3931" spans="1:17" x14ac:dyDescent="0.2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O3931"/>
      <c r="P3931"/>
      <c r="Q3931"/>
    </row>
    <row r="3932" spans="1:17" x14ac:dyDescent="0.2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O3932"/>
      <c r="P3932"/>
      <c r="Q3932"/>
    </row>
    <row r="3933" spans="1:17" x14ac:dyDescent="0.2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O3933"/>
      <c r="P3933"/>
      <c r="Q3933"/>
    </row>
    <row r="3934" spans="1:17" x14ac:dyDescent="0.2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O3934"/>
      <c r="P3934"/>
      <c r="Q3934"/>
    </row>
    <row r="3935" spans="1:17" x14ac:dyDescent="0.2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O3935"/>
      <c r="P3935"/>
      <c r="Q3935"/>
    </row>
    <row r="3936" spans="1:17" x14ac:dyDescent="0.2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O3936"/>
      <c r="P3936"/>
      <c r="Q3936"/>
    </row>
    <row r="3937" spans="1:17" x14ac:dyDescent="0.2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O3937"/>
      <c r="P3937"/>
      <c r="Q3937"/>
    </row>
    <row r="3938" spans="1:17" x14ac:dyDescent="0.2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O3938"/>
      <c r="P3938"/>
      <c r="Q3938"/>
    </row>
    <row r="3939" spans="1:17" x14ac:dyDescent="0.2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O3939"/>
      <c r="P3939"/>
      <c r="Q3939"/>
    </row>
    <row r="3940" spans="1:17" x14ac:dyDescent="0.2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O3940"/>
      <c r="P3940"/>
      <c r="Q3940"/>
    </row>
    <row r="3941" spans="1:17" x14ac:dyDescent="0.2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O3941"/>
      <c r="P3941"/>
      <c r="Q3941"/>
    </row>
    <row r="3942" spans="1:17" x14ac:dyDescent="0.2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O3942"/>
      <c r="P3942"/>
      <c r="Q3942"/>
    </row>
    <row r="3943" spans="1:17" x14ac:dyDescent="0.2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O3943"/>
      <c r="P3943"/>
      <c r="Q3943"/>
    </row>
    <row r="3944" spans="1:17" x14ac:dyDescent="0.2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O3944"/>
      <c r="P3944"/>
      <c r="Q3944"/>
    </row>
    <row r="3945" spans="1:17" x14ac:dyDescent="0.2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O3945"/>
      <c r="P3945"/>
      <c r="Q3945"/>
    </row>
    <row r="3946" spans="1:17" x14ac:dyDescent="0.2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O3946"/>
      <c r="P3946"/>
      <c r="Q3946"/>
    </row>
    <row r="3947" spans="1:17" x14ac:dyDescent="0.2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O3947"/>
      <c r="P3947"/>
      <c r="Q3947"/>
    </row>
    <row r="3948" spans="1:17" x14ac:dyDescent="0.2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O3948"/>
      <c r="P3948"/>
      <c r="Q3948"/>
    </row>
    <row r="3949" spans="1:17" x14ac:dyDescent="0.2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O3949"/>
      <c r="P3949"/>
      <c r="Q3949"/>
    </row>
    <row r="3950" spans="1:17" x14ac:dyDescent="0.2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O3950"/>
      <c r="P3950"/>
      <c r="Q3950"/>
    </row>
    <row r="3951" spans="1:17" x14ac:dyDescent="0.2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O3951"/>
      <c r="P3951"/>
      <c r="Q3951"/>
    </row>
    <row r="3952" spans="1:17" x14ac:dyDescent="0.2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O3952"/>
      <c r="P3952"/>
      <c r="Q3952"/>
    </row>
    <row r="3953" spans="1:17" x14ac:dyDescent="0.2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O3953"/>
      <c r="P3953"/>
      <c r="Q3953"/>
    </row>
    <row r="3954" spans="1:17" x14ac:dyDescent="0.2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O3954"/>
      <c r="P3954"/>
      <c r="Q3954"/>
    </row>
    <row r="3955" spans="1:17" x14ac:dyDescent="0.2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O3955"/>
      <c r="P3955"/>
      <c r="Q3955"/>
    </row>
    <row r="3956" spans="1:17" x14ac:dyDescent="0.2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O3956"/>
      <c r="P3956"/>
      <c r="Q3956"/>
    </row>
    <row r="3957" spans="1:17" x14ac:dyDescent="0.2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O3957"/>
      <c r="P3957"/>
      <c r="Q3957"/>
    </row>
    <row r="3958" spans="1:17" x14ac:dyDescent="0.2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O3958"/>
      <c r="P3958"/>
      <c r="Q3958"/>
    </row>
    <row r="3959" spans="1:17" x14ac:dyDescent="0.2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O3959"/>
      <c r="P3959"/>
      <c r="Q3959"/>
    </row>
    <row r="3960" spans="1:17" x14ac:dyDescent="0.2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O3960"/>
      <c r="P3960"/>
      <c r="Q3960"/>
    </row>
    <row r="3961" spans="1:17" x14ac:dyDescent="0.2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O3961"/>
      <c r="P3961"/>
      <c r="Q3961"/>
    </row>
    <row r="3962" spans="1:17" x14ac:dyDescent="0.2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O3962"/>
      <c r="P3962"/>
      <c r="Q3962"/>
    </row>
    <row r="3963" spans="1:17" x14ac:dyDescent="0.2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O3963"/>
      <c r="P3963"/>
      <c r="Q3963"/>
    </row>
    <row r="3964" spans="1:17" x14ac:dyDescent="0.2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O3964"/>
      <c r="P3964"/>
      <c r="Q3964"/>
    </row>
    <row r="3965" spans="1:17" x14ac:dyDescent="0.2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O3965"/>
      <c r="P3965"/>
      <c r="Q3965"/>
    </row>
    <row r="3966" spans="1:17" x14ac:dyDescent="0.2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O3966"/>
      <c r="P3966"/>
      <c r="Q3966"/>
    </row>
    <row r="3967" spans="1:17" x14ac:dyDescent="0.2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O3967"/>
      <c r="P3967"/>
      <c r="Q3967"/>
    </row>
    <row r="3968" spans="1:17" x14ac:dyDescent="0.2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O3968"/>
      <c r="P3968"/>
      <c r="Q3968"/>
    </row>
    <row r="3969" spans="1:17" x14ac:dyDescent="0.2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O3969"/>
      <c r="P3969"/>
      <c r="Q3969"/>
    </row>
    <row r="3970" spans="1:17" x14ac:dyDescent="0.2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O3970"/>
      <c r="P3970"/>
      <c r="Q3970"/>
    </row>
    <row r="3971" spans="1:17" x14ac:dyDescent="0.2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O3971"/>
      <c r="P3971"/>
      <c r="Q3971"/>
    </row>
    <row r="3972" spans="1:17" x14ac:dyDescent="0.2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O3972"/>
      <c r="P3972"/>
      <c r="Q3972"/>
    </row>
    <row r="3973" spans="1:17" x14ac:dyDescent="0.2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O3973"/>
      <c r="P3973"/>
      <c r="Q3973"/>
    </row>
    <row r="3974" spans="1:17" x14ac:dyDescent="0.2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O3974"/>
      <c r="P3974"/>
      <c r="Q3974"/>
    </row>
    <row r="3975" spans="1:17" x14ac:dyDescent="0.2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O3975"/>
      <c r="P3975"/>
      <c r="Q3975"/>
    </row>
    <row r="3976" spans="1:17" x14ac:dyDescent="0.2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O3976"/>
      <c r="P3976"/>
      <c r="Q3976"/>
    </row>
    <row r="3977" spans="1:17" x14ac:dyDescent="0.2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O3977"/>
      <c r="P3977"/>
      <c r="Q3977"/>
    </row>
    <row r="3978" spans="1:17" x14ac:dyDescent="0.2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O3978"/>
      <c r="P3978"/>
      <c r="Q3978"/>
    </row>
    <row r="3979" spans="1:17" x14ac:dyDescent="0.2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O3979"/>
      <c r="P3979"/>
      <c r="Q3979"/>
    </row>
    <row r="3980" spans="1:17" x14ac:dyDescent="0.2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O3980"/>
      <c r="P3980"/>
      <c r="Q3980"/>
    </row>
    <row r="3981" spans="1:17" x14ac:dyDescent="0.2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O3981"/>
      <c r="P3981"/>
      <c r="Q3981"/>
    </row>
    <row r="3982" spans="1:17" x14ac:dyDescent="0.2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O3982"/>
      <c r="P3982"/>
      <c r="Q3982"/>
    </row>
    <row r="3983" spans="1:17" x14ac:dyDescent="0.2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O3983"/>
      <c r="P3983"/>
      <c r="Q3983"/>
    </row>
    <row r="3984" spans="1:17" x14ac:dyDescent="0.2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O3984"/>
      <c r="P3984"/>
      <c r="Q3984"/>
    </row>
    <row r="3985" spans="1:17" x14ac:dyDescent="0.2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O3985"/>
      <c r="P3985"/>
      <c r="Q3985"/>
    </row>
    <row r="3986" spans="1:17" x14ac:dyDescent="0.2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O3986"/>
      <c r="P3986"/>
      <c r="Q3986"/>
    </row>
    <row r="3987" spans="1:17" x14ac:dyDescent="0.2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O3987"/>
      <c r="P3987"/>
      <c r="Q3987"/>
    </row>
    <row r="3988" spans="1:17" x14ac:dyDescent="0.2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O3988"/>
      <c r="P3988"/>
      <c r="Q3988"/>
    </row>
    <row r="3989" spans="1:17" x14ac:dyDescent="0.2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O3989"/>
      <c r="P3989"/>
      <c r="Q3989"/>
    </row>
    <row r="3990" spans="1:17" x14ac:dyDescent="0.2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O3990"/>
      <c r="P3990"/>
      <c r="Q3990"/>
    </row>
    <row r="3991" spans="1:17" x14ac:dyDescent="0.2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O3991"/>
      <c r="P3991"/>
      <c r="Q3991"/>
    </row>
    <row r="3992" spans="1:17" x14ac:dyDescent="0.2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O3992"/>
      <c r="P3992"/>
      <c r="Q3992"/>
    </row>
    <row r="3993" spans="1:17" x14ac:dyDescent="0.2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O3993"/>
      <c r="P3993"/>
      <c r="Q3993"/>
    </row>
    <row r="3994" spans="1:17" x14ac:dyDescent="0.2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O3994"/>
      <c r="P3994"/>
      <c r="Q3994"/>
    </row>
    <row r="3995" spans="1:17" x14ac:dyDescent="0.2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O3995"/>
      <c r="P3995"/>
      <c r="Q3995"/>
    </row>
    <row r="3996" spans="1:17" x14ac:dyDescent="0.2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O3996"/>
      <c r="P3996"/>
      <c r="Q3996"/>
    </row>
    <row r="3997" spans="1:17" x14ac:dyDescent="0.2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O3997"/>
      <c r="P3997"/>
      <c r="Q3997"/>
    </row>
    <row r="3998" spans="1:17" x14ac:dyDescent="0.2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O3998"/>
      <c r="P3998"/>
      <c r="Q3998"/>
    </row>
    <row r="3999" spans="1:17" x14ac:dyDescent="0.2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O3999"/>
      <c r="P3999"/>
      <c r="Q3999"/>
    </row>
    <row r="4000" spans="1:17" x14ac:dyDescent="0.2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O4000"/>
      <c r="P4000"/>
      <c r="Q4000"/>
    </row>
    <row r="4001" spans="1:17" x14ac:dyDescent="0.2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O4001"/>
      <c r="P4001"/>
      <c r="Q4001"/>
    </row>
    <row r="4002" spans="1:17" x14ac:dyDescent="0.2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O4002"/>
      <c r="P4002"/>
      <c r="Q4002"/>
    </row>
    <row r="4003" spans="1:17" x14ac:dyDescent="0.2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O4003"/>
      <c r="P4003"/>
      <c r="Q4003"/>
    </row>
    <row r="4004" spans="1:17" x14ac:dyDescent="0.2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O4004"/>
      <c r="P4004"/>
      <c r="Q4004"/>
    </row>
    <row r="4005" spans="1:17" x14ac:dyDescent="0.2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O4005"/>
      <c r="P4005"/>
      <c r="Q4005"/>
    </row>
    <row r="4006" spans="1:17" x14ac:dyDescent="0.2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O4006"/>
      <c r="P4006"/>
      <c r="Q4006"/>
    </row>
    <row r="4007" spans="1:17" x14ac:dyDescent="0.2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O4007"/>
      <c r="P4007"/>
      <c r="Q4007"/>
    </row>
    <row r="4008" spans="1:17" x14ac:dyDescent="0.2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O4008"/>
      <c r="P4008"/>
      <c r="Q4008"/>
    </row>
    <row r="4009" spans="1:17" x14ac:dyDescent="0.2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O4009"/>
      <c r="P4009"/>
      <c r="Q4009"/>
    </row>
    <row r="4010" spans="1:17" x14ac:dyDescent="0.2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O4010"/>
      <c r="P4010"/>
      <c r="Q4010"/>
    </row>
    <row r="4011" spans="1:17" x14ac:dyDescent="0.2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O4011"/>
      <c r="P4011"/>
      <c r="Q4011"/>
    </row>
    <row r="4012" spans="1:17" x14ac:dyDescent="0.2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O4012"/>
      <c r="P4012"/>
      <c r="Q4012"/>
    </row>
    <row r="4013" spans="1:17" x14ac:dyDescent="0.2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O4013"/>
      <c r="P4013"/>
      <c r="Q4013"/>
    </row>
    <row r="4014" spans="1:17" x14ac:dyDescent="0.2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O4014"/>
      <c r="P4014"/>
      <c r="Q4014"/>
    </row>
    <row r="4015" spans="1:17" x14ac:dyDescent="0.2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O4015"/>
      <c r="P4015"/>
      <c r="Q4015"/>
    </row>
    <row r="4016" spans="1:17" x14ac:dyDescent="0.2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O4016"/>
      <c r="P4016"/>
      <c r="Q4016"/>
    </row>
    <row r="4017" spans="1:17" x14ac:dyDescent="0.2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O4017"/>
      <c r="P4017"/>
      <c r="Q4017"/>
    </row>
    <row r="4018" spans="1:17" x14ac:dyDescent="0.2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O4018"/>
      <c r="P4018"/>
      <c r="Q4018"/>
    </row>
    <row r="4019" spans="1:17" x14ac:dyDescent="0.2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O4019"/>
      <c r="P4019"/>
      <c r="Q4019"/>
    </row>
    <row r="4020" spans="1:17" x14ac:dyDescent="0.2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O4020"/>
      <c r="P4020"/>
      <c r="Q4020"/>
    </row>
    <row r="4021" spans="1:17" x14ac:dyDescent="0.2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O4021"/>
      <c r="P4021"/>
      <c r="Q4021"/>
    </row>
    <row r="4022" spans="1:17" x14ac:dyDescent="0.2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O4022"/>
      <c r="P4022"/>
      <c r="Q4022"/>
    </row>
    <row r="4023" spans="1:17" x14ac:dyDescent="0.2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O4023"/>
      <c r="P4023"/>
      <c r="Q4023"/>
    </row>
    <row r="4024" spans="1:17" x14ac:dyDescent="0.2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O4024"/>
      <c r="P4024"/>
      <c r="Q4024"/>
    </row>
    <row r="4025" spans="1:17" x14ac:dyDescent="0.2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O4025"/>
      <c r="P4025"/>
      <c r="Q4025"/>
    </row>
    <row r="4026" spans="1:17" x14ac:dyDescent="0.2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O4026"/>
      <c r="P4026"/>
      <c r="Q4026"/>
    </row>
    <row r="4027" spans="1:17" x14ac:dyDescent="0.2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O4027"/>
      <c r="P4027"/>
      <c r="Q4027"/>
    </row>
    <row r="4028" spans="1:17" x14ac:dyDescent="0.2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O4028"/>
      <c r="P4028"/>
      <c r="Q4028"/>
    </row>
    <row r="4029" spans="1:17" x14ac:dyDescent="0.2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O4029"/>
      <c r="P4029"/>
      <c r="Q4029"/>
    </row>
    <row r="4030" spans="1:17" x14ac:dyDescent="0.2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O4030"/>
      <c r="P4030"/>
      <c r="Q4030"/>
    </row>
    <row r="4031" spans="1:17" x14ac:dyDescent="0.2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O4031"/>
      <c r="P4031"/>
      <c r="Q4031"/>
    </row>
    <row r="4032" spans="1:17" x14ac:dyDescent="0.2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O4032"/>
      <c r="P4032"/>
      <c r="Q4032"/>
    </row>
    <row r="4033" spans="1:17" x14ac:dyDescent="0.2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O4033"/>
      <c r="P4033"/>
      <c r="Q4033"/>
    </row>
    <row r="4034" spans="1:17" x14ac:dyDescent="0.2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O4034"/>
      <c r="P4034"/>
      <c r="Q4034"/>
    </row>
    <row r="4035" spans="1:17" x14ac:dyDescent="0.2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O4035"/>
      <c r="P4035"/>
      <c r="Q4035"/>
    </row>
    <row r="4036" spans="1:17" x14ac:dyDescent="0.2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O4036"/>
      <c r="P4036"/>
      <c r="Q4036"/>
    </row>
    <row r="4037" spans="1:17" x14ac:dyDescent="0.2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O4037"/>
      <c r="P4037"/>
      <c r="Q4037"/>
    </row>
    <row r="4038" spans="1:17" x14ac:dyDescent="0.2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O4038"/>
      <c r="P4038"/>
      <c r="Q4038"/>
    </row>
    <row r="4039" spans="1:17" x14ac:dyDescent="0.2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O4039"/>
      <c r="P4039"/>
      <c r="Q4039"/>
    </row>
    <row r="4040" spans="1:17" x14ac:dyDescent="0.2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O4040"/>
      <c r="P4040"/>
      <c r="Q4040"/>
    </row>
    <row r="4041" spans="1:17" x14ac:dyDescent="0.2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O4041"/>
      <c r="P4041"/>
      <c r="Q4041"/>
    </row>
    <row r="4042" spans="1:17" x14ac:dyDescent="0.2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O4042"/>
      <c r="P4042"/>
      <c r="Q4042"/>
    </row>
    <row r="4043" spans="1:17" x14ac:dyDescent="0.2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O4043"/>
      <c r="P4043"/>
      <c r="Q4043"/>
    </row>
    <row r="4044" spans="1:17" x14ac:dyDescent="0.2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O4044"/>
      <c r="P4044"/>
      <c r="Q4044"/>
    </row>
    <row r="4045" spans="1:17" x14ac:dyDescent="0.2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O4045"/>
      <c r="P4045"/>
      <c r="Q4045"/>
    </row>
    <row r="4046" spans="1:17" x14ac:dyDescent="0.2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O4046"/>
      <c r="P4046"/>
      <c r="Q4046"/>
    </row>
    <row r="4047" spans="1:17" x14ac:dyDescent="0.2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O4047"/>
      <c r="P4047"/>
      <c r="Q4047"/>
    </row>
    <row r="4048" spans="1:17" x14ac:dyDescent="0.2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O4048"/>
      <c r="P4048"/>
      <c r="Q4048"/>
    </row>
    <row r="4049" spans="1:17" x14ac:dyDescent="0.2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O4049"/>
      <c r="P4049"/>
      <c r="Q4049"/>
    </row>
    <row r="4050" spans="1:17" x14ac:dyDescent="0.2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O4050"/>
      <c r="P4050"/>
      <c r="Q4050"/>
    </row>
    <row r="4051" spans="1:17" x14ac:dyDescent="0.2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O4051"/>
      <c r="P4051"/>
      <c r="Q4051"/>
    </row>
    <row r="4052" spans="1:17" x14ac:dyDescent="0.2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O4052"/>
      <c r="P4052"/>
      <c r="Q4052"/>
    </row>
    <row r="4053" spans="1:17" x14ac:dyDescent="0.2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O4053"/>
      <c r="P4053"/>
      <c r="Q4053"/>
    </row>
    <row r="4054" spans="1:17" x14ac:dyDescent="0.2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O4054"/>
      <c r="P4054"/>
      <c r="Q4054"/>
    </row>
    <row r="4055" spans="1:17" x14ac:dyDescent="0.2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O4055"/>
      <c r="P4055"/>
      <c r="Q4055"/>
    </row>
    <row r="4056" spans="1:17" x14ac:dyDescent="0.2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O4056"/>
      <c r="P4056"/>
      <c r="Q4056"/>
    </row>
    <row r="4057" spans="1:17" x14ac:dyDescent="0.2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O4057"/>
      <c r="P4057"/>
      <c r="Q4057"/>
    </row>
    <row r="4058" spans="1:17" x14ac:dyDescent="0.2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O4058"/>
      <c r="P4058"/>
      <c r="Q4058"/>
    </row>
    <row r="4059" spans="1:17" x14ac:dyDescent="0.2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O4059"/>
      <c r="P4059"/>
      <c r="Q4059"/>
    </row>
    <row r="4060" spans="1:17" x14ac:dyDescent="0.2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O4060"/>
      <c r="P4060"/>
      <c r="Q4060"/>
    </row>
    <row r="4061" spans="1:17" x14ac:dyDescent="0.2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O4061"/>
      <c r="P4061"/>
      <c r="Q4061"/>
    </row>
    <row r="4062" spans="1:17" x14ac:dyDescent="0.2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O4062"/>
      <c r="P4062"/>
      <c r="Q4062"/>
    </row>
    <row r="4063" spans="1:17" x14ac:dyDescent="0.2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O4063"/>
      <c r="P4063"/>
      <c r="Q4063"/>
    </row>
    <row r="4064" spans="1:17" x14ac:dyDescent="0.2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O4064"/>
      <c r="P4064"/>
      <c r="Q4064"/>
    </row>
    <row r="4065" spans="1:17" x14ac:dyDescent="0.2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O4065"/>
      <c r="P4065"/>
      <c r="Q4065"/>
    </row>
    <row r="4066" spans="1:17" x14ac:dyDescent="0.2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O4066"/>
      <c r="P4066"/>
      <c r="Q4066"/>
    </row>
    <row r="4067" spans="1:17" x14ac:dyDescent="0.2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O4067"/>
      <c r="P4067"/>
      <c r="Q4067"/>
    </row>
    <row r="4068" spans="1:17" x14ac:dyDescent="0.2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O4068"/>
      <c r="P4068"/>
      <c r="Q4068"/>
    </row>
    <row r="4069" spans="1:17" x14ac:dyDescent="0.2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O4069"/>
      <c r="P4069"/>
      <c r="Q4069"/>
    </row>
    <row r="4070" spans="1:17" x14ac:dyDescent="0.2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O4070"/>
      <c r="P4070"/>
      <c r="Q4070"/>
    </row>
    <row r="4071" spans="1:17" x14ac:dyDescent="0.2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O4071"/>
      <c r="P4071"/>
      <c r="Q4071"/>
    </row>
    <row r="4072" spans="1:17" x14ac:dyDescent="0.2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O4072"/>
      <c r="P4072"/>
      <c r="Q4072"/>
    </row>
    <row r="4073" spans="1:17" x14ac:dyDescent="0.2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O4073"/>
      <c r="P4073"/>
      <c r="Q4073"/>
    </row>
    <row r="4074" spans="1:17" x14ac:dyDescent="0.2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O4074"/>
      <c r="P4074"/>
      <c r="Q4074"/>
    </row>
    <row r="4075" spans="1:17" x14ac:dyDescent="0.2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O4075"/>
      <c r="P4075"/>
      <c r="Q4075"/>
    </row>
    <row r="4076" spans="1:17" x14ac:dyDescent="0.2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O4076"/>
      <c r="P4076"/>
      <c r="Q4076"/>
    </row>
    <row r="4077" spans="1:17" x14ac:dyDescent="0.2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O4077"/>
      <c r="P4077"/>
      <c r="Q4077"/>
    </row>
    <row r="4078" spans="1:17" x14ac:dyDescent="0.2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O4078"/>
      <c r="P4078"/>
      <c r="Q4078"/>
    </row>
    <row r="4079" spans="1:17" x14ac:dyDescent="0.2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O4079"/>
      <c r="P4079"/>
      <c r="Q4079"/>
    </row>
    <row r="4080" spans="1:17" x14ac:dyDescent="0.2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O4080"/>
      <c r="P4080"/>
      <c r="Q4080"/>
    </row>
    <row r="4081" spans="1:17" x14ac:dyDescent="0.2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O4081"/>
      <c r="P4081"/>
      <c r="Q4081"/>
    </row>
    <row r="4082" spans="1:17" x14ac:dyDescent="0.2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O4082"/>
      <c r="P4082"/>
      <c r="Q4082"/>
    </row>
    <row r="4083" spans="1:17" x14ac:dyDescent="0.2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O4083"/>
      <c r="P4083"/>
      <c r="Q4083"/>
    </row>
    <row r="4084" spans="1:17" x14ac:dyDescent="0.2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O4084"/>
      <c r="P4084"/>
      <c r="Q4084"/>
    </row>
    <row r="4085" spans="1:17" x14ac:dyDescent="0.2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O4085"/>
      <c r="P4085"/>
      <c r="Q4085"/>
    </row>
    <row r="4086" spans="1:17" x14ac:dyDescent="0.2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O4086"/>
      <c r="P4086"/>
      <c r="Q4086"/>
    </row>
    <row r="4087" spans="1:17" x14ac:dyDescent="0.2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O4087"/>
      <c r="P4087"/>
      <c r="Q4087"/>
    </row>
    <row r="4088" spans="1:17" x14ac:dyDescent="0.2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O4088"/>
      <c r="P4088"/>
      <c r="Q4088"/>
    </row>
    <row r="4089" spans="1:17" x14ac:dyDescent="0.2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O4089"/>
      <c r="P4089"/>
      <c r="Q4089"/>
    </row>
    <row r="4090" spans="1:17" x14ac:dyDescent="0.2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O4090"/>
      <c r="P4090"/>
      <c r="Q4090"/>
    </row>
    <row r="4091" spans="1:17" x14ac:dyDescent="0.2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O4091"/>
      <c r="P4091"/>
      <c r="Q4091"/>
    </row>
    <row r="4092" spans="1:17" x14ac:dyDescent="0.2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O4092"/>
      <c r="P4092"/>
      <c r="Q4092"/>
    </row>
    <row r="4093" spans="1:17" x14ac:dyDescent="0.2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O4093"/>
      <c r="P4093"/>
      <c r="Q4093"/>
    </row>
    <row r="4094" spans="1:17" x14ac:dyDescent="0.2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O4094"/>
      <c r="P4094"/>
      <c r="Q4094"/>
    </row>
    <row r="4095" spans="1:17" x14ac:dyDescent="0.2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O4095"/>
      <c r="P4095"/>
      <c r="Q4095"/>
    </row>
    <row r="4096" spans="1:17" x14ac:dyDescent="0.2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O4096"/>
      <c r="P4096"/>
      <c r="Q4096"/>
    </row>
    <row r="4097" spans="1:17" x14ac:dyDescent="0.2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O4097"/>
      <c r="P4097"/>
      <c r="Q4097"/>
    </row>
    <row r="4098" spans="1:17" x14ac:dyDescent="0.2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O4098"/>
      <c r="P4098"/>
      <c r="Q4098"/>
    </row>
    <row r="4099" spans="1:17" x14ac:dyDescent="0.2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O4099"/>
      <c r="P4099"/>
      <c r="Q4099"/>
    </row>
    <row r="4100" spans="1:17" x14ac:dyDescent="0.2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O4100"/>
      <c r="P4100"/>
      <c r="Q4100"/>
    </row>
    <row r="4101" spans="1:17" x14ac:dyDescent="0.2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O4101"/>
      <c r="P4101"/>
      <c r="Q4101"/>
    </row>
    <row r="4102" spans="1:17" x14ac:dyDescent="0.2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O4102"/>
      <c r="P4102"/>
      <c r="Q4102"/>
    </row>
    <row r="4103" spans="1:17" x14ac:dyDescent="0.2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O4103"/>
      <c r="P4103"/>
      <c r="Q4103"/>
    </row>
    <row r="4104" spans="1:17" x14ac:dyDescent="0.2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O4104"/>
      <c r="P4104"/>
      <c r="Q4104"/>
    </row>
    <row r="4105" spans="1:17" x14ac:dyDescent="0.2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O4105"/>
      <c r="P4105"/>
      <c r="Q4105"/>
    </row>
    <row r="4106" spans="1:17" x14ac:dyDescent="0.2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O4106"/>
      <c r="P4106"/>
      <c r="Q4106"/>
    </row>
    <row r="4107" spans="1:17" x14ac:dyDescent="0.2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O4107"/>
      <c r="P4107"/>
      <c r="Q4107"/>
    </row>
    <row r="4108" spans="1:17" x14ac:dyDescent="0.2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O4108"/>
      <c r="P4108"/>
      <c r="Q4108"/>
    </row>
    <row r="4109" spans="1:17" x14ac:dyDescent="0.2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O4109"/>
      <c r="P4109"/>
      <c r="Q4109"/>
    </row>
    <row r="4110" spans="1:17" x14ac:dyDescent="0.2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O4110"/>
      <c r="P4110"/>
      <c r="Q4110"/>
    </row>
    <row r="4111" spans="1:17" x14ac:dyDescent="0.2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O4111"/>
      <c r="P4111"/>
      <c r="Q4111"/>
    </row>
    <row r="4112" spans="1:17" x14ac:dyDescent="0.2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O4112"/>
      <c r="P4112"/>
      <c r="Q4112"/>
    </row>
    <row r="4113" spans="1:17" x14ac:dyDescent="0.2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O4113"/>
      <c r="P4113"/>
      <c r="Q4113"/>
    </row>
    <row r="4114" spans="1:17" x14ac:dyDescent="0.2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O4114"/>
      <c r="P4114"/>
      <c r="Q4114"/>
    </row>
    <row r="4115" spans="1:17" x14ac:dyDescent="0.2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O4115"/>
      <c r="P4115"/>
      <c r="Q4115"/>
    </row>
    <row r="4116" spans="1:17" x14ac:dyDescent="0.2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O4116"/>
      <c r="P4116"/>
      <c r="Q4116"/>
    </row>
    <row r="4117" spans="1:17" x14ac:dyDescent="0.2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O4117"/>
      <c r="P4117"/>
      <c r="Q4117"/>
    </row>
    <row r="4118" spans="1:17" x14ac:dyDescent="0.2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O4118"/>
      <c r="P4118"/>
      <c r="Q4118"/>
    </row>
    <row r="4119" spans="1:17" x14ac:dyDescent="0.2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O4119"/>
      <c r="P4119"/>
      <c r="Q4119"/>
    </row>
    <row r="4120" spans="1:17" x14ac:dyDescent="0.2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O4120"/>
      <c r="P4120"/>
      <c r="Q4120"/>
    </row>
    <row r="4121" spans="1:17" x14ac:dyDescent="0.2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O4121"/>
      <c r="P4121"/>
      <c r="Q4121"/>
    </row>
    <row r="4122" spans="1:17" x14ac:dyDescent="0.2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O4122"/>
      <c r="P4122"/>
      <c r="Q4122"/>
    </row>
    <row r="4123" spans="1:17" x14ac:dyDescent="0.2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O4123"/>
      <c r="P4123"/>
      <c r="Q4123"/>
    </row>
    <row r="4124" spans="1:17" x14ac:dyDescent="0.2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O4124"/>
      <c r="P4124"/>
      <c r="Q4124"/>
    </row>
    <row r="4125" spans="1:17" x14ac:dyDescent="0.2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O4125"/>
      <c r="P4125"/>
      <c r="Q4125"/>
    </row>
    <row r="4126" spans="1:17" x14ac:dyDescent="0.2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O4126"/>
      <c r="P4126"/>
      <c r="Q4126"/>
    </row>
    <row r="4127" spans="1:17" x14ac:dyDescent="0.2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O4127"/>
      <c r="P4127"/>
      <c r="Q4127"/>
    </row>
    <row r="4128" spans="1:17" x14ac:dyDescent="0.2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O4128"/>
      <c r="P4128"/>
      <c r="Q4128"/>
    </row>
    <row r="4129" spans="1:17" x14ac:dyDescent="0.2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O4129"/>
      <c r="P4129"/>
      <c r="Q4129"/>
    </row>
    <row r="4130" spans="1:17" x14ac:dyDescent="0.2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O4130"/>
      <c r="P4130"/>
      <c r="Q4130"/>
    </row>
    <row r="4131" spans="1:17" x14ac:dyDescent="0.2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O4131"/>
      <c r="P4131"/>
      <c r="Q4131"/>
    </row>
    <row r="4132" spans="1:17" x14ac:dyDescent="0.2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O4132"/>
      <c r="P4132"/>
      <c r="Q4132"/>
    </row>
    <row r="4133" spans="1:17" x14ac:dyDescent="0.2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O4133"/>
      <c r="P4133"/>
      <c r="Q4133"/>
    </row>
    <row r="4134" spans="1:17" x14ac:dyDescent="0.2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O4134"/>
      <c r="P4134"/>
      <c r="Q4134"/>
    </row>
    <row r="4135" spans="1:17" x14ac:dyDescent="0.2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O4135"/>
      <c r="P4135"/>
      <c r="Q4135"/>
    </row>
    <row r="4136" spans="1:17" x14ac:dyDescent="0.2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O4136"/>
      <c r="P4136"/>
      <c r="Q4136"/>
    </row>
    <row r="4137" spans="1:17" x14ac:dyDescent="0.2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O4137"/>
      <c r="P4137"/>
      <c r="Q4137"/>
    </row>
    <row r="4138" spans="1:17" x14ac:dyDescent="0.2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O4138"/>
      <c r="P4138"/>
      <c r="Q4138"/>
    </row>
    <row r="4139" spans="1:17" x14ac:dyDescent="0.2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O4139"/>
      <c r="P4139"/>
      <c r="Q4139"/>
    </row>
    <row r="4140" spans="1:17" x14ac:dyDescent="0.2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O4140"/>
      <c r="P4140"/>
      <c r="Q4140"/>
    </row>
    <row r="4141" spans="1:17" x14ac:dyDescent="0.2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O4141"/>
      <c r="P4141"/>
      <c r="Q4141"/>
    </row>
    <row r="4142" spans="1:17" x14ac:dyDescent="0.2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O4142"/>
      <c r="P4142"/>
      <c r="Q4142"/>
    </row>
    <row r="4143" spans="1:17" x14ac:dyDescent="0.2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O4143"/>
      <c r="P4143"/>
      <c r="Q4143"/>
    </row>
    <row r="4144" spans="1:17" x14ac:dyDescent="0.2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O4144"/>
      <c r="P4144"/>
      <c r="Q4144"/>
    </row>
    <row r="4145" spans="1:17" x14ac:dyDescent="0.2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O4145"/>
      <c r="P4145"/>
      <c r="Q4145"/>
    </row>
    <row r="4146" spans="1:17" x14ac:dyDescent="0.2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O4146"/>
      <c r="P4146"/>
      <c r="Q4146"/>
    </row>
    <row r="4147" spans="1:17" x14ac:dyDescent="0.2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O4147"/>
      <c r="P4147"/>
      <c r="Q4147"/>
    </row>
    <row r="4148" spans="1:17" x14ac:dyDescent="0.2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O4148"/>
      <c r="P4148"/>
      <c r="Q4148"/>
    </row>
    <row r="4149" spans="1:17" x14ac:dyDescent="0.2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O4149"/>
      <c r="P4149"/>
      <c r="Q4149"/>
    </row>
    <row r="4150" spans="1:17" x14ac:dyDescent="0.2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O4150"/>
      <c r="P4150"/>
      <c r="Q4150"/>
    </row>
    <row r="4151" spans="1:17" x14ac:dyDescent="0.2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O4151"/>
      <c r="P4151"/>
      <c r="Q4151"/>
    </row>
    <row r="4152" spans="1:17" x14ac:dyDescent="0.2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O4152"/>
      <c r="P4152"/>
      <c r="Q4152"/>
    </row>
    <row r="4153" spans="1:17" x14ac:dyDescent="0.2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O4153"/>
      <c r="P4153"/>
      <c r="Q4153"/>
    </row>
    <row r="4154" spans="1:17" x14ac:dyDescent="0.2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O4154"/>
      <c r="P4154"/>
      <c r="Q4154"/>
    </row>
    <row r="4155" spans="1:17" x14ac:dyDescent="0.2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O4155"/>
      <c r="P4155"/>
      <c r="Q4155"/>
    </row>
    <row r="4156" spans="1:17" x14ac:dyDescent="0.2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O4156"/>
      <c r="P4156"/>
      <c r="Q4156"/>
    </row>
    <row r="4157" spans="1:17" x14ac:dyDescent="0.2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O4157"/>
      <c r="P4157"/>
      <c r="Q4157"/>
    </row>
    <row r="4158" spans="1:17" x14ac:dyDescent="0.2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O4158"/>
      <c r="P4158"/>
      <c r="Q4158"/>
    </row>
    <row r="4159" spans="1:17" x14ac:dyDescent="0.2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O4159"/>
      <c r="P4159"/>
      <c r="Q4159"/>
    </row>
    <row r="4160" spans="1:17" x14ac:dyDescent="0.2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O4160"/>
      <c r="P4160"/>
      <c r="Q4160"/>
    </row>
    <row r="4161" spans="1:17" x14ac:dyDescent="0.2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O4161"/>
      <c r="P4161"/>
      <c r="Q4161"/>
    </row>
    <row r="4162" spans="1:17" x14ac:dyDescent="0.2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O4162"/>
      <c r="P4162"/>
      <c r="Q4162"/>
    </row>
    <row r="4163" spans="1:17" x14ac:dyDescent="0.2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O4163"/>
      <c r="P4163"/>
      <c r="Q4163"/>
    </row>
    <row r="4164" spans="1:17" x14ac:dyDescent="0.2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O4164"/>
      <c r="P4164"/>
      <c r="Q4164"/>
    </row>
    <row r="4165" spans="1:17" x14ac:dyDescent="0.2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O4165"/>
      <c r="P4165"/>
      <c r="Q4165"/>
    </row>
    <row r="4166" spans="1:17" x14ac:dyDescent="0.2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O4166"/>
      <c r="P4166"/>
      <c r="Q4166"/>
    </row>
    <row r="4167" spans="1:17" x14ac:dyDescent="0.2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O4167"/>
      <c r="P4167"/>
      <c r="Q4167"/>
    </row>
    <row r="4168" spans="1:17" x14ac:dyDescent="0.2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O4168"/>
      <c r="P4168"/>
      <c r="Q4168"/>
    </row>
    <row r="4169" spans="1:17" x14ac:dyDescent="0.2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O4169"/>
      <c r="P4169"/>
      <c r="Q4169"/>
    </row>
    <row r="4170" spans="1:17" x14ac:dyDescent="0.2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O4170"/>
      <c r="P4170"/>
      <c r="Q4170"/>
    </row>
    <row r="4171" spans="1:17" x14ac:dyDescent="0.2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O4171"/>
      <c r="P4171"/>
      <c r="Q4171"/>
    </row>
    <row r="4172" spans="1:17" x14ac:dyDescent="0.2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O4172"/>
      <c r="P4172"/>
      <c r="Q4172"/>
    </row>
    <row r="4173" spans="1:17" x14ac:dyDescent="0.2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O4173"/>
      <c r="P4173"/>
      <c r="Q4173"/>
    </row>
    <row r="4174" spans="1:17" x14ac:dyDescent="0.2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O4174"/>
      <c r="P4174"/>
      <c r="Q4174"/>
    </row>
    <row r="4175" spans="1:17" x14ac:dyDescent="0.2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O4175"/>
      <c r="P4175"/>
      <c r="Q4175"/>
    </row>
    <row r="4176" spans="1:17" x14ac:dyDescent="0.2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O4176"/>
      <c r="P4176"/>
      <c r="Q4176"/>
    </row>
    <row r="4177" spans="1:17" x14ac:dyDescent="0.2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O4177"/>
      <c r="P4177"/>
      <c r="Q4177"/>
    </row>
    <row r="4178" spans="1:17" x14ac:dyDescent="0.2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O4178"/>
      <c r="P4178"/>
      <c r="Q4178"/>
    </row>
    <row r="4179" spans="1:17" x14ac:dyDescent="0.2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O4179"/>
      <c r="P4179"/>
      <c r="Q4179"/>
    </row>
    <row r="4180" spans="1:17" x14ac:dyDescent="0.2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O4180"/>
      <c r="P4180"/>
      <c r="Q4180"/>
    </row>
    <row r="4181" spans="1:17" x14ac:dyDescent="0.2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O4181"/>
      <c r="P4181"/>
      <c r="Q4181"/>
    </row>
    <row r="4182" spans="1:17" x14ac:dyDescent="0.2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O4182"/>
      <c r="P4182"/>
      <c r="Q4182"/>
    </row>
    <row r="4183" spans="1:17" x14ac:dyDescent="0.2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O4183"/>
      <c r="P4183"/>
      <c r="Q4183"/>
    </row>
    <row r="4184" spans="1:17" x14ac:dyDescent="0.2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O4184"/>
      <c r="P4184"/>
      <c r="Q4184"/>
    </row>
    <row r="4185" spans="1:17" x14ac:dyDescent="0.2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O4185"/>
      <c r="P4185"/>
      <c r="Q4185"/>
    </row>
    <row r="4186" spans="1:17" x14ac:dyDescent="0.2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O4186"/>
      <c r="P4186"/>
      <c r="Q4186"/>
    </row>
    <row r="4187" spans="1:17" x14ac:dyDescent="0.2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O4187"/>
      <c r="P4187"/>
      <c r="Q4187"/>
    </row>
    <row r="4188" spans="1:17" x14ac:dyDescent="0.2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O4188"/>
      <c r="P4188"/>
      <c r="Q4188"/>
    </row>
    <row r="4189" spans="1:17" x14ac:dyDescent="0.2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O4189"/>
      <c r="P4189"/>
      <c r="Q4189"/>
    </row>
    <row r="4190" spans="1:17" x14ac:dyDescent="0.2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O4190"/>
      <c r="P4190"/>
      <c r="Q4190"/>
    </row>
    <row r="4191" spans="1:17" x14ac:dyDescent="0.2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O4191"/>
      <c r="P4191"/>
      <c r="Q4191"/>
    </row>
    <row r="4192" spans="1:17" x14ac:dyDescent="0.2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O4192"/>
      <c r="P4192"/>
      <c r="Q4192"/>
    </row>
    <row r="4193" spans="1:17" x14ac:dyDescent="0.2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O4193"/>
      <c r="P4193"/>
      <c r="Q4193"/>
    </row>
    <row r="4194" spans="1:17" x14ac:dyDescent="0.2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O4194"/>
      <c r="P4194"/>
      <c r="Q4194"/>
    </row>
    <row r="4195" spans="1:17" x14ac:dyDescent="0.2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O4195"/>
      <c r="P4195"/>
      <c r="Q4195"/>
    </row>
    <row r="4196" spans="1:17" x14ac:dyDescent="0.2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O4196"/>
      <c r="P4196"/>
      <c r="Q4196"/>
    </row>
    <row r="4197" spans="1:17" x14ac:dyDescent="0.2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O4197"/>
      <c r="P4197"/>
      <c r="Q4197"/>
    </row>
    <row r="4198" spans="1:17" x14ac:dyDescent="0.2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O4198"/>
      <c r="P4198"/>
      <c r="Q4198"/>
    </row>
    <row r="4199" spans="1:17" x14ac:dyDescent="0.2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O4199"/>
      <c r="P4199"/>
      <c r="Q4199"/>
    </row>
    <row r="4200" spans="1:17" x14ac:dyDescent="0.2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O4200"/>
      <c r="P4200"/>
      <c r="Q4200"/>
    </row>
    <row r="4201" spans="1:17" x14ac:dyDescent="0.2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O4201"/>
      <c r="P4201"/>
      <c r="Q4201"/>
    </row>
    <row r="4202" spans="1:17" x14ac:dyDescent="0.2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O4202"/>
      <c r="P4202"/>
      <c r="Q4202"/>
    </row>
    <row r="4203" spans="1:17" x14ac:dyDescent="0.2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O4203"/>
      <c r="P4203"/>
      <c r="Q4203"/>
    </row>
    <row r="4204" spans="1:17" x14ac:dyDescent="0.2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O4204"/>
      <c r="P4204"/>
      <c r="Q4204"/>
    </row>
    <row r="4205" spans="1:17" x14ac:dyDescent="0.2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O4205"/>
      <c r="P4205"/>
      <c r="Q4205"/>
    </row>
    <row r="4206" spans="1:17" x14ac:dyDescent="0.2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O4206"/>
      <c r="P4206"/>
      <c r="Q4206"/>
    </row>
    <row r="4207" spans="1:17" x14ac:dyDescent="0.2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O4207"/>
      <c r="P4207"/>
      <c r="Q4207"/>
    </row>
    <row r="4208" spans="1:17" x14ac:dyDescent="0.2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O4208"/>
      <c r="P4208"/>
      <c r="Q4208"/>
    </row>
    <row r="4209" spans="1:17" x14ac:dyDescent="0.2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O4209"/>
      <c r="P4209"/>
      <c r="Q4209"/>
    </row>
    <row r="4210" spans="1:17" x14ac:dyDescent="0.2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O4210"/>
      <c r="P4210"/>
      <c r="Q4210"/>
    </row>
    <row r="4211" spans="1:17" x14ac:dyDescent="0.2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O4211"/>
      <c r="P4211"/>
      <c r="Q4211"/>
    </row>
    <row r="4212" spans="1:17" x14ac:dyDescent="0.2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O4212"/>
      <c r="P4212"/>
      <c r="Q4212"/>
    </row>
    <row r="4213" spans="1:17" x14ac:dyDescent="0.2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O4213"/>
      <c r="P4213"/>
      <c r="Q4213"/>
    </row>
    <row r="4214" spans="1:17" x14ac:dyDescent="0.2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O4214"/>
      <c r="P4214"/>
      <c r="Q4214"/>
    </row>
    <row r="4215" spans="1:17" x14ac:dyDescent="0.2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O4215"/>
      <c r="P4215"/>
      <c r="Q4215"/>
    </row>
    <row r="4216" spans="1:17" x14ac:dyDescent="0.2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O4216"/>
      <c r="P4216"/>
      <c r="Q4216"/>
    </row>
    <row r="4217" spans="1:17" x14ac:dyDescent="0.2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O4217"/>
      <c r="P4217"/>
      <c r="Q4217"/>
    </row>
    <row r="4218" spans="1:17" x14ac:dyDescent="0.2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O4218"/>
      <c r="P4218"/>
      <c r="Q4218"/>
    </row>
    <row r="4219" spans="1:17" x14ac:dyDescent="0.2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O4219"/>
      <c r="P4219"/>
      <c r="Q4219"/>
    </row>
    <row r="4220" spans="1:17" x14ac:dyDescent="0.2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O4220"/>
      <c r="P4220"/>
      <c r="Q4220"/>
    </row>
    <row r="4221" spans="1:17" x14ac:dyDescent="0.2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O4221"/>
      <c r="P4221"/>
      <c r="Q4221"/>
    </row>
    <row r="4222" spans="1:17" x14ac:dyDescent="0.2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O4222"/>
      <c r="P4222"/>
      <c r="Q4222"/>
    </row>
    <row r="4223" spans="1:17" x14ac:dyDescent="0.2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O4223"/>
      <c r="P4223"/>
      <c r="Q4223"/>
    </row>
    <row r="4224" spans="1:17" x14ac:dyDescent="0.2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O4224"/>
      <c r="P4224"/>
      <c r="Q4224"/>
    </row>
    <row r="4225" spans="1:17" x14ac:dyDescent="0.2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O4225"/>
      <c r="P4225"/>
      <c r="Q4225"/>
    </row>
    <row r="4226" spans="1:17" x14ac:dyDescent="0.2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O4226"/>
      <c r="P4226"/>
      <c r="Q4226"/>
    </row>
    <row r="4227" spans="1:17" x14ac:dyDescent="0.2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O4227"/>
      <c r="P4227"/>
      <c r="Q4227"/>
    </row>
    <row r="4228" spans="1:17" x14ac:dyDescent="0.2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O4228"/>
      <c r="P4228"/>
      <c r="Q4228"/>
    </row>
    <row r="4229" spans="1:17" x14ac:dyDescent="0.2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O4229"/>
      <c r="P4229"/>
      <c r="Q4229"/>
    </row>
    <row r="4230" spans="1:17" x14ac:dyDescent="0.2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O4230"/>
      <c r="P4230"/>
      <c r="Q4230"/>
    </row>
    <row r="4231" spans="1:17" x14ac:dyDescent="0.2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O4231"/>
      <c r="P4231"/>
      <c r="Q4231"/>
    </row>
    <row r="4232" spans="1:17" x14ac:dyDescent="0.2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O4232"/>
      <c r="P4232"/>
      <c r="Q4232"/>
    </row>
    <row r="4233" spans="1:17" x14ac:dyDescent="0.2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O4233"/>
      <c r="P4233"/>
      <c r="Q4233"/>
    </row>
    <row r="4234" spans="1:17" x14ac:dyDescent="0.2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O4234"/>
      <c r="P4234"/>
      <c r="Q4234"/>
    </row>
    <row r="4235" spans="1:17" x14ac:dyDescent="0.2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O4235"/>
      <c r="P4235"/>
      <c r="Q4235"/>
    </row>
    <row r="4236" spans="1:17" x14ac:dyDescent="0.2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O4236"/>
      <c r="P4236"/>
      <c r="Q4236"/>
    </row>
    <row r="4237" spans="1:17" x14ac:dyDescent="0.2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O4237"/>
      <c r="P4237"/>
      <c r="Q4237"/>
    </row>
    <row r="4238" spans="1:17" x14ac:dyDescent="0.2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O4238"/>
      <c r="P4238"/>
      <c r="Q4238"/>
    </row>
    <row r="4239" spans="1:17" x14ac:dyDescent="0.2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O4239"/>
      <c r="P4239"/>
      <c r="Q4239"/>
    </row>
    <row r="4240" spans="1:17" x14ac:dyDescent="0.2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O4240"/>
      <c r="P4240"/>
      <c r="Q4240"/>
    </row>
    <row r="4241" spans="1:17" x14ac:dyDescent="0.2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O4241"/>
      <c r="P4241"/>
      <c r="Q4241"/>
    </row>
    <row r="4242" spans="1:17" x14ac:dyDescent="0.2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O4242"/>
      <c r="P4242"/>
      <c r="Q4242"/>
    </row>
    <row r="4243" spans="1:17" x14ac:dyDescent="0.2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O4243"/>
      <c r="P4243"/>
      <c r="Q4243"/>
    </row>
    <row r="4244" spans="1:17" x14ac:dyDescent="0.2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O4244"/>
      <c r="P4244"/>
      <c r="Q4244"/>
    </row>
    <row r="4245" spans="1:17" x14ac:dyDescent="0.2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O4245"/>
      <c r="P4245"/>
      <c r="Q4245"/>
    </row>
    <row r="4246" spans="1:17" x14ac:dyDescent="0.2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O4246"/>
      <c r="P4246"/>
      <c r="Q4246"/>
    </row>
    <row r="4247" spans="1:17" x14ac:dyDescent="0.2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O4247"/>
      <c r="P4247"/>
      <c r="Q4247"/>
    </row>
    <row r="4248" spans="1:17" x14ac:dyDescent="0.2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O4248"/>
      <c r="P4248"/>
      <c r="Q4248"/>
    </row>
    <row r="4249" spans="1:17" x14ac:dyDescent="0.2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O4249"/>
      <c r="P4249"/>
      <c r="Q4249"/>
    </row>
    <row r="4250" spans="1:17" x14ac:dyDescent="0.2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O4250"/>
      <c r="P4250"/>
      <c r="Q4250"/>
    </row>
    <row r="4251" spans="1:17" x14ac:dyDescent="0.2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O4251"/>
      <c r="P4251"/>
      <c r="Q4251"/>
    </row>
    <row r="4252" spans="1:17" x14ac:dyDescent="0.2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O4252"/>
      <c r="P4252"/>
      <c r="Q4252"/>
    </row>
    <row r="4253" spans="1:17" x14ac:dyDescent="0.2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O4253"/>
      <c r="P4253"/>
      <c r="Q4253"/>
    </row>
    <row r="4254" spans="1:17" x14ac:dyDescent="0.2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O4254"/>
      <c r="P4254"/>
      <c r="Q4254"/>
    </row>
    <row r="4255" spans="1:17" x14ac:dyDescent="0.2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O4255"/>
      <c r="P4255"/>
      <c r="Q4255"/>
    </row>
    <row r="4256" spans="1:17" x14ac:dyDescent="0.2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O4256"/>
      <c r="P4256"/>
      <c r="Q4256"/>
    </row>
    <row r="4257" spans="1:17" x14ac:dyDescent="0.2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O4257"/>
      <c r="P4257"/>
      <c r="Q4257"/>
    </row>
    <row r="4258" spans="1:17" x14ac:dyDescent="0.2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O4258"/>
      <c r="P4258"/>
      <c r="Q4258"/>
    </row>
    <row r="4259" spans="1:17" x14ac:dyDescent="0.2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O4259"/>
      <c r="P4259"/>
      <c r="Q4259"/>
    </row>
    <row r="4260" spans="1:17" x14ac:dyDescent="0.2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O4260"/>
      <c r="P4260"/>
      <c r="Q4260"/>
    </row>
    <row r="4261" spans="1:17" x14ac:dyDescent="0.2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O4261"/>
      <c r="P4261"/>
      <c r="Q4261"/>
    </row>
    <row r="4262" spans="1:17" x14ac:dyDescent="0.2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O4262"/>
      <c r="P4262"/>
      <c r="Q4262"/>
    </row>
    <row r="4263" spans="1:17" x14ac:dyDescent="0.2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O4263"/>
      <c r="P4263"/>
      <c r="Q4263"/>
    </row>
    <row r="4264" spans="1:17" x14ac:dyDescent="0.2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O4264"/>
      <c r="P4264"/>
      <c r="Q4264"/>
    </row>
    <row r="4265" spans="1:17" x14ac:dyDescent="0.2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O4265"/>
      <c r="P4265"/>
      <c r="Q4265"/>
    </row>
    <row r="4266" spans="1:17" x14ac:dyDescent="0.2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O4266"/>
      <c r="P4266"/>
      <c r="Q4266"/>
    </row>
    <row r="4267" spans="1:17" x14ac:dyDescent="0.2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O4267"/>
      <c r="P4267"/>
      <c r="Q4267"/>
    </row>
    <row r="4268" spans="1:17" x14ac:dyDescent="0.2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O4268"/>
      <c r="P4268"/>
      <c r="Q4268"/>
    </row>
    <row r="4269" spans="1:17" x14ac:dyDescent="0.2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O4269"/>
      <c r="P4269"/>
      <c r="Q4269"/>
    </row>
    <row r="4270" spans="1:17" x14ac:dyDescent="0.2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O4270"/>
      <c r="P4270"/>
      <c r="Q4270"/>
    </row>
    <row r="4271" spans="1:17" x14ac:dyDescent="0.2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O4271"/>
      <c r="P4271"/>
      <c r="Q4271"/>
    </row>
    <row r="4272" spans="1:17" x14ac:dyDescent="0.2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O4272"/>
      <c r="P4272"/>
      <c r="Q4272"/>
    </row>
    <row r="4273" spans="1:17" x14ac:dyDescent="0.2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O4273"/>
      <c r="P4273"/>
      <c r="Q4273"/>
    </row>
    <row r="4274" spans="1:17" x14ac:dyDescent="0.2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O4274"/>
      <c r="P4274"/>
      <c r="Q4274"/>
    </row>
    <row r="4275" spans="1:17" x14ac:dyDescent="0.2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O4275"/>
      <c r="P4275"/>
      <c r="Q4275"/>
    </row>
    <row r="4276" spans="1:17" x14ac:dyDescent="0.2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O4276"/>
      <c r="P4276"/>
      <c r="Q4276"/>
    </row>
    <row r="4277" spans="1:17" x14ac:dyDescent="0.2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O4277"/>
      <c r="P4277"/>
      <c r="Q4277"/>
    </row>
    <row r="4278" spans="1:17" x14ac:dyDescent="0.2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O4278"/>
      <c r="P4278"/>
      <c r="Q4278"/>
    </row>
    <row r="4279" spans="1:17" x14ac:dyDescent="0.2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O4279"/>
      <c r="P4279"/>
      <c r="Q4279"/>
    </row>
    <row r="4280" spans="1:17" x14ac:dyDescent="0.2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O4280"/>
      <c r="P4280"/>
      <c r="Q4280"/>
    </row>
    <row r="4281" spans="1:17" x14ac:dyDescent="0.2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O4281"/>
      <c r="P4281"/>
      <c r="Q4281"/>
    </row>
    <row r="4282" spans="1:17" x14ac:dyDescent="0.2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O4282"/>
      <c r="P4282"/>
      <c r="Q4282"/>
    </row>
    <row r="4283" spans="1:17" x14ac:dyDescent="0.2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O4283"/>
      <c r="P4283"/>
      <c r="Q4283"/>
    </row>
    <row r="4284" spans="1:17" x14ac:dyDescent="0.2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O4284"/>
      <c r="P4284"/>
      <c r="Q4284"/>
    </row>
    <row r="4285" spans="1:17" x14ac:dyDescent="0.2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O4285"/>
      <c r="P4285"/>
      <c r="Q4285"/>
    </row>
    <row r="4286" spans="1:17" x14ac:dyDescent="0.2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O4286"/>
      <c r="P4286"/>
      <c r="Q4286"/>
    </row>
    <row r="4287" spans="1:17" x14ac:dyDescent="0.2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O4287"/>
      <c r="P4287"/>
      <c r="Q4287"/>
    </row>
    <row r="4288" spans="1:17" x14ac:dyDescent="0.2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O4288"/>
      <c r="P4288"/>
      <c r="Q4288"/>
    </row>
    <row r="4289" spans="1:17" x14ac:dyDescent="0.2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O4289"/>
      <c r="P4289"/>
      <c r="Q4289"/>
    </row>
    <row r="4290" spans="1:17" x14ac:dyDescent="0.2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O4290"/>
      <c r="P4290"/>
      <c r="Q4290"/>
    </row>
    <row r="4291" spans="1:17" x14ac:dyDescent="0.2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O4291"/>
      <c r="P4291"/>
      <c r="Q4291"/>
    </row>
    <row r="4292" spans="1:17" x14ac:dyDescent="0.2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O4292"/>
      <c r="P4292"/>
      <c r="Q4292"/>
    </row>
    <row r="4293" spans="1:17" x14ac:dyDescent="0.2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O4293"/>
      <c r="P4293"/>
      <c r="Q4293"/>
    </row>
    <row r="4294" spans="1:17" x14ac:dyDescent="0.2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O4294"/>
      <c r="P4294"/>
      <c r="Q4294"/>
    </row>
    <row r="4295" spans="1:17" x14ac:dyDescent="0.2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O4295"/>
      <c r="P4295"/>
      <c r="Q4295"/>
    </row>
    <row r="4296" spans="1:17" x14ac:dyDescent="0.2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O4296"/>
      <c r="P4296"/>
      <c r="Q4296"/>
    </row>
    <row r="4297" spans="1:17" x14ac:dyDescent="0.2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O4297"/>
      <c r="P4297"/>
      <c r="Q4297"/>
    </row>
    <row r="4298" spans="1:17" x14ac:dyDescent="0.2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O4298"/>
      <c r="P4298"/>
      <c r="Q4298"/>
    </row>
    <row r="4299" spans="1:17" x14ac:dyDescent="0.2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O4299"/>
      <c r="P4299"/>
      <c r="Q4299"/>
    </row>
    <row r="4300" spans="1:17" x14ac:dyDescent="0.2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O4300"/>
      <c r="P4300"/>
      <c r="Q4300"/>
    </row>
    <row r="4301" spans="1:17" x14ac:dyDescent="0.2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O4301"/>
      <c r="P4301"/>
      <c r="Q4301"/>
    </row>
    <row r="4302" spans="1:17" x14ac:dyDescent="0.2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O4302"/>
      <c r="P4302"/>
      <c r="Q4302"/>
    </row>
    <row r="4303" spans="1:17" x14ac:dyDescent="0.2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O4303"/>
      <c r="P4303"/>
      <c r="Q4303"/>
    </row>
    <row r="4304" spans="1:17" x14ac:dyDescent="0.2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O4304"/>
      <c r="P4304"/>
      <c r="Q4304"/>
    </row>
    <row r="4305" spans="1:17" x14ac:dyDescent="0.2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O4305"/>
      <c r="P4305"/>
      <c r="Q4305"/>
    </row>
    <row r="4306" spans="1:17" x14ac:dyDescent="0.2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O4306"/>
      <c r="P4306"/>
      <c r="Q4306"/>
    </row>
    <row r="4307" spans="1:17" x14ac:dyDescent="0.2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O4307"/>
      <c r="P4307"/>
      <c r="Q4307"/>
    </row>
    <row r="4308" spans="1:17" x14ac:dyDescent="0.2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O4308"/>
      <c r="P4308"/>
      <c r="Q4308"/>
    </row>
    <row r="4309" spans="1:17" x14ac:dyDescent="0.2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O4309"/>
      <c r="P4309"/>
      <c r="Q4309"/>
    </row>
    <row r="4310" spans="1:17" x14ac:dyDescent="0.2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O4310"/>
      <c r="P4310"/>
      <c r="Q4310"/>
    </row>
    <row r="4311" spans="1:17" x14ac:dyDescent="0.2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O4311"/>
      <c r="P4311"/>
      <c r="Q4311"/>
    </row>
    <row r="4312" spans="1:17" x14ac:dyDescent="0.2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O4312"/>
      <c r="P4312"/>
      <c r="Q4312"/>
    </row>
    <row r="4313" spans="1:17" x14ac:dyDescent="0.2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O4313"/>
      <c r="P4313"/>
      <c r="Q4313"/>
    </row>
    <row r="4314" spans="1:17" x14ac:dyDescent="0.2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O4314"/>
      <c r="P4314"/>
      <c r="Q4314"/>
    </row>
    <row r="4315" spans="1:17" x14ac:dyDescent="0.2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O4315"/>
      <c r="P4315"/>
      <c r="Q4315"/>
    </row>
    <row r="4316" spans="1:17" x14ac:dyDescent="0.2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O4316"/>
      <c r="P4316"/>
      <c r="Q4316"/>
    </row>
    <row r="4317" spans="1:17" x14ac:dyDescent="0.2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O4317"/>
      <c r="P4317"/>
      <c r="Q4317"/>
    </row>
    <row r="4318" spans="1:17" x14ac:dyDescent="0.2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O4318"/>
      <c r="P4318"/>
      <c r="Q4318"/>
    </row>
    <row r="4319" spans="1:17" x14ac:dyDescent="0.2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O4319"/>
      <c r="P4319"/>
      <c r="Q4319"/>
    </row>
    <row r="4320" spans="1:17" x14ac:dyDescent="0.2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O4320"/>
      <c r="P4320"/>
      <c r="Q4320"/>
    </row>
  </sheetData>
  <autoFilter ref="A1:Q3232" xr:uid="{00000000-0009-0000-0000-000002000000}"/>
  <pageMargins left="0.25" right="0.25" top="0.75" bottom="0.75" header="0.3" footer="0.3"/>
  <pageSetup paperSize="9" scale="10" orientation="landscape" r:id="rId1"/>
  <ignoredErrors>
    <ignoredError sqref="A1 A4321:A104857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B249"/>
  <sheetViews>
    <sheetView topLeftCell="A3" zoomScaleNormal="100" workbookViewId="0">
      <selection activeCell="A22" sqref="A22"/>
    </sheetView>
  </sheetViews>
  <sheetFormatPr baseColWidth="10" defaultRowHeight="15" x14ac:dyDescent="0.25"/>
  <cols>
    <col min="1" max="1" width="33.85546875" style="29" customWidth="1"/>
    <col min="2" max="2" width="57.42578125" style="29" customWidth="1"/>
    <col min="3" max="3" width="12.85546875" customWidth="1"/>
    <col min="4" max="4" width="11.7109375" customWidth="1"/>
    <col min="5" max="5" width="12.42578125" customWidth="1"/>
  </cols>
  <sheetData>
    <row r="1" spans="1:2" ht="15.75" thickBot="1" x14ac:dyDescent="0.3">
      <c r="A1" s="45" t="s">
        <v>463</v>
      </c>
      <c r="B1" s="45" t="s">
        <v>464</v>
      </c>
    </row>
    <row r="2" spans="1:2" ht="15.75" thickBot="1" x14ac:dyDescent="0.3">
      <c r="A2" s="55" t="s">
        <v>790</v>
      </c>
      <c r="B2" s="55" t="s">
        <v>790</v>
      </c>
    </row>
    <row r="3" spans="1:2" ht="15.75" thickBot="1" x14ac:dyDescent="0.3">
      <c r="A3" s="46" t="s">
        <v>136</v>
      </c>
      <c r="B3" s="51" t="s">
        <v>752</v>
      </c>
    </row>
    <row r="4" spans="1:2" ht="15.75" thickBot="1" x14ac:dyDescent="0.3">
      <c r="A4" s="49" t="s">
        <v>696</v>
      </c>
      <c r="B4" s="49" t="s">
        <v>746</v>
      </c>
    </row>
    <row r="5" spans="1:2" ht="15.75" thickBot="1" x14ac:dyDescent="0.3">
      <c r="A5" s="49" t="s">
        <v>714</v>
      </c>
      <c r="B5" s="49" t="s">
        <v>746</v>
      </c>
    </row>
    <row r="6" spans="1:2" ht="15.75" thickBot="1" x14ac:dyDescent="0.3">
      <c r="A6" s="49" t="s">
        <v>734</v>
      </c>
      <c r="B6" s="49" t="s">
        <v>752</v>
      </c>
    </row>
    <row r="7" spans="1:2" ht="15.75" thickBot="1" x14ac:dyDescent="0.3">
      <c r="A7" s="46" t="s">
        <v>140</v>
      </c>
      <c r="B7" s="49" t="s">
        <v>771</v>
      </c>
    </row>
    <row r="8" spans="1:2" ht="15.75" thickBot="1" x14ac:dyDescent="0.3">
      <c r="A8" s="46" t="s">
        <v>476</v>
      </c>
      <c r="B8" s="49" t="s">
        <v>755</v>
      </c>
    </row>
    <row r="9" spans="1:2" ht="15.75" thickBot="1" x14ac:dyDescent="0.3">
      <c r="A9" s="55" t="s">
        <v>785</v>
      </c>
      <c r="B9" s="55" t="s">
        <v>785</v>
      </c>
    </row>
    <row r="10" spans="1:2" ht="15.75" thickBot="1" x14ac:dyDescent="0.3">
      <c r="A10" s="55" t="s">
        <v>784</v>
      </c>
      <c r="B10" s="55" t="s">
        <v>784</v>
      </c>
    </row>
    <row r="11" spans="1:2" ht="15.75" thickBot="1" x14ac:dyDescent="0.3">
      <c r="A11" s="46" t="s">
        <v>142</v>
      </c>
      <c r="B11" s="51" t="s">
        <v>743</v>
      </c>
    </row>
    <row r="12" spans="1:2" ht="15.75" thickBot="1" x14ac:dyDescent="0.3">
      <c r="A12" s="46" t="s">
        <v>143</v>
      </c>
      <c r="B12" s="49" t="s">
        <v>749</v>
      </c>
    </row>
    <row r="13" spans="1:2" ht="15.75" thickBot="1" x14ac:dyDescent="0.3">
      <c r="A13" s="62" t="s">
        <v>145</v>
      </c>
      <c r="B13" s="63" t="s">
        <v>768</v>
      </c>
    </row>
    <row r="14" spans="1:2" ht="15.75" thickBot="1" x14ac:dyDescent="0.3">
      <c r="A14" s="49" t="s">
        <v>708</v>
      </c>
      <c r="B14" s="49" t="s">
        <v>779</v>
      </c>
    </row>
    <row r="15" spans="1:2" ht="15.75" thickBot="1" x14ac:dyDescent="0.3">
      <c r="A15" s="49" t="s">
        <v>731</v>
      </c>
      <c r="B15" s="49" t="s">
        <v>750</v>
      </c>
    </row>
    <row r="16" spans="1:2" ht="15.75" thickBot="1" x14ac:dyDescent="0.3">
      <c r="A16" s="46" t="s">
        <v>484</v>
      </c>
      <c r="B16" s="49" t="s">
        <v>751</v>
      </c>
    </row>
    <row r="17" spans="1:2" ht="15.75" thickBot="1" x14ac:dyDescent="0.3">
      <c r="A17" s="55" t="s">
        <v>787</v>
      </c>
      <c r="B17" s="55" t="s">
        <v>787</v>
      </c>
    </row>
    <row r="18" spans="1:2" ht="15.75" thickBot="1" x14ac:dyDescent="0.3">
      <c r="A18" s="46" t="s">
        <v>148</v>
      </c>
      <c r="B18" s="49" t="s">
        <v>744</v>
      </c>
    </row>
    <row r="19" spans="1:2" ht="15.75" thickBot="1" x14ac:dyDescent="0.3">
      <c r="A19" s="62" t="s">
        <v>683</v>
      </c>
      <c r="B19" s="63" t="s">
        <v>742</v>
      </c>
    </row>
    <row r="20" spans="1:2" ht="15.75" thickBot="1" x14ac:dyDescent="0.3">
      <c r="A20" s="49" t="s">
        <v>721</v>
      </c>
      <c r="B20" s="49" t="s">
        <v>750</v>
      </c>
    </row>
    <row r="21" spans="1:2" ht="15.75" thickBot="1" x14ac:dyDescent="0.3">
      <c r="A21" s="46" t="s">
        <v>332</v>
      </c>
      <c r="B21" s="49" t="s">
        <v>773</v>
      </c>
    </row>
    <row r="22" spans="1:2" ht="15.75" thickBot="1" x14ac:dyDescent="0.3">
      <c r="A22" s="46" t="s">
        <v>150</v>
      </c>
      <c r="B22" s="49" t="s">
        <v>756</v>
      </c>
    </row>
    <row r="23" spans="1:2" ht="15.75" thickBot="1" x14ac:dyDescent="0.3">
      <c r="A23" s="49" t="s">
        <v>702</v>
      </c>
      <c r="B23" s="49" t="s">
        <v>768</v>
      </c>
    </row>
    <row r="24" spans="1:2" ht="15.75" thickBot="1" x14ac:dyDescent="0.3">
      <c r="A24" s="46" t="s">
        <v>151</v>
      </c>
      <c r="B24" s="49" t="s">
        <v>750</v>
      </c>
    </row>
    <row r="25" spans="1:2" ht="15.75" thickBot="1" x14ac:dyDescent="0.3">
      <c r="A25" s="46" t="s">
        <v>153</v>
      </c>
      <c r="B25" s="49" t="s">
        <v>756</v>
      </c>
    </row>
    <row r="26" spans="1:2" ht="15.75" thickBot="1" x14ac:dyDescent="0.3">
      <c r="A26" s="46" t="s">
        <v>480</v>
      </c>
      <c r="B26" s="49" t="s">
        <v>748</v>
      </c>
    </row>
    <row r="27" spans="1:2" ht="15.75" thickBot="1" x14ac:dyDescent="0.3">
      <c r="A27" s="46" t="s">
        <v>473</v>
      </c>
      <c r="B27" s="49" t="s">
        <v>751</v>
      </c>
    </row>
    <row r="28" spans="1:2" ht="15.75" thickBot="1" x14ac:dyDescent="0.3">
      <c r="A28" s="46" t="s">
        <v>473</v>
      </c>
      <c r="B28" s="49" t="s">
        <v>765</v>
      </c>
    </row>
    <row r="29" spans="1:2" ht="15.75" thickBot="1" x14ac:dyDescent="0.3">
      <c r="A29" s="46" t="s">
        <v>491</v>
      </c>
      <c r="B29" s="49" t="s">
        <v>775</v>
      </c>
    </row>
    <row r="30" spans="1:2" ht="15.75" thickBot="1" x14ac:dyDescent="0.3">
      <c r="A30" s="46" t="s">
        <v>158</v>
      </c>
      <c r="B30" s="49" t="s">
        <v>755</v>
      </c>
    </row>
    <row r="31" spans="1:2" ht="15.75" thickBot="1" x14ac:dyDescent="0.3">
      <c r="A31" s="46" t="s">
        <v>159</v>
      </c>
      <c r="B31" s="49" t="s">
        <v>744</v>
      </c>
    </row>
    <row r="32" spans="1:2" ht="15.75" thickBot="1" x14ac:dyDescent="0.3">
      <c r="A32" s="49" t="s">
        <v>735</v>
      </c>
      <c r="B32" s="49" t="s">
        <v>752</v>
      </c>
    </row>
    <row r="33" spans="1:2" ht="15.75" thickBot="1" x14ac:dyDescent="0.3">
      <c r="A33" s="46" t="s">
        <v>669</v>
      </c>
      <c r="B33" s="51" t="s">
        <v>764</v>
      </c>
    </row>
    <row r="34" spans="1:2" ht="15.75" thickBot="1" x14ac:dyDescent="0.3">
      <c r="A34" s="62" t="s">
        <v>160</v>
      </c>
      <c r="B34" s="63" t="s">
        <v>748</v>
      </c>
    </row>
    <row r="35" spans="1:2" ht="15.75" thickBot="1" x14ac:dyDescent="0.3">
      <c r="A35" s="46" t="s">
        <v>163</v>
      </c>
      <c r="B35" s="49" t="s">
        <v>750</v>
      </c>
    </row>
    <row r="36" spans="1:2" ht="15.75" thickBot="1" x14ac:dyDescent="0.3">
      <c r="A36" s="49" t="s">
        <v>704</v>
      </c>
      <c r="B36" s="49" t="s">
        <v>752</v>
      </c>
    </row>
    <row r="37" spans="1:2" ht="15.75" thickBot="1" x14ac:dyDescent="0.3">
      <c r="A37" s="46" t="s">
        <v>430</v>
      </c>
      <c r="B37" s="49" t="s">
        <v>766</v>
      </c>
    </row>
    <row r="38" spans="1:2" ht="15.75" thickBot="1" x14ac:dyDescent="0.3">
      <c r="A38" s="46" t="s">
        <v>677</v>
      </c>
      <c r="B38" s="49" t="s">
        <v>755</v>
      </c>
    </row>
    <row r="39" spans="1:2" ht="15.75" thickBot="1" x14ac:dyDescent="0.3">
      <c r="A39" s="49" t="s">
        <v>700</v>
      </c>
      <c r="B39" s="49" t="s">
        <v>748</v>
      </c>
    </row>
    <row r="40" spans="1:2" ht="15.75" thickBot="1" x14ac:dyDescent="0.3">
      <c r="A40" s="46" t="s">
        <v>166</v>
      </c>
      <c r="B40" s="49" t="s">
        <v>749</v>
      </c>
    </row>
    <row r="41" spans="1:2" ht="15.75" thickBot="1" x14ac:dyDescent="0.3">
      <c r="A41" s="46" t="s">
        <v>167</v>
      </c>
      <c r="B41" s="49" t="s">
        <v>755</v>
      </c>
    </row>
    <row r="42" spans="1:2" ht="15.75" thickBot="1" x14ac:dyDescent="0.3">
      <c r="A42" s="46" t="s">
        <v>474</v>
      </c>
      <c r="B42" s="49" t="s">
        <v>747</v>
      </c>
    </row>
    <row r="43" spans="1:2" ht="15.75" thickBot="1" x14ac:dyDescent="0.3">
      <c r="A43" s="49" t="s">
        <v>706</v>
      </c>
      <c r="B43" s="49" t="s">
        <v>778</v>
      </c>
    </row>
    <row r="44" spans="1:2" ht="15.75" thickBot="1" x14ac:dyDescent="0.3">
      <c r="A44" s="46" t="s">
        <v>170</v>
      </c>
      <c r="B44" s="49" t="s">
        <v>771</v>
      </c>
    </row>
    <row r="45" spans="1:2" ht="15.75" thickBot="1" x14ac:dyDescent="0.3">
      <c r="A45" s="49" t="s">
        <v>737</v>
      </c>
      <c r="B45" s="49" t="s">
        <v>755</v>
      </c>
    </row>
    <row r="46" spans="1:2" ht="15.75" thickBot="1" x14ac:dyDescent="0.3">
      <c r="A46" s="46" t="s">
        <v>171</v>
      </c>
      <c r="B46" s="49" t="s">
        <v>756</v>
      </c>
    </row>
    <row r="47" spans="1:2" ht="15.75" thickBot="1" x14ac:dyDescent="0.3">
      <c r="A47" s="46" t="s">
        <v>386</v>
      </c>
      <c r="B47" s="49" t="s">
        <v>750</v>
      </c>
    </row>
    <row r="48" spans="1:2" ht="15.75" thickBot="1" x14ac:dyDescent="0.3">
      <c r="A48" s="46" t="s">
        <v>172</v>
      </c>
      <c r="B48" s="49" t="s">
        <v>772</v>
      </c>
    </row>
    <row r="49" spans="1:2" ht="15.75" thickBot="1" x14ac:dyDescent="0.3">
      <c r="A49" s="46" t="s">
        <v>173</v>
      </c>
      <c r="B49" s="49" t="s">
        <v>760</v>
      </c>
    </row>
    <row r="50" spans="1:2" ht="15.75" thickBot="1" x14ac:dyDescent="0.3">
      <c r="A50" s="62" t="s">
        <v>175</v>
      </c>
      <c r="B50" s="63" t="s">
        <v>750</v>
      </c>
    </row>
    <row r="51" spans="1:2" ht="15.75" thickBot="1" x14ac:dyDescent="0.3">
      <c r="A51" s="46" t="s">
        <v>176</v>
      </c>
      <c r="B51" s="49" t="s">
        <v>752</v>
      </c>
    </row>
    <row r="52" spans="1:2" ht="15.75" thickBot="1" x14ac:dyDescent="0.3">
      <c r="A52" s="46" t="s">
        <v>177</v>
      </c>
      <c r="B52" s="49" t="s">
        <v>758</v>
      </c>
    </row>
    <row r="53" spans="1:2" ht="15.75" thickBot="1" x14ac:dyDescent="0.3">
      <c r="A53" s="62" t="s">
        <v>179</v>
      </c>
      <c r="B53" s="63" t="s">
        <v>757</v>
      </c>
    </row>
    <row r="54" spans="1:2" ht="15.75" thickBot="1" x14ac:dyDescent="0.3">
      <c r="A54" s="46" t="s">
        <v>180</v>
      </c>
      <c r="B54" s="49" t="s">
        <v>755</v>
      </c>
    </row>
    <row r="55" spans="1:2" ht="15.75" thickBot="1" x14ac:dyDescent="0.3">
      <c r="A55" s="49" t="s">
        <v>726</v>
      </c>
      <c r="B55" s="49" t="s">
        <v>775</v>
      </c>
    </row>
    <row r="56" spans="1:2" ht="15.75" thickBot="1" x14ac:dyDescent="0.3">
      <c r="A56" s="62" t="s">
        <v>181</v>
      </c>
      <c r="B56" s="63" t="s">
        <v>758</v>
      </c>
    </row>
    <row r="57" spans="1:2" ht="15.75" thickBot="1" x14ac:dyDescent="0.3">
      <c r="A57" s="46" t="s">
        <v>182</v>
      </c>
      <c r="B57" s="49" t="s">
        <v>749</v>
      </c>
    </row>
    <row r="58" spans="1:2" ht="15.75" thickBot="1" x14ac:dyDescent="0.3">
      <c r="A58" s="46" t="s">
        <v>183</v>
      </c>
      <c r="B58" s="49" t="s">
        <v>750</v>
      </c>
    </row>
    <row r="59" spans="1:2" ht="15.75" thickBot="1" x14ac:dyDescent="0.3">
      <c r="A59" s="49" t="s">
        <v>699</v>
      </c>
      <c r="B59" s="49" t="s">
        <v>747</v>
      </c>
    </row>
    <row r="60" spans="1:2" ht="15.75" thickBot="1" x14ac:dyDescent="0.3">
      <c r="A60" s="49" t="s">
        <v>717</v>
      </c>
      <c r="B60" s="49" t="s">
        <v>752</v>
      </c>
    </row>
    <row r="61" spans="1:2" ht="15.75" thickBot="1" x14ac:dyDescent="0.3">
      <c r="A61" s="62" t="s">
        <v>186</v>
      </c>
      <c r="B61" s="63" t="s">
        <v>765</v>
      </c>
    </row>
    <row r="62" spans="1:2" ht="15.75" thickBot="1" x14ac:dyDescent="0.3">
      <c r="A62" s="49" t="s">
        <v>732</v>
      </c>
      <c r="B62" s="49" t="s">
        <v>755</v>
      </c>
    </row>
    <row r="63" spans="1:2" ht="15.75" thickBot="1" x14ac:dyDescent="0.3">
      <c r="A63" s="46" t="s">
        <v>187</v>
      </c>
      <c r="B63" s="49" t="s">
        <v>755</v>
      </c>
    </row>
    <row r="64" spans="1:2" ht="15.75" thickBot="1" x14ac:dyDescent="0.3">
      <c r="A64" s="46" t="s">
        <v>188</v>
      </c>
      <c r="B64" s="51" t="s">
        <v>752</v>
      </c>
    </row>
    <row r="65" spans="1:2" ht="15.75" thickBot="1" x14ac:dyDescent="0.3">
      <c r="A65" s="49" t="s">
        <v>730</v>
      </c>
      <c r="B65" s="49" t="s">
        <v>750</v>
      </c>
    </row>
    <row r="66" spans="1:2" ht="15.75" thickBot="1" x14ac:dyDescent="0.3">
      <c r="A66" s="62" t="s">
        <v>192</v>
      </c>
      <c r="B66" s="63" t="s">
        <v>750</v>
      </c>
    </row>
    <row r="67" spans="1:2" ht="15.75" thickBot="1" x14ac:dyDescent="0.3">
      <c r="A67" s="46" t="s">
        <v>195</v>
      </c>
      <c r="B67" s="51" t="s">
        <v>752</v>
      </c>
    </row>
    <row r="68" spans="1:2" ht="15.75" thickBot="1" x14ac:dyDescent="0.3">
      <c r="A68" s="46" t="s">
        <v>470</v>
      </c>
      <c r="B68" s="49" t="s">
        <v>755</v>
      </c>
    </row>
    <row r="69" spans="1:2" ht="15.75" thickBot="1" x14ac:dyDescent="0.3">
      <c r="A69" s="46" t="s">
        <v>196</v>
      </c>
      <c r="B69" s="49" t="s">
        <v>749</v>
      </c>
    </row>
    <row r="70" spans="1:2" ht="15.75" thickBot="1" x14ac:dyDescent="0.3">
      <c r="A70" s="46" t="s">
        <v>324</v>
      </c>
      <c r="B70" s="49" t="s">
        <v>751</v>
      </c>
    </row>
    <row r="71" spans="1:2" ht="15.75" thickBot="1" x14ac:dyDescent="0.3">
      <c r="A71" s="46" t="s">
        <v>198</v>
      </c>
      <c r="B71" s="49" t="s">
        <v>769</v>
      </c>
    </row>
    <row r="72" spans="1:2" ht="15.75" thickBot="1" x14ac:dyDescent="0.3">
      <c r="A72" s="46" t="s">
        <v>199</v>
      </c>
      <c r="B72" s="49" t="s">
        <v>750</v>
      </c>
    </row>
    <row r="73" spans="1:2" ht="15.75" thickBot="1" x14ac:dyDescent="0.3">
      <c r="A73" s="46" t="s">
        <v>202</v>
      </c>
      <c r="B73" s="51" t="s">
        <v>752</v>
      </c>
    </row>
    <row r="74" spans="1:2" ht="15.75" thickBot="1" x14ac:dyDescent="0.3">
      <c r="A74" s="46" t="s">
        <v>687</v>
      </c>
      <c r="B74" s="49" t="s">
        <v>755</v>
      </c>
    </row>
    <row r="75" spans="1:2" ht="15.75" thickBot="1" x14ac:dyDescent="0.3">
      <c r="A75" s="49" t="s">
        <v>728</v>
      </c>
      <c r="B75" s="49" t="s">
        <v>757</v>
      </c>
    </row>
    <row r="76" spans="1:2" ht="15.75" thickBot="1" x14ac:dyDescent="0.3">
      <c r="A76" s="46" t="s">
        <v>203</v>
      </c>
      <c r="B76" s="49" t="s">
        <v>750</v>
      </c>
    </row>
    <row r="77" spans="1:2" ht="15.75" thickBot="1" x14ac:dyDescent="0.3">
      <c r="A77" s="46" t="s">
        <v>490</v>
      </c>
      <c r="B77" s="49" t="s">
        <v>761</v>
      </c>
    </row>
    <row r="78" spans="1:2" ht="15.75" thickBot="1" x14ac:dyDescent="0.3">
      <c r="A78" s="46" t="s">
        <v>670</v>
      </c>
      <c r="B78" s="51" t="s">
        <v>752</v>
      </c>
    </row>
    <row r="79" spans="1:2" ht="15.75" thickBot="1" x14ac:dyDescent="0.3">
      <c r="A79" s="46" t="s">
        <v>681</v>
      </c>
      <c r="B79" s="49" t="s">
        <v>755</v>
      </c>
    </row>
    <row r="80" spans="1:2" ht="15.75" thickBot="1" x14ac:dyDescent="0.3">
      <c r="A80" s="49" t="s">
        <v>712</v>
      </c>
      <c r="B80" s="49" t="s">
        <v>742</v>
      </c>
    </row>
    <row r="81" spans="1:2" ht="15.75" thickBot="1" x14ac:dyDescent="0.3">
      <c r="A81" s="46" t="s">
        <v>678</v>
      </c>
      <c r="B81" s="49" t="s">
        <v>750</v>
      </c>
    </row>
    <row r="82" spans="1:2" ht="15.75" thickBot="1" x14ac:dyDescent="0.3">
      <c r="A82" s="63" t="s">
        <v>710</v>
      </c>
      <c r="B82" s="63" t="s">
        <v>755</v>
      </c>
    </row>
    <row r="83" spans="1:2" ht="15.75" thickBot="1" x14ac:dyDescent="0.3">
      <c r="A83" s="46" t="s">
        <v>204</v>
      </c>
      <c r="B83" s="49" t="s">
        <v>743</v>
      </c>
    </row>
    <row r="84" spans="1:2" ht="15.75" thickBot="1" x14ac:dyDescent="0.3">
      <c r="A84" s="49" t="s">
        <v>738</v>
      </c>
      <c r="B84" s="49" t="s">
        <v>750</v>
      </c>
    </row>
    <row r="85" spans="1:2" ht="15.75" thickBot="1" x14ac:dyDescent="0.3">
      <c r="A85" s="49" t="s">
        <v>692</v>
      </c>
      <c r="B85" s="49" t="s">
        <v>742</v>
      </c>
    </row>
    <row r="86" spans="1:2" ht="15.75" thickBot="1" x14ac:dyDescent="0.3">
      <c r="A86" s="63" t="s">
        <v>739</v>
      </c>
      <c r="B86" s="63" t="s">
        <v>755</v>
      </c>
    </row>
    <row r="87" spans="1:2" ht="15.75" thickBot="1" x14ac:dyDescent="0.3">
      <c r="A87" s="46" t="s">
        <v>206</v>
      </c>
      <c r="B87" s="51" t="s">
        <v>748</v>
      </c>
    </row>
    <row r="88" spans="1:2" ht="15.75" thickBot="1" x14ac:dyDescent="0.3">
      <c r="A88" s="46" t="s">
        <v>207</v>
      </c>
      <c r="B88" s="49" t="s">
        <v>756</v>
      </c>
    </row>
    <row r="89" spans="1:2" ht="15.75" thickBot="1" x14ac:dyDescent="0.3">
      <c r="A89" s="49" t="s">
        <v>713</v>
      </c>
      <c r="B89" s="49" t="s">
        <v>750</v>
      </c>
    </row>
    <row r="90" spans="1:2" ht="15.75" thickBot="1" x14ac:dyDescent="0.3">
      <c r="A90" s="46" t="s">
        <v>659</v>
      </c>
      <c r="B90" s="51" t="s">
        <v>752</v>
      </c>
    </row>
    <row r="91" spans="1:2" ht="15.75" thickBot="1" x14ac:dyDescent="0.3">
      <c r="A91" s="62" t="s">
        <v>658</v>
      </c>
      <c r="B91" s="64" t="s">
        <v>752</v>
      </c>
    </row>
    <row r="92" spans="1:2" ht="15.75" thickBot="1" x14ac:dyDescent="0.3">
      <c r="A92" s="46" t="s">
        <v>210</v>
      </c>
      <c r="B92" s="49" t="s">
        <v>756</v>
      </c>
    </row>
    <row r="93" spans="1:2" ht="15.75" thickBot="1" x14ac:dyDescent="0.3">
      <c r="A93" s="48" t="s">
        <v>688</v>
      </c>
      <c r="B93" s="51" t="s">
        <v>743</v>
      </c>
    </row>
    <row r="94" spans="1:2" ht="15.75" thickBot="1" x14ac:dyDescent="0.3">
      <c r="A94" s="49" t="s">
        <v>718</v>
      </c>
      <c r="B94" s="49" t="s">
        <v>763</v>
      </c>
    </row>
    <row r="95" spans="1:2" ht="15.75" thickBot="1" x14ac:dyDescent="0.3">
      <c r="A95" s="46" t="s">
        <v>325</v>
      </c>
      <c r="B95" s="49" t="s">
        <v>762</v>
      </c>
    </row>
    <row r="96" spans="1:2" ht="15.75" thickBot="1" x14ac:dyDescent="0.3">
      <c r="A96" s="46" t="s">
        <v>213</v>
      </c>
      <c r="B96" s="51" t="s">
        <v>752</v>
      </c>
    </row>
    <row r="97" spans="1:2" ht="15.75" thickBot="1" x14ac:dyDescent="0.3">
      <c r="A97" s="49" t="s">
        <v>736</v>
      </c>
      <c r="B97" s="49" t="s">
        <v>758</v>
      </c>
    </row>
    <row r="98" spans="1:2" ht="15.75" thickBot="1" x14ac:dyDescent="0.3">
      <c r="A98" s="46" t="s">
        <v>218</v>
      </c>
      <c r="B98" s="49" t="s">
        <v>746</v>
      </c>
    </row>
    <row r="99" spans="1:2" ht="15.75" thickBot="1" x14ac:dyDescent="0.3">
      <c r="A99" s="62" t="s">
        <v>675</v>
      </c>
      <c r="B99" s="63" t="s">
        <v>744</v>
      </c>
    </row>
    <row r="100" spans="1:2" ht="15.75" thickBot="1" x14ac:dyDescent="0.3">
      <c r="A100" s="46" t="s">
        <v>219</v>
      </c>
      <c r="B100" s="49" t="s">
        <v>750</v>
      </c>
    </row>
    <row r="101" spans="1:2" ht="15.75" thickBot="1" x14ac:dyDescent="0.3">
      <c r="A101" s="46" t="s">
        <v>220</v>
      </c>
      <c r="B101" s="49" t="s">
        <v>772</v>
      </c>
    </row>
    <row r="102" spans="1:2" ht="15.75" thickBot="1" x14ac:dyDescent="0.3">
      <c r="A102" s="62" t="s">
        <v>672</v>
      </c>
      <c r="B102" s="64" t="s">
        <v>752</v>
      </c>
    </row>
    <row r="103" spans="1:2" ht="15.75" thickBot="1" x14ac:dyDescent="0.3">
      <c r="A103" s="46" t="s">
        <v>223</v>
      </c>
      <c r="B103" s="49" t="s">
        <v>767</v>
      </c>
    </row>
    <row r="104" spans="1:2" ht="15.75" thickBot="1" x14ac:dyDescent="0.3">
      <c r="A104" s="46" t="s">
        <v>224</v>
      </c>
      <c r="B104" s="49" t="s">
        <v>750</v>
      </c>
    </row>
    <row r="105" spans="1:2" ht="15.75" thickBot="1" x14ac:dyDescent="0.3">
      <c r="A105" s="62" t="s">
        <v>680</v>
      </c>
      <c r="B105" s="63" t="s">
        <v>755</v>
      </c>
    </row>
    <row r="106" spans="1:2" ht="15.75" thickBot="1" x14ac:dyDescent="0.3">
      <c r="A106" s="46" t="s">
        <v>449</v>
      </c>
      <c r="B106" s="49" t="s">
        <v>742</v>
      </c>
    </row>
    <row r="107" spans="1:2" ht="15.75" thickBot="1" x14ac:dyDescent="0.3">
      <c r="A107" s="46" t="s">
        <v>443</v>
      </c>
      <c r="B107" s="49" t="s">
        <v>750</v>
      </c>
    </row>
    <row r="108" spans="1:2" ht="15.75" thickBot="1" x14ac:dyDescent="0.3">
      <c r="A108" s="46" t="s">
        <v>226</v>
      </c>
      <c r="B108" s="49" t="s">
        <v>771</v>
      </c>
    </row>
    <row r="109" spans="1:2" ht="15.75" thickBot="1" x14ac:dyDescent="0.3">
      <c r="A109" s="46" t="s">
        <v>227</v>
      </c>
      <c r="B109" s="49" t="s">
        <v>763</v>
      </c>
    </row>
    <row r="110" spans="1:2" ht="15.75" thickBot="1" x14ac:dyDescent="0.3">
      <c r="A110" s="46" t="s">
        <v>383</v>
      </c>
      <c r="B110" s="49" t="s">
        <v>742</v>
      </c>
    </row>
    <row r="111" spans="1:2" ht="15.75" thickBot="1" x14ac:dyDescent="0.3">
      <c r="A111" s="46" t="s">
        <v>228</v>
      </c>
      <c r="B111" s="49" t="s">
        <v>750</v>
      </c>
    </row>
    <row r="112" spans="1:2" ht="15.75" thickBot="1" x14ac:dyDescent="0.3">
      <c r="A112" s="62" t="s">
        <v>487</v>
      </c>
      <c r="B112" s="63" t="s">
        <v>765</v>
      </c>
    </row>
    <row r="113" spans="1:2" ht="15.75" thickBot="1" x14ac:dyDescent="0.3">
      <c r="A113" s="46" t="s">
        <v>229</v>
      </c>
      <c r="B113" s="49" t="s">
        <v>755</v>
      </c>
    </row>
    <row r="114" spans="1:2" ht="15.75" thickBot="1" x14ac:dyDescent="0.3">
      <c r="A114" s="46" t="s">
        <v>230</v>
      </c>
      <c r="B114" s="49" t="s">
        <v>754</v>
      </c>
    </row>
    <row r="115" spans="1:2" ht="15.75" thickBot="1" x14ac:dyDescent="0.3">
      <c r="A115" s="46" t="s">
        <v>231</v>
      </c>
      <c r="B115" s="51" t="s">
        <v>764</v>
      </c>
    </row>
    <row r="116" spans="1:2" ht="15.75" thickBot="1" x14ac:dyDescent="0.3">
      <c r="A116" s="49" t="s">
        <v>719</v>
      </c>
      <c r="B116" s="49" t="s">
        <v>765</v>
      </c>
    </row>
    <row r="117" spans="1:2" ht="15.75" thickBot="1" x14ac:dyDescent="0.3">
      <c r="A117" s="46" t="s">
        <v>660</v>
      </c>
      <c r="B117" s="49" t="s">
        <v>744</v>
      </c>
    </row>
    <row r="118" spans="1:2" ht="15.75" thickBot="1" x14ac:dyDescent="0.3">
      <c r="A118" s="62" t="s">
        <v>233</v>
      </c>
      <c r="B118" s="63" t="s">
        <v>749</v>
      </c>
    </row>
    <row r="119" spans="1:2" ht="15.75" thickBot="1" x14ac:dyDescent="0.3">
      <c r="A119" s="46" t="s">
        <v>234</v>
      </c>
      <c r="B119" s="49" t="s">
        <v>771</v>
      </c>
    </row>
    <row r="120" spans="1:2" ht="15.75" thickBot="1" x14ac:dyDescent="0.3">
      <c r="A120" s="46" t="s">
        <v>235</v>
      </c>
      <c r="B120" s="49" t="s">
        <v>753</v>
      </c>
    </row>
    <row r="121" spans="1:2" ht="15.75" thickBot="1" x14ac:dyDescent="0.3">
      <c r="A121" s="49" t="s">
        <v>725</v>
      </c>
      <c r="B121" s="49" t="s">
        <v>757</v>
      </c>
    </row>
    <row r="122" spans="1:2" ht="15.75" thickBot="1" x14ac:dyDescent="0.3">
      <c r="A122" s="49" t="s">
        <v>722</v>
      </c>
      <c r="B122" s="49" t="s">
        <v>756</v>
      </c>
    </row>
    <row r="123" spans="1:2" ht="15.75" thickBot="1" x14ac:dyDescent="0.3">
      <c r="A123" s="46" t="s">
        <v>240</v>
      </c>
      <c r="B123" s="49" t="s">
        <v>743</v>
      </c>
    </row>
    <row r="124" spans="1:2" ht="15.75" thickBot="1" x14ac:dyDescent="0.3">
      <c r="A124" s="49" t="s">
        <v>705</v>
      </c>
      <c r="B124" s="49" t="s">
        <v>777</v>
      </c>
    </row>
    <row r="125" spans="1:2" ht="15.75" thickBot="1" x14ac:dyDescent="0.3">
      <c r="A125" s="46" t="s">
        <v>481</v>
      </c>
      <c r="B125" s="49" t="s">
        <v>755</v>
      </c>
    </row>
    <row r="126" spans="1:2" ht="15.75" thickBot="1" x14ac:dyDescent="0.3">
      <c r="A126" s="46" t="s">
        <v>668</v>
      </c>
      <c r="B126" s="49" t="s">
        <v>744</v>
      </c>
    </row>
    <row r="127" spans="1:2" ht="15.75" thickBot="1" x14ac:dyDescent="0.3">
      <c r="A127" s="49" t="s">
        <v>711</v>
      </c>
      <c r="B127" s="49" t="s">
        <v>776</v>
      </c>
    </row>
    <row r="128" spans="1:2" ht="15.75" thickBot="1" x14ac:dyDescent="0.3">
      <c r="A128" s="46" t="s">
        <v>468</v>
      </c>
      <c r="B128" s="49" t="s">
        <v>766</v>
      </c>
    </row>
    <row r="129" spans="1:2" ht="15.75" thickBot="1" x14ac:dyDescent="0.3">
      <c r="A129" s="46" t="s">
        <v>244</v>
      </c>
      <c r="B129" s="49" t="s">
        <v>750</v>
      </c>
    </row>
    <row r="130" spans="1:2" ht="15.75" thickBot="1" x14ac:dyDescent="0.3">
      <c r="A130" s="46" t="s">
        <v>245</v>
      </c>
      <c r="B130" s="51" t="s">
        <v>752</v>
      </c>
    </row>
    <row r="131" spans="1:2" ht="15.75" thickBot="1" x14ac:dyDescent="0.3">
      <c r="A131" s="49" t="s">
        <v>698</v>
      </c>
      <c r="B131" s="49" t="s">
        <v>752</v>
      </c>
    </row>
    <row r="132" spans="1:2" ht="15.75" thickBot="1" x14ac:dyDescent="0.3">
      <c r="A132" s="49" t="s">
        <v>707</v>
      </c>
      <c r="B132" s="49" t="s">
        <v>755</v>
      </c>
    </row>
    <row r="133" spans="1:2" ht="15.75" thickBot="1" x14ac:dyDescent="0.3">
      <c r="A133" s="46" t="s">
        <v>247</v>
      </c>
      <c r="B133" s="49" t="s">
        <v>742</v>
      </c>
    </row>
    <row r="134" spans="1:2" ht="15.75" thickBot="1" x14ac:dyDescent="0.3">
      <c r="A134" s="46" t="s">
        <v>667</v>
      </c>
      <c r="B134" s="49" t="s">
        <v>771</v>
      </c>
    </row>
    <row r="135" spans="1:2" ht="15.75" thickBot="1" x14ac:dyDescent="0.3">
      <c r="A135" s="63" t="s">
        <v>727</v>
      </c>
      <c r="B135" s="63" t="s">
        <v>758</v>
      </c>
    </row>
    <row r="136" spans="1:2" ht="15.75" thickBot="1" x14ac:dyDescent="0.3">
      <c r="A136" s="50" t="s">
        <v>716</v>
      </c>
      <c r="B136" s="49" t="s">
        <v>750</v>
      </c>
    </row>
    <row r="137" spans="1:2" ht="15.75" thickBot="1" x14ac:dyDescent="0.3">
      <c r="A137" s="62" t="s">
        <v>249</v>
      </c>
      <c r="B137" s="63" t="s">
        <v>755</v>
      </c>
    </row>
    <row r="138" spans="1:2" ht="15.75" thickBot="1" x14ac:dyDescent="0.3">
      <c r="A138" s="55" t="s">
        <v>249</v>
      </c>
      <c r="B138" s="49" t="s">
        <v>755</v>
      </c>
    </row>
    <row r="139" spans="1:2" ht="15.75" thickBot="1" x14ac:dyDescent="0.3">
      <c r="A139" s="55" t="s">
        <v>792</v>
      </c>
      <c r="B139" s="55" t="s">
        <v>792</v>
      </c>
    </row>
    <row r="140" spans="1:2" ht="15.75" thickBot="1" x14ac:dyDescent="0.3">
      <c r="A140" s="55" t="s">
        <v>783</v>
      </c>
      <c r="B140" s="55" t="s">
        <v>783</v>
      </c>
    </row>
    <row r="141" spans="1:2" ht="15.75" thickBot="1" x14ac:dyDescent="0.3">
      <c r="A141" s="55" t="s">
        <v>788</v>
      </c>
      <c r="B141" s="55" t="s">
        <v>788</v>
      </c>
    </row>
    <row r="142" spans="1:2" ht="15.75" thickBot="1" x14ac:dyDescent="0.3">
      <c r="A142" s="55" t="s">
        <v>793</v>
      </c>
      <c r="B142" s="55" t="s">
        <v>793</v>
      </c>
    </row>
    <row r="143" spans="1:2" ht="15.75" thickBot="1" x14ac:dyDescent="0.3">
      <c r="A143" s="55" t="s">
        <v>786</v>
      </c>
      <c r="B143" s="55" t="s">
        <v>786</v>
      </c>
    </row>
    <row r="144" spans="1:2" ht="15.75" thickBot="1" x14ac:dyDescent="0.3">
      <c r="A144" s="46" t="s">
        <v>250</v>
      </c>
      <c r="B144" s="49" t="s">
        <v>750</v>
      </c>
    </row>
    <row r="145" spans="1:2" ht="15.75" thickBot="1" x14ac:dyDescent="0.3">
      <c r="A145" s="46" t="s">
        <v>690</v>
      </c>
      <c r="B145" s="49" t="s">
        <v>764</v>
      </c>
    </row>
    <row r="146" spans="1:2" ht="15.75" thickBot="1" x14ac:dyDescent="0.3">
      <c r="A146" s="46" t="s">
        <v>663</v>
      </c>
      <c r="B146" s="49" t="s">
        <v>750</v>
      </c>
    </row>
    <row r="147" spans="1:2" ht="15.75" thickBot="1" x14ac:dyDescent="0.3">
      <c r="A147" s="46" t="s">
        <v>253</v>
      </c>
      <c r="B147" s="49" t="s">
        <v>774</v>
      </c>
    </row>
    <row r="148" spans="1:2" ht="15.75" thickBot="1" x14ac:dyDescent="0.3">
      <c r="A148" s="49" t="s">
        <v>488</v>
      </c>
      <c r="B148" s="49" t="s">
        <v>751</v>
      </c>
    </row>
    <row r="149" spans="1:2" ht="15.75" thickBot="1" x14ac:dyDescent="0.3">
      <c r="A149" s="49" t="s">
        <v>693</v>
      </c>
      <c r="B149" s="49" t="s">
        <v>752</v>
      </c>
    </row>
    <row r="150" spans="1:2" ht="15.75" thickBot="1" x14ac:dyDescent="0.3">
      <c r="A150" s="49" t="s">
        <v>709</v>
      </c>
      <c r="B150" s="49" t="s">
        <v>755</v>
      </c>
    </row>
    <row r="151" spans="1:2" ht="15.75" thickBot="1" x14ac:dyDescent="0.3">
      <c r="A151" s="46" t="s">
        <v>257</v>
      </c>
      <c r="B151" s="49" t="s">
        <v>771</v>
      </c>
    </row>
    <row r="152" spans="1:2" ht="15.75" thickBot="1" x14ac:dyDescent="0.3">
      <c r="A152" s="46" t="s">
        <v>258</v>
      </c>
      <c r="B152" s="49" t="s">
        <v>758</v>
      </c>
    </row>
    <row r="153" spans="1:2" ht="15.75" thickBot="1" x14ac:dyDescent="0.3">
      <c r="A153" s="46" t="s">
        <v>477</v>
      </c>
      <c r="B153" s="49" t="s">
        <v>755</v>
      </c>
    </row>
    <row r="154" spans="1:2" ht="15.75" thickBot="1" x14ac:dyDescent="0.3">
      <c r="A154" s="49" t="s">
        <v>741</v>
      </c>
      <c r="B154" s="49" t="s">
        <v>752</v>
      </c>
    </row>
    <row r="155" spans="1:2" ht="15.75" thickBot="1" x14ac:dyDescent="0.3">
      <c r="A155" s="46" t="s">
        <v>469</v>
      </c>
      <c r="B155" s="49" t="s">
        <v>753</v>
      </c>
    </row>
    <row r="156" spans="1:2" ht="15.75" thickBot="1" x14ac:dyDescent="0.3">
      <c r="A156" s="46" t="s">
        <v>262</v>
      </c>
      <c r="B156" s="49" t="s">
        <v>743</v>
      </c>
    </row>
    <row r="157" spans="1:2" ht="15.75" thickBot="1" x14ac:dyDescent="0.3">
      <c r="A157" s="46" t="s">
        <v>475</v>
      </c>
      <c r="B157" s="49" t="s">
        <v>747</v>
      </c>
    </row>
    <row r="158" spans="1:2" ht="15.75" thickBot="1" x14ac:dyDescent="0.3">
      <c r="A158" s="49" t="s">
        <v>701</v>
      </c>
      <c r="B158" s="49" t="s">
        <v>755</v>
      </c>
    </row>
    <row r="159" spans="1:2" ht="15.75" thickBot="1" x14ac:dyDescent="0.3">
      <c r="A159" s="46" t="s">
        <v>679</v>
      </c>
      <c r="B159" s="49" t="s">
        <v>755</v>
      </c>
    </row>
    <row r="160" spans="1:2" ht="15.75" thickBot="1" x14ac:dyDescent="0.3">
      <c r="A160" s="46" t="s">
        <v>679</v>
      </c>
      <c r="B160" s="49" t="s">
        <v>750</v>
      </c>
    </row>
    <row r="161" spans="1:2" ht="15.75" thickBot="1" x14ac:dyDescent="0.3">
      <c r="A161" s="46" t="s">
        <v>676</v>
      </c>
      <c r="B161" s="49" t="s">
        <v>756</v>
      </c>
    </row>
    <row r="162" spans="1:2" ht="15.75" thickBot="1" x14ac:dyDescent="0.3">
      <c r="A162" s="49" t="s">
        <v>723</v>
      </c>
      <c r="B162" s="49" t="s">
        <v>750</v>
      </c>
    </row>
    <row r="163" spans="1:2" ht="15.75" thickBot="1" x14ac:dyDescent="0.3">
      <c r="A163" s="46" t="s">
        <v>374</v>
      </c>
      <c r="B163" s="49" t="s">
        <v>744</v>
      </c>
    </row>
    <row r="164" spans="1:2" ht="15.75" thickBot="1" x14ac:dyDescent="0.3">
      <c r="A164" s="46" t="s">
        <v>264</v>
      </c>
      <c r="B164" s="51" t="s">
        <v>766</v>
      </c>
    </row>
    <row r="165" spans="1:2" ht="15.75" thickBot="1" x14ac:dyDescent="0.3">
      <c r="A165" s="46" t="s">
        <v>265</v>
      </c>
      <c r="B165" s="51" t="s">
        <v>752</v>
      </c>
    </row>
    <row r="166" spans="1:2" ht="15.75" thickBot="1" x14ac:dyDescent="0.3">
      <c r="A166" s="46" t="s">
        <v>266</v>
      </c>
      <c r="B166" s="49" t="s">
        <v>750</v>
      </c>
    </row>
    <row r="167" spans="1:2" ht="15.75" thickBot="1" x14ac:dyDescent="0.3">
      <c r="A167" s="46" t="s">
        <v>267</v>
      </c>
      <c r="B167" s="49" t="s">
        <v>752</v>
      </c>
    </row>
    <row r="168" spans="1:2" ht="15.75" thickBot="1" x14ac:dyDescent="0.3">
      <c r="A168" s="49" t="s">
        <v>720</v>
      </c>
      <c r="B168" s="49" t="s">
        <v>752</v>
      </c>
    </row>
    <row r="169" spans="1:2" ht="15.75" thickBot="1" x14ac:dyDescent="0.3">
      <c r="A169" s="46" t="s">
        <v>479</v>
      </c>
      <c r="B169" s="49" t="s">
        <v>761</v>
      </c>
    </row>
    <row r="170" spans="1:2" ht="15.75" thickBot="1" x14ac:dyDescent="0.3">
      <c r="A170" s="46" t="s">
        <v>270</v>
      </c>
      <c r="B170" s="51" t="s">
        <v>752</v>
      </c>
    </row>
    <row r="171" spans="1:2" ht="15.75" thickBot="1" x14ac:dyDescent="0.3">
      <c r="A171" s="46" t="s">
        <v>271</v>
      </c>
      <c r="B171" s="51" t="s">
        <v>752</v>
      </c>
    </row>
    <row r="172" spans="1:2" ht="15.75" thickBot="1" x14ac:dyDescent="0.3">
      <c r="A172" s="46" t="s">
        <v>685</v>
      </c>
      <c r="B172" s="49" t="s">
        <v>744</v>
      </c>
    </row>
    <row r="173" spans="1:2" ht="15.75" thickBot="1" x14ac:dyDescent="0.3">
      <c r="A173" s="46" t="s">
        <v>272</v>
      </c>
      <c r="B173" s="49" t="s">
        <v>756</v>
      </c>
    </row>
    <row r="174" spans="1:2" ht="15.75" thickBot="1" x14ac:dyDescent="0.3">
      <c r="A174" s="46" t="s">
        <v>689</v>
      </c>
      <c r="B174" s="49" t="s">
        <v>752</v>
      </c>
    </row>
    <row r="175" spans="1:2" ht="15.75" thickBot="1" x14ac:dyDescent="0.3">
      <c r="A175" s="46" t="s">
        <v>665</v>
      </c>
      <c r="B175" s="51" t="s">
        <v>752</v>
      </c>
    </row>
    <row r="176" spans="1:2" ht="15.75" thickBot="1" x14ac:dyDescent="0.3">
      <c r="A176" s="46" t="s">
        <v>274</v>
      </c>
      <c r="B176" s="49" t="s">
        <v>759</v>
      </c>
    </row>
    <row r="177" spans="1:2" ht="15.75" thickBot="1" x14ac:dyDescent="0.3">
      <c r="A177" s="46" t="s">
        <v>275</v>
      </c>
      <c r="B177" s="49" t="s">
        <v>750</v>
      </c>
    </row>
    <row r="178" spans="1:2" ht="15.75" thickBot="1" x14ac:dyDescent="0.3">
      <c r="A178" s="46" t="s">
        <v>276</v>
      </c>
      <c r="B178" s="49" t="s">
        <v>755</v>
      </c>
    </row>
    <row r="179" spans="1:2" ht="15.75" thickBot="1" x14ac:dyDescent="0.3">
      <c r="A179" s="46" t="s">
        <v>277</v>
      </c>
      <c r="B179" s="49" t="s">
        <v>757</v>
      </c>
    </row>
    <row r="180" spans="1:2" ht="15.75" thickBot="1" x14ac:dyDescent="0.3">
      <c r="A180" s="46" t="s">
        <v>662</v>
      </c>
      <c r="B180" s="49" t="s">
        <v>750</v>
      </c>
    </row>
    <row r="181" spans="1:2" ht="15.75" thickBot="1" x14ac:dyDescent="0.3">
      <c r="A181" s="46" t="s">
        <v>674</v>
      </c>
      <c r="B181" s="49" t="s">
        <v>756</v>
      </c>
    </row>
    <row r="182" spans="1:2" ht="15.75" thickBot="1" x14ac:dyDescent="0.3">
      <c r="A182" s="49" t="s">
        <v>486</v>
      </c>
      <c r="B182" s="49" t="s">
        <v>776</v>
      </c>
    </row>
    <row r="183" spans="1:2" ht="15.75" thickBot="1" x14ac:dyDescent="0.3">
      <c r="A183" s="49" t="s">
        <v>697</v>
      </c>
      <c r="B183" s="49" t="s">
        <v>743</v>
      </c>
    </row>
    <row r="184" spans="1:2" ht="15.75" thickBot="1" x14ac:dyDescent="0.3">
      <c r="A184" s="46" t="s">
        <v>279</v>
      </c>
      <c r="B184" s="49" t="s">
        <v>744</v>
      </c>
    </row>
    <row r="185" spans="1:2" ht="15.75" thickBot="1" x14ac:dyDescent="0.3">
      <c r="A185" s="46" t="s">
        <v>445</v>
      </c>
      <c r="B185" s="51" t="s">
        <v>752</v>
      </c>
    </row>
    <row r="186" spans="1:2" ht="15.75" thickBot="1" x14ac:dyDescent="0.3">
      <c r="A186" s="46" t="s">
        <v>282</v>
      </c>
      <c r="B186" s="49" t="s">
        <v>755</v>
      </c>
    </row>
    <row r="187" spans="1:2" ht="15.75" thickBot="1" x14ac:dyDescent="0.3">
      <c r="A187" s="49" t="s">
        <v>724</v>
      </c>
      <c r="B187" s="49" t="s">
        <v>755</v>
      </c>
    </row>
    <row r="188" spans="1:2" ht="15.75" thickBot="1" x14ac:dyDescent="0.3">
      <c r="A188" s="46" t="s">
        <v>489</v>
      </c>
      <c r="B188" s="49" t="s">
        <v>755</v>
      </c>
    </row>
    <row r="189" spans="1:2" ht="15.75" thickBot="1" x14ac:dyDescent="0.3">
      <c r="A189" s="46" t="s">
        <v>284</v>
      </c>
      <c r="B189" s="49" t="s">
        <v>747</v>
      </c>
    </row>
    <row r="190" spans="1:2" ht="15.75" thickBot="1" x14ac:dyDescent="0.3">
      <c r="A190" s="46" t="s">
        <v>285</v>
      </c>
      <c r="B190" s="49" t="s">
        <v>743</v>
      </c>
    </row>
    <row r="191" spans="1:2" ht="15.75" thickBot="1" x14ac:dyDescent="0.3">
      <c r="A191" s="46" t="s">
        <v>661</v>
      </c>
      <c r="B191" s="49" t="s">
        <v>744</v>
      </c>
    </row>
    <row r="192" spans="1:2" ht="15.75" thickBot="1" x14ac:dyDescent="0.3">
      <c r="A192" s="46" t="s">
        <v>471</v>
      </c>
      <c r="B192" s="49" t="s">
        <v>747</v>
      </c>
    </row>
    <row r="193" spans="1:2" ht="15.75" thickBot="1" x14ac:dyDescent="0.3">
      <c r="A193" s="46" t="s">
        <v>288</v>
      </c>
      <c r="B193" s="51" t="s">
        <v>752</v>
      </c>
    </row>
    <row r="194" spans="1:2" ht="15.75" thickBot="1" x14ac:dyDescent="0.3">
      <c r="A194" s="46" t="s">
        <v>289</v>
      </c>
      <c r="B194" s="49" t="s">
        <v>765</v>
      </c>
    </row>
    <row r="195" spans="1:2" ht="15.75" thickBot="1" x14ac:dyDescent="0.3">
      <c r="A195" s="46" t="s">
        <v>291</v>
      </c>
      <c r="B195" s="49" t="s">
        <v>750</v>
      </c>
    </row>
    <row r="196" spans="1:2" ht="15.75" thickBot="1" x14ac:dyDescent="0.3">
      <c r="A196" s="46" t="s">
        <v>292</v>
      </c>
      <c r="B196" s="49" t="s">
        <v>745</v>
      </c>
    </row>
    <row r="197" spans="1:2" ht="15.75" thickBot="1" x14ac:dyDescent="0.3">
      <c r="A197" s="46" t="s">
        <v>691</v>
      </c>
      <c r="B197" s="49" t="s">
        <v>752</v>
      </c>
    </row>
    <row r="198" spans="1:2" ht="15.75" thickBot="1" x14ac:dyDescent="0.3">
      <c r="A198" s="46" t="s">
        <v>293</v>
      </c>
      <c r="B198" s="49" t="s">
        <v>742</v>
      </c>
    </row>
    <row r="199" spans="1:2" ht="15.75" thickBot="1" x14ac:dyDescent="0.3">
      <c r="A199" s="47" t="s">
        <v>436</v>
      </c>
      <c r="B199" s="49" t="s">
        <v>746</v>
      </c>
    </row>
    <row r="200" spans="1:2" ht="15.75" thickBot="1" x14ac:dyDescent="0.3">
      <c r="A200" s="46" t="s">
        <v>294</v>
      </c>
      <c r="B200" s="49" t="s">
        <v>744</v>
      </c>
    </row>
    <row r="201" spans="1:2" ht="15.75" thickBot="1" x14ac:dyDescent="0.3">
      <c r="A201" s="46" t="s">
        <v>472</v>
      </c>
      <c r="B201" s="49" t="s">
        <v>757</v>
      </c>
    </row>
    <row r="202" spans="1:2" ht="15.75" thickBot="1" x14ac:dyDescent="0.3">
      <c r="A202" s="46" t="s">
        <v>295</v>
      </c>
      <c r="B202" s="51" t="s">
        <v>752</v>
      </c>
    </row>
    <row r="203" spans="1:2" ht="15.75" thickBot="1" x14ac:dyDescent="0.3">
      <c r="A203" s="47" t="s">
        <v>684</v>
      </c>
      <c r="B203" s="49" t="s">
        <v>747</v>
      </c>
    </row>
    <row r="204" spans="1:2" ht="15.75" thickBot="1" x14ac:dyDescent="0.3">
      <c r="A204" s="46" t="s">
        <v>465</v>
      </c>
      <c r="B204" s="49" t="s">
        <v>755</v>
      </c>
    </row>
    <row r="205" spans="1:2" ht="15.75" thickBot="1" x14ac:dyDescent="0.3">
      <c r="A205" s="46" t="s">
        <v>467</v>
      </c>
      <c r="B205" s="49" t="s">
        <v>749</v>
      </c>
    </row>
    <row r="206" spans="1:2" ht="15.75" thickBot="1" x14ac:dyDescent="0.3">
      <c r="A206" s="46" t="s">
        <v>673</v>
      </c>
      <c r="B206" s="49" t="s">
        <v>755</v>
      </c>
    </row>
    <row r="207" spans="1:2" ht="15.75" thickBot="1" x14ac:dyDescent="0.3">
      <c r="A207" s="47" t="s">
        <v>686</v>
      </c>
      <c r="B207" s="49" t="s">
        <v>747</v>
      </c>
    </row>
    <row r="208" spans="1:2" ht="15.75" thickBot="1" x14ac:dyDescent="0.3">
      <c r="A208" s="46" t="s">
        <v>297</v>
      </c>
      <c r="B208" s="51" t="s">
        <v>764</v>
      </c>
    </row>
    <row r="209" spans="1:2" ht="15.75" thickBot="1" x14ac:dyDescent="0.3">
      <c r="A209" s="46" t="s">
        <v>478</v>
      </c>
      <c r="B209" s="49" t="s">
        <v>755</v>
      </c>
    </row>
    <row r="210" spans="1:2" ht="15.75" thickBot="1" x14ac:dyDescent="0.3">
      <c r="A210" s="49" t="s">
        <v>478</v>
      </c>
      <c r="B210" s="49" t="s">
        <v>755</v>
      </c>
    </row>
    <row r="211" spans="1:2" ht="15.75" thickBot="1" x14ac:dyDescent="0.3">
      <c r="A211" s="46" t="s">
        <v>444</v>
      </c>
      <c r="B211" s="49" t="s">
        <v>766</v>
      </c>
    </row>
    <row r="212" spans="1:2" ht="15.75" thickBot="1" x14ac:dyDescent="0.3">
      <c r="A212" s="46" t="s">
        <v>485</v>
      </c>
      <c r="B212" s="49" t="s">
        <v>747</v>
      </c>
    </row>
    <row r="213" spans="1:2" ht="15.75" thickBot="1" x14ac:dyDescent="0.3">
      <c r="A213" s="46" t="s">
        <v>298</v>
      </c>
      <c r="B213" s="51" t="s">
        <v>752</v>
      </c>
    </row>
    <row r="214" spans="1:2" ht="15.75" thickBot="1" x14ac:dyDescent="0.3">
      <c r="A214" s="55" t="s">
        <v>298</v>
      </c>
      <c r="B214" s="51" t="s">
        <v>752</v>
      </c>
    </row>
    <row r="215" spans="1:2" ht="15.75" thickBot="1" x14ac:dyDescent="0.3">
      <c r="A215" s="46" t="s">
        <v>666</v>
      </c>
      <c r="B215" s="49" t="s">
        <v>750</v>
      </c>
    </row>
    <row r="216" spans="1:2" ht="15.75" thickBot="1" x14ac:dyDescent="0.3">
      <c r="A216" s="46" t="s">
        <v>299</v>
      </c>
      <c r="B216" s="49" t="s">
        <v>750</v>
      </c>
    </row>
    <row r="217" spans="1:2" ht="15.75" thickBot="1" x14ac:dyDescent="0.3">
      <c r="A217" s="49" t="s">
        <v>695</v>
      </c>
      <c r="B217" s="49" t="s">
        <v>752</v>
      </c>
    </row>
    <row r="218" spans="1:2" ht="15.75" thickBot="1" x14ac:dyDescent="0.3">
      <c r="A218" s="46" t="s">
        <v>300</v>
      </c>
      <c r="B218" s="51" t="s">
        <v>764</v>
      </c>
    </row>
    <row r="219" spans="1:2" ht="15.75" thickBot="1" x14ac:dyDescent="0.3">
      <c r="A219" s="46" t="s">
        <v>333</v>
      </c>
      <c r="B219" s="49" t="s">
        <v>755</v>
      </c>
    </row>
    <row r="220" spans="1:2" ht="15.75" thickBot="1" x14ac:dyDescent="0.3">
      <c r="A220" s="46" t="s">
        <v>466</v>
      </c>
      <c r="B220" s="49" t="s">
        <v>755</v>
      </c>
    </row>
    <row r="221" spans="1:2" ht="15.75" thickBot="1" x14ac:dyDescent="0.3">
      <c r="A221" s="46" t="s">
        <v>302</v>
      </c>
      <c r="B221" s="49" t="s">
        <v>750</v>
      </c>
    </row>
    <row r="222" spans="1:2" ht="15.75" thickBot="1" x14ac:dyDescent="0.3">
      <c r="A222" s="46" t="s">
        <v>304</v>
      </c>
      <c r="B222" s="49" t="s">
        <v>743</v>
      </c>
    </row>
    <row r="223" spans="1:2" ht="15.75" thickBot="1" x14ac:dyDescent="0.3">
      <c r="A223" s="46" t="s">
        <v>305</v>
      </c>
      <c r="B223" s="49" t="s">
        <v>770</v>
      </c>
    </row>
    <row r="224" spans="1:2" ht="15.75" thickBot="1" x14ac:dyDescent="0.3">
      <c r="A224" s="46" t="s">
        <v>307</v>
      </c>
      <c r="B224" s="51" t="s">
        <v>752</v>
      </c>
    </row>
    <row r="225" spans="1:2" ht="15.75" thickBot="1" x14ac:dyDescent="0.3">
      <c r="A225" s="55" t="s">
        <v>307</v>
      </c>
      <c r="B225" s="51" t="s">
        <v>752</v>
      </c>
    </row>
    <row r="226" spans="1:2" ht="15.75" thickBot="1" x14ac:dyDescent="0.3">
      <c r="A226" s="46" t="s">
        <v>309</v>
      </c>
      <c r="B226" s="51" t="s">
        <v>752</v>
      </c>
    </row>
    <row r="227" spans="1:2" ht="15.75" thickBot="1" x14ac:dyDescent="0.3">
      <c r="A227" s="49" t="s">
        <v>309</v>
      </c>
      <c r="B227" s="49" t="s">
        <v>750</v>
      </c>
    </row>
    <row r="228" spans="1:2" ht="15.75" thickBot="1" x14ac:dyDescent="0.3">
      <c r="A228" s="46" t="s">
        <v>310</v>
      </c>
      <c r="B228" s="49" t="s">
        <v>771</v>
      </c>
    </row>
    <row r="229" spans="1:2" ht="15.75" thickBot="1" x14ac:dyDescent="0.3">
      <c r="A229" s="46" t="s">
        <v>682</v>
      </c>
      <c r="B229" s="49" t="s">
        <v>742</v>
      </c>
    </row>
    <row r="230" spans="1:2" ht="15.75" thickBot="1" x14ac:dyDescent="0.3">
      <c r="A230" s="46" t="s">
        <v>311</v>
      </c>
      <c r="B230" s="49" t="s">
        <v>755</v>
      </c>
    </row>
    <row r="231" spans="1:2" ht="15.75" thickBot="1" x14ac:dyDescent="0.3">
      <c r="A231" s="46" t="s">
        <v>312</v>
      </c>
      <c r="B231" s="49" t="s">
        <v>743</v>
      </c>
    </row>
    <row r="232" spans="1:2" ht="15.75" thickBot="1" x14ac:dyDescent="0.3">
      <c r="A232" s="49" t="s">
        <v>740</v>
      </c>
      <c r="B232" s="49" t="s">
        <v>756</v>
      </c>
    </row>
    <row r="233" spans="1:2" ht="15.75" thickBot="1" x14ac:dyDescent="0.3">
      <c r="A233" s="46" t="s">
        <v>313</v>
      </c>
      <c r="B233" s="49" t="s">
        <v>751</v>
      </c>
    </row>
    <row r="234" spans="1:2" ht="15.75" thickBot="1" x14ac:dyDescent="0.3">
      <c r="A234" s="49" t="s">
        <v>733</v>
      </c>
      <c r="B234" s="49" t="s">
        <v>750</v>
      </c>
    </row>
    <row r="235" spans="1:2" ht="15.75" thickBot="1" x14ac:dyDescent="0.3">
      <c r="A235" s="49" t="s">
        <v>694</v>
      </c>
      <c r="B235" s="49" t="s">
        <v>742</v>
      </c>
    </row>
    <row r="236" spans="1:2" ht="15.75" thickBot="1" x14ac:dyDescent="0.3">
      <c r="A236" s="55" t="s">
        <v>791</v>
      </c>
      <c r="B236" s="55" t="s">
        <v>791</v>
      </c>
    </row>
    <row r="237" spans="1:2" ht="15.75" thickBot="1" x14ac:dyDescent="0.3">
      <c r="A237" s="46" t="s">
        <v>671</v>
      </c>
      <c r="B237" s="49" t="s">
        <v>753</v>
      </c>
    </row>
    <row r="238" spans="1:2" ht="15.75" thickBot="1" x14ac:dyDescent="0.3">
      <c r="A238" s="46" t="s">
        <v>315</v>
      </c>
      <c r="B238" s="49" t="s">
        <v>750</v>
      </c>
    </row>
    <row r="239" spans="1:2" ht="15.75" thickBot="1" x14ac:dyDescent="0.3">
      <c r="A239" s="46" t="s">
        <v>316</v>
      </c>
      <c r="B239" s="51" t="s">
        <v>752</v>
      </c>
    </row>
    <row r="240" spans="1:2" ht="15.75" thickBot="1" x14ac:dyDescent="0.3">
      <c r="A240" s="46" t="s">
        <v>664</v>
      </c>
      <c r="B240" s="51" t="s">
        <v>752</v>
      </c>
    </row>
    <row r="241" spans="1:2" ht="15.75" thickBot="1" x14ac:dyDescent="0.3">
      <c r="A241" s="46" t="s">
        <v>317</v>
      </c>
      <c r="B241" s="49" t="s">
        <v>755</v>
      </c>
    </row>
    <row r="242" spans="1:2" ht="15.75" thickBot="1" x14ac:dyDescent="0.3">
      <c r="A242" s="49" t="s">
        <v>729</v>
      </c>
      <c r="B242" s="49" t="s">
        <v>756</v>
      </c>
    </row>
    <row r="243" spans="1:2" ht="15.75" thickBot="1" x14ac:dyDescent="0.3">
      <c r="A243" s="46" t="s">
        <v>482</v>
      </c>
      <c r="B243" s="49" t="s">
        <v>755</v>
      </c>
    </row>
    <row r="244" spans="1:2" ht="15.75" thickBot="1" x14ac:dyDescent="0.3">
      <c r="A244" s="46" t="s">
        <v>318</v>
      </c>
      <c r="B244" s="49" t="s">
        <v>757</v>
      </c>
    </row>
    <row r="245" spans="1:2" ht="15.75" thickBot="1" x14ac:dyDescent="0.3">
      <c r="A245" s="46" t="s">
        <v>483</v>
      </c>
      <c r="B245" s="49" t="s">
        <v>755</v>
      </c>
    </row>
    <row r="246" spans="1:2" ht="15.75" thickBot="1" x14ac:dyDescent="0.3">
      <c r="A246" s="46" t="s">
        <v>321</v>
      </c>
      <c r="B246" s="51" t="s">
        <v>752</v>
      </c>
    </row>
    <row r="247" spans="1:2" ht="15.75" thickBot="1" x14ac:dyDescent="0.3">
      <c r="A247" s="49" t="s">
        <v>703</v>
      </c>
      <c r="B247" s="49" t="s">
        <v>775</v>
      </c>
    </row>
    <row r="248" spans="1:2" ht="15.75" thickBot="1" x14ac:dyDescent="0.3">
      <c r="A248" s="49" t="s">
        <v>715</v>
      </c>
      <c r="B248" s="52" t="s">
        <v>756</v>
      </c>
    </row>
    <row r="249" spans="1:2" ht="15.75" thickBot="1" x14ac:dyDescent="0.3">
      <c r="A249" s="55" t="s">
        <v>789</v>
      </c>
      <c r="B249" s="55" t="s">
        <v>789</v>
      </c>
    </row>
  </sheetData>
  <sortState ref="A2:B249">
    <sortCondition ref="A2:A249"/>
  </sortState>
  <conditionalFormatting sqref="A1:B1">
    <cfRule type="expression" dxfId="27" priority="28" stopIfTrue="1">
      <formula>(#REF!="OK")</formula>
    </cfRule>
  </conditionalFormatting>
  <conditionalFormatting sqref="A135:B135">
    <cfRule type="expression" dxfId="26" priority="26" stopIfTrue="1">
      <formula>(#REF!="OK")</formula>
    </cfRule>
  </conditionalFormatting>
  <conditionalFormatting sqref="A136:B136">
    <cfRule type="expression" dxfId="25" priority="25" stopIfTrue="1">
      <formula>(#REF!="OK")</formula>
    </cfRule>
  </conditionalFormatting>
  <conditionalFormatting sqref="B138">
    <cfRule type="expression" dxfId="24" priority="24" stopIfTrue="1">
      <formula>(#REF!="OK")</formula>
    </cfRule>
  </conditionalFormatting>
  <conditionalFormatting sqref="B139">
    <cfRule type="expression" dxfId="23" priority="23" stopIfTrue="1">
      <formula>(#REF!="OK")</formula>
    </cfRule>
  </conditionalFormatting>
  <conditionalFormatting sqref="A140:B140">
    <cfRule type="expression" dxfId="22" priority="22" stopIfTrue="1">
      <formula>(#REF!="OK")</formula>
    </cfRule>
  </conditionalFormatting>
  <conditionalFormatting sqref="A141:B141">
    <cfRule type="expression" dxfId="21" priority="21" stopIfTrue="1">
      <formula>(#REF!="OK")</formula>
    </cfRule>
  </conditionalFormatting>
  <conditionalFormatting sqref="A142:B142">
    <cfRule type="expression" dxfId="20" priority="20" stopIfTrue="1">
      <formula>(#REF!="OK")</formula>
    </cfRule>
  </conditionalFormatting>
  <conditionalFormatting sqref="A144:B144">
    <cfRule type="expression" dxfId="19" priority="19" stopIfTrue="1">
      <formula>(#REF!="OK")</formula>
    </cfRule>
  </conditionalFormatting>
  <conditionalFormatting sqref="A145:B145">
    <cfRule type="expression" dxfId="18" priority="18" stopIfTrue="1">
      <formula>(#REF!="OK")</formula>
    </cfRule>
  </conditionalFormatting>
  <conditionalFormatting sqref="A146:B146">
    <cfRule type="expression" dxfId="17" priority="17" stopIfTrue="1">
      <formula>(#REF!="OK")</formula>
    </cfRule>
  </conditionalFormatting>
  <conditionalFormatting sqref="A147:B147">
    <cfRule type="expression" dxfId="16" priority="16" stopIfTrue="1">
      <formula>(#REF!="OK")</formula>
    </cfRule>
  </conditionalFormatting>
  <conditionalFormatting sqref="A149:B149">
    <cfRule type="expression" dxfId="15" priority="15" stopIfTrue="1">
      <formula>(#REF!="OK")</formula>
    </cfRule>
  </conditionalFormatting>
  <conditionalFormatting sqref="A150:B150">
    <cfRule type="expression" dxfId="14" priority="14" stopIfTrue="1">
      <formula>(#REF!="OK")</formula>
    </cfRule>
  </conditionalFormatting>
  <conditionalFormatting sqref="A152:B152">
    <cfRule type="expression" dxfId="13" priority="13" stopIfTrue="1">
      <formula>(#REF!="OK")</formula>
    </cfRule>
  </conditionalFormatting>
  <conditionalFormatting sqref="A153:B153">
    <cfRule type="expression" dxfId="12" priority="12" stopIfTrue="1">
      <formula>(#REF!="OK")</formula>
    </cfRule>
  </conditionalFormatting>
  <conditionalFormatting sqref="A154:B154">
    <cfRule type="expression" dxfId="11" priority="11" stopIfTrue="1">
      <formula>(#REF!="OK")</formula>
    </cfRule>
  </conditionalFormatting>
  <conditionalFormatting sqref="A155:B155">
    <cfRule type="expression" dxfId="10" priority="10" stopIfTrue="1">
      <formula>(#REF!="OK")</formula>
    </cfRule>
  </conditionalFormatting>
  <conditionalFormatting sqref="A156:B156">
    <cfRule type="expression" dxfId="9" priority="9" stopIfTrue="1">
      <formula>(#REF!="OK")</formula>
    </cfRule>
  </conditionalFormatting>
  <conditionalFormatting sqref="A157:B157">
    <cfRule type="expression" dxfId="8" priority="8" stopIfTrue="1">
      <formula>(#REF!="OK")</formula>
    </cfRule>
  </conditionalFormatting>
  <conditionalFormatting sqref="A158:B158">
    <cfRule type="expression" dxfId="7" priority="7" stopIfTrue="1">
      <formula>(#REF!="OK")</formula>
    </cfRule>
  </conditionalFormatting>
  <conditionalFormatting sqref="A159:B159">
    <cfRule type="expression" dxfId="6" priority="6" stopIfTrue="1">
      <formula>(#REF!="OK")</formula>
    </cfRule>
  </conditionalFormatting>
  <conditionalFormatting sqref="A160:B160">
    <cfRule type="expression" dxfId="5" priority="5" stopIfTrue="1">
      <formula>(#REF!="OK")</formula>
    </cfRule>
  </conditionalFormatting>
  <conditionalFormatting sqref="A162:B162">
    <cfRule type="expression" dxfId="4" priority="4" stopIfTrue="1">
      <formula>(#REF!="OK")</formula>
    </cfRule>
  </conditionalFormatting>
  <conditionalFormatting sqref="A163:B163">
    <cfRule type="expression" dxfId="3" priority="3" stopIfTrue="1">
      <formula>(#REF!="OK")</formula>
    </cfRule>
  </conditionalFormatting>
  <conditionalFormatting sqref="A164:B164">
    <cfRule type="expression" dxfId="2" priority="2" stopIfTrue="1">
      <formula>(#REF!="OK")</formula>
    </cfRule>
  </conditionalFormatting>
  <conditionalFormatting sqref="B165">
    <cfRule type="expression" dxfId="1" priority="1" stopIfTrue="1">
      <formula>(#REF!="OK")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B1056"/>
  <sheetViews>
    <sheetView workbookViewId="0">
      <selection activeCell="A22" sqref="A22"/>
    </sheetView>
  </sheetViews>
  <sheetFormatPr baseColWidth="10" defaultRowHeight="15" x14ac:dyDescent="0.25"/>
  <cols>
    <col min="1" max="1" width="55" customWidth="1"/>
    <col min="2" max="2" width="29" style="29" bestFit="1" customWidth="1"/>
    <col min="4" max="4" width="11.42578125" customWidth="1"/>
  </cols>
  <sheetData>
    <row r="1" spans="1:2" ht="15.75" thickBot="1" x14ac:dyDescent="0.3">
      <c r="A1" s="53" t="s">
        <v>464</v>
      </c>
      <c r="B1" s="53" t="s">
        <v>782</v>
      </c>
    </row>
    <row r="2" spans="1:2" ht="15.75" thickBot="1" x14ac:dyDescent="0.3">
      <c r="A2" s="49" t="s">
        <v>742</v>
      </c>
      <c r="B2" s="55">
        <f>COUNTIF('Effectif contrat'!B2:B2280,A2)</f>
        <v>9</v>
      </c>
    </row>
    <row r="3" spans="1:2" ht="15.75" thickBot="1" x14ac:dyDescent="0.3">
      <c r="A3" s="49" t="s">
        <v>743</v>
      </c>
      <c r="B3" s="55">
        <f>COUNTIF('Effectif contrat'!B3:B2281,A3)</f>
        <v>9</v>
      </c>
    </row>
    <row r="4" spans="1:2" ht="15.75" thickBot="1" x14ac:dyDescent="0.3">
      <c r="A4" s="49" t="s">
        <v>744</v>
      </c>
      <c r="B4" s="55">
        <f>COUNTIF('Effectif contrat'!B4:B2282,A4)</f>
        <v>10</v>
      </c>
    </row>
    <row r="5" spans="1:2" ht="15.75" thickBot="1" x14ac:dyDescent="0.3">
      <c r="A5" s="49" t="s">
        <v>745</v>
      </c>
      <c r="B5" s="55">
        <f>COUNTIF('Effectif contrat'!B5:B2283,A5)</f>
        <v>1</v>
      </c>
    </row>
    <row r="6" spans="1:2" ht="15.75" thickBot="1" x14ac:dyDescent="0.3">
      <c r="A6" s="49" t="s">
        <v>746</v>
      </c>
      <c r="B6" s="55">
        <f>COUNTIF('Effectif contrat'!B6:B2284,A6)</f>
        <v>2</v>
      </c>
    </row>
    <row r="7" spans="1:2" ht="15.75" thickBot="1" x14ac:dyDescent="0.3">
      <c r="A7" s="49" t="s">
        <v>747</v>
      </c>
      <c r="B7" s="55">
        <f>COUNTIF('Effectif contrat'!B7:B2285,A7)</f>
        <v>8</v>
      </c>
    </row>
    <row r="8" spans="1:2" ht="15.75" thickBot="1" x14ac:dyDescent="0.3">
      <c r="A8" s="51" t="s">
        <v>748</v>
      </c>
      <c r="B8" s="55">
        <f>COUNTIF('Effectif contrat'!B8:B2286,A8)</f>
        <v>4</v>
      </c>
    </row>
    <row r="9" spans="1:2" ht="15.75" thickBot="1" x14ac:dyDescent="0.3">
      <c r="A9" s="49" t="s">
        <v>749</v>
      </c>
      <c r="B9" s="55">
        <f>COUNTIF('Effectif contrat'!B9:B2287,A9)</f>
        <v>6</v>
      </c>
    </row>
    <row r="10" spans="1:2" ht="15.75" thickBot="1" x14ac:dyDescent="0.3">
      <c r="A10" s="49" t="s">
        <v>750</v>
      </c>
      <c r="B10" s="55">
        <f>COUNTIF('Effectif contrat'!B10:B2288,A10)</f>
        <v>34</v>
      </c>
    </row>
    <row r="11" spans="1:2" ht="15.75" thickBot="1" x14ac:dyDescent="0.3">
      <c r="A11" s="49" t="s">
        <v>751</v>
      </c>
      <c r="B11" s="55">
        <f>COUNTIF('Effectif contrat'!B11:B2289,A11)</f>
        <v>5</v>
      </c>
    </row>
    <row r="12" spans="1:2" ht="15.75" thickBot="1" x14ac:dyDescent="0.3">
      <c r="A12" s="51" t="s">
        <v>752</v>
      </c>
      <c r="B12" s="55">
        <f>COUNTIF('Effectif contrat'!B12:B2290,A12)</f>
        <v>36</v>
      </c>
    </row>
    <row r="13" spans="1:2" ht="15.75" thickBot="1" x14ac:dyDescent="0.3">
      <c r="A13" s="49" t="s">
        <v>753</v>
      </c>
      <c r="B13" s="55">
        <f>COUNTIF('Effectif contrat'!B13:B2291,A13)</f>
        <v>3</v>
      </c>
    </row>
    <row r="14" spans="1:2" ht="15.75" thickBot="1" x14ac:dyDescent="0.3">
      <c r="A14" s="49" t="s">
        <v>754</v>
      </c>
      <c r="B14" s="55">
        <f>COUNTIF('Effectif contrat'!B14:B2292,A14)</f>
        <v>1</v>
      </c>
    </row>
    <row r="15" spans="1:2" ht="15.75" thickBot="1" x14ac:dyDescent="0.3">
      <c r="A15" s="49" t="s">
        <v>755</v>
      </c>
      <c r="B15" s="55">
        <f>COUNTIF('Effectif contrat'!B15:B2293,A15)</f>
        <v>36</v>
      </c>
    </row>
    <row r="16" spans="1:2" ht="15.75" thickBot="1" x14ac:dyDescent="0.3">
      <c r="A16" s="49" t="s">
        <v>756</v>
      </c>
      <c r="B16" s="55">
        <f>COUNTIF('Effectif contrat'!B16:B2294,A16)</f>
        <v>12</v>
      </c>
    </row>
    <row r="17" spans="1:2" ht="15.75" thickBot="1" x14ac:dyDescent="0.3">
      <c r="A17" s="49" t="s">
        <v>757</v>
      </c>
      <c r="B17" s="55">
        <f>COUNTIF('Effectif contrat'!B17:B2295,A17)</f>
        <v>6</v>
      </c>
    </row>
    <row r="18" spans="1:2" ht="15.75" thickBot="1" x14ac:dyDescent="0.3">
      <c r="A18" s="49" t="s">
        <v>758</v>
      </c>
      <c r="B18" s="55">
        <f>COUNTIF('Effectif contrat'!B18:B2296,A18)</f>
        <v>5</v>
      </c>
    </row>
    <row r="19" spans="1:2" ht="15.75" thickBot="1" x14ac:dyDescent="0.3">
      <c r="A19" s="49" t="s">
        <v>759</v>
      </c>
      <c r="B19" s="55">
        <f>COUNTIF('Effectif contrat'!B19:B2297,A19)</f>
        <v>1</v>
      </c>
    </row>
    <row r="20" spans="1:2" ht="15.75" thickBot="1" x14ac:dyDescent="0.3">
      <c r="A20" s="49" t="s">
        <v>760</v>
      </c>
      <c r="B20" s="55">
        <f>COUNTIF('Effectif contrat'!B20:B2298,A20)</f>
        <v>1</v>
      </c>
    </row>
    <row r="21" spans="1:2" ht="15.75" thickBot="1" x14ac:dyDescent="0.3">
      <c r="A21" s="49" t="s">
        <v>761</v>
      </c>
      <c r="B21" s="55">
        <f>COUNTIF('Effectif contrat'!B21:B2299,A21)</f>
        <v>2</v>
      </c>
    </row>
    <row r="22" spans="1:2" ht="15.75" thickBot="1" x14ac:dyDescent="0.3">
      <c r="A22" s="49" t="s">
        <v>762</v>
      </c>
      <c r="B22" s="55">
        <f>COUNTIF('Effectif contrat'!B22:B2300,A22)</f>
        <v>1</v>
      </c>
    </row>
    <row r="23" spans="1:2" ht="15.75" thickBot="1" x14ac:dyDescent="0.3">
      <c r="A23" s="49" t="s">
        <v>763</v>
      </c>
      <c r="B23" s="55">
        <f>COUNTIF('Effectif contrat'!B23:B2301,A23)</f>
        <v>2</v>
      </c>
    </row>
    <row r="24" spans="1:2" ht="15.75" thickBot="1" x14ac:dyDescent="0.3">
      <c r="A24" s="51" t="s">
        <v>764</v>
      </c>
      <c r="B24" s="55">
        <f>COUNTIF('Effectif contrat'!B24:B2302,A24)</f>
        <v>5</v>
      </c>
    </row>
    <row r="25" spans="1:2" ht="15.75" thickBot="1" x14ac:dyDescent="0.3">
      <c r="A25" s="49" t="s">
        <v>765</v>
      </c>
      <c r="B25" s="55">
        <f>COUNTIF('Effectif contrat'!B25:B2303,A25)</f>
        <v>5</v>
      </c>
    </row>
    <row r="26" spans="1:2" ht="15.75" thickBot="1" x14ac:dyDescent="0.3">
      <c r="A26" s="51" t="s">
        <v>766</v>
      </c>
      <c r="B26" s="55">
        <f>COUNTIF('Effectif contrat'!B26:B2304,A26)</f>
        <v>4</v>
      </c>
    </row>
    <row r="27" spans="1:2" ht="15.75" thickBot="1" x14ac:dyDescent="0.3">
      <c r="A27" s="49" t="s">
        <v>767</v>
      </c>
      <c r="B27" s="55">
        <f>COUNTIF('Effectif contrat'!B27:B2305,A27)</f>
        <v>1</v>
      </c>
    </row>
    <row r="28" spans="1:2" ht="15.75" thickBot="1" x14ac:dyDescent="0.3">
      <c r="A28" s="49" t="s">
        <v>768</v>
      </c>
      <c r="B28" s="55">
        <f>COUNTIF('Effectif contrat'!B28:B2306,A28)</f>
        <v>0</v>
      </c>
    </row>
    <row r="29" spans="1:2" ht="15.75" thickBot="1" x14ac:dyDescent="0.3">
      <c r="A29" s="49" t="s">
        <v>769</v>
      </c>
      <c r="B29" s="55">
        <f>COUNTIF('Effectif contrat'!B29:B2307,A29)</f>
        <v>1</v>
      </c>
    </row>
    <row r="30" spans="1:2" ht="15.75" thickBot="1" x14ac:dyDescent="0.3">
      <c r="A30" s="49" t="s">
        <v>770</v>
      </c>
      <c r="B30" s="55">
        <f>COUNTIF('Effectif contrat'!B30:B2308,A30)</f>
        <v>1</v>
      </c>
    </row>
    <row r="31" spans="1:2" ht="15.75" thickBot="1" x14ac:dyDescent="0.3">
      <c r="A31" s="49" t="s">
        <v>771</v>
      </c>
      <c r="B31" s="55">
        <f>COUNTIF('Effectif contrat'!B31:B2309,A31)</f>
        <v>6</v>
      </c>
    </row>
    <row r="32" spans="1:2" ht="15.75" thickBot="1" x14ac:dyDescent="0.3">
      <c r="A32" s="49" t="s">
        <v>772</v>
      </c>
      <c r="B32" s="55">
        <f>COUNTIF('Effectif contrat'!B32:B2310,A32)</f>
        <v>2</v>
      </c>
    </row>
    <row r="33" spans="1:2" ht="15.75" thickBot="1" x14ac:dyDescent="0.3">
      <c r="A33" s="49" t="s">
        <v>773</v>
      </c>
      <c r="B33" s="55">
        <f>COUNTIF('Effectif contrat'!B33:B2311,A33)</f>
        <v>0</v>
      </c>
    </row>
    <row r="34" spans="1:2" ht="15.75" thickBot="1" x14ac:dyDescent="0.3">
      <c r="A34" s="49" t="s">
        <v>774</v>
      </c>
      <c r="B34" s="55">
        <f>COUNTIF('Effectif contrat'!B34:B2312,A34)</f>
        <v>1</v>
      </c>
    </row>
    <row r="35" spans="1:2" ht="15.75" thickBot="1" x14ac:dyDescent="0.3">
      <c r="A35" s="49" t="s">
        <v>775</v>
      </c>
      <c r="B35" s="55">
        <f>COUNTIF('Effectif contrat'!B35:B2313,A35)</f>
        <v>2</v>
      </c>
    </row>
    <row r="36" spans="1:2" ht="15.75" thickBot="1" x14ac:dyDescent="0.3">
      <c r="A36" s="49" t="s">
        <v>776</v>
      </c>
      <c r="B36" s="55">
        <f>COUNTIF('Effectif contrat'!B36:B2314,A36)</f>
        <v>2</v>
      </c>
    </row>
    <row r="37" spans="1:2" ht="15.75" thickBot="1" x14ac:dyDescent="0.3">
      <c r="A37" s="49" t="s">
        <v>777</v>
      </c>
      <c r="B37" s="55">
        <f>COUNTIF('Effectif contrat'!B37:B2315,A37)</f>
        <v>1</v>
      </c>
    </row>
    <row r="38" spans="1:2" ht="15.75" thickBot="1" x14ac:dyDescent="0.3">
      <c r="A38" s="49" t="s">
        <v>778</v>
      </c>
      <c r="B38" s="55">
        <f>COUNTIF('Effectif contrat'!B38:B2316,A38)</f>
        <v>1</v>
      </c>
    </row>
    <row r="39" spans="1:2" ht="15.75" thickBot="1" x14ac:dyDescent="0.3">
      <c r="A39" s="49" t="s">
        <v>779</v>
      </c>
      <c r="B39" s="55">
        <f>COUNTIF('Effectif contrat'!B39:B2317,A39)</f>
        <v>0</v>
      </c>
    </row>
    <row r="40" spans="1:2" ht="15.75" thickBot="1" x14ac:dyDescent="0.3">
      <c r="A40" s="54"/>
      <c r="B40" s="55">
        <f>COUNTIF('Effectif contrat'!B40:B2318,A40)</f>
        <v>0</v>
      </c>
    </row>
    <row r="41" spans="1:2" ht="15.75" thickBot="1" x14ac:dyDescent="0.3">
      <c r="A41" s="54"/>
      <c r="B41" s="55">
        <f>COUNTIF('Effectif contrat'!B41:B2319,A41)</f>
        <v>0</v>
      </c>
    </row>
    <row r="42" spans="1:2" ht="15.75" thickBot="1" x14ac:dyDescent="0.3">
      <c r="A42" s="54"/>
      <c r="B42" s="55">
        <f>COUNTIF('Effectif contrat'!B42:B2320,A42)</f>
        <v>0</v>
      </c>
    </row>
    <row r="43" spans="1:2" ht="15.75" thickBot="1" x14ac:dyDescent="0.3">
      <c r="A43" s="54"/>
      <c r="B43" s="55">
        <f>COUNTIF('Effectif contrat'!B43:B2321,A43)</f>
        <v>0</v>
      </c>
    </row>
    <row r="44" spans="1:2" ht="15.75" thickBot="1" x14ac:dyDescent="0.3">
      <c r="A44" s="54"/>
      <c r="B44" s="55">
        <f>COUNTIF('Effectif contrat'!B44:B2322,A44)</f>
        <v>0</v>
      </c>
    </row>
    <row r="45" spans="1:2" ht="15.75" thickBot="1" x14ac:dyDescent="0.3">
      <c r="A45" s="54"/>
      <c r="B45" s="55">
        <f>COUNTIF('Effectif contrat'!B45:B2323,A45)</f>
        <v>0</v>
      </c>
    </row>
    <row r="46" spans="1:2" ht="15.75" thickBot="1" x14ac:dyDescent="0.3">
      <c r="A46" s="54"/>
      <c r="B46" s="55">
        <f>COUNTIF('Effectif contrat'!B46:B2324,A46)</f>
        <v>0</v>
      </c>
    </row>
    <row r="47" spans="1:2" ht="15.75" thickBot="1" x14ac:dyDescent="0.3">
      <c r="A47" s="54"/>
      <c r="B47" s="55">
        <f>COUNTIF('Effectif contrat'!B47:B2325,A47)</f>
        <v>0</v>
      </c>
    </row>
    <row r="48" spans="1:2" ht="15.75" thickBot="1" x14ac:dyDescent="0.3">
      <c r="A48" s="54"/>
      <c r="B48" s="55">
        <f>COUNTIF('Effectif contrat'!B48:B2326,A48)</f>
        <v>0</v>
      </c>
    </row>
    <row r="49" spans="1:2" ht="15.75" thickBot="1" x14ac:dyDescent="0.3">
      <c r="A49" s="54"/>
      <c r="B49" s="55">
        <f>COUNTIF('Effectif contrat'!B49:B2327,A49)</f>
        <v>0</v>
      </c>
    </row>
    <row r="50" spans="1:2" ht="15.75" thickBot="1" x14ac:dyDescent="0.3">
      <c r="A50" s="54"/>
      <c r="B50" s="55">
        <f>COUNTIF('Effectif contrat'!B50:B2328,A50)</f>
        <v>0</v>
      </c>
    </row>
    <row r="51" spans="1:2" ht="15.75" thickBot="1" x14ac:dyDescent="0.3">
      <c r="A51" s="54"/>
      <c r="B51" s="55">
        <f>COUNTIF('Effectif contrat'!B51:B2329,A51)</f>
        <v>0</v>
      </c>
    </row>
    <row r="52" spans="1:2" ht="15.75" thickBot="1" x14ac:dyDescent="0.3">
      <c r="A52" s="54"/>
      <c r="B52" s="55">
        <f>COUNTIF('Effectif contrat'!B52:B2330,A52)</f>
        <v>0</v>
      </c>
    </row>
    <row r="53" spans="1:2" ht="15.75" thickBot="1" x14ac:dyDescent="0.3">
      <c r="A53" s="54"/>
      <c r="B53" s="55">
        <f>COUNTIF('Effectif contrat'!B53:B2331,A53)</f>
        <v>0</v>
      </c>
    </row>
    <row r="54" spans="1:2" ht="15.75" thickBot="1" x14ac:dyDescent="0.3">
      <c r="A54" s="54"/>
      <c r="B54" s="55">
        <f>COUNTIF('Effectif contrat'!B54:B2332,A54)</f>
        <v>0</v>
      </c>
    </row>
    <row r="55" spans="1:2" ht="15.75" thickBot="1" x14ac:dyDescent="0.3">
      <c r="A55" s="54"/>
      <c r="B55" s="55">
        <f>COUNTIF('Effectif contrat'!B55:B2333,A55)</f>
        <v>0</v>
      </c>
    </row>
    <row r="56" spans="1:2" ht="15.75" thickBot="1" x14ac:dyDescent="0.3">
      <c r="A56" s="54"/>
      <c r="B56" s="55">
        <f>COUNTIF('Effectif contrat'!B56:B2334,A56)</f>
        <v>0</v>
      </c>
    </row>
    <row r="57" spans="1:2" ht="15.75" thickBot="1" x14ac:dyDescent="0.3">
      <c r="A57" s="54"/>
      <c r="B57" s="55">
        <f>COUNTIF('Effectif contrat'!B57:B2335,A57)</f>
        <v>0</v>
      </c>
    </row>
    <row r="58" spans="1:2" ht="15.75" thickBot="1" x14ac:dyDescent="0.3">
      <c r="A58" s="54"/>
      <c r="B58" s="55">
        <f>COUNTIF('Effectif contrat'!B58:B2336,A58)</f>
        <v>0</v>
      </c>
    </row>
    <row r="59" spans="1:2" ht="15.75" thickBot="1" x14ac:dyDescent="0.3">
      <c r="A59" s="54"/>
      <c r="B59" s="55">
        <f>COUNTIF('Effectif contrat'!B59:B2337,A59)</f>
        <v>0</v>
      </c>
    </row>
    <row r="60" spans="1:2" ht="15.75" thickBot="1" x14ac:dyDescent="0.3">
      <c r="A60" s="54"/>
      <c r="B60" s="55">
        <f>COUNTIF('Effectif contrat'!B60:B2338,A60)</f>
        <v>0</v>
      </c>
    </row>
    <row r="61" spans="1:2" ht="15.75" thickBot="1" x14ac:dyDescent="0.3">
      <c r="A61" s="54"/>
      <c r="B61" s="55">
        <f>COUNTIF('Effectif contrat'!B61:B2339,A61)</f>
        <v>0</v>
      </c>
    </row>
    <row r="62" spans="1:2" ht="15.75" thickBot="1" x14ac:dyDescent="0.3">
      <c r="A62" s="54"/>
      <c r="B62" s="55">
        <f>COUNTIF('Effectif contrat'!B62:B2340,A62)</f>
        <v>0</v>
      </c>
    </row>
    <row r="63" spans="1:2" ht="15.75" thickBot="1" x14ac:dyDescent="0.3">
      <c r="A63" s="54"/>
      <c r="B63" s="55">
        <f>COUNTIF('Effectif contrat'!B63:B2341,A63)</f>
        <v>0</v>
      </c>
    </row>
    <row r="64" spans="1:2" ht="15.75" thickBot="1" x14ac:dyDescent="0.3">
      <c r="A64" s="54"/>
      <c r="B64" s="55">
        <f>COUNTIF('Effectif contrat'!B64:B2342,A64)</f>
        <v>0</v>
      </c>
    </row>
    <row r="65" spans="1:2" ht="15.75" thickBot="1" x14ac:dyDescent="0.3">
      <c r="A65" s="54"/>
      <c r="B65" s="55">
        <f>COUNTIF('Effectif contrat'!B65:B2343,A65)</f>
        <v>0</v>
      </c>
    </row>
    <row r="66" spans="1:2" ht="15.75" thickBot="1" x14ac:dyDescent="0.3">
      <c r="A66" s="54"/>
      <c r="B66" s="55">
        <f>COUNTIF('Effectif contrat'!B66:B2344,A66)</f>
        <v>0</v>
      </c>
    </row>
    <row r="67" spans="1:2" ht="15.75" thickBot="1" x14ac:dyDescent="0.3">
      <c r="A67" s="54"/>
      <c r="B67" s="55">
        <f>COUNTIF('Effectif contrat'!B67:B2345,A67)</f>
        <v>0</v>
      </c>
    </row>
    <row r="68" spans="1:2" ht="15.75" thickBot="1" x14ac:dyDescent="0.3">
      <c r="A68" s="54"/>
      <c r="B68" s="55">
        <f>COUNTIF('Effectif contrat'!B68:B2346,A68)</f>
        <v>0</v>
      </c>
    </row>
    <row r="69" spans="1:2" ht="15.75" thickBot="1" x14ac:dyDescent="0.3">
      <c r="A69" s="54"/>
      <c r="B69" s="55">
        <f>COUNTIF('Effectif contrat'!B69:B2347,A69)</f>
        <v>0</v>
      </c>
    </row>
    <row r="70" spans="1:2" ht="15.75" thickBot="1" x14ac:dyDescent="0.3">
      <c r="A70" s="54"/>
      <c r="B70" s="55">
        <f>COUNTIF('Effectif contrat'!B70:B2348,A70)</f>
        <v>0</v>
      </c>
    </row>
    <row r="71" spans="1:2" ht="15.75" thickBot="1" x14ac:dyDescent="0.3">
      <c r="A71" s="54"/>
      <c r="B71" s="55">
        <f>COUNTIF('Effectif contrat'!B71:B2349,A71)</f>
        <v>0</v>
      </c>
    </row>
    <row r="72" spans="1:2" ht="15.75" thickBot="1" x14ac:dyDescent="0.3">
      <c r="A72" s="54"/>
      <c r="B72" s="55">
        <f>COUNTIF('Effectif contrat'!B72:B2350,A72)</f>
        <v>0</v>
      </c>
    </row>
    <row r="73" spans="1:2" ht="15.75" thickBot="1" x14ac:dyDescent="0.3">
      <c r="A73" s="54"/>
      <c r="B73" s="55">
        <f>COUNTIF('Effectif contrat'!B73:B2351,A73)</f>
        <v>0</v>
      </c>
    </row>
    <row r="74" spans="1:2" ht="15.75" thickBot="1" x14ac:dyDescent="0.3">
      <c r="A74" s="54"/>
      <c r="B74" s="55">
        <f>COUNTIF('Effectif contrat'!B74:B2352,A74)</f>
        <v>0</v>
      </c>
    </row>
    <row r="75" spans="1:2" ht="15.75" thickBot="1" x14ac:dyDescent="0.3">
      <c r="A75" s="54"/>
      <c r="B75" s="55">
        <f>COUNTIF('Effectif contrat'!B75:B2353,A75)</f>
        <v>0</v>
      </c>
    </row>
    <row r="76" spans="1:2" ht="15.75" thickBot="1" x14ac:dyDescent="0.3">
      <c r="A76" s="54"/>
      <c r="B76" s="55">
        <f>COUNTIF('Effectif contrat'!B76:B2354,A76)</f>
        <v>0</v>
      </c>
    </row>
    <row r="77" spans="1:2" ht="15.75" thickBot="1" x14ac:dyDescent="0.3">
      <c r="A77" s="54"/>
      <c r="B77" s="55">
        <f>COUNTIF('Effectif contrat'!B77:B2355,A77)</f>
        <v>0</v>
      </c>
    </row>
    <row r="78" spans="1:2" ht="15.75" thickBot="1" x14ac:dyDescent="0.3">
      <c r="A78" s="54"/>
      <c r="B78" s="55">
        <f>COUNTIF('Effectif contrat'!B78:B2356,A78)</f>
        <v>0</v>
      </c>
    </row>
    <row r="79" spans="1:2" ht="15.75" thickBot="1" x14ac:dyDescent="0.3">
      <c r="A79" s="54"/>
      <c r="B79" s="55">
        <f>COUNTIF('Effectif contrat'!B79:B2357,A79)</f>
        <v>0</v>
      </c>
    </row>
    <row r="80" spans="1:2" ht="15.75" thickBot="1" x14ac:dyDescent="0.3">
      <c r="A80" s="54"/>
      <c r="B80" s="55">
        <f>COUNTIF('Effectif contrat'!B80:B2358,A80)</f>
        <v>0</v>
      </c>
    </row>
    <row r="81" spans="1:2" ht="15.75" thickBot="1" x14ac:dyDescent="0.3">
      <c r="A81" s="54"/>
      <c r="B81" s="55">
        <f>COUNTIF('Effectif contrat'!B81:B2359,A81)</f>
        <v>0</v>
      </c>
    </row>
    <row r="82" spans="1:2" ht="15.75" thickBot="1" x14ac:dyDescent="0.3">
      <c r="A82" s="54"/>
      <c r="B82" s="55">
        <f>COUNTIF('Effectif contrat'!B82:B2360,A82)</f>
        <v>0</v>
      </c>
    </row>
    <row r="83" spans="1:2" ht="15.75" thickBot="1" x14ac:dyDescent="0.3">
      <c r="A83" s="54"/>
      <c r="B83" s="55">
        <f>COUNTIF('Effectif contrat'!B83:B2361,A83)</f>
        <v>0</v>
      </c>
    </row>
    <row r="84" spans="1:2" ht="15.75" thickBot="1" x14ac:dyDescent="0.3">
      <c r="A84" s="54"/>
      <c r="B84" s="55">
        <f>COUNTIF('Effectif contrat'!B84:B2362,A84)</f>
        <v>0</v>
      </c>
    </row>
    <row r="85" spans="1:2" ht="15.75" thickBot="1" x14ac:dyDescent="0.3">
      <c r="A85" s="54"/>
      <c r="B85" s="55">
        <f>COUNTIF('Effectif contrat'!B85:B2363,A85)</f>
        <v>0</v>
      </c>
    </row>
    <row r="86" spans="1:2" ht="15.75" thickBot="1" x14ac:dyDescent="0.3">
      <c r="A86" s="54"/>
      <c r="B86" s="55">
        <f>COUNTIF('Effectif contrat'!B86:B2364,A86)</f>
        <v>0</v>
      </c>
    </row>
    <row r="87" spans="1:2" ht="15.75" thickBot="1" x14ac:dyDescent="0.3">
      <c r="A87" s="54"/>
      <c r="B87" s="55">
        <f>COUNTIF('Effectif contrat'!B87:B2365,A87)</f>
        <v>0</v>
      </c>
    </row>
    <row r="88" spans="1:2" ht="15.75" thickBot="1" x14ac:dyDescent="0.3">
      <c r="A88" s="54"/>
      <c r="B88" s="55">
        <f>COUNTIF('Effectif contrat'!B88:B2366,A88)</f>
        <v>0</v>
      </c>
    </row>
    <row r="89" spans="1:2" ht="15.75" thickBot="1" x14ac:dyDescent="0.3">
      <c r="A89" s="54"/>
      <c r="B89" s="55">
        <f>COUNTIF('Effectif contrat'!B89:B2367,A89)</f>
        <v>0</v>
      </c>
    </row>
    <row r="90" spans="1:2" ht="15.75" thickBot="1" x14ac:dyDescent="0.3">
      <c r="A90" s="54"/>
      <c r="B90" s="55">
        <f>COUNTIF('Effectif contrat'!B90:B2368,A90)</f>
        <v>0</v>
      </c>
    </row>
    <row r="91" spans="1:2" ht="15.75" thickBot="1" x14ac:dyDescent="0.3">
      <c r="A91" s="54"/>
      <c r="B91" s="55">
        <f>COUNTIF('Effectif contrat'!B91:B2369,A91)</f>
        <v>0</v>
      </c>
    </row>
    <row r="92" spans="1:2" ht="15.75" thickBot="1" x14ac:dyDescent="0.3">
      <c r="A92" s="54"/>
      <c r="B92" s="55">
        <f>COUNTIF('Effectif contrat'!B92:B2370,A92)</f>
        <v>0</v>
      </c>
    </row>
    <row r="93" spans="1:2" ht="15.75" thickBot="1" x14ac:dyDescent="0.3">
      <c r="A93" s="54"/>
      <c r="B93" s="55">
        <f>COUNTIF('Effectif contrat'!B93:B2371,A93)</f>
        <v>0</v>
      </c>
    </row>
    <row r="94" spans="1:2" ht="15.75" thickBot="1" x14ac:dyDescent="0.3">
      <c r="A94" s="54"/>
      <c r="B94" s="55">
        <f>COUNTIF('Effectif contrat'!B94:B2372,A94)</f>
        <v>0</v>
      </c>
    </row>
    <row r="95" spans="1:2" ht="15.75" thickBot="1" x14ac:dyDescent="0.3">
      <c r="A95" s="54"/>
      <c r="B95" s="55">
        <f>COUNTIF('Effectif contrat'!B95:B2373,A95)</f>
        <v>0</v>
      </c>
    </row>
    <row r="96" spans="1:2" ht="15.75" thickBot="1" x14ac:dyDescent="0.3">
      <c r="A96" s="54"/>
      <c r="B96" s="55">
        <f>COUNTIF('Effectif contrat'!B96:B2374,A96)</f>
        <v>0</v>
      </c>
    </row>
    <row r="97" spans="1:2" ht="15.75" thickBot="1" x14ac:dyDescent="0.3">
      <c r="A97" s="54"/>
      <c r="B97" s="55">
        <f>COUNTIF('Effectif contrat'!B97:B2375,A97)</f>
        <v>0</v>
      </c>
    </row>
    <row r="98" spans="1:2" ht="15.75" thickBot="1" x14ac:dyDescent="0.3">
      <c r="A98" s="54"/>
      <c r="B98" s="55">
        <f>COUNTIF('Effectif contrat'!B98:B2376,A98)</f>
        <v>0</v>
      </c>
    </row>
    <row r="99" spans="1:2" ht="15.75" thickBot="1" x14ac:dyDescent="0.3">
      <c r="A99" s="54"/>
      <c r="B99" s="55">
        <f>COUNTIF('Effectif contrat'!B99:B2377,A99)</f>
        <v>0</v>
      </c>
    </row>
    <row r="100" spans="1:2" ht="15.75" thickBot="1" x14ac:dyDescent="0.3">
      <c r="A100" s="54"/>
      <c r="B100" s="55">
        <f>COUNTIF('Effectif contrat'!B100:B2378,A100)</f>
        <v>0</v>
      </c>
    </row>
    <row r="101" spans="1:2" ht="15.75" thickBot="1" x14ac:dyDescent="0.3">
      <c r="A101" s="54"/>
      <c r="B101" s="55">
        <f>COUNTIF('Effectif contrat'!B101:B2379,A101)</f>
        <v>0</v>
      </c>
    </row>
    <row r="102" spans="1:2" ht="15.75" thickBot="1" x14ac:dyDescent="0.3">
      <c r="A102" s="54"/>
      <c r="B102" s="55">
        <f>COUNTIF('Effectif contrat'!B102:B2380,A102)</f>
        <v>0</v>
      </c>
    </row>
    <row r="103" spans="1:2" ht="15.75" thickBot="1" x14ac:dyDescent="0.3">
      <c r="A103" s="54"/>
      <c r="B103" s="55">
        <f>COUNTIF('Effectif contrat'!B103:B2381,A103)</f>
        <v>0</v>
      </c>
    </row>
    <row r="104" spans="1:2" ht="15.75" thickBot="1" x14ac:dyDescent="0.3">
      <c r="A104" s="54"/>
      <c r="B104" s="55">
        <f>COUNTIF('Effectif contrat'!B104:B2382,A104)</f>
        <v>0</v>
      </c>
    </row>
    <row r="105" spans="1:2" ht="15.75" thickBot="1" x14ac:dyDescent="0.3">
      <c r="A105" s="54"/>
      <c r="B105" s="55">
        <f>COUNTIF('Effectif contrat'!B105:B2383,A105)</f>
        <v>0</v>
      </c>
    </row>
    <row r="106" spans="1:2" ht="15.75" thickBot="1" x14ac:dyDescent="0.3">
      <c r="A106" s="54"/>
      <c r="B106" s="55">
        <f>COUNTIF('Effectif contrat'!B106:B2384,A106)</f>
        <v>0</v>
      </c>
    </row>
    <row r="107" spans="1:2" ht="15.75" thickBot="1" x14ac:dyDescent="0.3">
      <c r="A107" s="54"/>
      <c r="B107" s="55">
        <f>COUNTIF('Effectif contrat'!B107:B2385,A107)</f>
        <v>0</v>
      </c>
    </row>
    <row r="108" spans="1:2" ht="15.75" thickBot="1" x14ac:dyDescent="0.3">
      <c r="A108" s="54"/>
      <c r="B108" s="55">
        <f>COUNTIF('Effectif contrat'!B108:B2386,A108)</f>
        <v>0</v>
      </c>
    </row>
    <row r="109" spans="1:2" ht="15.75" thickBot="1" x14ac:dyDescent="0.3">
      <c r="A109" s="54"/>
      <c r="B109" s="55">
        <f>COUNTIF('Effectif contrat'!B109:B2387,A109)</f>
        <v>0</v>
      </c>
    </row>
    <row r="110" spans="1:2" ht="15.75" thickBot="1" x14ac:dyDescent="0.3">
      <c r="A110" s="54"/>
      <c r="B110" s="55">
        <f>COUNTIF('Effectif contrat'!B110:B2388,A110)</f>
        <v>0</v>
      </c>
    </row>
    <row r="111" spans="1:2" ht="15.75" thickBot="1" x14ac:dyDescent="0.3">
      <c r="A111" s="54"/>
      <c r="B111" s="55">
        <f>COUNTIF('Effectif contrat'!B111:B2389,A111)</f>
        <v>0</v>
      </c>
    </row>
    <row r="112" spans="1:2" ht="15.75" thickBot="1" x14ac:dyDescent="0.3">
      <c r="A112" s="54"/>
      <c r="B112" s="55">
        <f>COUNTIF('Effectif contrat'!B112:B2390,A112)</f>
        <v>0</v>
      </c>
    </row>
    <row r="113" spans="1:2" ht="15.75" thickBot="1" x14ac:dyDescent="0.3">
      <c r="A113" s="54"/>
      <c r="B113" s="55">
        <f>COUNTIF('Effectif contrat'!B113:B2391,A113)</f>
        <v>0</v>
      </c>
    </row>
    <row r="114" spans="1:2" ht="15.75" thickBot="1" x14ac:dyDescent="0.3">
      <c r="A114" s="54"/>
      <c r="B114" s="55">
        <f>COUNTIF('Effectif contrat'!B114:B2392,A114)</f>
        <v>0</v>
      </c>
    </row>
    <row r="115" spans="1:2" ht="15.75" thickBot="1" x14ac:dyDescent="0.3">
      <c r="A115" s="54"/>
      <c r="B115" s="55">
        <f>COUNTIF('Effectif contrat'!B115:B2393,A115)</f>
        <v>0</v>
      </c>
    </row>
    <row r="116" spans="1:2" ht="15.75" thickBot="1" x14ac:dyDescent="0.3">
      <c r="A116" s="54"/>
      <c r="B116" s="55">
        <f>COUNTIF('Effectif contrat'!B116:B2394,A116)</f>
        <v>0</v>
      </c>
    </row>
    <row r="117" spans="1:2" ht="15.75" thickBot="1" x14ac:dyDescent="0.3">
      <c r="A117" s="54"/>
      <c r="B117" s="55">
        <f>COUNTIF('Effectif contrat'!B117:B2395,A117)</f>
        <v>0</v>
      </c>
    </row>
    <row r="118" spans="1:2" ht="15.75" thickBot="1" x14ac:dyDescent="0.3">
      <c r="A118" s="54"/>
      <c r="B118" s="55">
        <f>COUNTIF('Effectif contrat'!B118:B2396,A118)</f>
        <v>0</v>
      </c>
    </row>
    <row r="119" spans="1:2" ht="15.75" thickBot="1" x14ac:dyDescent="0.3">
      <c r="A119" s="54"/>
      <c r="B119" s="55">
        <f>COUNTIF('Effectif contrat'!B119:B2397,A119)</f>
        <v>0</v>
      </c>
    </row>
    <row r="120" spans="1:2" ht="15.75" thickBot="1" x14ac:dyDescent="0.3">
      <c r="A120" s="54"/>
      <c r="B120" s="55">
        <f>COUNTIF('Effectif contrat'!B120:B2398,A120)</f>
        <v>0</v>
      </c>
    </row>
    <row r="121" spans="1:2" ht="15.75" thickBot="1" x14ac:dyDescent="0.3">
      <c r="A121" s="54"/>
      <c r="B121" s="55">
        <f>COUNTIF('Effectif contrat'!B121:B2399,A121)</f>
        <v>0</v>
      </c>
    </row>
    <row r="122" spans="1:2" ht="15.75" thickBot="1" x14ac:dyDescent="0.3">
      <c r="A122" s="54"/>
      <c r="B122" s="55">
        <f>COUNTIF('Effectif contrat'!B122:B2400,A122)</f>
        <v>0</v>
      </c>
    </row>
    <row r="123" spans="1:2" ht="15.75" thickBot="1" x14ac:dyDescent="0.3">
      <c r="A123" s="54"/>
      <c r="B123" s="55">
        <f>COUNTIF('Effectif contrat'!B123:B2401,A123)</f>
        <v>0</v>
      </c>
    </row>
    <row r="124" spans="1:2" ht="15.75" thickBot="1" x14ac:dyDescent="0.3">
      <c r="A124" s="54"/>
      <c r="B124" s="55">
        <f>COUNTIF('Effectif contrat'!B124:B2402,A124)</f>
        <v>0</v>
      </c>
    </row>
    <row r="125" spans="1:2" ht="15.75" thickBot="1" x14ac:dyDescent="0.3">
      <c r="A125" s="54"/>
      <c r="B125" s="55">
        <f>COUNTIF('Effectif contrat'!B125:B2403,A125)</f>
        <v>0</v>
      </c>
    </row>
    <row r="126" spans="1:2" ht="15.75" thickBot="1" x14ac:dyDescent="0.3">
      <c r="A126" s="54"/>
      <c r="B126" s="55">
        <f>COUNTIF('Effectif contrat'!B126:B2404,A126)</f>
        <v>0</v>
      </c>
    </row>
    <row r="127" spans="1:2" ht="15.75" thickBot="1" x14ac:dyDescent="0.3">
      <c r="A127" s="54"/>
      <c r="B127" s="55">
        <f>COUNTIF('Effectif contrat'!B127:B2405,A127)</f>
        <v>0</v>
      </c>
    </row>
    <row r="128" spans="1:2" ht="15.75" thickBot="1" x14ac:dyDescent="0.3">
      <c r="A128" s="54"/>
      <c r="B128" s="55">
        <f>COUNTIF('Effectif contrat'!B128:B2406,A128)</f>
        <v>0</v>
      </c>
    </row>
    <row r="129" spans="1:2" ht="15.75" thickBot="1" x14ac:dyDescent="0.3">
      <c r="A129" s="54"/>
      <c r="B129" s="55">
        <f>COUNTIF('Effectif contrat'!B129:B2407,A129)</f>
        <v>0</v>
      </c>
    </row>
    <row r="130" spans="1:2" ht="15.75" thickBot="1" x14ac:dyDescent="0.3">
      <c r="A130" s="54"/>
      <c r="B130" s="55">
        <f>COUNTIF('Effectif contrat'!B130:B2408,A130)</f>
        <v>0</v>
      </c>
    </row>
    <row r="131" spans="1:2" ht="15.75" thickBot="1" x14ac:dyDescent="0.3">
      <c r="A131" s="54"/>
      <c r="B131" s="55">
        <f>COUNTIF('Effectif contrat'!B131:B2409,A131)</f>
        <v>0</v>
      </c>
    </row>
    <row r="132" spans="1:2" ht="15.75" thickBot="1" x14ac:dyDescent="0.3">
      <c r="A132" s="54"/>
      <c r="B132" s="55">
        <f>COUNTIF('Effectif contrat'!B132:B2410,A132)</f>
        <v>0</v>
      </c>
    </row>
    <row r="133" spans="1:2" ht="15.75" thickBot="1" x14ac:dyDescent="0.3">
      <c r="A133" s="54"/>
      <c r="B133" s="55">
        <f>COUNTIF('Effectif contrat'!B133:B2411,A133)</f>
        <v>0</v>
      </c>
    </row>
    <row r="134" spans="1:2" ht="15.75" thickBot="1" x14ac:dyDescent="0.3">
      <c r="A134" s="54"/>
      <c r="B134" s="55">
        <f>COUNTIF('Effectif contrat'!B134:B2412,A134)</f>
        <v>0</v>
      </c>
    </row>
    <row r="135" spans="1:2" ht="15.75" thickBot="1" x14ac:dyDescent="0.3">
      <c r="A135" s="54"/>
      <c r="B135" s="55">
        <f>COUNTIF('Effectif contrat'!B135:B2413,A135)</f>
        <v>0</v>
      </c>
    </row>
    <row r="136" spans="1:2" ht="15.75" thickBot="1" x14ac:dyDescent="0.3">
      <c r="A136" s="54"/>
      <c r="B136" s="55">
        <f>COUNTIF('Effectif contrat'!B136:B2414,A136)</f>
        <v>0</v>
      </c>
    </row>
    <row r="137" spans="1:2" ht="15.75" thickBot="1" x14ac:dyDescent="0.3">
      <c r="A137" s="54"/>
      <c r="B137" s="55">
        <f>COUNTIF('Effectif contrat'!B137:B2415,A137)</f>
        <v>0</v>
      </c>
    </row>
    <row r="138" spans="1:2" ht="15.75" thickBot="1" x14ac:dyDescent="0.3">
      <c r="A138" s="54"/>
      <c r="B138" s="55">
        <f>COUNTIF('Effectif contrat'!B138:B2416,A138)</f>
        <v>0</v>
      </c>
    </row>
    <row r="139" spans="1:2" ht="15.75" thickBot="1" x14ac:dyDescent="0.3">
      <c r="A139" s="54"/>
      <c r="B139" s="55">
        <f>COUNTIF('Effectif contrat'!B139:B2417,A139)</f>
        <v>0</v>
      </c>
    </row>
    <row r="140" spans="1:2" ht="15.75" thickBot="1" x14ac:dyDescent="0.3">
      <c r="A140" s="54"/>
      <c r="B140" s="55">
        <f>COUNTIF('Effectif contrat'!B140:B2418,A140)</f>
        <v>0</v>
      </c>
    </row>
    <row r="141" spans="1:2" ht="15.75" thickBot="1" x14ac:dyDescent="0.3">
      <c r="A141" s="54"/>
      <c r="B141" s="55">
        <f>COUNTIF('Effectif contrat'!B141:B2419,A141)</f>
        <v>0</v>
      </c>
    </row>
    <row r="142" spans="1:2" ht="15.75" thickBot="1" x14ac:dyDescent="0.3">
      <c r="A142" s="54"/>
      <c r="B142" s="55">
        <f>COUNTIF('Effectif contrat'!B142:B2420,A142)</f>
        <v>0</v>
      </c>
    </row>
    <row r="143" spans="1:2" ht="15.75" thickBot="1" x14ac:dyDescent="0.3">
      <c r="A143" s="54"/>
      <c r="B143" s="55">
        <f>COUNTIF('Effectif contrat'!B143:B2421,A143)</f>
        <v>0</v>
      </c>
    </row>
    <row r="144" spans="1:2" ht="15.75" thickBot="1" x14ac:dyDescent="0.3">
      <c r="A144" s="54"/>
      <c r="B144" s="55">
        <f>COUNTIF('Effectif contrat'!B144:B2422,A144)</f>
        <v>0</v>
      </c>
    </row>
    <row r="145" spans="1:2" ht="15.75" thickBot="1" x14ac:dyDescent="0.3">
      <c r="A145" s="54"/>
      <c r="B145" s="55">
        <f>COUNTIF('Effectif contrat'!B145:B2423,A145)</f>
        <v>0</v>
      </c>
    </row>
    <row r="146" spans="1:2" ht="15.75" thickBot="1" x14ac:dyDescent="0.3">
      <c r="A146" s="54"/>
      <c r="B146" s="55">
        <f>COUNTIF('Effectif contrat'!B146:B2424,A146)</f>
        <v>0</v>
      </c>
    </row>
    <row r="147" spans="1:2" ht="15.75" thickBot="1" x14ac:dyDescent="0.3">
      <c r="A147" s="54"/>
      <c r="B147" s="55">
        <f>COUNTIF('Effectif contrat'!B147:B2425,A147)</f>
        <v>0</v>
      </c>
    </row>
    <row r="148" spans="1:2" ht="15.75" thickBot="1" x14ac:dyDescent="0.3">
      <c r="A148" s="54"/>
      <c r="B148" s="55">
        <f>COUNTIF('Effectif contrat'!B148:B2426,A148)</f>
        <v>0</v>
      </c>
    </row>
    <row r="149" spans="1:2" ht="15.75" thickBot="1" x14ac:dyDescent="0.3">
      <c r="A149" s="54"/>
      <c r="B149" s="55">
        <f>COUNTIF('Effectif contrat'!B149:B2427,A149)</f>
        <v>0</v>
      </c>
    </row>
    <row r="150" spans="1:2" ht="15.75" thickBot="1" x14ac:dyDescent="0.3">
      <c r="A150" s="54"/>
      <c r="B150" s="55">
        <f>COUNTIF('Effectif contrat'!B150:B2428,A150)</f>
        <v>0</v>
      </c>
    </row>
    <row r="151" spans="1:2" ht="15.75" thickBot="1" x14ac:dyDescent="0.3">
      <c r="A151" s="54"/>
      <c r="B151" s="55">
        <f>COUNTIF('Effectif contrat'!B151:B2429,A151)</f>
        <v>0</v>
      </c>
    </row>
    <row r="152" spans="1:2" ht="15.75" thickBot="1" x14ac:dyDescent="0.3">
      <c r="A152" s="54"/>
      <c r="B152" s="55">
        <f>COUNTIF('Effectif contrat'!B152:B2430,A152)</f>
        <v>0</v>
      </c>
    </row>
    <row r="153" spans="1:2" ht="15.75" thickBot="1" x14ac:dyDescent="0.3">
      <c r="A153" s="54"/>
      <c r="B153" s="55">
        <f>COUNTIF('Effectif contrat'!B153:B2431,A153)</f>
        <v>0</v>
      </c>
    </row>
    <row r="154" spans="1:2" ht="15.75" thickBot="1" x14ac:dyDescent="0.3">
      <c r="A154" s="54"/>
      <c r="B154" s="55">
        <f>COUNTIF('Effectif contrat'!B154:B2432,A154)</f>
        <v>0</v>
      </c>
    </row>
    <row r="155" spans="1:2" ht="15.75" thickBot="1" x14ac:dyDescent="0.3">
      <c r="A155" s="54"/>
      <c r="B155" s="55">
        <f>COUNTIF('Effectif contrat'!B155:B2433,A155)</f>
        <v>0</v>
      </c>
    </row>
    <row r="156" spans="1:2" ht="15.75" thickBot="1" x14ac:dyDescent="0.3">
      <c r="A156" s="54"/>
      <c r="B156" s="55">
        <f>COUNTIF('Effectif contrat'!B156:B2434,A156)</f>
        <v>0</v>
      </c>
    </row>
    <row r="157" spans="1:2" ht="15.75" thickBot="1" x14ac:dyDescent="0.3">
      <c r="A157" s="54"/>
      <c r="B157" s="55">
        <f>COUNTIF('Effectif contrat'!B157:B2435,A157)</f>
        <v>0</v>
      </c>
    </row>
    <row r="158" spans="1:2" ht="15.75" thickBot="1" x14ac:dyDescent="0.3">
      <c r="A158" s="54"/>
      <c r="B158" s="55">
        <f>COUNTIF('Effectif contrat'!B158:B2436,A158)</f>
        <v>0</v>
      </c>
    </row>
    <row r="159" spans="1:2" ht="15.75" thickBot="1" x14ac:dyDescent="0.3">
      <c r="A159" s="54"/>
      <c r="B159" s="55">
        <f>COUNTIF('Effectif contrat'!B159:B2437,A159)</f>
        <v>0</v>
      </c>
    </row>
    <row r="160" spans="1:2" ht="15.75" thickBot="1" x14ac:dyDescent="0.3">
      <c r="A160" s="54"/>
      <c r="B160" s="55">
        <f>COUNTIF('Effectif contrat'!B160:B2438,A160)</f>
        <v>0</v>
      </c>
    </row>
    <row r="161" spans="1:2" ht="15.75" thickBot="1" x14ac:dyDescent="0.3">
      <c r="A161" s="54"/>
      <c r="B161" s="55">
        <f>COUNTIF('Effectif contrat'!B161:B2439,A161)</f>
        <v>0</v>
      </c>
    </row>
    <row r="162" spans="1:2" ht="15.75" thickBot="1" x14ac:dyDescent="0.3">
      <c r="A162" s="54"/>
      <c r="B162" s="55">
        <f>COUNTIF('Effectif contrat'!B162:B2440,A162)</f>
        <v>0</v>
      </c>
    </row>
    <row r="163" spans="1:2" ht="15.75" thickBot="1" x14ac:dyDescent="0.3">
      <c r="A163" s="54"/>
      <c r="B163" s="55">
        <f>COUNTIF('Effectif contrat'!B163:B2441,A163)</f>
        <v>0</v>
      </c>
    </row>
    <row r="164" spans="1:2" ht="15.75" thickBot="1" x14ac:dyDescent="0.3">
      <c r="A164" s="54"/>
      <c r="B164" s="55">
        <f>COUNTIF('Effectif contrat'!B164:B2442,A164)</f>
        <v>0</v>
      </c>
    </row>
    <row r="165" spans="1:2" ht="15.75" thickBot="1" x14ac:dyDescent="0.3">
      <c r="A165" s="54"/>
      <c r="B165" s="55">
        <f>COUNTIF('Effectif contrat'!B165:B2443,A165)</f>
        <v>0</v>
      </c>
    </row>
    <row r="166" spans="1:2" ht="15.75" thickBot="1" x14ac:dyDescent="0.3">
      <c r="A166" s="54"/>
      <c r="B166" s="55">
        <f>COUNTIF('Effectif contrat'!B166:B2444,A166)</f>
        <v>0</v>
      </c>
    </row>
    <row r="167" spans="1:2" ht="15.75" thickBot="1" x14ac:dyDescent="0.3">
      <c r="A167" s="54"/>
      <c r="B167" s="55">
        <f>COUNTIF('Effectif contrat'!B167:B2445,A167)</f>
        <v>0</v>
      </c>
    </row>
    <row r="168" spans="1:2" ht="15.75" thickBot="1" x14ac:dyDescent="0.3">
      <c r="A168" s="54"/>
      <c r="B168" s="55">
        <f>COUNTIF('Effectif contrat'!B168:B2446,A168)</f>
        <v>0</v>
      </c>
    </row>
    <row r="169" spans="1:2" ht="15.75" thickBot="1" x14ac:dyDescent="0.3">
      <c r="A169" s="54"/>
      <c r="B169" s="55">
        <f>COUNTIF('Effectif contrat'!B169:B2447,A169)</f>
        <v>0</v>
      </c>
    </row>
    <row r="170" spans="1:2" ht="15.75" thickBot="1" x14ac:dyDescent="0.3">
      <c r="A170" s="54"/>
      <c r="B170" s="55">
        <f>COUNTIF('Effectif contrat'!B170:B2448,A170)</f>
        <v>0</v>
      </c>
    </row>
    <row r="171" spans="1:2" ht="15.75" thickBot="1" x14ac:dyDescent="0.3">
      <c r="A171" s="54"/>
      <c r="B171" s="55">
        <f>COUNTIF('Effectif contrat'!B171:B2449,A171)</f>
        <v>0</v>
      </c>
    </row>
    <row r="172" spans="1:2" ht="15.75" thickBot="1" x14ac:dyDescent="0.3">
      <c r="A172" s="54"/>
      <c r="B172" s="55">
        <f>COUNTIF('Effectif contrat'!B172:B2450,A172)</f>
        <v>0</v>
      </c>
    </row>
    <row r="173" spans="1:2" ht="15.75" thickBot="1" x14ac:dyDescent="0.3">
      <c r="A173" s="54"/>
      <c r="B173" s="55">
        <f>COUNTIF('Effectif contrat'!B173:B2451,A173)</f>
        <v>0</v>
      </c>
    </row>
    <row r="174" spans="1:2" ht="15.75" thickBot="1" x14ac:dyDescent="0.3">
      <c r="A174" s="54"/>
      <c r="B174" s="55">
        <f>COUNTIF('Effectif contrat'!B174:B2452,A174)</f>
        <v>0</v>
      </c>
    </row>
    <row r="175" spans="1:2" ht="15.75" thickBot="1" x14ac:dyDescent="0.3">
      <c r="A175" s="54"/>
      <c r="B175" s="55">
        <f>COUNTIF('Effectif contrat'!B175:B2453,A175)</f>
        <v>0</v>
      </c>
    </row>
    <row r="176" spans="1:2" ht="15.75" thickBot="1" x14ac:dyDescent="0.3">
      <c r="A176" s="54"/>
      <c r="B176" s="55">
        <f>COUNTIF('Effectif contrat'!B176:B2454,A176)</f>
        <v>0</v>
      </c>
    </row>
    <row r="177" spans="1:2" ht="15.75" thickBot="1" x14ac:dyDescent="0.3">
      <c r="A177" s="54"/>
      <c r="B177" s="55">
        <f>COUNTIF('Effectif contrat'!B177:B2455,A177)</f>
        <v>0</v>
      </c>
    </row>
    <row r="178" spans="1:2" ht="15.75" thickBot="1" x14ac:dyDescent="0.3">
      <c r="A178" s="54"/>
      <c r="B178" s="55">
        <f>COUNTIF('Effectif contrat'!B178:B2456,A178)</f>
        <v>0</v>
      </c>
    </row>
    <row r="179" spans="1:2" ht="15.75" thickBot="1" x14ac:dyDescent="0.3">
      <c r="A179" s="54"/>
      <c r="B179" s="55">
        <f>COUNTIF('Effectif contrat'!B179:B2457,A179)</f>
        <v>0</v>
      </c>
    </row>
    <row r="180" spans="1:2" ht="15.75" thickBot="1" x14ac:dyDescent="0.3">
      <c r="A180" s="54"/>
      <c r="B180" s="55">
        <f>COUNTIF('Effectif contrat'!B180:B2458,A180)</f>
        <v>0</v>
      </c>
    </row>
    <row r="181" spans="1:2" ht="15.75" thickBot="1" x14ac:dyDescent="0.3">
      <c r="A181" s="54"/>
      <c r="B181" s="55">
        <f>COUNTIF('Effectif contrat'!B181:B2459,A181)</f>
        <v>0</v>
      </c>
    </row>
    <row r="182" spans="1:2" ht="15.75" thickBot="1" x14ac:dyDescent="0.3">
      <c r="A182" s="54"/>
      <c r="B182" s="55">
        <f>COUNTIF('Effectif contrat'!B182:B2460,A182)</f>
        <v>0</v>
      </c>
    </row>
    <row r="183" spans="1:2" ht="15.75" thickBot="1" x14ac:dyDescent="0.3">
      <c r="A183" s="54"/>
      <c r="B183" s="55">
        <f>COUNTIF('Effectif contrat'!B183:B2461,A183)</f>
        <v>0</v>
      </c>
    </row>
    <row r="184" spans="1:2" ht="15.75" thickBot="1" x14ac:dyDescent="0.3">
      <c r="A184" s="54"/>
      <c r="B184" s="55">
        <f>COUNTIF('Effectif contrat'!B184:B2462,A184)</f>
        <v>0</v>
      </c>
    </row>
    <row r="185" spans="1:2" ht="15.75" thickBot="1" x14ac:dyDescent="0.3">
      <c r="A185" s="54"/>
      <c r="B185" s="55">
        <f>COUNTIF('Effectif contrat'!B185:B2463,A185)</f>
        <v>0</v>
      </c>
    </row>
    <row r="186" spans="1:2" ht="15.75" thickBot="1" x14ac:dyDescent="0.3">
      <c r="A186" s="54"/>
      <c r="B186" s="55">
        <f>COUNTIF('Effectif contrat'!B186:B2464,A186)</f>
        <v>0</v>
      </c>
    </row>
    <row r="187" spans="1:2" ht="15.75" thickBot="1" x14ac:dyDescent="0.3">
      <c r="A187" s="54"/>
      <c r="B187" s="55">
        <f>COUNTIF('Effectif contrat'!B187:B2465,A187)</f>
        <v>0</v>
      </c>
    </row>
    <row r="188" spans="1:2" ht="15.75" thickBot="1" x14ac:dyDescent="0.3">
      <c r="A188" s="54"/>
      <c r="B188" s="55">
        <f>COUNTIF('Effectif contrat'!B188:B2466,A188)</f>
        <v>0</v>
      </c>
    </row>
    <row r="189" spans="1:2" ht="15.75" thickBot="1" x14ac:dyDescent="0.3">
      <c r="A189" s="54"/>
      <c r="B189" s="55">
        <f>COUNTIF('Effectif contrat'!B189:B2467,A189)</f>
        <v>0</v>
      </c>
    </row>
    <row r="190" spans="1:2" ht="15.75" thickBot="1" x14ac:dyDescent="0.3">
      <c r="A190" s="54"/>
      <c r="B190" s="55">
        <f>COUNTIF('Effectif contrat'!B190:B2468,A190)</f>
        <v>0</v>
      </c>
    </row>
    <row r="191" spans="1:2" ht="15.75" thickBot="1" x14ac:dyDescent="0.3">
      <c r="A191" s="54"/>
      <c r="B191" s="55">
        <f>COUNTIF('Effectif contrat'!B191:B2469,A191)</f>
        <v>0</v>
      </c>
    </row>
    <row r="192" spans="1:2" ht="15.75" thickBot="1" x14ac:dyDescent="0.3">
      <c r="A192" s="54"/>
      <c r="B192" s="55">
        <f>COUNTIF('Effectif contrat'!B192:B2470,A192)</f>
        <v>0</v>
      </c>
    </row>
    <row r="193" spans="1:2" ht="15.75" thickBot="1" x14ac:dyDescent="0.3">
      <c r="A193" s="54"/>
      <c r="B193" s="55">
        <f>COUNTIF('Effectif contrat'!B193:B2471,A193)</f>
        <v>0</v>
      </c>
    </row>
    <row r="194" spans="1:2" ht="15.75" thickBot="1" x14ac:dyDescent="0.3">
      <c r="A194" s="54"/>
      <c r="B194" s="55">
        <f>COUNTIF('Effectif contrat'!B194:B2472,A194)</f>
        <v>0</v>
      </c>
    </row>
    <row r="195" spans="1:2" ht="15.75" thickBot="1" x14ac:dyDescent="0.3">
      <c r="A195" s="54"/>
      <c r="B195" s="55">
        <f>COUNTIF('Effectif contrat'!B195:B2473,A195)</f>
        <v>0</v>
      </c>
    </row>
    <row r="196" spans="1:2" ht="15.75" thickBot="1" x14ac:dyDescent="0.3">
      <c r="A196" s="54"/>
      <c r="B196" s="55">
        <f>COUNTIF('Effectif contrat'!B196:B2474,A196)</f>
        <v>0</v>
      </c>
    </row>
    <row r="197" spans="1:2" ht="15.75" thickBot="1" x14ac:dyDescent="0.3">
      <c r="A197" s="54"/>
      <c r="B197" s="55">
        <f>COUNTIF('Effectif contrat'!B197:B2475,A197)</f>
        <v>0</v>
      </c>
    </row>
    <row r="198" spans="1:2" ht="15.75" thickBot="1" x14ac:dyDescent="0.3">
      <c r="A198" s="54"/>
      <c r="B198" s="55">
        <f>COUNTIF('Effectif contrat'!B198:B2476,A198)</f>
        <v>0</v>
      </c>
    </row>
    <row r="199" spans="1:2" ht="15.75" thickBot="1" x14ac:dyDescent="0.3">
      <c r="A199" s="54"/>
      <c r="B199" s="55">
        <f>COUNTIF('Effectif contrat'!B199:B2477,A199)</f>
        <v>0</v>
      </c>
    </row>
    <row r="200" spans="1:2" ht="15.75" thickBot="1" x14ac:dyDescent="0.3">
      <c r="A200" s="54"/>
      <c r="B200" s="55">
        <f>COUNTIF('Effectif contrat'!B200:B2478,A200)</f>
        <v>0</v>
      </c>
    </row>
    <row r="201" spans="1:2" ht="15.75" thickBot="1" x14ac:dyDescent="0.3">
      <c r="A201" s="54"/>
      <c r="B201" s="55">
        <f>COUNTIF('Effectif contrat'!B201:B2479,A201)</f>
        <v>0</v>
      </c>
    </row>
    <row r="202" spans="1:2" ht="15.75" thickBot="1" x14ac:dyDescent="0.3">
      <c r="A202" s="54"/>
      <c r="B202" s="55">
        <f>COUNTIF('Effectif contrat'!B202:B2480,A202)</f>
        <v>0</v>
      </c>
    </row>
    <row r="203" spans="1:2" ht="15.75" thickBot="1" x14ac:dyDescent="0.3">
      <c r="A203" s="54"/>
      <c r="B203" s="55">
        <f>COUNTIF('Effectif contrat'!B203:B2481,A203)</f>
        <v>0</v>
      </c>
    </row>
    <row r="204" spans="1:2" ht="15.75" thickBot="1" x14ac:dyDescent="0.3">
      <c r="A204" s="54"/>
      <c r="B204" s="55">
        <f>COUNTIF('Effectif contrat'!B204:B2482,A204)</f>
        <v>0</v>
      </c>
    </row>
    <row r="205" spans="1:2" ht="15.75" thickBot="1" x14ac:dyDescent="0.3">
      <c r="A205" s="54"/>
      <c r="B205" s="55">
        <f>COUNTIF('Effectif contrat'!B205:B2483,A205)</f>
        <v>0</v>
      </c>
    </row>
    <row r="206" spans="1:2" ht="15.75" thickBot="1" x14ac:dyDescent="0.3">
      <c r="A206" s="54"/>
      <c r="B206" s="55">
        <f>COUNTIF('Effectif contrat'!B206:B2484,A206)</f>
        <v>0</v>
      </c>
    </row>
    <row r="207" spans="1:2" ht="15.75" thickBot="1" x14ac:dyDescent="0.3">
      <c r="A207" s="54"/>
      <c r="B207" s="55">
        <f>COUNTIF('Effectif contrat'!B207:B2485,A207)</f>
        <v>0</v>
      </c>
    </row>
    <row r="208" spans="1:2" ht="15.75" thickBot="1" x14ac:dyDescent="0.3">
      <c r="A208" s="54"/>
      <c r="B208" s="55">
        <f>COUNTIF('Effectif contrat'!B208:B2486,A208)</f>
        <v>0</v>
      </c>
    </row>
    <row r="209" spans="1:2" ht="15.75" thickBot="1" x14ac:dyDescent="0.3">
      <c r="A209" s="54"/>
      <c r="B209" s="55">
        <f>COUNTIF('Effectif contrat'!B209:B2487,A209)</f>
        <v>0</v>
      </c>
    </row>
    <row r="210" spans="1:2" ht="15.75" thickBot="1" x14ac:dyDescent="0.3">
      <c r="A210" s="54"/>
      <c r="B210" s="55">
        <f>COUNTIF('Effectif contrat'!B210:B2488,A210)</f>
        <v>0</v>
      </c>
    </row>
    <row r="211" spans="1:2" ht="15.75" thickBot="1" x14ac:dyDescent="0.3">
      <c r="A211" s="54"/>
      <c r="B211" s="55">
        <f>COUNTIF('Effectif contrat'!B211:B2489,A211)</f>
        <v>0</v>
      </c>
    </row>
    <row r="212" spans="1:2" ht="15.75" thickBot="1" x14ac:dyDescent="0.3">
      <c r="A212" s="54"/>
      <c r="B212" s="55">
        <f>COUNTIF('Effectif contrat'!B212:B2490,A212)</f>
        <v>0</v>
      </c>
    </row>
    <row r="213" spans="1:2" ht="15.75" thickBot="1" x14ac:dyDescent="0.3">
      <c r="A213" s="54"/>
      <c r="B213" s="55">
        <f>COUNTIF('Effectif contrat'!B213:B2491,A213)</f>
        <v>0</v>
      </c>
    </row>
    <row r="214" spans="1:2" ht="15.75" thickBot="1" x14ac:dyDescent="0.3">
      <c r="A214" s="54"/>
      <c r="B214" s="55">
        <f>COUNTIF('Effectif contrat'!B214:B2492,A214)</f>
        <v>0</v>
      </c>
    </row>
    <row r="215" spans="1:2" ht="15.75" thickBot="1" x14ac:dyDescent="0.3">
      <c r="A215" s="54"/>
      <c r="B215" s="55">
        <f>COUNTIF('Effectif contrat'!B215:B2493,A215)</f>
        <v>0</v>
      </c>
    </row>
    <row r="216" spans="1:2" ht="15.75" thickBot="1" x14ac:dyDescent="0.3">
      <c r="A216" s="54"/>
      <c r="B216" s="55">
        <f>COUNTIF('Effectif contrat'!B216:B2494,A216)</f>
        <v>0</v>
      </c>
    </row>
    <row r="217" spans="1:2" ht="15.75" thickBot="1" x14ac:dyDescent="0.3">
      <c r="A217" s="54"/>
      <c r="B217" s="55">
        <f>COUNTIF('Effectif contrat'!B217:B2495,A217)</f>
        <v>0</v>
      </c>
    </row>
    <row r="218" spans="1:2" ht="15.75" thickBot="1" x14ac:dyDescent="0.3">
      <c r="A218" s="54"/>
      <c r="B218" s="55">
        <f>COUNTIF('Effectif contrat'!B218:B2496,A218)</f>
        <v>0</v>
      </c>
    </row>
    <row r="219" spans="1:2" ht="15.75" thickBot="1" x14ac:dyDescent="0.3">
      <c r="A219" s="54"/>
      <c r="B219" s="55">
        <f>COUNTIF('Effectif contrat'!B219:B2497,A219)</f>
        <v>0</v>
      </c>
    </row>
    <row r="220" spans="1:2" ht="15.75" thickBot="1" x14ac:dyDescent="0.3">
      <c r="A220" s="54"/>
      <c r="B220" s="55">
        <f>COUNTIF('Effectif contrat'!B220:B2498,A220)</f>
        <v>0</v>
      </c>
    </row>
    <row r="221" spans="1:2" ht="15.75" thickBot="1" x14ac:dyDescent="0.3">
      <c r="A221" s="54"/>
      <c r="B221" s="55">
        <f>COUNTIF('Effectif contrat'!B221:B2499,A221)</f>
        <v>0</v>
      </c>
    </row>
    <row r="222" spans="1:2" ht="15.75" thickBot="1" x14ac:dyDescent="0.3">
      <c r="A222" s="54"/>
      <c r="B222" s="55">
        <f>COUNTIF('Effectif contrat'!B222:B2500,A222)</f>
        <v>0</v>
      </c>
    </row>
    <row r="223" spans="1:2" ht="15.75" thickBot="1" x14ac:dyDescent="0.3">
      <c r="A223" s="54"/>
      <c r="B223" s="55">
        <f>COUNTIF('Effectif contrat'!B223:B2501,A223)</f>
        <v>0</v>
      </c>
    </row>
    <row r="224" spans="1:2" ht="15.75" thickBot="1" x14ac:dyDescent="0.3">
      <c r="A224" s="54"/>
      <c r="B224" s="55">
        <f>COUNTIF('Effectif contrat'!B224:B2502,A224)</f>
        <v>0</v>
      </c>
    </row>
    <row r="225" spans="1:2" ht="15.75" thickBot="1" x14ac:dyDescent="0.3">
      <c r="A225" s="54"/>
      <c r="B225" s="55">
        <f>COUNTIF('Effectif contrat'!B225:B2503,A225)</f>
        <v>0</v>
      </c>
    </row>
    <row r="226" spans="1:2" ht="15.75" thickBot="1" x14ac:dyDescent="0.3">
      <c r="A226" s="54"/>
      <c r="B226" s="55">
        <f>COUNTIF('Effectif contrat'!B226:B2504,A226)</f>
        <v>0</v>
      </c>
    </row>
    <row r="227" spans="1:2" ht="15.75" thickBot="1" x14ac:dyDescent="0.3">
      <c r="A227" s="54"/>
      <c r="B227" s="55">
        <f>COUNTIF('Effectif contrat'!B227:B2505,A227)</f>
        <v>0</v>
      </c>
    </row>
    <row r="228" spans="1:2" ht="15.75" thickBot="1" x14ac:dyDescent="0.3">
      <c r="A228" s="54"/>
      <c r="B228" s="55">
        <f>COUNTIF('Effectif contrat'!B228:B2506,A228)</f>
        <v>0</v>
      </c>
    </row>
    <row r="229" spans="1:2" ht="15.75" thickBot="1" x14ac:dyDescent="0.3">
      <c r="A229" s="54"/>
      <c r="B229" s="55">
        <f>COUNTIF('Effectif contrat'!B229:B2507,A229)</f>
        <v>0</v>
      </c>
    </row>
    <row r="230" spans="1:2" ht="15.75" thickBot="1" x14ac:dyDescent="0.3">
      <c r="A230" s="54"/>
      <c r="B230" s="55">
        <f>COUNTIF('Effectif contrat'!B230:B2508,A230)</f>
        <v>0</v>
      </c>
    </row>
    <row r="231" spans="1:2" ht="15.75" thickBot="1" x14ac:dyDescent="0.3">
      <c r="A231" s="54"/>
      <c r="B231" s="55">
        <f>COUNTIF('Effectif contrat'!B231:B2509,A231)</f>
        <v>0</v>
      </c>
    </row>
    <row r="232" spans="1:2" ht="15.75" thickBot="1" x14ac:dyDescent="0.3">
      <c r="A232" s="54"/>
      <c r="B232" s="55">
        <f>COUNTIF('Effectif contrat'!B232:B2510,A232)</f>
        <v>0</v>
      </c>
    </row>
    <row r="233" spans="1:2" ht="15.75" thickBot="1" x14ac:dyDescent="0.3">
      <c r="A233" s="54"/>
      <c r="B233" s="55">
        <f>COUNTIF('Effectif contrat'!B233:B2511,A233)</f>
        <v>0</v>
      </c>
    </row>
    <row r="234" spans="1:2" ht="15.75" thickBot="1" x14ac:dyDescent="0.3">
      <c r="A234" s="54"/>
      <c r="B234" s="55">
        <f>COUNTIF('Effectif contrat'!B234:B2512,A234)</f>
        <v>0</v>
      </c>
    </row>
    <row r="235" spans="1:2" ht="15.75" thickBot="1" x14ac:dyDescent="0.3">
      <c r="A235" s="54"/>
      <c r="B235" s="55">
        <f>COUNTIF('Effectif contrat'!B235:B2513,A235)</f>
        <v>0</v>
      </c>
    </row>
    <row r="236" spans="1:2" ht="15.75" thickBot="1" x14ac:dyDescent="0.3">
      <c r="A236" s="54"/>
      <c r="B236" s="55">
        <f>COUNTIF('Effectif contrat'!B236:B2514,A236)</f>
        <v>0</v>
      </c>
    </row>
    <row r="237" spans="1:2" ht="15.75" thickBot="1" x14ac:dyDescent="0.3">
      <c r="A237" s="54"/>
      <c r="B237" s="55">
        <f>COUNTIF('Effectif contrat'!B237:B2515,A237)</f>
        <v>0</v>
      </c>
    </row>
    <row r="238" spans="1:2" ht="15.75" thickBot="1" x14ac:dyDescent="0.3">
      <c r="A238" s="54"/>
      <c r="B238" s="55">
        <f>COUNTIF('Effectif contrat'!B238:B2516,A238)</f>
        <v>0</v>
      </c>
    </row>
    <row r="239" spans="1:2" ht="15.75" thickBot="1" x14ac:dyDescent="0.3">
      <c r="A239" s="54"/>
      <c r="B239" s="55">
        <f>COUNTIF('Effectif contrat'!B239:B2517,A239)</f>
        <v>0</v>
      </c>
    </row>
    <row r="240" spans="1:2" ht="15.75" thickBot="1" x14ac:dyDescent="0.3">
      <c r="A240" s="54"/>
      <c r="B240" s="55">
        <f>COUNTIF('Effectif contrat'!B240:B2518,A240)</f>
        <v>0</v>
      </c>
    </row>
    <row r="241" spans="1:2" ht="15.75" thickBot="1" x14ac:dyDescent="0.3">
      <c r="A241" s="54"/>
      <c r="B241" s="55">
        <f>COUNTIF('Effectif contrat'!B241:B2519,A241)</f>
        <v>0</v>
      </c>
    </row>
    <row r="242" spans="1:2" ht="15.75" thickBot="1" x14ac:dyDescent="0.3">
      <c r="A242" s="54"/>
      <c r="B242" s="55">
        <f>COUNTIF('Effectif contrat'!B242:B2520,A242)</f>
        <v>0</v>
      </c>
    </row>
    <row r="243" spans="1:2" ht="15.75" thickBot="1" x14ac:dyDescent="0.3">
      <c r="A243" s="54"/>
      <c r="B243" s="55">
        <f>COUNTIF('Effectif contrat'!B243:B2521,A243)</f>
        <v>0</v>
      </c>
    </row>
    <row r="244" spans="1:2" ht="15.75" thickBot="1" x14ac:dyDescent="0.3">
      <c r="A244" s="54"/>
      <c r="B244" s="55">
        <f>COUNTIF('Effectif contrat'!B244:B2522,A244)</f>
        <v>0</v>
      </c>
    </row>
    <row r="245" spans="1:2" ht="15.75" thickBot="1" x14ac:dyDescent="0.3">
      <c r="A245" s="54"/>
      <c r="B245" s="55">
        <f>COUNTIF('Effectif contrat'!B245:B2523,A245)</f>
        <v>0</v>
      </c>
    </row>
    <row r="246" spans="1:2" ht="15.75" thickBot="1" x14ac:dyDescent="0.3">
      <c r="A246" s="54"/>
      <c r="B246" s="55">
        <f>COUNTIF('Effectif contrat'!B246:B2524,A246)</f>
        <v>0</v>
      </c>
    </row>
    <row r="247" spans="1:2" ht="15.75" thickBot="1" x14ac:dyDescent="0.3">
      <c r="A247" s="54"/>
      <c r="B247" s="55">
        <f>COUNTIF('Effectif contrat'!B247:B2525,A247)</f>
        <v>0</v>
      </c>
    </row>
    <row r="248" spans="1:2" ht="15.75" thickBot="1" x14ac:dyDescent="0.3">
      <c r="A248" s="54"/>
      <c r="B248" s="55">
        <f>COUNTIF('Effectif contrat'!B248:B2526,A248)</f>
        <v>0</v>
      </c>
    </row>
    <row r="249" spans="1:2" ht="15.75" thickBot="1" x14ac:dyDescent="0.3">
      <c r="A249" s="54"/>
      <c r="B249" s="55">
        <f>COUNTIF('Effectif contrat'!B249:B2527,A249)</f>
        <v>0</v>
      </c>
    </row>
    <row r="250" spans="1:2" ht="15.75" thickBot="1" x14ac:dyDescent="0.3">
      <c r="A250" s="54"/>
      <c r="B250" s="55">
        <f>COUNTIF('Effectif contrat'!B250:B2528,A250)</f>
        <v>0</v>
      </c>
    </row>
    <row r="251" spans="1:2" ht="15.75" thickBot="1" x14ac:dyDescent="0.3">
      <c r="A251" s="54"/>
      <c r="B251" s="55">
        <f>COUNTIF('Effectif contrat'!B251:B2529,A251)</f>
        <v>0</v>
      </c>
    </row>
    <row r="252" spans="1:2" ht="15.75" thickBot="1" x14ac:dyDescent="0.3">
      <c r="A252" s="54"/>
      <c r="B252" s="55">
        <f>COUNTIF('Effectif contrat'!B252:B2530,A252)</f>
        <v>0</v>
      </c>
    </row>
    <row r="253" spans="1:2" ht="15.75" thickBot="1" x14ac:dyDescent="0.3">
      <c r="A253" s="54"/>
      <c r="B253" s="55">
        <f>COUNTIF('Effectif contrat'!B253:B2531,A253)</f>
        <v>0</v>
      </c>
    </row>
    <row r="254" spans="1:2" ht="15.75" thickBot="1" x14ac:dyDescent="0.3">
      <c r="A254" s="54"/>
      <c r="B254" s="55">
        <f>COUNTIF('Effectif contrat'!B254:B2532,A254)</f>
        <v>0</v>
      </c>
    </row>
    <row r="255" spans="1:2" ht="15.75" thickBot="1" x14ac:dyDescent="0.3">
      <c r="A255" s="54"/>
      <c r="B255" s="55">
        <f>COUNTIF('Effectif contrat'!B255:B2533,A255)</f>
        <v>0</v>
      </c>
    </row>
    <row r="256" spans="1:2" ht="15.75" thickBot="1" x14ac:dyDescent="0.3">
      <c r="A256" s="54"/>
      <c r="B256" s="55">
        <f>COUNTIF('Effectif contrat'!B256:B2534,A256)</f>
        <v>0</v>
      </c>
    </row>
    <row r="257" spans="1:2" ht="15.75" thickBot="1" x14ac:dyDescent="0.3">
      <c r="A257" s="54"/>
      <c r="B257" s="55">
        <f>COUNTIF('Effectif contrat'!B257:B2535,A257)</f>
        <v>0</v>
      </c>
    </row>
    <row r="258" spans="1:2" ht="15.75" thickBot="1" x14ac:dyDescent="0.3">
      <c r="A258" s="54"/>
      <c r="B258" s="55">
        <f>COUNTIF('Effectif contrat'!B258:B2536,A258)</f>
        <v>0</v>
      </c>
    </row>
    <row r="259" spans="1:2" ht="15.75" thickBot="1" x14ac:dyDescent="0.3">
      <c r="A259" s="54"/>
      <c r="B259" s="55">
        <f>COUNTIF('Effectif contrat'!B259:B2537,A259)</f>
        <v>0</v>
      </c>
    </row>
    <row r="260" spans="1:2" ht="15.75" thickBot="1" x14ac:dyDescent="0.3">
      <c r="A260" s="54"/>
      <c r="B260" s="55">
        <f>COUNTIF('Effectif contrat'!B260:B2538,A260)</f>
        <v>0</v>
      </c>
    </row>
    <row r="261" spans="1:2" ht="15.75" thickBot="1" x14ac:dyDescent="0.3">
      <c r="A261" s="54"/>
      <c r="B261" s="55">
        <f>COUNTIF('Effectif contrat'!B261:B2539,A261)</f>
        <v>0</v>
      </c>
    </row>
    <row r="262" spans="1:2" ht="15.75" thickBot="1" x14ac:dyDescent="0.3">
      <c r="A262" s="54"/>
      <c r="B262" s="55">
        <f>COUNTIF('Effectif contrat'!B262:B2540,A262)</f>
        <v>0</v>
      </c>
    </row>
    <row r="263" spans="1:2" ht="15.75" thickBot="1" x14ac:dyDescent="0.3">
      <c r="A263" s="54"/>
      <c r="B263" s="55">
        <f>COUNTIF('Effectif contrat'!B263:B2541,A263)</f>
        <v>0</v>
      </c>
    </row>
    <row r="264" spans="1:2" ht="15.75" thickBot="1" x14ac:dyDescent="0.3">
      <c r="A264" s="54"/>
      <c r="B264" s="55">
        <f>COUNTIF('Effectif contrat'!B264:B2542,A264)</f>
        <v>0</v>
      </c>
    </row>
    <row r="265" spans="1:2" ht="15.75" thickBot="1" x14ac:dyDescent="0.3">
      <c r="A265" s="54"/>
      <c r="B265" s="55">
        <f>COUNTIF('Effectif contrat'!B265:B2543,A265)</f>
        <v>0</v>
      </c>
    </row>
    <row r="266" spans="1:2" ht="15.75" thickBot="1" x14ac:dyDescent="0.3">
      <c r="A266" s="54"/>
      <c r="B266" s="55">
        <f>COUNTIF('Effectif contrat'!B266:B2544,A266)</f>
        <v>0</v>
      </c>
    </row>
    <row r="267" spans="1:2" ht="15.75" thickBot="1" x14ac:dyDescent="0.3">
      <c r="A267" s="54"/>
      <c r="B267" s="55">
        <f>COUNTIF('Effectif contrat'!B267:B2545,A267)</f>
        <v>0</v>
      </c>
    </row>
    <row r="268" spans="1:2" ht="15.75" thickBot="1" x14ac:dyDescent="0.3">
      <c r="A268" s="54"/>
      <c r="B268" s="55">
        <f>COUNTIF('Effectif contrat'!B268:B2546,A268)</f>
        <v>0</v>
      </c>
    </row>
    <row r="269" spans="1:2" ht="15.75" thickBot="1" x14ac:dyDescent="0.3">
      <c r="A269" s="54"/>
      <c r="B269" s="55">
        <f>COUNTIF('Effectif contrat'!B269:B2547,A269)</f>
        <v>0</v>
      </c>
    </row>
    <row r="270" spans="1:2" ht="15.75" thickBot="1" x14ac:dyDescent="0.3">
      <c r="A270" s="54"/>
      <c r="B270" s="55">
        <f>COUNTIF('Effectif contrat'!B270:B2548,A270)</f>
        <v>0</v>
      </c>
    </row>
    <row r="271" spans="1:2" ht="15.75" thickBot="1" x14ac:dyDescent="0.3">
      <c r="A271" s="54"/>
      <c r="B271" s="55">
        <f>COUNTIF('Effectif contrat'!B271:B2549,A271)</f>
        <v>0</v>
      </c>
    </row>
    <row r="272" spans="1:2" ht="15.75" thickBot="1" x14ac:dyDescent="0.3">
      <c r="A272" s="54"/>
      <c r="B272" s="55">
        <f>COUNTIF('Effectif contrat'!B272:B2550,A272)</f>
        <v>0</v>
      </c>
    </row>
    <row r="273" spans="1:2" ht="15.75" thickBot="1" x14ac:dyDescent="0.3">
      <c r="A273" s="54"/>
      <c r="B273" s="55">
        <f>COUNTIF('Effectif contrat'!B273:B2551,A273)</f>
        <v>0</v>
      </c>
    </row>
    <row r="274" spans="1:2" ht="15.75" thickBot="1" x14ac:dyDescent="0.3">
      <c r="A274" s="54"/>
      <c r="B274" s="55">
        <f>COUNTIF('Effectif contrat'!B274:B2552,A274)</f>
        <v>0</v>
      </c>
    </row>
    <row r="275" spans="1:2" ht="15.75" thickBot="1" x14ac:dyDescent="0.3">
      <c r="A275" s="54"/>
      <c r="B275" s="55">
        <f>COUNTIF('Effectif contrat'!B275:B2553,A275)</f>
        <v>0</v>
      </c>
    </row>
    <row r="276" spans="1:2" ht="15.75" thickBot="1" x14ac:dyDescent="0.3">
      <c r="A276" s="54"/>
      <c r="B276" s="55">
        <f>COUNTIF('Effectif contrat'!B276:B2554,A276)</f>
        <v>0</v>
      </c>
    </row>
    <row r="277" spans="1:2" ht="15.75" thickBot="1" x14ac:dyDescent="0.3">
      <c r="A277" s="54"/>
      <c r="B277" s="55">
        <f>COUNTIF('Effectif contrat'!B277:B2555,A277)</f>
        <v>0</v>
      </c>
    </row>
    <row r="278" spans="1:2" ht="15.75" thickBot="1" x14ac:dyDescent="0.3">
      <c r="A278" s="54"/>
      <c r="B278" s="55">
        <f>COUNTIF('Effectif contrat'!B278:B2556,A278)</f>
        <v>0</v>
      </c>
    </row>
    <row r="279" spans="1:2" ht="15.75" thickBot="1" x14ac:dyDescent="0.3">
      <c r="A279" s="54"/>
      <c r="B279" s="55">
        <f>COUNTIF('Effectif contrat'!B279:B2557,A279)</f>
        <v>0</v>
      </c>
    </row>
    <row r="280" spans="1:2" ht="15.75" thickBot="1" x14ac:dyDescent="0.3">
      <c r="A280" s="54"/>
      <c r="B280" s="55">
        <f>COUNTIF('Effectif contrat'!B280:B2558,A280)</f>
        <v>0</v>
      </c>
    </row>
    <row r="281" spans="1:2" ht="15.75" thickBot="1" x14ac:dyDescent="0.3">
      <c r="A281" s="54"/>
      <c r="B281" s="55">
        <f>COUNTIF('Effectif contrat'!B281:B2559,A281)</f>
        <v>0</v>
      </c>
    </row>
    <row r="282" spans="1:2" ht="15.75" thickBot="1" x14ac:dyDescent="0.3">
      <c r="A282" s="54"/>
      <c r="B282" s="55">
        <f>COUNTIF('Effectif contrat'!B282:B2560,A282)</f>
        <v>0</v>
      </c>
    </row>
    <row r="283" spans="1:2" ht="15.75" thickBot="1" x14ac:dyDescent="0.3">
      <c r="A283" s="54"/>
      <c r="B283" s="55">
        <f>COUNTIF('Effectif contrat'!B283:B2561,A283)</f>
        <v>0</v>
      </c>
    </row>
    <row r="284" spans="1:2" ht="15.75" thickBot="1" x14ac:dyDescent="0.3">
      <c r="A284" s="54"/>
      <c r="B284" s="55">
        <f>COUNTIF('Effectif contrat'!B284:B2562,A284)</f>
        <v>0</v>
      </c>
    </row>
    <row r="285" spans="1:2" ht="15.75" thickBot="1" x14ac:dyDescent="0.3">
      <c r="A285" s="54"/>
      <c r="B285" s="55">
        <f>COUNTIF('Effectif contrat'!B285:B2563,A285)</f>
        <v>0</v>
      </c>
    </row>
    <row r="286" spans="1:2" ht="15.75" thickBot="1" x14ac:dyDescent="0.3">
      <c r="A286" s="54"/>
      <c r="B286" s="55">
        <f>COUNTIF('Effectif contrat'!B286:B2564,A286)</f>
        <v>0</v>
      </c>
    </row>
    <row r="287" spans="1:2" ht="15.75" thickBot="1" x14ac:dyDescent="0.3">
      <c r="A287" s="54"/>
      <c r="B287" s="55">
        <f>COUNTIF('Effectif contrat'!B287:B2565,A287)</f>
        <v>0</v>
      </c>
    </row>
    <row r="288" spans="1:2" ht="15.75" thickBot="1" x14ac:dyDescent="0.3">
      <c r="A288" s="54"/>
      <c r="B288" s="55">
        <f>COUNTIF('Effectif contrat'!B288:B2566,A288)</f>
        <v>0</v>
      </c>
    </row>
    <row r="289" spans="1:2" ht="15.75" thickBot="1" x14ac:dyDescent="0.3">
      <c r="A289" s="54"/>
      <c r="B289" s="55">
        <f>COUNTIF('Effectif contrat'!B289:B2567,A289)</f>
        <v>0</v>
      </c>
    </row>
    <row r="290" spans="1:2" ht="15.75" thickBot="1" x14ac:dyDescent="0.3">
      <c r="A290" s="54"/>
      <c r="B290" s="55">
        <f>COUNTIF('Effectif contrat'!B290:B2568,A290)</f>
        <v>0</v>
      </c>
    </row>
    <row r="291" spans="1:2" ht="15.75" thickBot="1" x14ac:dyDescent="0.3">
      <c r="A291" s="54"/>
      <c r="B291" s="55">
        <f>COUNTIF('Effectif contrat'!B291:B2569,A291)</f>
        <v>0</v>
      </c>
    </row>
    <row r="292" spans="1:2" ht="15.75" thickBot="1" x14ac:dyDescent="0.3">
      <c r="A292" s="54"/>
      <c r="B292" s="55">
        <f>COUNTIF('Effectif contrat'!B292:B2570,A292)</f>
        <v>0</v>
      </c>
    </row>
    <row r="293" spans="1:2" ht="15.75" thickBot="1" x14ac:dyDescent="0.3">
      <c r="A293" s="54"/>
      <c r="B293" s="55">
        <f>COUNTIF('Effectif contrat'!B293:B2571,A293)</f>
        <v>0</v>
      </c>
    </row>
    <row r="294" spans="1:2" ht="15.75" thickBot="1" x14ac:dyDescent="0.3">
      <c r="A294" s="54"/>
      <c r="B294" s="55">
        <f>COUNTIF('Effectif contrat'!B294:B2572,A294)</f>
        <v>0</v>
      </c>
    </row>
    <row r="295" spans="1:2" ht="15.75" thickBot="1" x14ac:dyDescent="0.3">
      <c r="A295" s="54"/>
      <c r="B295" s="55">
        <f>COUNTIF('Effectif contrat'!B295:B2573,A295)</f>
        <v>0</v>
      </c>
    </row>
    <row r="296" spans="1:2" ht="15.75" thickBot="1" x14ac:dyDescent="0.3">
      <c r="A296" s="54"/>
      <c r="B296" s="55">
        <f>COUNTIF('Effectif contrat'!B296:B2574,A296)</f>
        <v>0</v>
      </c>
    </row>
    <row r="297" spans="1:2" ht="15.75" thickBot="1" x14ac:dyDescent="0.3">
      <c r="A297" s="54"/>
      <c r="B297" s="55">
        <f>COUNTIF('Effectif contrat'!B297:B2575,A297)</f>
        <v>0</v>
      </c>
    </row>
    <row r="298" spans="1:2" ht="15.75" thickBot="1" x14ac:dyDescent="0.3">
      <c r="A298" s="54"/>
      <c r="B298" s="55">
        <f>COUNTIF('Effectif contrat'!B298:B2576,A298)</f>
        <v>0</v>
      </c>
    </row>
    <row r="299" spans="1:2" ht="15.75" thickBot="1" x14ac:dyDescent="0.3">
      <c r="A299" s="54"/>
      <c r="B299" s="55">
        <f>COUNTIF('Effectif contrat'!B299:B2577,A299)</f>
        <v>0</v>
      </c>
    </row>
    <row r="300" spans="1:2" ht="15.75" thickBot="1" x14ac:dyDescent="0.3">
      <c r="A300" s="54"/>
      <c r="B300" s="55">
        <f>COUNTIF('Effectif contrat'!B300:B2578,A300)</f>
        <v>0</v>
      </c>
    </row>
    <row r="301" spans="1:2" ht="15.75" thickBot="1" x14ac:dyDescent="0.3">
      <c r="A301" s="54"/>
      <c r="B301" s="55">
        <f>COUNTIF('Effectif contrat'!B301:B2579,A301)</f>
        <v>0</v>
      </c>
    </row>
    <row r="302" spans="1:2" ht="15.75" thickBot="1" x14ac:dyDescent="0.3">
      <c r="A302" s="54"/>
      <c r="B302" s="55">
        <f>COUNTIF('Effectif contrat'!B302:B2580,A302)</f>
        <v>0</v>
      </c>
    </row>
    <row r="303" spans="1:2" ht="15.75" thickBot="1" x14ac:dyDescent="0.3">
      <c r="A303" s="54"/>
      <c r="B303" s="55">
        <f>COUNTIF('Effectif contrat'!B303:B2581,A303)</f>
        <v>0</v>
      </c>
    </row>
    <row r="304" spans="1:2" ht="15.75" thickBot="1" x14ac:dyDescent="0.3">
      <c r="A304" s="54"/>
      <c r="B304" s="55">
        <f>COUNTIF('Effectif contrat'!B304:B2582,A304)</f>
        <v>0</v>
      </c>
    </row>
    <row r="305" spans="1:2" ht="15.75" thickBot="1" x14ac:dyDescent="0.3">
      <c r="A305" s="54"/>
      <c r="B305" s="55">
        <f>COUNTIF('Effectif contrat'!B305:B2583,A305)</f>
        <v>0</v>
      </c>
    </row>
    <row r="306" spans="1:2" ht="15.75" thickBot="1" x14ac:dyDescent="0.3">
      <c r="A306" s="54"/>
      <c r="B306" s="55">
        <f>COUNTIF('Effectif contrat'!B306:B2584,A306)</f>
        <v>0</v>
      </c>
    </row>
    <row r="307" spans="1:2" ht="15.75" thickBot="1" x14ac:dyDescent="0.3">
      <c r="A307" s="54"/>
      <c r="B307" s="55">
        <f>COUNTIF('Effectif contrat'!B307:B2585,A307)</f>
        <v>0</v>
      </c>
    </row>
    <row r="308" spans="1:2" ht="15.75" thickBot="1" x14ac:dyDescent="0.3">
      <c r="A308" s="54"/>
      <c r="B308" s="55">
        <f>COUNTIF('Effectif contrat'!B308:B2586,A308)</f>
        <v>0</v>
      </c>
    </row>
    <row r="309" spans="1:2" ht="15.75" thickBot="1" x14ac:dyDescent="0.3">
      <c r="A309" s="54"/>
      <c r="B309" s="55">
        <f>COUNTIF('Effectif contrat'!B309:B2587,A309)</f>
        <v>0</v>
      </c>
    </row>
    <row r="310" spans="1:2" ht="15.75" thickBot="1" x14ac:dyDescent="0.3">
      <c r="A310" s="54"/>
      <c r="B310" s="55">
        <f>COUNTIF('Effectif contrat'!B310:B2588,A310)</f>
        <v>0</v>
      </c>
    </row>
    <row r="311" spans="1:2" ht="15.75" thickBot="1" x14ac:dyDescent="0.3">
      <c r="A311" s="54"/>
      <c r="B311" s="55">
        <f>COUNTIF('Effectif contrat'!B311:B2589,A311)</f>
        <v>0</v>
      </c>
    </row>
    <row r="312" spans="1:2" ht="15.75" thickBot="1" x14ac:dyDescent="0.3">
      <c r="A312" s="54"/>
      <c r="B312" s="55">
        <f>COUNTIF('Effectif contrat'!B312:B2590,A312)</f>
        <v>0</v>
      </c>
    </row>
    <row r="313" spans="1:2" ht="15.75" thickBot="1" x14ac:dyDescent="0.3">
      <c r="A313" s="54"/>
      <c r="B313" s="55">
        <f>COUNTIF('Effectif contrat'!B313:B2591,A313)</f>
        <v>0</v>
      </c>
    </row>
    <row r="314" spans="1:2" ht="15.75" thickBot="1" x14ac:dyDescent="0.3">
      <c r="A314" s="54"/>
      <c r="B314" s="55">
        <f>COUNTIF('Effectif contrat'!B314:B2592,A314)</f>
        <v>0</v>
      </c>
    </row>
    <row r="315" spans="1:2" ht="15.75" thickBot="1" x14ac:dyDescent="0.3">
      <c r="A315" s="54"/>
      <c r="B315" s="55">
        <f>COUNTIF('Effectif contrat'!B315:B2593,A315)</f>
        <v>0</v>
      </c>
    </row>
    <row r="316" spans="1:2" ht="15.75" thickBot="1" x14ac:dyDescent="0.3">
      <c r="A316" s="54"/>
      <c r="B316" s="55">
        <f>COUNTIF('Effectif contrat'!B316:B2594,A316)</f>
        <v>0</v>
      </c>
    </row>
    <row r="317" spans="1:2" ht="15.75" thickBot="1" x14ac:dyDescent="0.3">
      <c r="A317" s="54"/>
      <c r="B317" s="55">
        <f>COUNTIF('Effectif contrat'!B317:B2595,A317)</f>
        <v>0</v>
      </c>
    </row>
    <row r="318" spans="1:2" ht="15.75" thickBot="1" x14ac:dyDescent="0.3">
      <c r="A318" s="54"/>
      <c r="B318" s="55">
        <f>COUNTIF('Effectif contrat'!B318:B2596,A318)</f>
        <v>0</v>
      </c>
    </row>
    <row r="319" spans="1:2" ht="15.75" thickBot="1" x14ac:dyDescent="0.3">
      <c r="A319" s="54"/>
      <c r="B319" s="55">
        <f>COUNTIF('Effectif contrat'!B319:B2597,A319)</f>
        <v>0</v>
      </c>
    </row>
    <row r="320" spans="1:2" ht="15.75" thickBot="1" x14ac:dyDescent="0.3">
      <c r="A320" s="54"/>
      <c r="B320" s="55">
        <f>COUNTIF('Effectif contrat'!B320:B2598,A320)</f>
        <v>0</v>
      </c>
    </row>
    <row r="321" spans="1:2" ht="15.75" thickBot="1" x14ac:dyDescent="0.3">
      <c r="A321" s="54"/>
      <c r="B321" s="55">
        <f>COUNTIF('Effectif contrat'!B321:B2599,A321)</f>
        <v>0</v>
      </c>
    </row>
    <row r="322" spans="1:2" ht="15.75" thickBot="1" x14ac:dyDescent="0.3">
      <c r="A322" s="54"/>
      <c r="B322" s="55">
        <f>COUNTIF('Effectif contrat'!B322:B2600,A322)</f>
        <v>0</v>
      </c>
    </row>
    <row r="323" spans="1:2" ht="15.75" thickBot="1" x14ac:dyDescent="0.3">
      <c r="A323" s="54"/>
      <c r="B323" s="55">
        <f>COUNTIF('Effectif contrat'!B323:B2601,A323)</f>
        <v>0</v>
      </c>
    </row>
    <row r="324" spans="1:2" ht="15.75" thickBot="1" x14ac:dyDescent="0.3">
      <c r="A324" s="54"/>
      <c r="B324" s="55">
        <f>COUNTIF('Effectif contrat'!B324:B2602,A324)</f>
        <v>0</v>
      </c>
    </row>
    <row r="325" spans="1:2" ht="15.75" thickBot="1" x14ac:dyDescent="0.3">
      <c r="A325" s="54"/>
      <c r="B325" s="55">
        <f>COUNTIF('Effectif contrat'!B325:B2603,A325)</f>
        <v>0</v>
      </c>
    </row>
    <row r="326" spans="1:2" ht="15.75" thickBot="1" x14ac:dyDescent="0.3">
      <c r="A326" s="54"/>
      <c r="B326" s="55">
        <f>COUNTIF('Effectif contrat'!B326:B2604,A326)</f>
        <v>0</v>
      </c>
    </row>
    <row r="327" spans="1:2" ht="15.75" thickBot="1" x14ac:dyDescent="0.3">
      <c r="A327" s="54"/>
      <c r="B327" s="55">
        <f>COUNTIF('Effectif contrat'!B327:B2605,A327)</f>
        <v>0</v>
      </c>
    </row>
    <row r="328" spans="1:2" ht="15.75" thickBot="1" x14ac:dyDescent="0.3">
      <c r="A328" s="54"/>
      <c r="B328" s="55">
        <f>COUNTIF('Effectif contrat'!B328:B2606,A328)</f>
        <v>0</v>
      </c>
    </row>
    <row r="329" spans="1:2" ht="15.75" thickBot="1" x14ac:dyDescent="0.3">
      <c r="A329" s="54"/>
      <c r="B329" s="55">
        <f>COUNTIF('Effectif contrat'!B329:B2607,A329)</f>
        <v>0</v>
      </c>
    </row>
    <row r="330" spans="1:2" ht="15.75" thickBot="1" x14ac:dyDescent="0.3">
      <c r="A330" s="54"/>
      <c r="B330" s="55">
        <f>COUNTIF('Effectif contrat'!B330:B2608,A330)</f>
        <v>0</v>
      </c>
    </row>
    <row r="331" spans="1:2" ht="15.75" thickBot="1" x14ac:dyDescent="0.3">
      <c r="A331" s="54"/>
      <c r="B331" s="55">
        <f>COUNTIF('Effectif contrat'!B331:B2609,A331)</f>
        <v>0</v>
      </c>
    </row>
    <row r="332" spans="1:2" ht="15.75" thickBot="1" x14ac:dyDescent="0.3">
      <c r="A332" s="54"/>
      <c r="B332" s="55">
        <f>COUNTIF('Effectif contrat'!B332:B2610,A332)</f>
        <v>0</v>
      </c>
    </row>
    <row r="333" spans="1:2" ht="15.75" thickBot="1" x14ac:dyDescent="0.3">
      <c r="A333" s="54"/>
      <c r="B333" s="55">
        <f>COUNTIF('Effectif contrat'!B333:B2611,A333)</f>
        <v>0</v>
      </c>
    </row>
    <row r="334" spans="1:2" ht="15.75" thickBot="1" x14ac:dyDescent="0.3">
      <c r="A334" s="54"/>
      <c r="B334" s="55">
        <f>COUNTIF('Effectif contrat'!B334:B2612,A334)</f>
        <v>0</v>
      </c>
    </row>
    <row r="335" spans="1:2" ht="15.75" thickBot="1" x14ac:dyDescent="0.3">
      <c r="A335" s="54"/>
      <c r="B335" s="55">
        <f>COUNTIF('Effectif contrat'!B335:B2613,A335)</f>
        <v>0</v>
      </c>
    </row>
    <row r="336" spans="1:2" ht="15.75" thickBot="1" x14ac:dyDescent="0.3">
      <c r="A336" s="54"/>
      <c r="B336" s="55">
        <f>COUNTIF('Effectif contrat'!B336:B2614,A336)</f>
        <v>0</v>
      </c>
    </row>
    <row r="337" spans="1:2" ht="15.75" thickBot="1" x14ac:dyDescent="0.3">
      <c r="A337" s="54"/>
      <c r="B337" s="55">
        <f>COUNTIF('Effectif contrat'!B337:B2615,A337)</f>
        <v>0</v>
      </c>
    </row>
    <row r="338" spans="1:2" ht="15.75" thickBot="1" x14ac:dyDescent="0.3">
      <c r="A338" s="54"/>
      <c r="B338" s="55">
        <f>COUNTIF('Effectif contrat'!B338:B2616,A338)</f>
        <v>0</v>
      </c>
    </row>
    <row r="339" spans="1:2" ht="15.75" thickBot="1" x14ac:dyDescent="0.3">
      <c r="A339" s="54"/>
      <c r="B339" s="55">
        <f>COUNTIF('Effectif contrat'!B339:B2617,A339)</f>
        <v>0</v>
      </c>
    </row>
    <row r="340" spans="1:2" ht="15.75" thickBot="1" x14ac:dyDescent="0.3">
      <c r="A340" s="54"/>
      <c r="B340" s="55">
        <f>COUNTIF('Effectif contrat'!B340:B2618,A340)</f>
        <v>0</v>
      </c>
    </row>
    <row r="341" spans="1:2" ht="15.75" thickBot="1" x14ac:dyDescent="0.3">
      <c r="A341" s="54"/>
      <c r="B341" s="55">
        <f>COUNTIF('Effectif contrat'!B341:B2619,A341)</f>
        <v>0</v>
      </c>
    </row>
    <row r="342" spans="1:2" ht="15.75" thickBot="1" x14ac:dyDescent="0.3">
      <c r="A342" s="54"/>
      <c r="B342" s="55">
        <f>COUNTIF('Effectif contrat'!B342:B2620,A342)</f>
        <v>0</v>
      </c>
    </row>
    <row r="343" spans="1:2" ht="15.75" thickBot="1" x14ac:dyDescent="0.3">
      <c r="A343" s="54"/>
      <c r="B343" s="55">
        <f>COUNTIF('Effectif contrat'!B343:B2621,A343)</f>
        <v>0</v>
      </c>
    </row>
    <row r="344" spans="1:2" ht="15.75" thickBot="1" x14ac:dyDescent="0.3">
      <c r="A344" s="54"/>
      <c r="B344" s="55">
        <f>COUNTIF('Effectif contrat'!B344:B2622,A344)</f>
        <v>0</v>
      </c>
    </row>
    <row r="345" spans="1:2" ht="15.75" thickBot="1" x14ac:dyDescent="0.3">
      <c r="A345" s="54"/>
      <c r="B345" s="55">
        <f>COUNTIF('Effectif contrat'!B345:B2623,A345)</f>
        <v>0</v>
      </c>
    </row>
    <row r="346" spans="1:2" ht="15.75" thickBot="1" x14ac:dyDescent="0.3">
      <c r="A346" s="54"/>
      <c r="B346" s="55">
        <f>COUNTIF('Effectif contrat'!B346:B2624,A346)</f>
        <v>0</v>
      </c>
    </row>
    <row r="347" spans="1:2" ht="15.75" thickBot="1" x14ac:dyDescent="0.3">
      <c r="A347" s="54"/>
      <c r="B347" s="55">
        <f>COUNTIF('Effectif contrat'!B347:B2625,A347)</f>
        <v>0</v>
      </c>
    </row>
    <row r="348" spans="1:2" ht="15.75" thickBot="1" x14ac:dyDescent="0.3">
      <c r="A348" s="54"/>
      <c r="B348" s="55">
        <f>COUNTIF('Effectif contrat'!B348:B2626,A348)</f>
        <v>0</v>
      </c>
    </row>
    <row r="349" spans="1:2" ht="15.75" thickBot="1" x14ac:dyDescent="0.3">
      <c r="A349" s="54"/>
      <c r="B349" s="55">
        <f>COUNTIF('Effectif contrat'!B349:B2627,A349)</f>
        <v>0</v>
      </c>
    </row>
    <row r="350" spans="1:2" ht="15.75" thickBot="1" x14ac:dyDescent="0.3">
      <c r="A350" s="54"/>
      <c r="B350" s="55">
        <f>COUNTIF('Effectif contrat'!B350:B2628,A350)</f>
        <v>0</v>
      </c>
    </row>
    <row r="351" spans="1:2" ht="15.75" thickBot="1" x14ac:dyDescent="0.3">
      <c r="A351" s="54"/>
      <c r="B351" s="55">
        <f>COUNTIF('Effectif contrat'!B351:B2629,A351)</f>
        <v>0</v>
      </c>
    </row>
    <row r="352" spans="1:2" ht="15.75" thickBot="1" x14ac:dyDescent="0.3">
      <c r="A352" s="54"/>
      <c r="B352" s="55">
        <f>COUNTIF('Effectif contrat'!B352:B2630,A352)</f>
        <v>0</v>
      </c>
    </row>
    <row r="353" spans="1:2" ht="15.75" thickBot="1" x14ac:dyDescent="0.3">
      <c r="A353" s="54"/>
      <c r="B353" s="55">
        <f>COUNTIF('Effectif contrat'!B353:B2631,A353)</f>
        <v>0</v>
      </c>
    </row>
    <row r="354" spans="1:2" ht="15.75" thickBot="1" x14ac:dyDescent="0.3">
      <c r="A354" s="54"/>
      <c r="B354" s="55">
        <f>COUNTIF('Effectif contrat'!B354:B2632,A354)</f>
        <v>0</v>
      </c>
    </row>
    <row r="355" spans="1:2" ht="15.75" thickBot="1" x14ac:dyDescent="0.3">
      <c r="A355" s="54"/>
      <c r="B355" s="55">
        <f>COUNTIF('Effectif contrat'!B355:B2633,A355)</f>
        <v>0</v>
      </c>
    </row>
    <row r="356" spans="1:2" ht="15.75" thickBot="1" x14ac:dyDescent="0.3">
      <c r="A356" s="54"/>
      <c r="B356" s="55">
        <f>COUNTIF('Effectif contrat'!B356:B2634,A356)</f>
        <v>0</v>
      </c>
    </row>
    <row r="357" spans="1:2" ht="15.75" thickBot="1" x14ac:dyDescent="0.3">
      <c r="A357" s="54"/>
      <c r="B357" s="55">
        <f>COUNTIF('Effectif contrat'!B357:B2635,A357)</f>
        <v>0</v>
      </c>
    </row>
    <row r="358" spans="1:2" ht="15.75" thickBot="1" x14ac:dyDescent="0.3">
      <c r="A358" s="54"/>
      <c r="B358" s="55">
        <f>COUNTIF('Effectif contrat'!B358:B2636,A358)</f>
        <v>0</v>
      </c>
    </row>
    <row r="359" spans="1:2" ht="15.75" thickBot="1" x14ac:dyDescent="0.3">
      <c r="A359" s="54"/>
      <c r="B359" s="55">
        <f>COUNTIF('Effectif contrat'!B359:B2637,A359)</f>
        <v>0</v>
      </c>
    </row>
    <row r="360" spans="1:2" ht="15.75" thickBot="1" x14ac:dyDescent="0.3">
      <c r="A360" s="54"/>
      <c r="B360" s="55">
        <f>COUNTIF('Effectif contrat'!B360:B2638,A360)</f>
        <v>0</v>
      </c>
    </row>
    <row r="361" spans="1:2" ht="15.75" thickBot="1" x14ac:dyDescent="0.3">
      <c r="A361" s="54"/>
      <c r="B361" s="55">
        <f>COUNTIF('Effectif contrat'!B361:B2639,A361)</f>
        <v>0</v>
      </c>
    </row>
    <row r="362" spans="1:2" ht="15.75" thickBot="1" x14ac:dyDescent="0.3">
      <c r="A362" s="54"/>
      <c r="B362" s="55">
        <f>COUNTIF('Effectif contrat'!B362:B2640,A362)</f>
        <v>0</v>
      </c>
    </row>
    <row r="363" spans="1:2" ht="15.75" thickBot="1" x14ac:dyDescent="0.3">
      <c r="A363" s="54"/>
      <c r="B363" s="55">
        <f>COUNTIF('Effectif contrat'!B363:B2641,A363)</f>
        <v>0</v>
      </c>
    </row>
    <row r="364" spans="1:2" ht="15.75" thickBot="1" x14ac:dyDescent="0.3">
      <c r="A364" s="54"/>
      <c r="B364" s="55">
        <f>COUNTIF('Effectif contrat'!B364:B2642,A364)</f>
        <v>0</v>
      </c>
    </row>
    <row r="365" spans="1:2" ht="15.75" thickBot="1" x14ac:dyDescent="0.3">
      <c r="A365" s="54"/>
      <c r="B365" s="55">
        <f>COUNTIF('Effectif contrat'!B365:B2643,A365)</f>
        <v>0</v>
      </c>
    </row>
    <row r="366" spans="1:2" ht="15.75" thickBot="1" x14ac:dyDescent="0.3">
      <c r="A366" s="54"/>
      <c r="B366" s="55">
        <f>COUNTIF('Effectif contrat'!B366:B2644,A366)</f>
        <v>0</v>
      </c>
    </row>
    <row r="367" spans="1:2" ht="15.75" thickBot="1" x14ac:dyDescent="0.3">
      <c r="A367" s="54"/>
      <c r="B367" s="55">
        <f>COUNTIF('Effectif contrat'!B367:B2645,A367)</f>
        <v>0</v>
      </c>
    </row>
    <row r="368" spans="1:2" ht="15.75" thickBot="1" x14ac:dyDescent="0.3">
      <c r="A368" s="54"/>
      <c r="B368" s="55">
        <f>COUNTIF('Effectif contrat'!B368:B2646,A368)</f>
        <v>0</v>
      </c>
    </row>
    <row r="369" spans="1:2" ht="15.75" thickBot="1" x14ac:dyDescent="0.3">
      <c r="A369" s="54"/>
      <c r="B369" s="55">
        <f>COUNTIF('Effectif contrat'!B369:B2647,A369)</f>
        <v>0</v>
      </c>
    </row>
    <row r="370" spans="1:2" ht="15.75" thickBot="1" x14ac:dyDescent="0.3">
      <c r="A370" s="54"/>
      <c r="B370" s="55">
        <f>COUNTIF('Effectif contrat'!B370:B2648,A370)</f>
        <v>0</v>
      </c>
    </row>
    <row r="371" spans="1:2" ht="15.75" thickBot="1" x14ac:dyDescent="0.3">
      <c r="A371" s="54"/>
      <c r="B371" s="55">
        <f>COUNTIF('Effectif contrat'!B371:B2649,A371)</f>
        <v>0</v>
      </c>
    </row>
    <row r="372" spans="1:2" ht="15.75" thickBot="1" x14ac:dyDescent="0.3">
      <c r="A372" s="54"/>
      <c r="B372" s="55">
        <f>COUNTIF('Effectif contrat'!B372:B2650,A372)</f>
        <v>0</v>
      </c>
    </row>
    <row r="373" spans="1:2" ht="15.75" thickBot="1" x14ac:dyDescent="0.3">
      <c r="A373" s="54"/>
      <c r="B373" s="55">
        <f>COUNTIF('Effectif contrat'!B373:B2651,A373)</f>
        <v>0</v>
      </c>
    </row>
    <row r="374" spans="1:2" ht="15.75" thickBot="1" x14ac:dyDescent="0.3">
      <c r="A374" s="54"/>
      <c r="B374" s="55">
        <f>COUNTIF('Effectif contrat'!B374:B2652,A374)</f>
        <v>0</v>
      </c>
    </row>
    <row r="375" spans="1:2" ht="15.75" thickBot="1" x14ac:dyDescent="0.3">
      <c r="A375" s="54"/>
      <c r="B375" s="55">
        <f>COUNTIF('Effectif contrat'!B375:B2653,A375)</f>
        <v>0</v>
      </c>
    </row>
    <row r="376" spans="1:2" ht="15.75" thickBot="1" x14ac:dyDescent="0.3">
      <c r="A376" s="54"/>
      <c r="B376" s="55">
        <f>COUNTIF('Effectif contrat'!B376:B2654,A376)</f>
        <v>0</v>
      </c>
    </row>
    <row r="377" spans="1:2" ht="15.75" thickBot="1" x14ac:dyDescent="0.3">
      <c r="A377" s="54"/>
      <c r="B377" s="55">
        <f>COUNTIF('Effectif contrat'!B377:B2655,A377)</f>
        <v>0</v>
      </c>
    </row>
    <row r="378" spans="1:2" ht="15.75" thickBot="1" x14ac:dyDescent="0.3">
      <c r="A378" s="54"/>
      <c r="B378" s="55">
        <f>COUNTIF('Effectif contrat'!B378:B2656,A378)</f>
        <v>0</v>
      </c>
    </row>
    <row r="379" spans="1:2" ht="15.75" thickBot="1" x14ac:dyDescent="0.3">
      <c r="A379" s="54"/>
      <c r="B379" s="55">
        <f>COUNTIF('Effectif contrat'!B379:B2657,A379)</f>
        <v>0</v>
      </c>
    </row>
    <row r="380" spans="1:2" ht="15.75" thickBot="1" x14ac:dyDescent="0.3">
      <c r="A380" s="54"/>
      <c r="B380" s="55">
        <f>COUNTIF('Effectif contrat'!B380:B2658,A380)</f>
        <v>0</v>
      </c>
    </row>
    <row r="381" spans="1:2" ht="15.75" thickBot="1" x14ac:dyDescent="0.3">
      <c r="A381" s="54"/>
      <c r="B381" s="55">
        <f>COUNTIF('Effectif contrat'!B381:B2659,A381)</f>
        <v>0</v>
      </c>
    </row>
    <row r="382" spans="1:2" ht="15.75" thickBot="1" x14ac:dyDescent="0.3">
      <c r="A382" s="54"/>
      <c r="B382" s="55">
        <f>COUNTIF('Effectif contrat'!B382:B2660,A382)</f>
        <v>0</v>
      </c>
    </row>
    <row r="383" spans="1:2" ht="15.75" thickBot="1" x14ac:dyDescent="0.3">
      <c r="A383" s="54"/>
      <c r="B383" s="55">
        <f>COUNTIF('Effectif contrat'!B383:B2661,A383)</f>
        <v>0</v>
      </c>
    </row>
    <row r="384" spans="1:2" ht="15.75" thickBot="1" x14ac:dyDescent="0.3">
      <c r="A384" s="54"/>
      <c r="B384" s="55">
        <f>COUNTIF('Effectif contrat'!B384:B2662,A384)</f>
        <v>0</v>
      </c>
    </row>
    <row r="385" spans="1:2" ht="15.75" thickBot="1" x14ac:dyDescent="0.3">
      <c r="A385" s="54"/>
      <c r="B385" s="55">
        <f>COUNTIF('Effectif contrat'!B385:B2663,A385)</f>
        <v>0</v>
      </c>
    </row>
    <row r="386" spans="1:2" ht="15.75" thickBot="1" x14ac:dyDescent="0.3">
      <c r="A386" s="54"/>
      <c r="B386" s="55">
        <f>COUNTIF('Effectif contrat'!B386:B2664,A386)</f>
        <v>0</v>
      </c>
    </row>
    <row r="387" spans="1:2" ht="15.75" thickBot="1" x14ac:dyDescent="0.3">
      <c r="A387" s="54"/>
      <c r="B387" s="55">
        <f>COUNTIF('Effectif contrat'!B387:B2665,A387)</f>
        <v>0</v>
      </c>
    </row>
    <row r="388" spans="1:2" ht="15.75" thickBot="1" x14ac:dyDescent="0.3">
      <c r="A388" s="54"/>
      <c r="B388" s="55">
        <f>COUNTIF('Effectif contrat'!B388:B2666,A388)</f>
        <v>0</v>
      </c>
    </row>
    <row r="389" spans="1:2" ht="15.75" thickBot="1" x14ac:dyDescent="0.3">
      <c r="A389" s="54"/>
      <c r="B389" s="55">
        <f>COUNTIF('Effectif contrat'!B389:B2667,A389)</f>
        <v>0</v>
      </c>
    </row>
    <row r="390" spans="1:2" ht="15.75" thickBot="1" x14ac:dyDescent="0.3">
      <c r="A390" s="54"/>
      <c r="B390" s="55">
        <f>COUNTIF('Effectif contrat'!B390:B2668,A390)</f>
        <v>0</v>
      </c>
    </row>
    <row r="391" spans="1:2" ht="15.75" thickBot="1" x14ac:dyDescent="0.3">
      <c r="A391" s="54"/>
      <c r="B391" s="55">
        <f>COUNTIF('Effectif contrat'!B391:B2669,A391)</f>
        <v>0</v>
      </c>
    </row>
    <row r="392" spans="1:2" ht="15.75" thickBot="1" x14ac:dyDescent="0.3">
      <c r="A392" s="54"/>
      <c r="B392" s="55">
        <f>COUNTIF('Effectif contrat'!B392:B2670,A392)</f>
        <v>0</v>
      </c>
    </row>
    <row r="393" spans="1:2" ht="15.75" thickBot="1" x14ac:dyDescent="0.3">
      <c r="A393" s="54"/>
      <c r="B393" s="55">
        <f>COUNTIF('Effectif contrat'!B393:B2671,A393)</f>
        <v>0</v>
      </c>
    </row>
    <row r="394" spans="1:2" ht="15.75" thickBot="1" x14ac:dyDescent="0.3">
      <c r="A394" s="54"/>
      <c r="B394" s="55">
        <f>COUNTIF('Effectif contrat'!B394:B2672,A394)</f>
        <v>0</v>
      </c>
    </row>
    <row r="395" spans="1:2" ht="15.75" thickBot="1" x14ac:dyDescent="0.3">
      <c r="A395" s="54"/>
      <c r="B395" s="55">
        <f>COUNTIF('Effectif contrat'!B395:B2673,A395)</f>
        <v>0</v>
      </c>
    </row>
    <row r="396" spans="1:2" ht="15.75" thickBot="1" x14ac:dyDescent="0.3">
      <c r="A396" s="54"/>
      <c r="B396" s="55">
        <f>COUNTIF('Effectif contrat'!B396:B2674,A396)</f>
        <v>0</v>
      </c>
    </row>
    <row r="397" spans="1:2" ht="15.75" thickBot="1" x14ac:dyDescent="0.3">
      <c r="A397" s="54"/>
      <c r="B397" s="55">
        <f>COUNTIF('Effectif contrat'!B397:B2675,A397)</f>
        <v>0</v>
      </c>
    </row>
    <row r="398" spans="1:2" ht="15.75" thickBot="1" x14ac:dyDescent="0.3">
      <c r="A398" s="54"/>
      <c r="B398" s="55">
        <f>COUNTIF('Effectif contrat'!B398:B2676,A398)</f>
        <v>0</v>
      </c>
    </row>
    <row r="399" spans="1:2" ht="15.75" thickBot="1" x14ac:dyDescent="0.3">
      <c r="A399" s="54"/>
      <c r="B399" s="55">
        <f>COUNTIF('Effectif contrat'!B399:B2677,A399)</f>
        <v>0</v>
      </c>
    </row>
    <row r="400" spans="1:2" ht="15.75" thickBot="1" x14ac:dyDescent="0.3">
      <c r="A400" s="54"/>
      <c r="B400" s="55">
        <f>COUNTIF('Effectif contrat'!B400:B2678,A400)</f>
        <v>0</v>
      </c>
    </row>
    <row r="401" spans="1:2" ht="15.75" thickBot="1" x14ac:dyDescent="0.3">
      <c r="A401" s="54"/>
      <c r="B401" s="55">
        <f>COUNTIF('Effectif contrat'!B401:B2679,A401)</f>
        <v>0</v>
      </c>
    </row>
    <row r="402" spans="1:2" ht="15.75" thickBot="1" x14ac:dyDescent="0.3">
      <c r="A402" s="54"/>
      <c r="B402" s="55">
        <f>COUNTIF('Effectif contrat'!B402:B2680,A402)</f>
        <v>0</v>
      </c>
    </row>
    <row r="403" spans="1:2" ht="15.75" thickBot="1" x14ac:dyDescent="0.3">
      <c r="A403" s="54"/>
      <c r="B403" s="55">
        <f>COUNTIF('Effectif contrat'!B403:B2681,A403)</f>
        <v>0</v>
      </c>
    </row>
    <row r="404" spans="1:2" ht="15.75" thickBot="1" x14ac:dyDescent="0.3">
      <c r="A404" s="54"/>
      <c r="B404" s="55">
        <f>COUNTIF('Effectif contrat'!B404:B2682,A404)</f>
        <v>0</v>
      </c>
    </row>
    <row r="405" spans="1:2" ht="15.75" thickBot="1" x14ac:dyDescent="0.3">
      <c r="A405" s="54"/>
      <c r="B405" s="55">
        <f>COUNTIF('Effectif contrat'!B405:B2683,A405)</f>
        <v>0</v>
      </c>
    </row>
    <row r="406" spans="1:2" ht="15.75" thickBot="1" x14ac:dyDescent="0.3">
      <c r="A406" s="54"/>
      <c r="B406" s="55">
        <f>COUNTIF('Effectif contrat'!B406:B2684,A406)</f>
        <v>0</v>
      </c>
    </row>
    <row r="407" spans="1:2" ht="15.75" thickBot="1" x14ac:dyDescent="0.3">
      <c r="A407" s="54"/>
      <c r="B407" s="55">
        <f>COUNTIF('Effectif contrat'!B407:B2685,A407)</f>
        <v>0</v>
      </c>
    </row>
    <row r="408" spans="1:2" ht="15.75" thickBot="1" x14ac:dyDescent="0.3">
      <c r="A408" s="54"/>
      <c r="B408" s="55">
        <f>COUNTIF('Effectif contrat'!B408:B2686,A408)</f>
        <v>0</v>
      </c>
    </row>
    <row r="409" spans="1:2" ht="15.75" thickBot="1" x14ac:dyDescent="0.3">
      <c r="A409" s="54"/>
      <c r="B409" s="55">
        <f>COUNTIF('Effectif contrat'!B409:B2687,A409)</f>
        <v>0</v>
      </c>
    </row>
    <row r="410" spans="1:2" ht="15.75" thickBot="1" x14ac:dyDescent="0.3">
      <c r="A410" s="54"/>
      <c r="B410" s="55">
        <f>COUNTIF('Effectif contrat'!B410:B2688,A410)</f>
        <v>0</v>
      </c>
    </row>
    <row r="411" spans="1:2" ht="15.75" thickBot="1" x14ac:dyDescent="0.3">
      <c r="A411" s="54"/>
      <c r="B411" s="55">
        <f>COUNTIF('Effectif contrat'!B411:B2689,A411)</f>
        <v>0</v>
      </c>
    </row>
    <row r="412" spans="1:2" ht="15.75" thickBot="1" x14ac:dyDescent="0.3">
      <c r="A412" s="54"/>
      <c r="B412" s="55">
        <f>COUNTIF('Effectif contrat'!B412:B2690,A412)</f>
        <v>0</v>
      </c>
    </row>
    <row r="413" spans="1:2" ht="15.75" thickBot="1" x14ac:dyDescent="0.3">
      <c r="A413" s="54"/>
      <c r="B413" s="55">
        <f>COUNTIF('Effectif contrat'!B413:B2691,A413)</f>
        <v>0</v>
      </c>
    </row>
    <row r="414" spans="1:2" ht="15.75" thickBot="1" x14ac:dyDescent="0.3">
      <c r="A414" s="54"/>
      <c r="B414" s="55">
        <f>COUNTIF('Effectif contrat'!B414:B2692,A414)</f>
        <v>0</v>
      </c>
    </row>
    <row r="415" spans="1:2" ht="15.75" thickBot="1" x14ac:dyDescent="0.3">
      <c r="A415" s="54"/>
      <c r="B415" s="55">
        <f>COUNTIF('Effectif contrat'!B415:B2693,A415)</f>
        <v>0</v>
      </c>
    </row>
    <row r="416" spans="1:2" ht="15.75" thickBot="1" x14ac:dyDescent="0.3">
      <c r="A416" s="54"/>
      <c r="B416" s="55">
        <f>COUNTIF('Effectif contrat'!B416:B2694,A416)</f>
        <v>0</v>
      </c>
    </row>
    <row r="417" spans="1:2" ht="15.75" thickBot="1" x14ac:dyDescent="0.3">
      <c r="A417" s="54"/>
      <c r="B417" s="55">
        <f>COUNTIF('Effectif contrat'!B417:B2695,A417)</f>
        <v>0</v>
      </c>
    </row>
    <row r="418" spans="1:2" ht="15.75" thickBot="1" x14ac:dyDescent="0.3">
      <c r="A418" s="54"/>
      <c r="B418" s="55">
        <f>COUNTIF('Effectif contrat'!B418:B2696,A418)</f>
        <v>0</v>
      </c>
    </row>
    <row r="419" spans="1:2" ht="15.75" thickBot="1" x14ac:dyDescent="0.3">
      <c r="A419" s="54"/>
      <c r="B419" s="55">
        <f>COUNTIF('Effectif contrat'!B419:B2697,A419)</f>
        <v>0</v>
      </c>
    </row>
    <row r="420" spans="1:2" ht="15.75" thickBot="1" x14ac:dyDescent="0.3">
      <c r="A420" s="54"/>
      <c r="B420" s="55">
        <f>COUNTIF('Effectif contrat'!B420:B2698,A420)</f>
        <v>0</v>
      </c>
    </row>
    <row r="421" spans="1:2" ht="15.75" thickBot="1" x14ac:dyDescent="0.3">
      <c r="A421" s="54"/>
      <c r="B421" s="55">
        <f>COUNTIF('Effectif contrat'!B421:B2699,A421)</f>
        <v>0</v>
      </c>
    </row>
    <row r="422" spans="1:2" ht="15.75" thickBot="1" x14ac:dyDescent="0.3">
      <c r="A422" s="54"/>
      <c r="B422" s="55">
        <f>COUNTIF('Effectif contrat'!B422:B2700,A422)</f>
        <v>0</v>
      </c>
    </row>
    <row r="423" spans="1:2" ht="15.75" thickBot="1" x14ac:dyDescent="0.3">
      <c r="A423" s="54"/>
      <c r="B423" s="55">
        <f>COUNTIF('Effectif contrat'!B423:B2701,A423)</f>
        <v>0</v>
      </c>
    </row>
    <row r="424" spans="1:2" ht="15.75" thickBot="1" x14ac:dyDescent="0.3">
      <c r="A424" s="54"/>
      <c r="B424" s="55">
        <f>COUNTIF('Effectif contrat'!B424:B2702,A424)</f>
        <v>0</v>
      </c>
    </row>
    <row r="425" spans="1:2" ht="15.75" thickBot="1" x14ac:dyDescent="0.3">
      <c r="A425" s="54"/>
      <c r="B425" s="55">
        <f>COUNTIF('Effectif contrat'!B425:B2703,A425)</f>
        <v>0</v>
      </c>
    </row>
    <row r="426" spans="1:2" ht="15.75" thickBot="1" x14ac:dyDescent="0.3">
      <c r="A426" s="54"/>
      <c r="B426" s="55">
        <f>COUNTIF('Effectif contrat'!B426:B2704,A426)</f>
        <v>0</v>
      </c>
    </row>
    <row r="427" spans="1:2" ht="15.75" thickBot="1" x14ac:dyDescent="0.3">
      <c r="A427" s="54"/>
      <c r="B427" s="55">
        <f>COUNTIF('Effectif contrat'!B427:B2705,A427)</f>
        <v>0</v>
      </c>
    </row>
    <row r="428" spans="1:2" ht="15.75" thickBot="1" x14ac:dyDescent="0.3">
      <c r="A428" s="54"/>
      <c r="B428" s="55">
        <f>COUNTIF('Effectif contrat'!B428:B2706,A428)</f>
        <v>0</v>
      </c>
    </row>
    <row r="429" spans="1:2" ht="15.75" thickBot="1" x14ac:dyDescent="0.3">
      <c r="A429" s="54"/>
      <c r="B429" s="55">
        <f>COUNTIF('Effectif contrat'!B429:B2707,A429)</f>
        <v>0</v>
      </c>
    </row>
    <row r="430" spans="1:2" ht="15.75" thickBot="1" x14ac:dyDescent="0.3">
      <c r="A430" s="54"/>
      <c r="B430" s="55">
        <f>COUNTIF('Effectif contrat'!B430:B2708,A430)</f>
        <v>0</v>
      </c>
    </row>
    <row r="431" spans="1:2" ht="15.75" thickBot="1" x14ac:dyDescent="0.3">
      <c r="A431" s="54"/>
      <c r="B431" s="55">
        <f>COUNTIF('Effectif contrat'!B431:B2709,A431)</f>
        <v>0</v>
      </c>
    </row>
    <row r="432" spans="1:2" ht="15.75" thickBot="1" x14ac:dyDescent="0.3">
      <c r="A432" s="54"/>
      <c r="B432" s="55">
        <f>COUNTIF('Effectif contrat'!B432:B2710,A432)</f>
        <v>0</v>
      </c>
    </row>
    <row r="433" spans="1:2" ht="15.75" thickBot="1" x14ac:dyDescent="0.3">
      <c r="A433" s="54"/>
      <c r="B433" s="55">
        <f>COUNTIF('Effectif contrat'!B433:B2711,A433)</f>
        <v>0</v>
      </c>
    </row>
    <row r="434" spans="1:2" ht="15.75" thickBot="1" x14ac:dyDescent="0.3">
      <c r="A434" s="54"/>
      <c r="B434" s="55">
        <f>COUNTIF('Effectif contrat'!B434:B2712,A434)</f>
        <v>0</v>
      </c>
    </row>
    <row r="435" spans="1:2" ht="15.75" thickBot="1" x14ac:dyDescent="0.3">
      <c r="A435" s="54"/>
      <c r="B435" s="55">
        <f>COUNTIF('Effectif contrat'!B435:B2713,A435)</f>
        <v>0</v>
      </c>
    </row>
    <row r="436" spans="1:2" ht="15.75" thickBot="1" x14ac:dyDescent="0.3">
      <c r="A436" s="54"/>
      <c r="B436" s="55">
        <f>COUNTIF('Effectif contrat'!B436:B2714,A436)</f>
        <v>0</v>
      </c>
    </row>
    <row r="437" spans="1:2" ht="15.75" thickBot="1" x14ac:dyDescent="0.3">
      <c r="A437" s="54"/>
      <c r="B437" s="55">
        <f>COUNTIF('Effectif contrat'!B437:B2715,A437)</f>
        <v>0</v>
      </c>
    </row>
    <row r="438" spans="1:2" ht="15.75" thickBot="1" x14ac:dyDescent="0.3">
      <c r="A438" s="54"/>
      <c r="B438" s="55">
        <f>COUNTIF('Effectif contrat'!B438:B2716,A438)</f>
        <v>0</v>
      </c>
    </row>
    <row r="439" spans="1:2" ht="15.75" thickBot="1" x14ac:dyDescent="0.3">
      <c r="A439" s="54"/>
      <c r="B439" s="55">
        <f>COUNTIF('Effectif contrat'!B439:B2717,A439)</f>
        <v>0</v>
      </c>
    </row>
    <row r="440" spans="1:2" ht="15.75" thickBot="1" x14ac:dyDescent="0.3">
      <c r="A440" s="54"/>
      <c r="B440" s="55">
        <f>COUNTIF('Effectif contrat'!B440:B2718,A440)</f>
        <v>0</v>
      </c>
    </row>
    <row r="441" spans="1:2" ht="15.75" thickBot="1" x14ac:dyDescent="0.3">
      <c r="A441" s="54"/>
      <c r="B441" s="55">
        <f>COUNTIF('Effectif contrat'!B441:B2719,A441)</f>
        <v>0</v>
      </c>
    </row>
    <row r="442" spans="1:2" ht="15.75" thickBot="1" x14ac:dyDescent="0.3">
      <c r="A442" s="54"/>
      <c r="B442" s="55">
        <f>COUNTIF('Effectif contrat'!B442:B2720,A442)</f>
        <v>0</v>
      </c>
    </row>
    <row r="443" spans="1:2" ht="15.75" thickBot="1" x14ac:dyDescent="0.3">
      <c r="A443" s="54"/>
      <c r="B443" s="55">
        <f>COUNTIF('Effectif contrat'!B443:B2721,A443)</f>
        <v>0</v>
      </c>
    </row>
    <row r="444" spans="1:2" ht="15.75" thickBot="1" x14ac:dyDescent="0.3">
      <c r="A444" s="54"/>
      <c r="B444" s="55">
        <f>COUNTIF('Effectif contrat'!B444:B2722,A444)</f>
        <v>0</v>
      </c>
    </row>
    <row r="445" spans="1:2" ht="15.75" thickBot="1" x14ac:dyDescent="0.3">
      <c r="A445" s="54"/>
      <c r="B445" s="55">
        <f>COUNTIF('Effectif contrat'!B445:B2723,A445)</f>
        <v>0</v>
      </c>
    </row>
    <row r="446" spans="1:2" ht="15.75" thickBot="1" x14ac:dyDescent="0.3">
      <c r="A446" s="54"/>
      <c r="B446" s="55">
        <f>COUNTIF('Effectif contrat'!B446:B2724,A446)</f>
        <v>0</v>
      </c>
    </row>
    <row r="447" spans="1:2" ht="15.75" thickBot="1" x14ac:dyDescent="0.3">
      <c r="A447" s="54"/>
      <c r="B447" s="55">
        <f>COUNTIF('Effectif contrat'!B447:B2725,A447)</f>
        <v>0</v>
      </c>
    </row>
    <row r="448" spans="1:2" ht="15.75" thickBot="1" x14ac:dyDescent="0.3">
      <c r="A448" s="54"/>
      <c r="B448" s="55">
        <f>COUNTIF('Effectif contrat'!B448:B2726,A448)</f>
        <v>0</v>
      </c>
    </row>
    <row r="449" spans="1:2" ht="15.75" thickBot="1" x14ac:dyDescent="0.3">
      <c r="A449" s="54"/>
      <c r="B449" s="55">
        <f>COUNTIF('Effectif contrat'!B449:B2727,A449)</f>
        <v>0</v>
      </c>
    </row>
    <row r="450" spans="1:2" ht="15.75" thickBot="1" x14ac:dyDescent="0.3">
      <c r="A450" s="54"/>
      <c r="B450" s="55">
        <f>COUNTIF('Effectif contrat'!B450:B2728,A450)</f>
        <v>0</v>
      </c>
    </row>
    <row r="451" spans="1:2" ht="15.75" thickBot="1" x14ac:dyDescent="0.3">
      <c r="A451" s="54"/>
      <c r="B451" s="55">
        <f>COUNTIF('Effectif contrat'!B451:B2729,A451)</f>
        <v>0</v>
      </c>
    </row>
    <row r="452" spans="1:2" ht="15.75" thickBot="1" x14ac:dyDescent="0.3">
      <c r="A452" s="54"/>
      <c r="B452" s="55">
        <f>COUNTIF('Effectif contrat'!B452:B2730,A452)</f>
        <v>0</v>
      </c>
    </row>
    <row r="453" spans="1:2" ht="15.75" thickBot="1" x14ac:dyDescent="0.3">
      <c r="A453" s="54"/>
      <c r="B453" s="55">
        <f>COUNTIF('Effectif contrat'!B453:B2731,A453)</f>
        <v>0</v>
      </c>
    </row>
    <row r="454" spans="1:2" ht="15.75" thickBot="1" x14ac:dyDescent="0.3">
      <c r="A454" s="54"/>
      <c r="B454" s="55">
        <f>COUNTIF('Effectif contrat'!B454:B2732,A454)</f>
        <v>0</v>
      </c>
    </row>
    <row r="455" spans="1:2" ht="15.75" thickBot="1" x14ac:dyDescent="0.3">
      <c r="A455" s="54"/>
      <c r="B455" s="55">
        <f>COUNTIF('Effectif contrat'!B455:B2733,A455)</f>
        <v>0</v>
      </c>
    </row>
    <row r="456" spans="1:2" ht="15.75" thickBot="1" x14ac:dyDescent="0.3">
      <c r="A456" s="54"/>
      <c r="B456" s="55">
        <f>COUNTIF('Effectif contrat'!B456:B2734,A456)</f>
        <v>0</v>
      </c>
    </row>
    <row r="457" spans="1:2" ht="15.75" thickBot="1" x14ac:dyDescent="0.3">
      <c r="A457" s="54"/>
      <c r="B457" s="55">
        <f>COUNTIF('Effectif contrat'!B457:B2735,A457)</f>
        <v>0</v>
      </c>
    </row>
    <row r="458" spans="1:2" ht="15.75" thickBot="1" x14ac:dyDescent="0.3">
      <c r="A458" s="54"/>
      <c r="B458" s="55">
        <f>COUNTIF('Effectif contrat'!B458:B2736,A458)</f>
        <v>0</v>
      </c>
    </row>
    <row r="459" spans="1:2" ht="15.75" thickBot="1" x14ac:dyDescent="0.3">
      <c r="A459" s="54"/>
      <c r="B459" s="55">
        <f>COUNTIF('Effectif contrat'!B459:B2737,A459)</f>
        <v>0</v>
      </c>
    </row>
    <row r="460" spans="1:2" ht="15.75" thickBot="1" x14ac:dyDescent="0.3">
      <c r="A460" s="54"/>
      <c r="B460" s="55">
        <f>COUNTIF('Effectif contrat'!B460:B2738,A460)</f>
        <v>0</v>
      </c>
    </row>
    <row r="461" spans="1:2" ht="15.75" thickBot="1" x14ac:dyDescent="0.3">
      <c r="A461" s="54"/>
      <c r="B461" s="55">
        <f>COUNTIF('Effectif contrat'!B461:B2739,A461)</f>
        <v>0</v>
      </c>
    </row>
    <row r="462" spans="1:2" ht="15.75" thickBot="1" x14ac:dyDescent="0.3">
      <c r="A462" s="54"/>
      <c r="B462" s="55">
        <f>COUNTIF('Effectif contrat'!B462:B2740,A462)</f>
        <v>0</v>
      </c>
    </row>
    <row r="463" spans="1:2" ht="15.75" thickBot="1" x14ac:dyDescent="0.3">
      <c r="A463" s="54"/>
      <c r="B463" s="55">
        <f>COUNTIF('Effectif contrat'!B463:B2741,A463)</f>
        <v>0</v>
      </c>
    </row>
    <row r="464" spans="1:2" ht="15.75" thickBot="1" x14ac:dyDescent="0.3">
      <c r="A464" s="54"/>
      <c r="B464" s="55">
        <f>COUNTIF('Effectif contrat'!B464:B2742,A464)</f>
        <v>0</v>
      </c>
    </row>
    <row r="465" spans="1:2" ht="15.75" thickBot="1" x14ac:dyDescent="0.3">
      <c r="A465" s="54"/>
      <c r="B465" s="55">
        <f>COUNTIF('Effectif contrat'!B465:B2743,A465)</f>
        <v>0</v>
      </c>
    </row>
    <row r="466" spans="1:2" ht="15.75" thickBot="1" x14ac:dyDescent="0.3">
      <c r="A466" s="54"/>
      <c r="B466" s="55">
        <f>COUNTIF('Effectif contrat'!B466:B2744,A466)</f>
        <v>0</v>
      </c>
    </row>
    <row r="467" spans="1:2" ht="15.75" thickBot="1" x14ac:dyDescent="0.3">
      <c r="A467" s="54"/>
      <c r="B467" s="55">
        <f>COUNTIF('Effectif contrat'!B467:B2745,A467)</f>
        <v>0</v>
      </c>
    </row>
    <row r="468" spans="1:2" ht="15.75" thickBot="1" x14ac:dyDescent="0.3">
      <c r="A468" s="54"/>
      <c r="B468" s="55">
        <f>COUNTIF('Effectif contrat'!B468:B2746,A468)</f>
        <v>0</v>
      </c>
    </row>
    <row r="469" spans="1:2" ht="15.75" thickBot="1" x14ac:dyDescent="0.3">
      <c r="A469" s="54"/>
      <c r="B469" s="55">
        <f>COUNTIF('Effectif contrat'!B469:B2747,A469)</f>
        <v>0</v>
      </c>
    </row>
    <row r="470" spans="1:2" ht="15.75" thickBot="1" x14ac:dyDescent="0.3">
      <c r="A470" s="54"/>
      <c r="B470" s="55">
        <f>COUNTIF('Effectif contrat'!B470:B2748,A470)</f>
        <v>0</v>
      </c>
    </row>
    <row r="471" spans="1:2" ht="15.75" thickBot="1" x14ac:dyDescent="0.3">
      <c r="A471" s="54"/>
      <c r="B471" s="55">
        <f>COUNTIF('Effectif contrat'!B471:B2749,A471)</f>
        <v>0</v>
      </c>
    </row>
    <row r="472" spans="1:2" ht="15.75" thickBot="1" x14ac:dyDescent="0.3">
      <c r="A472" s="54"/>
      <c r="B472" s="55">
        <f>COUNTIF('Effectif contrat'!B472:B2750,A472)</f>
        <v>0</v>
      </c>
    </row>
    <row r="473" spans="1:2" ht="15.75" thickBot="1" x14ac:dyDescent="0.3">
      <c r="A473" s="54"/>
      <c r="B473" s="55">
        <f>COUNTIF('Effectif contrat'!B473:B2751,A473)</f>
        <v>0</v>
      </c>
    </row>
    <row r="474" spans="1:2" ht="15.75" thickBot="1" x14ac:dyDescent="0.3">
      <c r="A474" s="54"/>
      <c r="B474" s="55">
        <f>COUNTIF('Effectif contrat'!B474:B2752,A474)</f>
        <v>0</v>
      </c>
    </row>
    <row r="475" spans="1:2" ht="15.75" thickBot="1" x14ac:dyDescent="0.3">
      <c r="A475" s="54"/>
      <c r="B475" s="55">
        <f>COUNTIF('Effectif contrat'!B475:B2753,A475)</f>
        <v>0</v>
      </c>
    </row>
    <row r="476" spans="1:2" ht="15.75" thickBot="1" x14ac:dyDescent="0.3">
      <c r="A476" s="54"/>
      <c r="B476" s="55">
        <f>COUNTIF('Effectif contrat'!B476:B2754,A476)</f>
        <v>0</v>
      </c>
    </row>
    <row r="477" spans="1:2" ht="15.75" thickBot="1" x14ac:dyDescent="0.3">
      <c r="A477" s="54"/>
      <c r="B477" s="55">
        <f>COUNTIF('Effectif contrat'!B477:B2755,A477)</f>
        <v>0</v>
      </c>
    </row>
    <row r="478" spans="1:2" ht="15.75" thickBot="1" x14ac:dyDescent="0.3">
      <c r="A478" s="54"/>
      <c r="B478" s="55">
        <f>COUNTIF('Effectif contrat'!B478:B2756,A478)</f>
        <v>0</v>
      </c>
    </row>
    <row r="479" spans="1:2" ht="15.75" thickBot="1" x14ac:dyDescent="0.3">
      <c r="A479" s="54"/>
      <c r="B479" s="55">
        <f>COUNTIF('Effectif contrat'!B479:B2757,A479)</f>
        <v>0</v>
      </c>
    </row>
    <row r="480" spans="1:2" ht="15.75" thickBot="1" x14ac:dyDescent="0.3">
      <c r="A480" s="54"/>
      <c r="B480" s="55">
        <f>COUNTIF('Effectif contrat'!B480:B2758,A480)</f>
        <v>0</v>
      </c>
    </row>
    <row r="481" spans="1:2" ht="15.75" thickBot="1" x14ac:dyDescent="0.3">
      <c r="A481" s="54"/>
      <c r="B481" s="55">
        <f>COUNTIF('Effectif contrat'!B481:B2759,A481)</f>
        <v>0</v>
      </c>
    </row>
    <row r="482" spans="1:2" ht="15.75" thickBot="1" x14ac:dyDescent="0.3">
      <c r="A482" s="54"/>
      <c r="B482" s="55">
        <f>COUNTIF('Effectif contrat'!B482:B2760,A482)</f>
        <v>0</v>
      </c>
    </row>
    <row r="483" spans="1:2" ht="15.75" thickBot="1" x14ac:dyDescent="0.3">
      <c r="A483" s="54"/>
      <c r="B483" s="55">
        <f>COUNTIF('Effectif contrat'!B483:B2761,A483)</f>
        <v>0</v>
      </c>
    </row>
    <row r="484" spans="1:2" ht="15.75" thickBot="1" x14ac:dyDescent="0.3">
      <c r="A484" s="54"/>
      <c r="B484" s="55">
        <f>COUNTIF('Effectif contrat'!B484:B2762,A484)</f>
        <v>0</v>
      </c>
    </row>
    <row r="485" spans="1:2" ht="15.75" thickBot="1" x14ac:dyDescent="0.3">
      <c r="A485" s="54"/>
      <c r="B485" s="55">
        <f>COUNTIF('Effectif contrat'!B485:B2763,A485)</f>
        <v>0</v>
      </c>
    </row>
    <row r="486" spans="1:2" ht="15.75" thickBot="1" x14ac:dyDescent="0.3">
      <c r="A486" s="54"/>
      <c r="B486" s="55">
        <f>COUNTIF('Effectif contrat'!B486:B2764,A486)</f>
        <v>0</v>
      </c>
    </row>
    <row r="487" spans="1:2" ht="15.75" thickBot="1" x14ac:dyDescent="0.3">
      <c r="A487" s="54"/>
      <c r="B487" s="55">
        <f>COUNTIF('Effectif contrat'!B487:B2765,A487)</f>
        <v>0</v>
      </c>
    </row>
    <row r="488" spans="1:2" ht="15.75" thickBot="1" x14ac:dyDescent="0.3">
      <c r="A488" s="54"/>
      <c r="B488" s="55">
        <f>COUNTIF('Effectif contrat'!B488:B2766,A488)</f>
        <v>0</v>
      </c>
    </row>
    <row r="489" spans="1:2" ht="15.75" thickBot="1" x14ac:dyDescent="0.3">
      <c r="A489" s="54"/>
      <c r="B489" s="55">
        <f>COUNTIF('Effectif contrat'!B489:B2767,A489)</f>
        <v>0</v>
      </c>
    </row>
    <row r="490" spans="1:2" ht="15.75" thickBot="1" x14ac:dyDescent="0.3">
      <c r="A490" s="54"/>
      <c r="B490" s="55">
        <f>COUNTIF('Effectif contrat'!B490:B2768,A490)</f>
        <v>0</v>
      </c>
    </row>
    <row r="491" spans="1:2" ht="15.75" thickBot="1" x14ac:dyDescent="0.3">
      <c r="A491" s="54"/>
      <c r="B491" s="55">
        <f>COUNTIF('Effectif contrat'!B491:B2769,A491)</f>
        <v>0</v>
      </c>
    </row>
    <row r="492" spans="1:2" ht="15.75" thickBot="1" x14ac:dyDescent="0.3">
      <c r="A492" s="54"/>
      <c r="B492" s="55">
        <f>COUNTIF('Effectif contrat'!B492:B2770,A492)</f>
        <v>0</v>
      </c>
    </row>
    <row r="493" spans="1:2" ht="15.75" thickBot="1" x14ac:dyDescent="0.3">
      <c r="A493" s="54"/>
      <c r="B493" s="55">
        <f>COUNTIF('Effectif contrat'!B493:B2771,A493)</f>
        <v>0</v>
      </c>
    </row>
    <row r="494" spans="1:2" ht="15.75" thickBot="1" x14ac:dyDescent="0.3">
      <c r="A494" s="54"/>
      <c r="B494" s="55">
        <f>COUNTIF('Effectif contrat'!B494:B2772,A494)</f>
        <v>0</v>
      </c>
    </row>
    <row r="495" spans="1:2" ht="15.75" thickBot="1" x14ac:dyDescent="0.3">
      <c r="A495" s="54"/>
      <c r="B495" s="55">
        <f>COUNTIF('Effectif contrat'!B495:B2773,A495)</f>
        <v>0</v>
      </c>
    </row>
    <row r="496" spans="1:2" ht="15.75" thickBot="1" x14ac:dyDescent="0.3">
      <c r="A496" s="54"/>
      <c r="B496" s="55">
        <f>COUNTIF('Effectif contrat'!B496:B2774,A496)</f>
        <v>0</v>
      </c>
    </row>
    <row r="497" spans="1:2" ht="15.75" thickBot="1" x14ac:dyDescent="0.3">
      <c r="A497" s="54"/>
      <c r="B497" s="55">
        <f>COUNTIF('Effectif contrat'!B497:B2775,A497)</f>
        <v>0</v>
      </c>
    </row>
    <row r="498" spans="1:2" ht="15.75" thickBot="1" x14ac:dyDescent="0.3">
      <c r="A498" s="54"/>
      <c r="B498" s="55">
        <f>COUNTIF('Effectif contrat'!B498:B2776,A498)</f>
        <v>0</v>
      </c>
    </row>
    <row r="499" spans="1:2" ht="15.75" thickBot="1" x14ac:dyDescent="0.3">
      <c r="A499" s="54"/>
      <c r="B499" s="55">
        <f>COUNTIF('Effectif contrat'!B499:B2777,A499)</f>
        <v>0</v>
      </c>
    </row>
    <row r="500" spans="1:2" ht="15.75" thickBot="1" x14ac:dyDescent="0.3">
      <c r="A500" s="54"/>
      <c r="B500" s="55">
        <f>COUNTIF('Effectif contrat'!B500:B2778,A500)</f>
        <v>0</v>
      </c>
    </row>
    <row r="501" spans="1:2" ht="15.75" thickBot="1" x14ac:dyDescent="0.3">
      <c r="A501" s="54"/>
      <c r="B501" s="55">
        <f>COUNTIF('Effectif contrat'!B501:B2779,A501)</f>
        <v>0</v>
      </c>
    </row>
    <row r="502" spans="1:2" ht="15.75" thickBot="1" x14ac:dyDescent="0.3">
      <c r="A502" s="54"/>
      <c r="B502" s="55">
        <f>COUNTIF('Effectif contrat'!B502:B2780,A502)</f>
        <v>0</v>
      </c>
    </row>
    <row r="503" spans="1:2" ht="15.75" thickBot="1" x14ac:dyDescent="0.3">
      <c r="A503" s="54"/>
      <c r="B503" s="55">
        <f>COUNTIF('Effectif contrat'!B503:B2781,A503)</f>
        <v>0</v>
      </c>
    </row>
    <row r="504" spans="1:2" ht="15.75" thickBot="1" x14ac:dyDescent="0.3">
      <c r="A504" s="54"/>
      <c r="B504" s="55">
        <f>COUNTIF('Effectif contrat'!B504:B2782,A504)</f>
        <v>0</v>
      </c>
    </row>
    <row r="505" spans="1:2" ht="15.75" thickBot="1" x14ac:dyDescent="0.3">
      <c r="A505" s="54"/>
      <c r="B505" s="55">
        <f>COUNTIF('Effectif contrat'!B505:B2783,A505)</f>
        <v>0</v>
      </c>
    </row>
    <row r="506" spans="1:2" ht="15.75" thickBot="1" x14ac:dyDescent="0.3">
      <c r="A506" s="54"/>
      <c r="B506" s="55">
        <f>COUNTIF('Effectif contrat'!B506:B2784,A506)</f>
        <v>0</v>
      </c>
    </row>
    <row r="507" spans="1:2" ht="15.75" thickBot="1" x14ac:dyDescent="0.3">
      <c r="A507" s="54"/>
      <c r="B507" s="55">
        <f>COUNTIF('Effectif contrat'!B507:B2785,A507)</f>
        <v>0</v>
      </c>
    </row>
    <row r="508" spans="1:2" ht="15.75" thickBot="1" x14ac:dyDescent="0.3">
      <c r="A508" s="54"/>
      <c r="B508" s="55">
        <f>COUNTIF('Effectif contrat'!B508:B2786,A508)</f>
        <v>0</v>
      </c>
    </row>
    <row r="509" spans="1:2" ht="15.75" thickBot="1" x14ac:dyDescent="0.3">
      <c r="A509" s="54"/>
      <c r="B509" s="55">
        <f>COUNTIF('Effectif contrat'!B509:B2787,A509)</f>
        <v>0</v>
      </c>
    </row>
    <row r="510" spans="1:2" ht="15.75" thickBot="1" x14ac:dyDescent="0.3">
      <c r="A510" s="54"/>
      <c r="B510" s="55">
        <f>COUNTIF('Effectif contrat'!B510:B2788,A510)</f>
        <v>0</v>
      </c>
    </row>
    <row r="511" spans="1:2" ht="15.75" thickBot="1" x14ac:dyDescent="0.3">
      <c r="A511" s="54"/>
      <c r="B511" s="55">
        <f>COUNTIF('Effectif contrat'!B511:B2789,A511)</f>
        <v>0</v>
      </c>
    </row>
    <row r="512" spans="1:2" ht="15.75" thickBot="1" x14ac:dyDescent="0.3">
      <c r="A512" s="54"/>
      <c r="B512" s="55">
        <f>COUNTIF('Effectif contrat'!B512:B2790,A512)</f>
        <v>0</v>
      </c>
    </row>
    <row r="513" spans="1:2" ht="15.75" thickBot="1" x14ac:dyDescent="0.3">
      <c r="A513" s="54"/>
      <c r="B513" s="55">
        <f>COUNTIF('Effectif contrat'!B513:B2791,A513)</f>
        <v>0</v>
      </c>
    </row>
    <row r="514" spans="1:2" ht="15.75" thickBot="1" x14ac:dyDescent="0.3">
      <c r="A514" s="54"/>
      <c r="B514" s="55">
        <f>COUNTIF('Effectif contrat'!B514:B2792,A514)</f>
        <v>0</v>
      </c>
    </row>
    <row r="515" spans="1:2" ht="15.75" thickBot="1" x14ac:dyDescent="0.3">
      <c r="A515" s="54"/>
      <c r="B515" s="55">
        <f>COUNTIF('Effectif contrat'!B515:B2793,A515)</f>
        <v>0</v>
      </c>
    </row>
    <row r="516" spans="1:2" ht="15.75" thickBot="1" x14ac:dyDescent="0.3">
      <c r="A516" s="54"/>
      <c r="B516" s="55">
        <f>COUNTIF('Effectif contrat'!B516:B2794,A516)</f>
        <v>0</v>
      </c>
    </row>
    <row r="517" spans="1:2" ht="15.75" thickBot="1" x14ac:dyDescent="0.3">
      <c r="A517" s="54"/>
      <c r="B517" s="55">
        <f>COUNTIF('Effectif contrat'!B517:B2795,A517)</f>
        <v>0</v>
      </c>
    </row>
    <row r="518" spans="1:2" ht="15.75" thickBot="1" x14ac:dyDescent="0.3">
      <c r="A518" s="54"/>
      <c r="B518" s="55">
        <f>COUNTIF('Effectif contrat'!B518:B2796,A518)</f>
        <v>0</v>
      </c>
    </row>
    <row r="519" spans="1:2" ht="15.75" thickBot="1" x14ac:dyDescent="0.3">
      <c r="A519" s="54"/>
      <c r="B519" s="55">
        <f>COUNTIF('Effectif contrat'!B519:B2797,A519)</f>
        <v>0</v>
      </c>
    </row>
    <row r="520" spans="1:2" ht="15.75" thickBot="1" x14ac:dyDescent="0.3">
      <c r="A520" s="54"/>
      <c r="B520" s="55">
        <f>COUNTIF('Effectif contrat'!B520:B2798,A520)</f>
        <v>0</v>
      </c>
    </row>
    <row r="521" spans="1:2" ht="15.75" thickBot="1" x14ac:dyDescent="0.3">
      <c r="A521" s="54"/>
      <c r="B521" s="55">
        <f>COUNTIF('Effectif contrat'!B521:B2799,A521)</f>
        <v>0</v>
      </c>
    </row>
    <row r="522" spans="1:2" ht="15.75" thickBot="1" x14ac:dyDescent="0.3">
      <c r="A522" s="54"/>
      <c r="B522" s="55">
        <f>COUNTIF('Effectif contrat'!B522:B2800,A522)</f>
        <v>0</v>
      </c>
    </row>
    <row r="523" spans="1:2" ht="15.75" thickBot="1" x14ac:dyDescent="0.3">
      <c r="A523" s="54"/>
      <c r="B523" s="55">
        <f>COUNTIF('Effectif contrat'!B523:B2801,A523)</f>
        <v>0</v>
      </c>
    </row>
    <row r="524" spans="1:2" ht="15.75" thickBot="1" x14ac:dyDescent="0.3">
      <c r="A524" s="54"/>
      <c r="B524" s="55">
        <f>COUNTIF('Effectif contrat'!B524:B2802,A524)</f>
        <v>0</v>
      </c>
    </row>
    <row r="525" spans="1:2" ht="15.75" thickBot="1" x14ac:dyDescent="0.3">
      <c r="A525" s="54"/>
      <c r="B525" s="55">
        <f>COUNTIF('Effectif contrat'!B525:B2803,A525)</f>
        <v>0</v>
      </c>
    </row>
    <row r="526" spans="1:2" ht="15.75" thickBot="1" x14ac:dyDescent="0.3">
      <c r="A526" s="54"/>
      <c r="B526" s="55">
        <f>COUNTIF('Effectif contrat'!B526:B2804,A526)</f>
        <v>0</v>
      </c>
    </row>
    <row r="527" spans="1:2" ht="15.75" thickBot="1" x14ac:dyDescent="0.3">
      <c r="A527" s="54"/>
      <c r="B527" s="55">
        <f>COUNTIF('Effectif contrat'!B527:B2805,A527)</f>
        <v>0</v>
      </c>
    </row>
    <row r="528" spans="1:2" ht="15.75" thickBot="1" x14ac:dyDescent="0.3">
      <c r="A528" s="54"/>
      <c r="B528" s="55">
        <f>COUNTIF('Effectif contrat'!B528:B2806,A528)</f>
        <v>0</v>
      </c>
    </row>
    <row r="529" spans="1:2" ht="15.75" thickBot="1" x14ac:dyDescent="0.3">
      <c r="A529" s="54"/>
      <c r="B529" s="55">
        <f>COUNTIF('Effectif contrat'!B529:B2807,A529)</f>
        <v>0</v>
      </c>
    </row>
    <row r="530" spans="1:2" ht="15.75" thickBot="1" x14ac:dyDescent="0.3">
      <c r="A530" s="54"/>
      <c r="B530" s="55">
        <f>COUNTIF('Effectif contrat'!B530:B2808,A530)</f>
        <v>0</v>
      </c>
    </row>
    <row r="531" spans="1:2" ht="15.75" thickBot="1" x14ac:dyDescent="0.3">
      <c r="A531" s="54"/>
      <c r="B531" s="55">
        <f>COUNTIF('Effectif contrat'!B531:B2809,A531)</f>
        <v>0</v>
      </c>
    </row>
    <row r="532" spans="1:2" ht="15.75" thickBot="1" x14ac:dyDescent="0.3">
      <c r="A532" s="54"/>
      <c r="B532" s="55">
        <f>COUNTIF('Effectif contrat'!B532:B2810,A532)</f>
        <v>0</v>
      </c>
    </row>
    <row r="533" spans="1:2" ht="15.75" thickBot="1" x14ac:dyDescent="0.3">
      <c r="A533" s="54"/>
      <c r="B533" s="55">
        <f>COUNTIF('Effectif contrat'!B533:B2811,A533)</f>
        <v>0</v>
      </c>
    </row>
    <row r="534" spans="1:2" ht="15.75" thickBot="1" x14ac:dyDescent="0.3">
      <c r="A534" s="54"/>
      <c r="B534" s="55">
        <f>COUNTIF('Effectif contrat'!B534:B2812,A534)</f>
        <v>0</v>
      </c>
    </row>
    <row r="535" spans="1:2" ht="15.75" thickBot="1" x14ac:dyDescent="0.3">
      <c r="A535" s="54"/>
      <c r="B535" s="55">
        <f>COUNTIF('Effectif contrat'!B535:B2813,A535)</f>
        <v>0</v>
      </c>
    </row>
    <row r="536" spans="1:2" ht="15.75" thickBot="1" x14ac:dyDescent="0.3">
      <c r="A536" s="54"/>
      <c r="B536" s="55">
        <f>COUNTIF('Effectif contrat'!B536:B2814,A536)</f>
        <v>0</v>
      </c>
    </row>
    <row r="537" spans="1:2" ht="15.75" thickBot="1" x14ac:dyDescent="0.3">
      <c r="A537" s="54"/>
      <c r="B537" s="55">
        <f>COUNTIF('Effectif contrat'!B537:B2815,A537)</f>
        <v>0</v>
      </c>
    </row>
    <row r="538" spans="1:2" ht="15.75" thickBot="1" x14ac:dyDescent="0.3">
      <c r="A538" s="54"/>
      <c r="B538" s="55">
        <f>COUNTIF('Effectif contrat'!B538:B2816,A538)</f>
        <v>0</v>
      </c>
    </row>
    <row r="539" spans="1:2" ht="15.75" thickBot="1" x14ac:dyDescent="0.3">
      <c r="A539" s="54"/>
      <c r="B539" s="55">
        <f>COUNTIF('Effectif contrat'!B539:B2817,A539)</f>
        <v>0</v>
      </c>
    </row>
    <row r="540" spans="1:2" ht="15.75" thickBot="1" x14ac:dyDescent="0.3">
      <c r="A540" s="54"/>
      <c r="B540" s="55">
        <f>COUNTIF('Effectif contrat'!B540:B2818,A540)</f>
        <v>0</v>
      </c>
    </row>
    <row r="541" spans="1:2" ht="15.75" thickBot="1" x14ac:dyDescent="0.3">
      <c r="A541" s="54"/>
      <c r="B541" s="55">
        <f>COUNTIF('Effectif contrat'!B541:B2819,A541)</f>
        <v>0</v>
      </c>
    </row>
    <row r="542" spans="1:2" ht="15.75" thickBot="1" x14ac:dyDescent="0.3">
      <c r="A542" s="54"/>
      <c r="B542" s="55">
        <f>COUNTIF('Effectif contrat'!B542:B2820,A542)</f>
        <v>0</v>
      </c>
    </row>
    <row r="543" spans="1:2" ht="15.75" thickBot="1" x14ac:dyDescent="0.3">
      <c r="A543" s="54"/>
      <c r="B543" s="55">
        <f>COUNTIF('Effectif contrat'!B543:B2821,A543)</f>
        <v>0</v>
      </c>
    </row>
    <row r="544" spans="1:2" ht="15.75" thickBot="1" x14ac:dyDescent="0.3">
      <c r="A544" s="54"/>
      <c r="B544" s="55">
        <f>COUNTIF('Effectif contrat'!B544:B2822,A544)</f>
        <v>0</v>
      </c>
    </row>
    <row r="545" spans="1:2" ht="15.75" thickBot="1" x14ac:dyDescent="0.3">
      <c r="A545" s="54"/>
      <c r="B545" s="55">
        <f>COUNTIF('Effectif contrat'!B545:B2823,A545)</f>
        <v>0</v>
      </c>
    </row>
    <row r="546" spans="1:2" ht="15.75" thickBot="1" x14ac:dyDescent="0.3">
      <c r="A546" s="54"/>
      <c r="B546" s="55">
        <f>COUNTIF('Effectif contrat'!B546:B2824,A546)</f>
        <v>0</v>
      </c>
    </row>
    <row r="547" spans="1:2" ht="15.75" thickBot="1" x14ac:dyDescent="0.3">
      <c r="A547" s="54"/>
      <c r="B547" s="55">
        <f>COUNTIF('Effectif contrat'!B547:B2825,A547)</f>
        <v>0</v>
      </c>
    </row>
    <row r="548" spans="1:2" ht="15.75" thickBot="1" x14ac:dyDescent="0.3">
      <c r="A548" s="54"/>
      <c r="B548" s="55">
        <f>COUNTIF('Effectif contrat'!B548:B2826,A548)</f>
        <v>0</v>
      </c>
    </row>
    <row r="549" spans="1:2" ht="15.75" thickBot="1" x14ac:dyDescent="0.3">
      <c r="A549" s="54"/>
      <c r="B549" s="55">
        <f>COUNTIF('Effectif contrat'!B549:B2827,A549)</f>
        <v>0</v>
      </c>
    </row>
    <row r="550" spans="1:2" ht="15.75" thickBot="1" x14ac:dyDescent="0.3">
      <c r="A550" s="54"/>
      <c r="B550" s="55">
        <f>COUNTIF('Effectif contrat'!B550:B2828,A550)</f>
        <v>0</v>
      </c>
    </row>
    <row r="551" spans="1:2" ht="15.75" thickBot="1" x14ac:dyDescent="0.3">
      <c r="A551" s="54"/>
      <c r="B551" s="55">
        <f>COUNTIF('Effectif contrat'!B551:B2829,A551)</f>
        <v>0</v>
      </c>
    </row>
    <row r="552" spans="1:2" ht="15.75" thickBot="1" x14ac:dyDescent="0.3">
      <c r="A552" s="54"/>
      <c r="B552" s="55">
        <f>COUNTIF('Effectif contrat'!B552:B2830,A552)</f>
        <v>0</v>
      </c>
    </row>
    <row r="553" spans="1:2" ht="15.75" thickBot="1" x14ac:dyDescent="0.3">
      <c r="A553" s="54"/>
      <c r="B553" s="55">
        <f>COUNTIF('Effectif contrat'!B553:B2831,A553)</f>
        <v>0</v>
      </c>
    </row>
    <row r="554" spans="1:2" ht="15.75" thickBot="1" x14ac:dyDescent="0.3">
      <c r="A554" s="54"/>
      <c r="B554" s="55">
        <f>COUNTIF('Effectif contrat'!B554:B2832,A554)</f>
        <v>0</v>
      </c>
    </row>
    <row r="555" spans="1:2" ht="15.75" thickBot="1" x14ac:dyDescent="0.3">
      <c r="A555" s="54"/>
      <c r="B555" s="55">
        <f>COUNTIF('Effectif contrat'!B555:B2833,A555)</f>
        <v>0</v>
      </c>
    </row>
    <row r="556" spans="1:2" ht="15.75" thickBot="1" x14ac:dyDescent="0.3">
      <c r="A556" s="54"/>
      <c r="B556" s="55">
        <f>COUNTIF('Effectif contrat'!B556:B2834,A556)</f>
        <v>0</v>
      </c>
    </row>
    <row r="557" spans="1:2" ht="15.75" thickBot="1" x14ac:dyDescent="0.3">
      <c r="A557" s="54"/>
      <c r="B557" s="55">
        <f>COUNTIF('Effectif contrat'!B557:B2835,A557)</f>
        <v>0</v>
      </c>
    </row>
    <row r="558" spans="1:2" ht="15.75" thickBot="1" x14ac:dyDescent="0.3">
      <c r="A558" s="54"/>
      <c r="B558" s="55">
        <f>COUNTIF('Effectif contrat'!B558:B2836,A558)</f>
        <v>0</v>
      </c>
    </row>
    <row r="559" spans="1:2" ht="15.75" thickBot="1" x14ac:dyDescent="0.3">
      <c r="A559" s="54"/>
      <c r="B559" s="55">
        <f>COUNTIF('Effectif contrat'!B559:B2837,A559)</f>
        <v>0</v>
      </c>
    </row>
    <row r="560" spans="1:2" ht="15.75" thickBot="1" x14ac:dyDescent="0.3">
      <c r="A560" s="54"/>
      <c r="B560" s="55">
        <f>COUNTIF('Effectif contrat'!B560:B2838,A560)</f>
        <v>0</v>
      </c>
    </row>
    <row r="561" spans="1:2" ht="15.75" thickBot="1" x14ac:dyDescent="0.3">
      <c r="A561" s="54"/>
      <c r="B561" s="55">
        <f>COUNTIF('Effectif contrat'!B561:B2839,A561)</f>
        <v>0</v>
      </c>
    </row>
    <row r="562" spans="1:2" ht="15.75" thickBot="1" x14ac:dyDescent="0.3">
      <c r="A562" s="54"/>
      <c r="B562" s="55">
        <f>COUNTIF('Effectif contrat'!B562:B2840,A562)</f>
        <v>0</v>
      </c>
    </row>
    <row r="563" spans="1:2" ht="15.75" thickBot="1" x14ac:dyDescent="0.3">
      <c r="A563" s="54"/>
      <c r="B563" s="55">
        <f>COUNTIF('Effectif contrat'!B563:B2841,A563)</f>
        <v>0</v>
      </c>
    </row>
    <row r="564" spans="1:2" ht="15.75" thickBot="1" x14ac:dyDescent="0.3">
      <c r="A564" s="54"/>
      <c r="B564" s="55">
        <f>COUNTIF('Effectif contrat'!B564:B2842,A564)</f>
        <v>0</v>
      </c>
    </row>
    <row r="565" spans="1:2" ht="15.75" thickBot="1" x14ac:dyDescent="0.3">
      <c r="A565" s="54"/>
      <c r="B565" s="55">
        <f>COUNTIF('Effectif contrat'!B565:B2843,A565)</f>
        <v>0</v>
      </c>
    </row>
    <row r="566" spans="1:2" ht="15.75" thickBot="1" x14ac:dyDescent="0.3">
      <c r="A566" s="54"/>
      <c r="B566" s="55">
        <f>COUNTIF('Effectif contrat'!B566:B2844,A566)</f>
        <v>0</v>
      </c>
    </row>
    <row r="567" spans="1:2" ht="15.75" thickBot="1" x14ac:dyDescent="0.3">
      <c r="A567" s="54"/>
      <c r="B567" s="55">
        <f>COUNTIF('Effectif contrat'!B567:B2845,A567)</f>
        <v>0</v>
      </c>
    </row>
    <row r="568" spans="1:2" ht="15.75" thickBot="1" x14ac:dyDescent="0.3">
      <c r="A568" s="54"/>
      <c r="B568" s="55">
        <f>COUNTIF('Effectif contrat'!B568:B2846,A568)</f>
        <v>0</v>
      </c>
    </row>
    <row r="569" spans="1:2" ht="15.75" thickBot="1" x14ac:dyDescent="0.3">
      <c r="A569" s="54"/>
      <c r="B569" s="55">
        <f>COUNTIF('Effectif contrat'!B569:B2847,A569)</f>
        <v>0</v>
      </c>
    </row>
    <row r="570" spans="1:2" ht="15.75" thickBot="1" x14ac:dyDescent="0.3">
      <c r="A570" s="54"/>
      <c r="B570" s="55">
        <f>COUNTIF('Effectif contrat'!B570:B2848,A570)</f>
        <v>0</v>
      </c>
    </row>
    <row r="571" spans="1:2" ht="15.75" thickBot="1" x14ac:dyDescent="0.3">
      <c r="A571" s="54"/>
      <c r="B571" s="55">
        <f>COUNTIF('Effectif contrat'!B571:B2849,A571)</f>
        <v>0</v>
      </c>
    </row>
    <row r="572" spans="1:2" ht="15.75" thickBot="1" x14ac:dyDescent="0.3">
      <c r="A572" s="54"/>
      <c r="B572" s="55">
        <f>COUNTIF('Effectif contrat'!B572:B2850,A572)</f>
        <v>0</v>
      </c>
    </row>
    <row r="573" spans="1:2" ht="15.75" thickBot="1" x14ac:dyDescent="0.3">
      <c r="A573" s="54"/>
      <c r="B573" s="55">
        <f>COUNTIF('Effectif contrat'!B573:B2851,A573)</f>
        <v>0</v>
      </c>
    </row>
    <row r="574" spans="1:2" ht="15.75" thickBot="1" x14ac:dyDescent="0.3">
      <c r="A574" s="54"/>
      <c r="B574" s="55">
        <f>COUNTIF('Effectif contrat'!B574:B2852,A574)</f>
        <v>0</v>
      </c>
    </row>
    <row r="575" spans="1:2" ht="15.75" thickBot="1" x14ac:dyDescent="0.3">
      <c r="A575" s="54"/>
      <c r="B575" s="55">
        <f>COUNTIF('Effectif contrat'!B575:B2853,A575)</f>
        <v>0</v>
      </c>
    </row>
    <row r="576" spans="1:2" ht="15.75" thickBot="1" x14ac:dyDescent="0.3">
      <c r="A576" s="54"/>
      <c r="B576" s="55">
        <f>COUNTIF('Effectif contrat'!B576:B2854,A576)</f>
        <v>0</v>
      </c>
    </row>
    <row r="577" spans="1:2" ht="15.75" thickBot="1" x14ac:dyDescent="0.3">
      <c r="A577" s="54"/>
      <c r="B577" s="55">
        <f>COUNTIF('Effectif contrat'!B577:B2855,A577)</f>
        <v>0</v>
      </c>
    </row>
    <row r="578" spans="1:2" ht="15.75" thickBot="1" x14ac:dyDescent="0.3">
      <c r="A578" s="54"/>
      <c r="B578" s="55">
        <f>COUNTIF('Effectif contrat'!B578:B2856,A578)</f>
        <v>0</v>
      </c>
    </row>
    <row r="579" spans="1:2" ht="15.75" thickBot="1" x14ac:dyDescent="0.3">
      <c r="A579" s="54"/>
      <c r="B579" s="55">
        <f>COUNTIF('Effectif contrat'!B579:B2857,A579)</f>
        <v>0</v>
      </c>
    </row>
    <row r="580" spans="1:2" ht="15.75" thickBot="1" x14ac:dyDescent="0.3">
      <c r="A580" s="54"/>
      <c r="B580" s="55">
        <f>COUNTIF('Effectif contrat'!B580:B2858,A580)</f>
        <v>0</v>
      </c>
    </row>
    <row r="581" spans="1:2" ht="15.75" thickBot="1" x14ac:dyDescent="0.3">
      <c r="A581" s="54"/>
      <c r="B581" s="55">
        <f>COUNTIF('Effectif contrat'!B581:B2859,A581)</f>
        <v>0</v>
      </c>
    </row>
    <row r="582" spans="1:2" ht="15.75" thickBot="1" x14ac:dyDescent="0.3">
      <c r="A582" s="54"/>
      <c r="B582" s="55">
        <f>COUNTIF('Effectif contrat'!B582:B2860,A582)</f>
        <v>0</v>
      </c>
    </row>
    <row r="583" spans="1:2" ht="15.75" thickBot="1" x14ac:dyDescent="0.3">
      <c r="A583" s="54"/>
      <c r="B583" s="55">
        <f>COUNTIF('Effectif contrat'!B583:B2861,A583)</f>
        <v>0</v>
      </c>
    </row>
    <row r="584" spans="1:2" ht="15.75" thickBot="1" x14ac:dyDescent="0.3">
      <c r="A584" s="54"/>
      <c r="B584" s="55">
        <f>COUNTIF('Effectif contrat'!B584:B2862,A584)</f>
        <v>0</v>
      </c>
    </row>
    <row r="585" spans="1:2" ht="15.75" thickBot="1" x14ac:dyDescent="0.3">
      <c r="A585" s="54"/>
      <c r="B585" s="55">
        <f>COUNTIF('Effectif contrat'!B585:B2863,A585)</f>
        <v>0</v>
      </c>
    </row>
    <row r="586" spans="1:2" ht="15.75" thickBot="1" x14ac:dyDescent="0.3">
      <c r="A586" s="54"/>
      <c r="B586" s="55">
        <f>COUNTIF('Effectif contrat'!B586:B2864,A586)</f>
        <v>0</v>
      </c>
    </row>
    <row r="587" spans="1:2" ht="15.75" thickBot="1" x14ac:dyDescent="0.3">
      <c r="A587" s="54"/>
      <c r="B587" s="55">
        <f>COUNTIF('Effectif contrat'!B587:B2865,A587)</f>
        <v>0</v>
      </c>
    </row>
    <row r="588" spans="1:2" ht="15.75" thickBot="1" x14ac:dyDescent="0.3">
      <c r="A588" s="54"/>
      <c r="B588" s="55">
        <f>COUNTIF('Effectif contrat'!B588:B2866,A588)</f>
        <v>0</v>
      </c>
    </row>
    <row r="589" spans="1:2" ht="15.75" thickBot="1" x14ac:dyDescent="0.3">
      <c r="A589" s="54"/>
      <c r="B589" s="55">
        <f>COUNTIF('Effectif contrat'!B589:B2867,A589)</f>
        <v>0</v>
      </c>
    </row>
    <row r="590" spans="1:2" ht="15.75" thickBot="1" x14ac:dyDescent="0.3">
      <c r="A590" s="54"/>
      <c r="B590" s="55">
        <f>COUNTIF('Effectif contrat'!B590:B2868,A590)</f>
        <v>0</v>
      </c>
    </row>
    <row r="591" spans="1:2" ht="15.75" thickBot="1" x14ac:dyDescent="0.3">
      <c r="A591" s="54"/>
      <c r="B591" s="55">
        <f>COUNTIF('Effectif contrat'!B591:B2869,A591)</f>
        <v>0</v>
      </c>
    </row>
    <row r="592" spans="1:2" ht="15.75" thickBot="1" x14ac:dyDescent="0.3">
      <c r="A592" s="54"/>
      <c r="B592" s="55">
        <f>COUNTIF('Effectif contrat'!B592:B2870,A592)</f>
        <v>0</v>
      </c>
    </row>
    <row r="593" spans="1:2" ht="15.75" thickBot="1" x14ac:dyDescent="0.3">
      <c r="A593" s="54"/>
      <c r="B593" s="55">
        <f>COUNTIF('Effectif contrat'!B593:B2871,A593)</f>
        <v>0</v>
      </c>
    </row>
    <row r="594" spans="1:2" ht="15.75" thickBot="1" x14ac:dyDescent="0.3">
      <c r="A594" s="54"/>
      <c r="B594" s="55">
        <f>COUNTIF('Effectif contrat'!B594:B2872,A594)</f>
        <v>0</v>
      </c>
    </row>
    <row r="595" spans="1:2" ht="15.75" thickBot="1" x14ac:dyDescent="0.3">
      <c r="A595" s="54"/>
      <c r="B595" s="55">
        <f>COUNTIF('Effectif contrat'!B595:B2873,A595)</f>
        <v>0</v>
      </c>
    </row>
    <row r="596" spans="1:2" ht="15.75" thickBot="1" x14ac:dyDescent="0.3">
      <c r="A596" s="54"/>
      <c r="B596" s="55">
        <f>COUNTIF('Effectif contrat'!B596:B2874,A596)</f>
        <v>0</v>
      </c>
    </row>
    <row r="597" spans="1:2" ht="15.75" thickBot="1" x14ac:dyDescent="0.3">
      <c r="A597" s="54"/>
      <c r="B597" s="55">
        <f>COUNTIF('Effectif contrat'!B597:B2875,A597)</f>
        <v>0</v>
      </c>
    </row>
    <row r="598" spans="1:2" ht="15.75" thickBot="1" x14ac:dyDescent="0.3">
      <c r="A598" s="54"/>
      <c r="B598" s="55">
        <f>COUNTIF('Effectif contrat'!B598:B2876,A598)</f>
        <v>0</v>
      </c>
    </row>
    <row r="599" spans="1:2" ht="15.75" thickBot="1" x14ac:dyDescent="0.3">
      <c r="A599" s="54"/>
      <c r="B599" s="55">
        <f>COUNTIF('Effectif contrat'!B599:B2877,A599)</f>
        <v>0</v>
      </c>
    </row>
    <row r="600" spans="1:2" ht="15.75" thickBot="1" x14ac:dyDescent="0.3">
      <c r="A600" s="54"/>
      <c r="B600" s="55">
        <f>COUNTIF('Effectif contrat'!B600:B2878,A600)</f>
        <v>0</v>
      </c>
    </row>
    <row r="601" spans="1:2" ht="15.75" thickBot="1" x14ac:dyDescent="0.3">
      <c r="A601" s="54"/>
      <c r="B601" s="55">
        <f>COUNTIF('Effectif contrat'!B601:B2879,A601)</f>
        <v>0</v>
      </c>
    </row>
    <row r="602" spans="1:2" ht="15.75" thickBot="1" x14ac:dyDescent="0.3">
      <c r="A602" s="54"/>
      <c r="B602" s="55">
        <f>COUNTIF('Effectif contrat'!B602:B2880,A602)</f>
        <v>0</v>
      </c>
    </row>
    <row r="603" spans="1:2" ht="15.75" thickBot="1" x14ac:dyDescent="0.3">
      <c r="A603" s="54"/>
      <c r="B603" s="55">
        <f>COUNTIF('Effectif contrat'!B603:B2881,A603)</f>
        <v>0</v>
      </c>
    </row>
    <row r="604" spans="1:2" ht="15.75" thickBot="1" x14ac:dyDescent="0.3">
      <c r="A604" s="54"/>
      <c r="B604" s="55">
        <f>COUNTIF('Effectif contrat'!B604:B2882,A604)</f>
        <v>0</v>
      </c>
    </row>
    <row r="605" spans="1:2" ht="15.75" thickBot="1" x14ac:dyDescent="0.3">
      <c r="A605" s="54"/>
      <c r="B605" s="55">
        <f>COUNTIF('Effectif contrat'!B605:B2883,A605)</f>
        <v>0</v>
      </c>
    </row>
    <row r="606" spans="1:2" ht="15.75" thickBot="1" x14ac:dyDescent="0.3">
      <c r="A606" s="54"/>
      <c r="B606" s="55">
        <f>COUNTIF('Effectif contrat'!B606:B2884,A606)</f>
        <v>0</v>
      </c>
    </row>
    <row r="607" spans="1:2" ht="15.75" thickBot="1" x14ac:dyDescent="0.3">
      <c r="A607" s="54"/>
      <c r="B607" s="55">
        <f>COUNTIF('Effectif contrat'!B607:B2885,A607)</f>
        <v>0</v>
      </c>
    </row>
    <row r="608" spans="1:2" ht="15.75" thickBot="1" x14ac:dyDescent="0.3">
      <c r="A608" s="54"/>
      <c r="B608" s="55">
        <f>COUNTIF('Effectif contrat'!B608:B2886,A608)</f>
        <v>0</v>
      </c>
    </row>
    <row r="609" spans="1:2" ht="15.75" thickBot="1" x14ac:dyDescent="0.3">
      <c r="A609" s="54"/>
      <c r="B609" s="55">
        <f>COUNTIF('Effectif contrat'!B609:B2887,A609)</f>
        <v>0</v>
      </c>
    </row>
    <row r="610" spans="1:2" ht="15.75" thickBot="1" x14ac:dyDescent="0.3">
      <c r="A610" s="54"/>
      <c r="B610" s="55">
        <f>COUNTIF('Effectif contrat'!B610:B2888,A610)</f>
        <v>0</v>
      </c>
    </row>
    <row r="611" spans="1:2" ht="15.75" thickBot="1" x14ac:dyDescent="0.3">
      <c r="A611" s="54"/>
      <c r="B611" s="55">
        <f>COUNTIF('Effectif contrat'!B611:B2889,A611)</f>
        <v>0</v>
      </c>
    </row>
    <row r="612" spans="1:2" ht="15.75" thickBot="1" x14ac:dyDescent="0.3">
      <c r="A612" s="54"/>
      <c r="B612" s="55">
        <f>COUNTIF('Effectif contrat'!B612:B2890,A612)</f>
        <v>0</v>
      </c>
    </row>
    <row r="613" spans="1:2" ht="15.75" thickBot="1" x14ac:dyDescent="0.3">
      <c r="A613" s="54"/>
      <c r="B613" s="55">
        <f>COUNTIF('Effectif contrat'!B613:B2891,A613)</f>
        <v>0</v>
      </c>
    </row>
    <row r="614" spans="1:2" ht="15.75" thickBot="1" x14ac:dyDescent="0.3">
      <c r="A614" s="54"/>
      <c r="B614" s="55">
        <f>COUNTIF('Effectif contrat'!B614:B2892,A614)</f>
        <v>0</v>
      </c>
    </row>
    <row r="615" spans="1:2" ht="15.75" thickBot="1" x14ac:dyDescent="0.3">
      <c r="A615" s="54"/>
      <c r="B615" s="55">
        <f>COUNTIF('Effectif contrat'!B615:B2893,A615)</f>
        <v>0</v>
      </c>
    </row>
    <row r="616" spans="1:2" ht="15.75" thickBot="1" x14ac:dyDescent="0.3">
      <c r="A616" s="54"/>
      <c r="B616" s="55">
        <f>COUNTIF('Effectif contrat'!B616:B2894,A616)</f>
        <v>0</v>
      </c>
    </row>
    <row r="617" spans="1:2" ht="15.75" thickBot="1" x14ac:dyDescent="0.3">
      <c r="A617" s="54"/>
      <c r="B617" s="55">
        <f>COUNTIF('Effectif contrat'!B617:B2895,A617)</f>
        <v>0</v>
      </c>
    </row>
    <row r="618" spans="1:2" ht="15.75" thickBot="1" x14ac:dyDescent="0.3">
      <c r="A618" s="54"/>
      <c r="B618" s="55">
        <f>COUNTIF('Effectif contrat'!B618:B2896,A618)</f>
        <v>0</v>
      </c>
    </row>
    <row r="619" spans="1:2" ht="15.75" thickBot="1" x14ac:dyDescent="0.3">
      <c r="A619" s="54"/>
      <c r="B619" s="55">
        <f>COUNTIF('Effectif contrat'!B619:B2897,A619)</f>
        <v>0</v>
      </c>
    </row>
    <row r="620" spans="1:2" ht="15.75" thickBot="1" x14ac:dyDescent="0.3">
      <c r="A620" s="54"/>
      <c r="B620" s="55">
        <f>COUNTIF('Effectif contrat'!B620:B2898,A620)</f>
        <v>0</v>
      </c>
    </row>
    <row r="621" spans="1:2" ht="15.75" thickBot="1" x14ac:dyDescent="0.3">
      <c r="A621" s="54"/>
      <c r="B621" s="55">
        <f>COUNTIF('Effectif contrat'!B621:B2899,A621)</f>
        <v>0</v>
      </c>
    </row>
    <row r="622" spans="1:2" ht="15.75" thickBot="1" x14ac:dyDescent="0.3">
      <c r="A622" s="54"/>
      <c r="B622" s="55">
        <f>COUNTIF('Effectif contrat'!B622:B2900,A622)</f>
        <v>0</v>
      </c>
    </row>
    <row r="623" spans="1:2" ht="15.75" thickBot="1" x14ac:dyDescent="0.3">
      <c r="A623" s="54"/>
      <c r="B623" s="55">
        <f>COUNTIF('Effectif contrat'!B623:B2901,A623)</f>
        <v>0</v>
      </c>
    </row>
    <row r="624" spans="1:2" ht="15.75" thickBot="1" x14ac:dyDescent="0.3">
      <c r="A624" s="54"/>
      <c r="B624" s="55">
        <f>COUNTIF('Effectif contrat'!B624:B2902,A624)</f>
        <v>0</v>
      </c>
    </row>
    <row r="625" spans="1:2" ht="15.75" thickBot="1" x14ac:dyDescent="0.3">
      <c r="A625" s="54"/>
      <c r="B625" s="55">
        <f>COUNTIF('Effectif contrat'!B625:B2903,A625)</f>
        <v>0</v>
      </c>
    </row>
    <row r="626" spans="1:2" ht="15.75" thickBot="1" x14ac:dyDescent="0.3">
      <c r="A626" s="54"/>
      <c r="B626" s="55">
        <f>COUNTIF('Effectif contrat'!B626:B2904,A626)</f>
        <v>0</v>
      </c>
    </row>
    <row r="627" spans="1:2" ht="15.75" thickBot="1" x14ac:dyDescent="0.3">
      <c r="A627" s="54"/>
      <c r="B627" s="55">
        <f>COUNTIF('Effectif contrat'!B627:B2905,A627)</f>
        <v>0</v>
      </c>
    </row>
    <row r="628" spans="1:2" ht="15.75" thickBot="1" x14ac:dyDescent="0.3">
      <c r="A628" s="54"/>
      <c r="B628" s="55">
        <f>COUNTIF('Effectif contrat'!B628:B2906,A628)</f>
        <v>0</v>
      </c>
    </row>
    <row r="629" spans="1:2" ht="15.75" thickBot="1" x14ac:dyDescent="0.3">
      <c r="A629" s="54"/>
      <c r="B629" s="55">
        <f>COUNTIF('Effectif contrat'!B629:B2907,A629)</f>
        <v>0</v>
      </c>
    </row>
    <row r="630" spans="1:2" ht="15.75" thickBot="1" x14ac:dyDescent="0.3">
      <c r="A630" s="54"/>
      <c r="B630" s="55">
        <f>COUNTIF('Effectif contrat'!B630:B2908,A630)</f>
        <v>0</v>
      </c>
    </row>
    <row r="631" spans="1:2" ht="15.75" thickBot="1" x14ac:dyDescent="0.3">
      <c r="A631" s="54"/>
      <c r="B631" s="55">
        <f>COUNTIF('Effectif contrat'!B631:B2909,A631)</f>
        <v>0</v>
      </c>
    </row>
    <row r="632" spans="1:2" ht="15.75" thickBot="1" x14ac:dyDescent="0.3">
      <c r="A632" s="54"/>
      <c r="B632" s="55">
        <f>COUNTIF('Effectif contrat'!B632:B2910,A632)</f>
        <v>0</v>
      </c>
    </row>
    <row r="633" spans="1:2" ht="15.75" thickBot="1" x14ac:dyDescent="0.3">
      <c r="A633" s="54"/>
      <c r="B633" s="55">
        <f>COUNTIF('Effectif contrat'!B633:B2911,A633)</f>
        <v>0</v>
      </c>
    </row>
    <row r="634" spans="1:2" ht="15.75" thickBot="1" x14ac:dyDescent="0.3">
      <c r="A634" s="54"/>
      <c r="B634" s="55">
        <f>COUNTIF('Effectif contrat'!B634:B2912,A634)</f>
        <v>0</v>
      </c>
    </row>
    <row r="635" spans="1:2" ht="15.75" thickBot="1" x14ac:dyDescent="0.3">
      <c r="A635" s="54"/>
      <c r="B635" s="55">
        <f>COUNTIF('Effectif contrat'!B635:B2913,A635)</f>
        <v>0</v>
      </c>
    </row>
    <row r="636" spans="1:2" ht="15.75" thickBot="1" x14ac:dyDescent="0.3">
      <c r="A636" s="54"/>
      <c r="B636" s="55">
        <f>COUNTIF('Effectif contrat'!B636:B2914,A636)</f>
        <v>0</v>
      </c>
    </row>
    <row r="637" spans="1:2" ht="15.75" thickBot="1" x14ac:dyDescent="0.3">
      <c r="A637" s="54"/>
      <c r="B637" s="55">
        <f>COUNTIF('Effectif contrat'!B637:B2915,A637)</f>
        <v>0</v>
      </c>
    </row>
    <row r="638" spans="1:2" ht="15.75" thickBot="1" x14ac:dyDescent="0.3">
      <c r="A638" s="54"/>
      <c r="B638" s="55">
        <f>COUNTIF('Effectif contrat'!B638:B2916,A638)</f>
        <v>0</v>
      </c>
    </row>
    <row r="639" spans="1:2" ht="15.75" thickBot="1" x14ac:dyDescent="0.3">
      <c r="A639" s="54"/>
      <c r="B639" s="55">
        <f>COUNTIF('Effectif contrat'!B639:B2917,A639)</f>
        <v>0</v>
      </c>
    </row>
    <row r="640" spans="1:2" ht="15.75" thickBot="1" x14ac:dyDescent="0.3">
      <c r="A640" s="54"/>
      <c r="B640" s="55">
        <f>COUNTIF('Effectif contrat'!B640:B2918,A640)</f>
        <v>0</v>
      </c>
    </row>
    <row r="641" spans="1:2" ht="15.75" thickBot="1" x14ac:dyDescent="0.3">
      <c r="A641" s="54"/>
      <c r="B641" s="55">
        <f>COUNTIF('Effectif contrat'!B641:B2919,A641)</f>
        <v>0</v>
      </c>
    </row>
    <row r="642" spans="1:2" ht="15.75" thickBot="1" x14ac:dyDescent="0.3">
      <c r="A642" s="54"/>
      <c r="B642" s="55">
        <f>COUNTIF('Effectif contrat'!B642:B2920,A642)</f>
        <v>0</v>
      </c>
    </row>
    <row r="643" spans="1:2" ht="15.75" thickBot="1" x14ac:dyDescent="0.3">
      <c r="A643" s="54"/>
      <c r="B643" s="55">
        <f>COUNTIF('Effectif contrat'!B643:B2921,A643)</f>
        <v>0</v>
      </c>
    </row>
    <row r="644" spans="1:2" ht="15.75" thickBot="1" x14ac:dyDescent="0.3">
      <c r="A644" s="54"/>
      <c r="B644" s="55">
        <f>COUNTIF('Effectif contrat'!B644:B2922,A644)</f>
        <v>0</v>
      </c>
    </row>
    <row r="645" spans="1:2" ht="15.75" thickBot="1" x14ac:dyDescent="0.3">
      <c r="A645" s="54"/>
      <c r="B645" s="55">
        <f>COUNTIF('Effectif contrat'!B645:B2923,A645)</f>
        <v>0</v>
      </c>
    </row>
    <row r="646" spans="1:2" ht="15.75" thickBot="1" x14ac:dyDescent="0.3">
      <c r="A646" s="54"/>
      <c r="B646" s="55">
        <f>COUNTIF('Effectif contrat'!B646:B2924,A646)</f>
        <v>0</v>
      </c>
    </row>
    <row r="647" spans="1:2" ht="15.75" thickBot="1" x14ac:dyDescent="0.3">
      <c r="A647" s="54"/>
      <c r="B647" s="55">
        <f>COUNTIF('Effectif contrat'!B647:B2925,A647)</f>
        <v>0</v>
      </c>
    </row>
    <row r="648" spans="1:2" ht="15.75" thickBot="1" x14ac:dyDescent="0.3">
      <c r="A648" s="54"/>
      <c r="B648" s="55">
        <f>COUNTIF('Effectif contrat'!B648:B2926,A648)</f>
        <v>0</v>
      </c>
    </row>
    <row r="649" spans="1:2" ht="15.75" thickBot="1" x14ac:dyDescent="0.3">
      <c r="A649" s="54"/>
      <c r="B649" s="55">
        <f>COUNTIF('Effectif contrat'!B649:B2927,A649)</f>
        <v>0</v>
      </c>
    </row>
    <row r="650" spans="1:2" ht="15.75" thickBot="1" x14ac:dyDescent="0.3">
      <c r="A650" s="54"/>
      <c r="B650" s="55">
        <f>COUNTIF('Effectif contrat'!B650:B2928,A650)</f>
        <v>0</v>
      </c>
    </row>
    <row r="651" spans="1:2" ht="15.75" thickBot="1" x14ac:dyDescent="0.3">
      <c r="A651" s="54"/>
      <c r="B651" s="55">
        <f>COUNTIF('Effectif contrat'!B651:B2929,A651)</f>
        <v>0</v>
      </c>
    </row>
    <row r="652" spans="1:2" ht="15.75" thickBot="1" x14ac:dyDescent="0.3">
      <c r="A652" s="54"/>
      <c r="B652" s="55">
        <f>COUNTIF('Effectif contrat'!B652:B2930,A652)</f>
        <v>0</v>
      </c>
    </row>
    <row r="653" spans="1:2" ht="15.75" thickBot="1" x14ac:dyDescent="0.3">
      <c r="A653" s="54"/>
      <c r="B653" s="55">
        <f>COUNTIF('Effectif contrat'!B653:B2931,A653)</f>
        <v>0</v>
      </c>
    </row>
    <row r="654" spans="1:2" ht="15.75" thickBot="1" x14ac:dyDescent="0.3">
      <c r="A654" s="54"/>
      <c r="B654" s="55">
        <f>COUNTIF('Effectif contrat'!B654:B2932,A654)</f>
        <v>0</v>
      </c>
    </row>
    <row r="655" spans="1:2" ht="15.75" thickBot="1" x14ac:dyDescent="0.3">
      <c r="A655" s="54"/>
      <c r="B655" s="55">
        <f>COUNTIF('Effectif contrat'!B655:B2933,A655)</f>
        <v>0</v>
      </c>
    </row>
    <row r="656" spans="1:2" ht="15.75" thickBot="1" x14ac:dyDescent="0.3">
      <c r="A656" s="54"/>
      <c r="B656" s="55">
        <f>COUNTIF('Effectif contrat'!B656:B2934,A656)</f>
        <v>0</v>
      </c>
    </row>
    <row r="657" spans="1:2" ht="15.75" thickBot="1" x14ac:dyDescent="0.3">
      <c r="A657" s="54"/>
      <c r="B657" s="55">
        <f>COUNTIF('Effectif contrat'!B657:B2935,A657)</f>
        <v>0</v>
      </c>
    </row>
    <row r="658" spans="1:2" ht="15.75" thickBot="1" x14ac:dyDescent="0.3">
      <c r="A658" s="54"/>
      <c r="B658" s="55">
        <f>COUNTIF('Effectif contrat'!B658:B2936,A658)</f>
        <v>0</v>
      </c>
    </row>
    <row r="659" spans="1:2" ht="15.75" thickBot="1" x14ac:dyDescent="0.3">
      <c r="A659" s="54"/>
      <c r="B659" s="55">
        <f>COUNTIF('Effectif contrat'!B659:B2937,A659)</f>
        <v>0</v>
      </c>
    </row>
    <row r="660" spans="1:2" ht="15.75" thickBot="1" x14ac:dyDescent="0.3">
      <c r="A660" s="54"/>
      <c r="B660" s="55">
        <f>COUNTIF('Effectif contrat'!B660:B2938,A660)</f>
        <v>0</v>
      </c>
    </row>
    <row r="661" spans="1:2" ht="15.75" thickBot="1" x14ac:dyDescent="0.3">
      <c r="A661" s="54"/>
      <c r="B661" s="55">
        <f>COUNTIF('Effectif contrat'!B661:B2939,A661)</f>
        <v>0</v>
      </c>
    </row>
    <row r="662" spans="1:2" ht="15.75" thickBot="1" x14ac:dyDescent="0.3">
      <c r="A662" s="54"/>
      <c r="B662" s="55">
        <f>COUNTIF('Effectif contrat'!B662:B2940,A662)</f>
        <v>0</v>
      </c>
    </row>
    <row r="663" spans="1:2" ht="15.75" thickBot="1" x14ac:dyDescent="0.3">
      <c r="A663" s="54"/>
      <c r="B663" s="55">
        <f>COUNTIF('Effectif contrat'!B663:B2941,A663)</f>
        <v>0</v>
      </c>
    </row>
    <row r="664" spans="1:2" ht="15.75" thickBot="1" x14ac:dyDescent="0.3">
      <c r="A664" s="54"/>
      <c r="B664" s="55">
        <f>COUNTIF('Effectif contrat'!B664:B2942,A664)</f>
        <v>0</v>
      </c>
    </row>
    <row r="665" spans="1:2" ht="15.75" thickBot="1" x14ac:dyDescent="0.3">
      <c r="A665" s="54"/>
      <c r="B665" s="55">
        <f>COUNTIF('Effectif contrat'!B665:B2943,A665)</f>
        <v>0</v>
      </c>
    </row>
    <row r="666" spans="1:2" ht="15.75" thickBot="1" x14ac:dyDescent="0.3">
      <c r="A666" s="54"/>
      <c r="B666" s="55">
        <f>COUNTIF('Effectif contrat'!B666:B2944,A666)</f>
        <v>0</v>
      </c>
    </row>
    <row r="667" spans="1:2" ht="15.75" thickBot="1" x14ac:dyDescent="0.3">
      <c r="A667" s="54"/>
      <c r="B667" s="55">
        <f>COUNTIF('Effectif contrat'!B667:B2945,A667)</f>
        <v>0</v>
      </c>
    </row>
    <row r="668" spans="1:2" ht="15.75" thickBot="1" x14ac:dyDescent="0.3">
      <c r="A668" s="54"/>
      <c r="B668" s="55">
        <f>COUNTIF('Effectif contrat'!B668:B2946,A668)</f>
        <v>0</v>
      </c>
    </row>
    <row r="669" spans="1:2" ht="15.75" thickBot="1" x14ac:dyDescent="0.3">
      <c r="A669" s="54"/>
      <c r="B669" s="55">
        <f>COUNTIF('Effectif contrat'!B669:B2947,A669)</f>
        <v>0</v>
      </c>
    </row>
    <row r="670" spans="1:2" ht="15.75" thickBot="1" x14ac:dyDescent="0.3">
      <c r="A670" s="54"/>
      <c r="B670" s="55">
        <f>COUNTIF('Effectif contrat'!B670:B2948,A670)</f>
        <v>0</v>
      </c>
    </row>
    <row r="671" spans="1:2" ht="15.75" thickBot="1" x14ac:dyDescent="0.3">
      <c r="A671" s="54"/>
      <c r="B671" s="55">
        <f>COUNTIF('Effectif contrat'!B671:B2949,A671)</f>
        <v>0</v>
      </c>
    </row>
    <row r="672" spans="1:2" ht="15.75" thickBot="1" x14ac:dyDescent="0.3">
      <c r="A672" s="54"/>
      <c r="B672" s="55">
        <f>COUNTIF('Effectif contrat'!B672:B2950,A672)</f>
        <v>0</v>
      </c>
    </row>
    <row r="673" spans="1:2" ht="15.75" thickBot="1" x14ac:dyDescent="0.3">
      <c r="A673" s="54"/>
      <c r="B673" s="55">
        <f>COUNTIF('Effectif contrat'!B673:B2951,A673)</f>
        <v>0</v>
      </c>
    </row>
    <row r="674" spans="1:2" ht="15.75" thickBot="1" x14ac:dyDescent="0.3">
      <c r="A674" s="54"/>
      <c r="B674" s="55">
        <f>COUNTIF('Effectif contrat'!B674:B2952,A674)</f>
        <v>0</v>
      </c>
    </row>
    <row r="675" spans="1:2" ht="15.75" thickBot="1" x14ac:dyDescent="0.3">
      <c r="A675" s="54"/>
      <c r="B675" s="55">
        <f>COUNTIF('Effectif contrat'!B675:B2953,A675)</f>
        <v>0</v>
      </c>
    </row>
    <row r="676" spans="1:2" ht="15.75" thickBot="1" x14ac:dyDescent="0.3">
      <c r="A676" s="54"/>
      <c r="B676" s="55">
        <f>COUNTIF('Effectif contrat'!B676:B2954,A676)</f>
        <v>0</v>
      </c>
    </row>
    <row r="677" spans="1:2" ht="15.75" thickBot="1" x14ac:dyDescent="0.3">
      <c r="A677" s="54"/>
      <c r="B677" s="55">
        <f>COUNTIF('Effectif contrat'!B677:B2955,A677)</f>
        <v>0</v>
      </c>
    </row>
    <row r="678" spans="1:2" ht="15.75" thickBot="1" x14ac:dyDescent="0.3">
      <c r="A678" s="54"/>
      <c r="B678" s="55">
        <f>COUNTIF('Effectif contrat'!B678:B2956,A678)</f>
        <v>0</v>
      </c>
    </row>
    <row r="679" spans="1:2" ht="15.75" thickBot="1" x14ac:dyDescent="0.3">
      <c r="A679" s="54"/>
      <c r="B679" s="55">
        <f>COUNTIF('Effectif contrat'!B679:B2957,A679)</f>
        <v>0</v>
      </c>
    </row>
    <row r="680" spans="1:2" ht="15.75" thickBot="1" x14ac:dyDescent="0.3">
      <c r="A680" s="54"/>
      <c r="B680" s="55">
        <f>COUNTIF('Effectif contrat'!B680:B2958,A680)</f>
        <v>0</v>
      </c>
    </row>
    <row r="681" spans="1:2" ht="15.75" thickBot="1" x14ac:dyDescent="0.3">
      <c r="A681" s="54"/>
      <c r="B681" s="55">
        <f>COUNTIF('Effectif contrat'!B681:B2959,A681)</f>
        <v>0</v>
      </c>
    </row>
    <row r="682" spans="1:2" ht="15.75" thickBot="1" x14ac:dyDescent="0.3">
      <c r="A682" s="54"/>
      <c r="B682" s="55">
        <f>COUNTIF('Effectif contrat'!B682:B2960,A682)</f>
        <v>0</v>
      </c>
    </row>
    <row r="683" spans="1:2" ht="15.75" thickBot="1" x14ac:dyDescent="0.3">
      <c r="A683" s="54"/>
      <c r="B683" s="55">
        <f>COUNTIF('Effectif contrat'!B683:B2961,A683)</f>
        <v>0</v>
      </c>
    </row>
    <row r="684" spans="1:2" ht="15.75" thickBot="1" x14ac:dyDescent="0.3">
      <c r="A684" s="54"/>
      <c r="B684" s="55">
        <f>COUNTIF('Effectif contrat'!B684:B2962,A684)</f>
        <v>0</v>
      </c>
    </row>
    <row r="685" spans="1:2" ht="15.75" thickBot="1" x14ac:dyDescent="0.3">
      <c r="A685" s="54"/>
      <c r="B685" s="55">
        <f>COUNTIF('Effectif contrat'!B685:B2963,A685)</f>
        <v>0</v>
      </c>
    </row>
    <row r="686" spans="1:2" ht="15.75" thickBot="1" x14ac:dyDescent="0.3">
      <c r="A686" s="54"/>
      <c r="B686" s="55">
        <f>COUNTIF('Effectif contrat'!B686:B2964,A686)</f>
        <v>0</v>
      </c>
    </row>
    <row r="687" spans="1:2" ht="15.75" thickBot="1" x14ac:dyDescent="0.3">
      <c r="A687" s="54"/>
      <c r="B687" s="55">
        <f>COUNTIF('Effectif contrat'!B687:B2965,A687)</f>
        <v>0</v>
      </c>
    </row>
    <row r="688" spans="1:2" ht="15.75" thickBot="1" x14ac:dyDescent="0.3">
      <c r="A688" s="54"/>
      <c r="B688" s="55">
        <f>COUNTIF('Effectif contrat'!B688:B2966,A688)</f>
        <v>0</v>
      </c>
    </row>
    <row r="689" spans="1:2" ht="15.75" thickBot="1" x14ac:dyDescent="0.3">
      <c r="A689" s="54"/>
      <c r="B689" s="55">
        <f>COUNTIF('Effectif contrat'!B689:B2967,A689)</f>
        <v>0</v>
      </c>
    </row>
    <row r="690" spans="1:2" ht="15.75" thickBot="1" x14ac:dyDescent="0.3">
      <c r="A690" s="54"/>
      <c r="B690" s="55">
        <f>COUNTIF('Effectif contrat'!B690:B2968,A690)</f>
        <v>0</v>
      </c>
    </row>
    <row r="691" spans="1:2" ht="15.75" thickBot="1" x14ac:dyDescent="0.3">
      <c r="A691" s="54"/>
      <c r="B691" s="55">
        <f>COUNTIF('Effectif contrat'!B691:B2969,A691)</f>
        <v>0</v>
      </c>
    </row>
    <row r="692" spans="1:2" ht="15.75" thickBot="1" x14ac:dyDescent="0.3">
      <c r="A692" s="54"/>
      <c r="B692" s="55">
        <f>COUNTIF('Effectif contrat'!B692:B2970,A692)</f>
        <v>0</v>
      </c>
    </row>
    <row r="693" spans="1:2" ht="15.75" thickBot="1" x14ac:dyDescent="0.3">
      <c r="A693" s="54"/>
      <c r="B693" s="55">
        <f>COUNTIF('Effectif contrat'!B693:B2971,A693)</f>
        <v>0</v>
      </c>
    </row>
    <row r="694" spans="1:2" ht="15.75" thickBot="1" x14ac:dyDescent="0.3">
      <c r="A694" s="54"/>
      <c r="B694" s="55">
        <f>COUNTIF('Effectif contrat'!B694:B2972,A694)</f>
        <v>0</v>
      </c>
    </row>
    <row r="695" spans="1:2" ht="15.75" thickBot="1" x14ac:dyDescent="0.3">
      <c r="A695" s="54"/>
      <c r="B695" s="55">
        <f>COUNTIF('Effectif contrat'!B695:B2973,A695)</f>
        <v>0</v>
      </c>
    </row>
    <row r="696" spans="1:2" ht="15.75" thickBot="1" x14ac:dyDescent="0.3">
      <c r="A696" s="54"/>
      <c r="B696" s="55">
        <f>COUNTIF('Effectif contrat'!B696:B2974,A696)</f>
        <v>0</v>
      </c>
    </row>
    <row r="697" spans="1:2" ht="15.75" thickBot="1" x14ac:dyDescent="0.3">
      <c r="A697" s="54"/>
      <c r="B697" s="55">
        <f>COUNTIF('Effectif contrat'!B697:B2975,A697)</f>
        <v>0</v>
      </c>
    </row>
    <row r="698" spans="1:2" ht="15.75" thickBot="1" x14ac:dyDescent="0.3">
      <c r="A698" s="54"/>
      <c r="B698" s="55">
        <f>COUNTIF('Effectif contrat'!B698:B2976,A698)</f>
        <v>0</v>
      </c>
    </row>
    <row r="699" spans="1:2" ht="15.75" thickBot="1" x14ac:dyDescent="0.3">
      <c r="A699" s="54"/>
      <c r="B699" s="55">
        <f>COUNTIF('Effectif contrat'!B699:B2977,A699)</f>
        <v>0</v>
      </c>
    </row>
    <row r="700" spans="1:2" ht="15.75" thickBot="1" x14ac:dyDescent="0.3">
      <c r="A700" s="54"/>
      <c r="B700" s="55">
        <f>COUNTIF('Effectif contrat'!B700:B2978,A700)</f>
        <v>0</v>
      </c>
    </row>
    <row r="701" spans="1:2" ht="15.75" thickBot="1" x14ac:dyDescent="0.3">
      <c r="A701" s="54"/>
      <c r="B701" s="55">
        <f>COUNTIF('Effectif contrat'!B701:B2979,A701)</f>
        <v>0</v>
      </c>
    </row>
    <row r="702" spans="1:2" ht="15.75" thickBot="1" x14ac:dyDescent="0.3">
      <c r="A702" s="54"/>
      <c r="B702" s="55">
        <f>COUNTIF('Effectif contrat'!B702:B2980,A702)</f>
        <v>0</v>
      </c>
    </row>
    <row r="703" spans="1:2" ht="15.75" thickBot="1" x14ac:dyDescent="0.3">
      <c r="A703" s="54"/>
      <c r="B703" s="55">
        <f>COUNTIF('Effectif contrat'!B703:B2981,A703)</f>
        <v>0</v>
      </c>
    </row>
    <row r="704" spans="1:2" ht="15.75" thickBot="1" x14ac:dyDescent="0.3">
      <c r="A704" s="54"/>
      <c r="B704" s="55">
        <f>COUNTIF('Effectif contrat'!B704:B2982,A704)</f>
        <v>0</v>
      </c>
    </row>
    <row r="705" spans="1:2" ht="15.75" thickBot="1" x14ac:dyDescent="0.3">
      <c r="A705" s="54"/>
      <c r="B705" s="55">
        <f>COUNTIF('Effectif contrat'!B705:B2983,A705)</f>
        <v>0</v>
      </c>
    </row>
    <row r="706" spans="1:2" ht="15.75" thickBot="1" x14ac:dyDescent="0.3">
      <c r="A706" s="54"/>
      <c r="B706" s="55">
        <f>COUNTIF('Effectif contrat'!B706:B2984,A706)</f>
        <v>0</v>
      </c>
    </row>
    <row r="707" spans="1:2" ht="15.75" thickBot="1" x14ac:dyDescent="0.3">
      <c r="A707" s="54"/>
      <c r="B707" s="55">
        <f>COUNTIF('Effectif contrat'!B707:B2985,A707)</f>
        <v>0</v>
      </c>
    </row>
    <row r="708" spans="1:2" ht="15.75" thickBot="1" x14ac:dyDescent="0.3">
      <c r="A708" s="54"/>
      <c r="B708" s="55">
        <f>COUNTIF('Effectif contrat'!B708:B2986,A708)</f>
        <v>0</v>
      </c>
    </row>
    <row r="709" spans="1:2" ht="15.75" thickBot="1" x14ac:dyDescent="0.3">
      <c r="A709" s="54"/>
      <c r="B709" s="55">
        <f>COUNTIF('Effectif contrat'!B709:B2987,A709)</f>
        <v>0</v>
      </c>
    </row>
    <row r="710" spans="1:2" ht="15.75" thickBot="1" x14ac:dyDescent="0.3">
      <c r="A710" s="54"/>
      <c r="B710" s="55">
        <f>COUNTIF('Effectif contrat'!B710:B2988,A710)</f>
        <v>0</v>
      </c>
    </row>
    <row r="711" spans="1:2" ht="15.75" thickBot="1" x14ac:dyDescent="0.3">
      <c r="A711" s="54"/>
      <c r="B711" s="55">
        <f>COUNTIF('Effectif contrat'!B711:B2989,A711)</f>
        <v>0</v>
      </c>
    </row>
    <row r="712" spans="1:2" ht="15.75" thickBot="1" x14ac:dyDescent="0.3">
      <c r="A712" s="54"/>
      <c r="B712" s="55">
        <f>COUNTIF('Effectif contrat'!B712:B2990,A712)</f>
        <v>0</v>
      </c>
    </row>
    <row r="713" spans="1:2" ht="15.75" thickBot="1" x14ac:dyDescent="0.3">
      <c r="A713" s="54"/>
      <c r="B713" s="55">
        <f>COUNTIF('Effectif contrat'!B713:B2991,A713)</f>
        <v>0</v>
      </c>
    </row>
    <row r="714" spans="1:2" ht="15.75" thickBot="1" x14ac:dyDescent="0.3">
      <c r="A714" s="54"/>
      <c r="B714" s="55">
        <f>COUNTIF('Effectif contrat'!B714:B2992,A714)</f>
        <v>0</v>
      </c>
    </row>
    <row r="715" spans="1:2" ht="15.75" thickBot="1" x14ac:dyDescent="0.3">
      <c r="A715" s="54"/>
      <c r="B715" s="55">
        <f>COUNTIF('Effectif contrat'!B715:B2993,A715)</f>
        <v>0</v>
      </c>
    </row>
    <row r="716" spans="1:2" ht="15.75" thickBot="1" x14ac:dyDescent="0.3">
      <c r="A716" s="54"/>
      <c r="B716" s="55">
        <f>COUNTIF('Effectif contrat'!B716:B2994,A716)</f>
        <v>0</v>
      </c>
    </row>
    <row r="717" spans="1:2" ht="15.75" thickBot="1" x14ac:dyDescent="0.3">
      <c r="A717" s="54"/>
      <c r="B717" s="55">
        <f>COUNTIF('Effectif contrat'!B717:B2995,A717)</f>
        <v>0</v>
      </c>
    </row>
    <row r="718" spans="1:2" ht="15.75" thickBot="1" x14ac:dyDescent="0.3">
      <c r="A718" s="54"/>
      <c r="B718" s="55">
        <f>COUNTIF('Effectif contrat'!B718:B2996,A718)</f>
        <v>0</v>
      </c>
    </row>
    <row r="719" spans="1:2" ht="15.75" thickBot="1" x14ac:dyDescent="0.3">
      <c r="A719" s="54"/>
      <c r="B719" s="55">
        <f>COUNTIF('Effectif contrat'!B719:B2997,A719)</f>
        <v>0</v>
      </c>
    </row>
    <row r="720" spans="1:2" ht="15.75" thickBot="1" x14ac:dyDescent="0.3">
      <c r="A720" s="54"/>
      <c r="B720" s="55">
        <f>COUNTIF('Effectif contrat'!B720:B2998,A720)</f>
        <v>0</v>
      </c>
    </row>
    <row r="721" spans="1:2" ht="15.75" thickBot="1" x14ac:dyDescent="0.3">
      <c r="A721" s="54"/>
      <c r="B721" s="55">
        <f>COUNTIF('Effectif contrat'!B721:B2999,A721)</f>
        <v>0</v>
      </c>
    </row>
    <row r="722" spans="1:2" ht="15.75" thickBot="1" x14ac:dyDescent="0.3">
      <c r="A722" s="54"/>
      <c r="B722" s="55">
        <f>COUNTIF('Effectif contrat'!B722:B3000,A722)</f>
        <v>0</v>
      </c>
    </row>
    <row r="723" spans="1:2" ht="15.75" thickBot="1" x14ac:dyDescent="0.3">
      <c r="A723" s="54"/>
      <c r="B723" s="55">
        <f>COUNTIF('Effectif contrat'!B723:B3001,A723)</f>
        <v>0</v>
      </c>
    </row>
    <row r="724" spans="1:2" ht="15.75" thickBot="1" x14ac:dyDescent="0.3">
      <c r="A724" s="54"/>
      <c r="B724" s="55">
        <f>COUNTIF('Effectif contrat'!B724:B3002,A724)</f>
        <v>0</v>
      </c>
    </row>
    <row r="725" spans="1:2" ht="15.75" thickBot="1" x14ac:dyDescent="0.3">
      <c r="A725" s="54"/>
      <c r="B725" s="55">
        <f>COUNTIF('Effectif contrat'!B725:B3003,A725)</f>
        <v>0</v>
      </c>
    </row>
    <row r="726" spans="1:2" ht="15.75" thickBot="1" x14ac:dyDescent="0.3">
      <c r="A726" s="54"/>
      <c r="B726" s="55">
        <f>COUNTIF('Effectif contrat'!B726:B3004,A726)</f>
        <v>0</v>
      </c>
    </row>
    <row r="727" spans="1:2" ht="15.75" thickBot="1" x14ac:dyDescent="0.3">
      <c r="A727" s="54"/>
      <c r="B727" s="55">
        <f>COUNTIF('Effectif contrat'!B727:B3005,A727)</f>
        <v>0</v>
      </c>
    </row>
    <row r="728" spans="1:2" ht="15.75" thickBot="1" x14ac:dyDescent="0.3">
      <c r="A728" s="54"/>
      <c r="B728" s="55">
        <f>COUNTIF('Effectif contrat'!B728:B3006,A728)</f>
        <v>0</v>
      </c>
    </row>
    <row r="729" spans="1:2" ht="15.75" thickBot="1" x14ac:dyDescent="0.3">
      <c r="A729" s="54"/>
      <c r="B729" s="55">
        <f>COUNTIF('Effectif contrat'!B729:B3007,A729)</f>
        <v>0</v>
      </c>
    </row>
    <row r="730" spans="1:2" ht="15.75" thickBot="1" x14ac:dyDescent="0.3">
      <c r="A730" s="54"/>
      <c r="B730" s="55">
        <f>COUNTIF('Effectif contrat'!B730:B3008,A730)</f>
        <v>0</v>
      </c>
    </row>
    <row r="731" spans="1:2" ht="15.75" thickBot="1" x14ac:dyDescent="0.3">
      <c r="A731" s="54"/>
      <c r="B731" s="55">
        <f>COUNTIF('Effectif contrat'!B731:B3009,A731)</f>
        <v>0</v>
      </c>
    </row>
    <row r="732" spans="1:2" ht="15.75" thickBot="1" x14ac:dyDescent="0.3">
      <c r="A732" s="54"/>
      <c r="B732" s="55">
        <f>COUNTIF('Effectif contrat'!B732:B3010,A732)</f>
        <v>0</v>
      </c>
    </row>
    <row r="733" spans="1:2" ht="15.75" thickBot="1" x14ac:dyDescent="0.3">
      <c r="A733" s="54"/>
      <c r="B733" s="55">
        <f>COUNTIF('Effectif contrat'!B733:B3011,A733)</f>
        <v>0</v>
      </c>
    </row>
    <row r="734" spans="1:2" ht="15.75" thickBot="1" x14ac:dyDescent="0.3">
      <c r="A734" s="54"/>
      <c r="B734" s="55">
        <f>COUNTIF('Effectif contrat'!B734:B3012,A734)</f>
        <v>0</v>
      </c>
    </row>
    <row r="735" spans="1:2" ht="15.75" thickBot="1" x14ac:dyDescent="0.3">
      <c r="A735" s="54"/>
      <c r="B735" s="55">
        <f>COUNTIF('Effectif contrat'!B735:B3013,A735)</f>
        <v>0</v>
      </c>
    </row>
    <row r="736" spans="1:2" ht="15.75" thickBot="1" x14ac:dyDescent="0.3">
      <c r="A736" s="54"/>
      <c r="B736" s="55">
        <f>COUNTIF('Effectif contrat'!B736:B3014,A736)</f>
        <v>0</v>
      </c>
    </row>
    <row r="737" spans="1:2" ht="15.75" thickBot="1" x14ac:dyDescent="0.3">
      <c r="A737" s="54"/>
      <c r="B737" s="55">
        <f>COUNTIF('Effectif contrat'!B737:B3015,A737)</f>
        <v>0</v>
      </c>
    </row>
    <row r="738" spans="1:2" ht="15.75" thickBot="1" x14ac:dyDescent="0.3">
      <c r="A738" s="54"/>
      <c r="B738" s="55">
        <f>COUNTIF('Effectif contrat'!B738:B3016,A738)</f>
        <v>0</v>
      </c>
    </row>
    <row r="739" spans="1:2" ht="15.75" thickBot="1" x14ac:dyDescent="0.3">
      <c r="A739" s="54"/>
      <c r="B739" s="55">
        <f>COUNTIF('Effectif contrat'!B739:B3017,A739)</f>
        <v>0</v>
      </c>
    </row>
    <row r="740" spans="1:2" ht="15.75" thickBot="1" x14ac:dyDescent="0.3">
      <c r="A740" s="54"/>
      <c r="B740" s="55">
        <f>COUNTIF('Effectif contrat'!B740:B3018,A740)</f>
        <v>0</v>
      </c>
    </row>
    <row r="741" spans="1:2" ht="15.75" thickBot="1" x14ac:dyDescent="0.3">
      <c r="A741" s="54"/>
      <c r="B741" s="55">
        <f>COUNTIF('Effectif contrat'!B741:B3019,A741)</f>
        <v>0</v>
      </c>
    </row>
    <row r="742" spans="1:2" ht="15.75" thickBot="1" x14ac:dyDescent="0.3">
      <c r="A742" s="54"/>
      <c r="B742" s="55">
        <f>COUNTIF('Effectif contrat'!B742:B3020,A742)</f>
        <v>0</v>
      </c>
    </row>
    <row r="743" spans="1:2" ht="15.75" thickBot="1" x14ac:dyDescent="0.3">
      <c r="A743" s="54"/>
      <c r="B743" s="55">
        <f>COUNTIF('Effectif contrat'!B743:B3021,A743)</f>
        <v>0</v>
      </c>
    </row>
    <row r="744" spans="1:2" ht="15.75" thickBot="1" x14ac:dyDescent="0.3">
      <c r="A744" s="54"/>
      <c r="B744" s="55">
        <f>COUNTIF('Effectif contrat'!B744:B3022,A744)</f>
        <v>0</v>
      </c>
    </row>
    <row r="745" spans="1:2" ht="15.75" thickBot="1" x14ac:dyDescent="0.3">
      <c r="A745" s="54"/>
      <c r="B745" s="55">
        <f>COUNTIF('Effectif contrat'!B745:B3023,A745)</f>
        <v>0</v>
      </c>
    </row>
    <row r="746" spans="1:2" ht="15.75" thickBot="1" x14ac:dyDescent="0.3">
      <c r="A746" s="54"/>
      <c r="B746" s="55">
        <f>COUNTIF('Effectif contrat'!B746:B3024,A746)</f>
        <v>0</v>
      </c>
    </row>
    <row r="747" spans="1:2" ht="15.75" thickBot="1" x14ac:dyDescent="0.3">
      <c r="A747" s="54"/>
      <c r="B747" s="55">
        <f>COUNTIF('Effectif contrat'!B747:B3025,A747)</f>
        <v>0</v>
      </c>
    </row>
    <row r="748" spans="1:2" ht="15.75" thickBot="1" x14ac:dyDescent="0.3">
      <c r="A748" s="54"/>
      <c r="B748" s="55">
        <f>COUNTIF('Effectif contrat'!B748:B3026,A748)</f>
        <v>0</v>
      </c>
    </row>
    <row r="749" spans="1:2" ht="15.75" thickBot="1" x14ac:dyDescent="0.3">
      <c r="A749" s="54"/>
      <c r="B749" s="55">
        <f>COUNTIF('Effectif contrat'!B749:B3027,A749)</f>
        <v>0</v>
      </c>
    </row>
    <row r="750" spans="1:2" ht="15.75" thickBot="1" x14ac:dyDescent="0.3">
      <c r="A750" s="54"/>
      <c r="B750" s="55">
        <f>COUNTIF('Effectif contrat'!B750:B3028,A750)</f>
        <v>0</v>
      </c>
    </row>
    <row r="751" spans="1:2" ht="15.75" thickBot="1" x14ac:dyDescent="0.3">
      <c r="A751" s="54"/>
      <c r="B751" s="55">
        <f>COUNTIF('Effectif contrat'!B751:B3029,A751)</f>
        <v>0</v>
      </c>
    </row>
    <row r="752" spans="1:2" ht="15.75" thickBot="1" x14ac:dyDescent="0.3">
      <c r="A752" s="54"/>
      <c r="B752" s="55">
        <f>COUNTIF('Effectif contrat'!B752:B3030,A752)</f>
        <v>0</v>
      </c>
    </row>
    <row r="753" spans="1:2" ht="15.75" thickBot="1" x14ac:dyDescent="0.3">
      <c r="A753" s="54"/>
      <c r="B753" s="55">
        <f>COUNTIF('Effectif contrat'!B753:B3031,A753)</f>
        <v>0</v>
      </c>
    </row>
    <row r="754" spans="1:2" ht="15.75" thickBot="1" x14ac:dyDescent="0.3">
      <c r="A754" s="54"/>
      <c r="B754" s="55">
        <f>COUNTIF('Effectif contrat'!B754:B3032,A754)</f>
        <v>0</v>
      </c>
    </row>
    <row r="755" spans="1:2" ht="15.75" thickBot="1" x14ac:dyDescent="0.3">
      <c r="A755" s="54"/>
      <c r="B755" s="55">
        <f>COUNTIF('Effectif contrat'!B755:B3033,A755)</f>
        <v>0</v>
      </c>
    </row>
    <row r="756" spans="1:2" ht="15.75" thickBot="1" x14ac:dyDescent="0.3">
      <c r="A756" s="54"/>
      <c r="B756" s="55">
        <f>COUNTIF('Effectif contrat'!B756:B3034,A756)</f>
        <v>0</v>
      </c>
    </row>
    <row r="757" spans="1:2" ht="15.75" thickBot="1" x14ac:dyDescent="0.3">
      <c r="A757" s="54"/>
      <c r="B757" s="55">
        <f>COUNTIF('Effectif contrat'!B757:B3035,A757)</f>
        <v>0</v>
      </c>
    </row>
    <row r="758" spans="1:2" ht="15.75" thickBot="1" x14ac:dyDescent="0.3">
      <c r="A758" s="54"/>
      <c r="B758" s="55">
        <f>COUNTIF('Effectif contrat'!B758:B3036,A758)</f>
        <v>0</v>
      </c>
    </row>
    <row r="759" spans="1:2" ht="15.75" thickBot="1" x14ac:dyDescent="0.3">
      <c r="A759" s="54"/>
      <c r="B759" s="55">
        <f>COUNTIF('Effectif contrat'!B759:B3037,A759)</f>
        <v>0</v>
      </c>
    </row>
    <row r="760" spans="1:2" ht="15.75" thickBot="1" x14ac:dyDescent="0.3">
      <c r="A760" s="54"/>
      <c r="B760" s="55">
        <f>COUNTIF('Effectif contrat'!B760:B3038,A760)</f>
        <v>0</v>
      </c>
    </row>
    <row r="761" spans="1:2" ht="15.75" thickBot="1" x14ac:dyDescent="0.3">
      <c r="A761" s="54"/>
      <c r="B761" s="55">
        <f>COUNTIF('Effectif contrat'!B761:B3039,A761)</f>
        <v>0</v>
      </c>
    </row>
    <row r="762" spans="1:2" ht="15.75" thickBot="1" x14ac:dyDescent="0.3">
      <c r="A762" s="54"/>
      <c r="B762" s="55">
        <f>COUNTIF('Effectif contrat'!B762:B3040,A762)</f>
        <v>0</v>
      </c>
    </row>
    <row r="763" spans="1:2" ht="15.75" thickBot="1" x14ac:dyDescent="0.3">
      <c r="A763" s="54"/>
      <c r="B763" s="55">
        <f>COUNTIF('Effectif contrat'!B763:B3041,A763)</f>
        <v>0</v>
      </c>
    </row>
    <row r="764" spans="1:2" ht="15.75" thickBot="1" x14ac:dyDescent="0.3">
      <c r="A764" s="54"/>
      <c r="B764" s="55">
        <f>COUNTIF('Effectif contrat'!B764:B3042,A764)</f>
        <v>0</v>
      </c>
    </row>
    <row r="765" spans="1:2" ht="15.75" thickBot="1" x14ac:dyDescent="0.3">
      <c r="A765" s="54"/>
      <c r="B765" s="55">
        <f>COUNTIF('Effectif contrat'!B765:B3043,A765)</f>
        <v>0</v>
      </c>
    </row>
    <row r="766" spans="1:2" ht="15.75" thickBot="1" x14ac:dyDescent="0.3">
      <c r="A766" s="54"/>
      <c r="B766" s="55">
        <f>COUNTIF('Effectif contrat'!B766:B3044,A766)</f>
        <v>0</v>
      </c>
    </row>
    <row r="767" spans="1:2" ht="15.75" thickBot="1" x14ac:dyDescent="0.3">
      <c r="A767" s="54"/>
      <c r="B767" s="55">
        <f>COUNTIF('Effectif contrat'!B767:B3045,A767)</f>
        <v>0</v>
      </c>
    </row>
    <row r="768" spans="1:2" ht="15.75" thickBot="1" x14ac:dyDescent="0.3">
      <c r="A768" s="54"/>
      <c r="B768" s="55">
        <f>COUNTIF('Effectif contrat'!B768:B3046,A768)</f>
        <v>0</v>
      </c>
    </row>
    <row r="769" spans="1:2" ht="15.75" thickBot="1" x14ac:dyDescent="0.3">
      <c r="A769" s="54"/>
      <c r="B769" s="55">
        <f>COUNTIF('Effectif contrat'!B769:B3047,A769)</f>
        <v>0</v>
      </c>
    </row>
    <row r="770" spans="1:2" ht="15.75" thickBot="1" x14ac:dyDescent="0.3">
      <c r="A770" s="54"/>
      <c r="B770" s="55">
        <f>COUNTIF('Effectif contrat'!B770:B3048,A770)</f>
        <v>0</v>
      </c>
    </row>
    <row r="771" spans="1:2" ht="15.75" thickBot="1" x14ac:dyDescent="0.3">
      <c r="A771" s="54"/>
      <c r="B771" s="55">
        <f>COUNTIF('Effectif contrat'!B771:B3049,A771)</f>
        <v>0</v>
      </c>
    </row>
    <row r="772" spans="1:2" ht="15.75" thickBot="1" x14ac:dyDescent="0.3">
      <c r="A772" s="54"/>
      <c r="B772" s="55">
        <f>COUNTIF('Effectif contrat'!B772:B3050,A772)</f>
        <v>0</v>
      </c>
    </row>
    <row r="773" spans="1:2" ht="15.75" thickBot="1" x14ac:dyDescent="0.3">
      <c r="A773" s="54"/>
      <c r="B773" s="55">
        <f>COUNTIF('Effectif contrat'!B773:B3051,A773)</f>
        <v>0</v>
      </c>
    </row>
    <row r="774" spans="1:2" ht="15.75" thickBot="1" x14ac:dyDescent="0.3">
      <c r="A774" s="54"/>
      <c r="B774" s="55">
        <f>COUNTIF('Effectif contrat'!B774:B3052,A774)</f>
        <v>0</v>
      </c>
    </row>
    <row r="775" spans="1:2" ht="15.75" thickBot="1" x14ac:dyDescent="0.3">
      <c r="A775" s="54"/>
      <c r="B775" s="55">
        <f>COUNTIF('Effectif contrat'!B775:B3053,A775)</f>
        <v>0</v>
      </c>
    </row>
    <row r="776" spans="1:2" ht="15.75" thickBot="1" x14ac:dyDescent="0.3">
      <c r="A776" s="54"/>
      <c r="B776" s="55">
        <f>COUNTIF('Effectif contrat'!B776:B3054,A776)</f>
        <v>0</v>
      </c>
    </row>
    <row r="777" spans="1:2" ht="15.75" thickBot="1" x14ac:dyDescent="0.3">
      <c r="A777" s="54"/>
      <c r="B777" s="55">
        <f>COUNTIF('Effectif contrat'!B777:B3055,A777)</f>
        <v>0</v>
      </c>
    </row>
    <row r="778" spans="1:2" ht="15.75" thickBot="1" x14ac:dyDescent="0.3">
      <c r="A778" s="54"/>
      <c r="B778" s="55">
        <f>COUNTIF('Effectif contrat'!B778:B3056,A778)</f>
        <v>0</v>
      </c>
    </row>
    <row r="779" spans="1:2" ht="15.75" thickBot="1" x14ac:dyDescent="0.3">
      <c r="A779" s="54"/>
      <c r="B779" s="55">
        <f>COUNTIF('Effectif contrat'!B779:B3057,A779)</f>
        <v>0</v>
      </c>
    </row>
    <row r="780" spans="1:2" ht="15.75" thickBot="1" x14ac:dyDescent="0.3">
      <c r="A780" s="54"/>
      <c r="B780" s="55">
        <f>COUNTIF('Effectif contrat'!B780:B3058,A780)</f>
        <v>0</v>
      </c>
    </row>
    <row r="781" spans="1:2" ht="15.75" thickBot="1" x14ac:dyDescent="0.3">
      <c r="A781" s="54"/>
      <c r="B781" s="55">
        <f>COUNTIF('Effectif contrat'!B781:B3059,A781)</f>
        <v>0</v>
      </c>
    </row>
    <row r="782" spans="1:2" ht="15.75" thickBot="1" x14ac:dyDescent="0.3">
      <c r="A782" s="54"/>
      <c r="B782" s="55">
        <f>COUNTIF('Effectif contrat'!B782:B3060,A782)</f>
        <v>0</v>
      </c>
    </row>
    <row r="783" spans="1:2" ht="15.75" thickBot="1" x14ac:dyDescent="0.3">
      <c r="A783" s="54"/>
      <c r="B783" s="55">
        <f>COUNTIF('Effectif contrat'!B783:B3061,A783)</f>
        <v>0</v>
      </c>
    </row>
    <row r="784" spans="1:2" ht="15.75" thickBot="1" x14ac:dyDescent="0.3">
      <c r="A784" s="54"/>
      <c r="B784" s="55">
        <f>COUNTIF('Effectif contrat'!B784:B3062,A784)</f>
        <v>0</v>
      </c>
    </row>
    <row r="785" spans="1:2" ht="15.75" thickBot="1" x14ac:dyDescent="0.3">
      <c r="A785" s="54"/>
      <c r="B785" s="55">
        <f>COUNTIF('Effectif contrat'!B785:B3063,A785)</f>
        <v>0</v>
      </c>
    </row>
    <row r="786" spans="1:2" ht="15.75" thickBot="1" x14ac:dyDescent="0.3">
      <c r="A786" s="54"/>
      <c r="B786" s="55">
        <f>COUNTIF('Effectif contrat'!B786:B3064,A786)</f>
        <v>0</v>
      </c>
    </row>
    <row r="787" spans="1:2" ht="15.75" thickBot="1" x14ac:dyDescent="0.3">
      <c r="A787" s="54"/>
      <c r="B787" s="55">
        <f>COUNTIF('Effectif contrat'!B787:B3065,A787)</f>
        <v>0</v>
      </c>
    </row>
    <row r="788" spans="1:2" ht="15.75" thickBot="1" x14ac:dyDescent="0.3">
      <c r="A788" s="54"/>
      <c r="B788" s="55">
        <f>COUNTIF('Effectif contrat'!B788:B3066,A788)</f>
        <v>0</v>
      </c>
    </row>
    <row r="789" spans="1:2" ht="15.75" thickBot="1" x14ac:dyDescent="0.3">
      <c r="A789" s="54"/>
      <c r="B789" s="55">
        <f>COUNTIF('Effectif contrat'!B789:B3067,A789)</f>
        <v>0</v>
      </c>
    </row>
    <row r="790" spans="1:2" ht="15.75" thickBot="1" x14ac:dyDescent="0.3">
      <c r="A790" s="54"/>
      <c r="B790" s="55">
        <f>COUNTIF('Effectif contrat'!B790:B3068,A790)</f>
        <v>0</v>
      </c>
    </row>
    <row r="791" spans="1:2" ht="15.75" thickBot="1" x14ac:dyDescent="0.3">
      <c r="A791" s="54"/>
      <c r="B791" s="55">
        <f>COUNTIF('Effectif contrat'!B791:B3069,A791)</f>
        <v>0</v>
      </c>
    </row>
    <row r="792" spans="1:2" ht="15.75" thickBot="1" x14ac:dyDescent="0.3">
      <c r="A792" s="54"/>
      <c r="B792" s="55">
        <f>COUNTIF('Effectif contrat'!B792:B3070,A792)</f>
        <v>0</v>
      </c>
    </row>
    <row r="793" spans="1:2" ht="15.75" thickBot="1" x14ac:dyDescent="0.3">
      <c r="A793" s="54"/>
      <c r="B793" s="55">
        <f>COUNTIF('Effectif contrat'!B793:B3071,A793)</f>
        <v>0</v>
      </c>
    </row>
    <row r="794" spans="1:2" ht="15.75" thickBot="1" x14ac:dyDescent="0.3">
      <c r="A794" s="54"/>
      <c r="B794" s="55">
        <f>COUNTIF('Effectif contrat'!B794:B3072,A794)</f>
        <v>0</v>
      </c>
    </row>
    <row r="795" spans="1:2" ht="15.75" thickBot="1" x14ac:dyDescent="0.3">
      <c r="A795" s="54"/>
      <c r="B795" s="55">
        <f>COUNTIF('Effectif contrat'!B795:B3073,A795)</f>
        <v>0</v>
      </c>
    </row>
    <row r="796" spans="1:2" ht="15.75" thickBot="1" x14ac:dyDescent="0.3">
      <c r="A796" s="54"/>
      <c r="B796" s="55">
        <f>COUNTIF('Effectif contrat'!B796:B3074,A796)</f>
        <v>0</v>
      </c>
    </row>
    <row r="797" spans="1:2" ht="15.75" thickBot="1" x14ac:dyDescent="0.3">
      <c r="A797" s="54"/>
      <c r="B797" s="55">
        <f>COUNTIF('Effectif contrat'!B797:B3075,A797)</f>
        <v>0</v>
      </c>
    </row>
    <row r="798" spans="1:2" ht="15.75" thickBot="1" x14ac:dyDescent="0.3">
      <c r="A798" s="54"/>
      <c r="B798" s="55">
        <f>COUNTIF('Effectif contrat'!B798:B3076,A798)</f>
        <v>0</v>
      </c>
    </row>
    <row r="799" spans="1:2" ht="15.75" thickBot="1" x14ac:dyDescent="0.3">
      <c r="A799" s="54"/>
      <c r="B799" s="55">
        <f>COUNTIF('Effectif contrat'!B799:B3077,A799)</f>
        <v>0</v>
      </c>
    </row>
    <row r="800" spans="1:2" ht="15.75" thickBot="1" x14ac:dyDescent="0.3">
      <c r="A800" s="54"/>
      <c r="B800" s="55">
        <f>COUNTIF('Effectif contrat'!B800:B3078,A800)</f>
        <v>0</v>
      </c>
    </row>
    <row r="801" spans="1:2" ht="15.75" thickBot="1" x14ac:dyDescent="0.3">
      <c r="A801" s="54"/>
      <c r="B801" s="55">
        <f>COUNTIF('Effectif contrat'!B801:B3079,A801)</f>
        <v>0</v>
      </c>
    </row>
    <row r="802" spans="1:2" ht="15.75" thickBot="1" x14ac:dyDescent="0.3">
      <c r="A802" s="54"/>
      <c r="B802" s="55">
        <f>COUNTIF('Effectif contrat'!B802:B3080,A802)</f>
        <v>0</v>
      </c>
    </row>
    <row r="803" spans="1:2" ht="15.75" thickBot="1" x14ac:dyDescent="0.3">
      <c r="A803" s="54"/>
      <c r="B803" s="55">
        <f>COUNTIF('Effectif contrat'!B803:B3081,A803)</f>
        <v>0</v>
      </c>
    </row>
    <row r="804" spans="1:2" ht="15.75" thickBot="1" x14ac:dyDescent="0.3">
      <c r="A804" s="54"/>
      <c r="B804" s="55">
        <f>COUNTIF('Effectif contrat'!B804:B3082,A804)</f>
        <v>0</v>
      </c>
    </row>
    <row r="805" spans="1:2" ht="15.75" thickBot="1" x14ac:dyDescent="0.3">
      <c r="A805" s="54"/>
      <c r="B805" s="55">
        <f>COUNTIF('Effectif contrat'!B805:B3083,A805)</f>
        <v>0</v>
      </c>
    </row>
    <row r="806" spans="1:2" ht="15.75" thickBot="1" x14ac:dyDescent="0.3">
      <c r="A806" s="54"/>
      <c r="B806" s="55">
        <f>COUNTIF('Effectif contrat'!B806:B3084,A806)</f>
        <v>0</v>
      </c>
    </row>
    <row r="807" spans="1:2" ht="15.75" thickBot="1" x14ac:dyDescent="0.3">
      <c r="A807" s="54"/>
      <c r="B807" s="55">
        <f>COUNTIF('Effectif contrat'!B807:B3085,A807)</f>
        <v>0</v>
      </c>
    </row>
    <row r="808" spans="1:2" ht="15.75" thickBot="1" x14ac:dyDescent="0.3">
      <c r="A808" s="54"/>
      <c r="B808" s="55">
        <f>COUNTIF('Effectif contrat'!B808:B3086,A808)</f>
        <v>0</v>
      </c>
    </row>
    <row r="809" spans="1:2" ht="15.75" thickBot="1" x14ac:dyDescent="0.3">
      <c r="A809" s="54"/>
      <c r="B809" s="55">
        <f>COUNTIF('Effectif contrat'!B809:B3087,A809)</f>
        <v>0</v>
      </c>
    </row>
    <row r="810" spans="1:2" ht="15.75" thickBot="1" x14ac:dyDescent="0.3">
      <c r="A810" s="54"/>
      <c r="B810" s="55">
        <f>COUNTIF('Effectif contrat'!B810:B3088,A810)</f>
        <v>0</v>
      </c>
    </row>
    <row r="811" spans="1:2" ht="15.75" thickBot="1" x14ac:dyDescent="0.3">
      <c r="A811" s="54"/>
      <c r="B811" s="55">
        <f>COUNTIF('Effectif contrat'!B811:B3089,A811)</f>
        <v>0</v>
      </c>
    </row>
    <row r="812" spans="1:2" ht="15.75" thickBot="1" x14ac:dyDescent="0.3">
      <c r="A812" s="54"/>
      <c r="B812" s="55">
        <f>COUNTIF('Effectif contrat'!B812:B3090,A812)</f>
        <v>0</v>
      </c>
    </row>
    <row r="813" spans="1:2" ht="15.75" thickBot="1" x14ac:dyDescent="0.3">
      <c r="A813" s="54"/>
      <c r="B813" s="55">
        <f>COUNTIF('Effectif contrat'!B813:B3091,A813)</f>
        <v>0</v>
      </c>
    </row>
    <row r="814" spans="1:2" ht="15.75" thickBot="1" x14ac:dyDescent="0.3">
      <c r="A814" s="54"/>
      <c r="B814" s="55">
        <f>COUNTIF('Effectif contrat'!B814:B3092,A814)</f>
        <v>0</v>
      </c>
    </row>
    <row r="815" spans="1:2" ht="15.75" thickBot="1" x14ac:dyDescent="0.3">
      <c r="A815" s="54"/>
      <c r="B815" s="55">
        <f>COUNTIF('Effectif contrat'!B815:B3093,A815)</f>
        <v>0</v>
      </c>
    </row>
    <row r="816" spans="1:2" ht="15.75" thickBot="1" x14ac:dyDescent="0.3">
      <c r="A816" s="54"/>
      <c r="B816" s="55">
        <f>COUNTIF('Effectif contrat'!B816:B3094,A816)</f>
        <v>0</v>
      </c>
    </row>
    <row r="817" spans="1:2" ht="15.75" thickBot="1" x14ac:dyDescent="0.3">
      <c r="A817" s="54"/>
      <c r="B817" s="55">
        <f>COUNTIF('Effectif contrat'!B817:B3095,A817)</f>
        <v>0</v>
      </c>
    </row>
    <row r="818" spans="1:2" ht="15.75" thickBot="1" x14ac:dyDescent="0.3">
      <c r="A818" s="54"/>
      <c r="B818" s="55">
        <f>COUNTIF('Effectif contrat'!B818:B3096,A818)</f>
        <v>0</v>
      </c>
    </row>
    <row r="819" spans="1:2" ht="15.75" thickBot="1" x14ac:dyDescent="0.3">
      <c r="A819" s="54"/>
      <c r="B819" s="55">
        <f>COUNTIF('Effectif contrat'!B819:B3097,A819)</f>
        <v>0</v>
      </c>
    </row>
    <row r="820" spans="1:2" ht="15.75" thickBot="1" x14ac:dyDescent="0.3">
      <c r="A820" s="54"/>
      <c r="B820" s="55">
        <f>COUNTIF('Effectif contrat'!B820:B3098,A820)</f>
        <v>0</v>
      </c>
    </row>
    <row r="821" spans="1:2" ht="15.75" thickBot="1" x14ac:dyDescent="0.3">
      <c r="A821" s="54"/>
      <c r="B821" s="55">
        <f>COUNTIF('Effectif contrat'!B821:B3099,A821)</f>
        <v>0</v>
      </c>
    </row>
    <row r="822" spans="1:2" ht="15.75" thickBot="1" x14ac:dyDescent="0.3">
      <c r="A822" s="54"/>
      <c r="B822" s="55">
        <f>COUNTIF('Effectif contrat'!B822:B3100,A822)</f>
        <v>0</v>
      </c>
    </row>
    <row r="823" spans="1:2" ht="15.75" thickBot="1" x14ac:dyDescent="0.3">
      <c r="A823" s="54"/>
      <c r="B823" s="55">
        <f>COUNTIF('Effectif contrat'!B823:B3101,A823)</f>
        <v>0</v>
      </c>
    </row>
    <row r="824" spans="1:2" ht="15.75" thickBot="1" x14ac:dyDescent="0.3">
      <c r="A824" s="54"/>
      <c r="B824" s="55">
        <f>COUNTIF('Effectif contrat'!B824:B3102,A824)</f>
        <v>0</v>
      </c>
    </row>
    <row r="825" spans="1:2" ht="15.75" thickBot="1" x14ac:dyDescent="0.3">
      <c r="A825" s="54"/>
      <c r="B825" s="55">
        <f>COUNTIF('Effectif contrat'!B825:B3103,A825)</f>
        <v>0</v>
      </c>
    </row>
    <row r="826" spans="1:2" ht="15.75" thickBot="1" x14ac:dyDescent="0.3">
      <c r="A826" s="54"/>
      <c r="B826" s="55">
        <f>COUNTIF('Effectif contrat'!B826:B3104,A826)</f>
        <v>0</v>
      </c>
    </row>
    <row r="827" spans="1:2" ht="15.75" thickBot="1" x14ac:dyDescent="0.3">
      <c r="A827" s="54"/>
      <c r="B827" s="55">
        <f>COUNTIF('Effectif contrat'!B827:B3105,A827)</f>
        <v>0</v>
      </c>
    </row>
    <row r="828" spans="1:2" ht="15.75" thickBot="1" x14ac:dyDescent="0.3">
      <c r="A828" s="54"/>
      <c r="B828" s="55">
        <f>COUNTIF('Effectif contrat'!B828:B3106,A828)</f>
        <v>0</v>
      </c>
    </row>
    <row r="829" spans="1:2" ht="15.75" thickBot="1" x14ac:dyDescent="0.3">
      <c r="A829" s="54"/>
      <c r="B829" s="55">
        <f>COUNTIF('Effectif contrat'!B829:B3107,A829)</f>
        <v>0</v>
      </c>
    </row>
    <row r="830" spans="1:2" ht="15.75" thickBot="1" x14ac:dyDescent="0.3">
      <c r="A830" s="54"/>
      <c r="B830" s="55">
        <f>COUNTIF('Effectif contrat'!B830:B3108,A830)</f>
        <v>0</v>
      </c>
    </row>
    <row r="831" spans="1:2" ht="15.75" thickBot="1" x14ac:dyDescent="0.3">
      <c r="A831" s="54"/>
      <c r="B831" s="55">
        <f>COUNTIF('Effectif contrat'!B831:B3109,A831)</f>
        <v>0</v>
      </c>
    </row>
    <row r="832" spans="1:2" ht="15.75" thickBot="1" x14ac:dyDescent="0.3">
      <c r="A832" s="54"/>
      <c r="B832" s="55">
        <f>COUNTIF('Effectif contrat'!B832:B3110,A832)</f>
        <v>0</v>
      </c>
    </row>
    <row r="833" spans="1:2" ht="15.75" thickBot="1" x14ac:dyDescent="0.3">
      <c r="A833" s="54"/>
      <c r="B833" s="55">
        <f>COUNTIF('Effectif contrat'!B833:B3111,A833)</f>
        <v>0</v>
      </c>
    </row>
    <row r="834" spans="1:2" ht="15.75" thickBot="1" x14ac:dyDescent="0.3">
      <c r="A834" s="54"/>
      <c r="B834" s="55">
        <f>COUNTIF('Effectif contrat'!B834:B3112,A834)</f>
        <v>0</v>
      </c>
    </row>
    <row r="835" spans="1:2" ht="15.75" thickBot="1" x14ac:dyDescent="0.3">
      <c r="A835" s="54"/>
      <c r="B835" s="55">
        <f>COUNTIF('Effectif contrat'!B835:B3113,A835)</f>
        <v>0</v>
      </c>
    </row>
    <row r="836" spans="1:2" ht="15.75" thickBot="1" x14ac:dyDescent="0.3">
      <c r="A836" s="54"/>
      <c r="B836" s="55">
        <f>COUNTIF('Effectif contrat'!B836:B3114,A836)</f>
        <v>0</v>
      </c>
    </row>
    <row r="837" spans="1:2" ht="15.75" thickBot="1" x14ac:dyDescent="0.3">
      <c r="A837" s="54"/>
      <c r="B837" s="55">
        <f>COUNTIF('Effectif contrat'!B837:B3115,A837)</f>
        <v>0</v>
      </c>
    </row>
    <row r="838" spans="1:2" ht="15.75" thickBot="1" x14ac:dyDescent="0.3">
      <c r="A838" s="54"/>
      <c r="B838" s="55">
        <f>COUNTIF('Effectif contrat'!B838:B3116,A838)</f>
        <v>0</v>
      </c>
    </row>
    <row r="839" spans="1:2" ht="15.75" thickBot="1" x14ac:dyDescent="0.3">
      <c r="A839" s="54"/>
      <c r="B839" s="55">
        <f>COUNTIF('Effectif contrat'!B839:B3117,A839)</f>
        <v>0</v>
      </c>
    </row>
    <row r="840" spans="1:2" ht="15.75" thickBot="1" x14ac:dyDescent="0.3">
      <c r="A840" s="54"/>
      <c r="B840" s="55">
        <f>COUNTIF('Effectif contrat'!B840:B3118,A840)</f>
        <v>0</v>
      </c>
    </row>
    <row r="841" spans="1:2" ht="15.75" thickBot="1" x14ac:dyDescent="0.3">
      <c r="A841" s="54"/>
      <c r="B841" s="55">
        <f>COUNTIF('Effectif contrat'!B841:B3119,A841)</f>
        <v>0</v>
      </c>
    </row>
    <row r="842" spans="1:2" ht="15.75" thickBot="1" x14ac:dyDescent="0.3">
      <c r="A842" s="54"/>
      <c r="B842" s="55">
        <f>COUNTIF('Effectif contrat'!B842:B3120,A842)</f>
        <v>0</v>
      </c>
    </row>
    <row r="843" spans="1:2" ht="15.75" thickBot="1" x14ac:dyDescent="0.3">
      <c r="A843" s="54"/>
      <c r="B843" s="55">
        <f>COUNTIF('Effectif contrat'!B843:B3121,A843)</f>
        <v>0</v>
      </c>
    </row>
    <row r="844" spans="1:2" ht="15.75" thickBot="1" x14ac:dyDescent="0.3">
      <c r="A844" s="54"/>
      <c r="B844" s="55">
        <f>COUNTIF('Effectif contrat'!B844:B3122,A844)</f>
        <v>0</v>
      </c>
    </row>
    <row r="845" spans="1:2" ht="15.75" thickBot="1" x14ac:dyDescent="0.3">
      <c r="A845" s="54"/>
      <c r="B845" s="55">
        <f>COUNTIF('Effectif contrat'!B845:B3123,A845)</f>
        <v>0</v>
      </c>
    </row>
    <row r="846" spans="1:2" ht="15.75" thickBot="1" x14ac:dyDescent="0.3">
      <c r="A846" s="54"/>
      <c r="B846" s="55">
        <f>COUNTIF('Effectif contrat'!B846:B3124,A846)</f>
        <v>0</v>
      </c>
    </row>
    <row r="847" spans="1:2" ht="15.75" thickBot="1" x14ac:dyDescent="0.3">
      <c r="A847" s="54"/>
      <c r="B847" s="55">
        <f>COUNTIF('Effectif contrat'!B847:B3125,A847)</f>
        <v>0</v>
      </c>
    </row>
    <row r="848" spans="1:2" ht="15.75" thickBot="1" x14ac:dyDescent="0.3">
      <c r="A848" s="54"/>
      <c r="B848" s="55">
        <f>COUNTIF('Effectif contrat'!B848:B3126,A848)</f>
        <v>0</v>
      </c>
    </row>
    <row r="849" spans="1:2" ht="15.75" thickBot="1" x14ac:dyDescent="0.3">
      <c r="A849" s="54"/>
      <c r="B849" s="55">
        <f>COUNTIF('Effectif contrat'!B849:B3127,A849)</f>
        <v>0</v>
      </c>
    </row>
    <row r="850" spans="1:2" ht="15.75" thickBot="1" x14ac:dyDescent="0.3">
      <c r="A850" s="54"/>
      <c r="B850" s="55">
        <f>COUNTIF('Effectif contrat'!B850:B3128,A850)</f>
        <v>0</v>
      </c>
    </row>
    <row r="851" spans="1:2" ht="15.75" thickBot="1" x14ac:dyDescent="0.3">
      <c r="A851" s="54"/>
      <c r="B851" s="55">
        <f>COUNTIF('Effectif contrat'!B851:B3129,A851)</f>
        <v>0</v>
      </c>
    </row>
    <row r="852" spans="1:2" ht="15.75" thickBot="1" x14ac:dyDescent="0.3">
      <c r="A852" s="54"/>
      <c r="B852" s="55">
        <f>COUNTIF('Effectif contrat'!B852:B3130,A852)</f>
        <v>0</v>
      </c>
    </row>
    <row r="853" spans="1:2" ht="15.75" thickBot="1" x14ac:dyDescent="0.3">
      <c r="A853" s="54"/>
      <c r="B853" s="55">
        <f>COUNTIF('Effectif contrat'!B853:B3131,A853)</f>
        <v>0</v>
      </c>
    </row>
    <row r="854" spans="1:2" ht="15.75" thickBot="1" x14ac:dyDescent="0.3">
      <c r="A854" s="54"/>
      <c r="B854" s="55">
        <f>COUNTIF('Effectif contrat'!B854:B3132,A854)</f>
        <v>0</v>
      </c>
    </row>
    <row r="855" spans="1:2" ht="15.75" thickBot="1" x14ac:dyDescent="0.3">
      <c r="A855" s="54"/>
      <c r="B855" s="55">
        <f>COUNTIF('Effectif contrat'!B855:B3133,A855)</f>
        <v>0</v>
      </c>
    </row>
    <row r="856" spans="1:2" ht="15.75" thickBot="1" x14ac:dyDescent="0.3">
      <c r="A856" s="54"/>
      <c r="B856" s="55">
        <f>COUNTIF('Effectif contrat'!B856:B3134,A856)</f>
        <v>0</v>
      </c>
    </row>
    <row r="857" spans="1:2" ht="15.75" thickBot="1" x14ac:dyDescent="0.3">
      <c r="A857" s="54"/>
      <c r="B857" s="55">
        <f>COUNTIF('Effectif contrat'!B857:B3135,A857)</f>
        <v>0</v>
      </c>
    </row>
    <row r="858" spans="1:2" ht="15.75" thickBot="1" x14ac:dyDescent="0.3">
      <c r="A858" s="54"/>
      <c r="B858" s="55">
        <f>COUNTIF('Effectif contrat'!B858:B3136,A858)</f>
        <v>0</v>
      </c>
    </row>
    <row r="859" spans="1:2" ht="15.75" thickBot="1" x14ac:dyDescent="0.3">
      <c r="A859" s="54"/>
      <c r="B859" s="55">
        <f>COUNTIF('Effectif contrat'!B859:B3137,A859)</f>
        <v>0</v>
      </c>
    </row>
    <row r="860" spans="1:2" ht="15.75" thickBot="1" x14ac:dyDescent="0.3">
      <c r="A860" s="54"/>
      <c r="B860" s="55">
        <f>COUNTIF('Effectif contrat'!B860:B3138,A860)</f>
        <v>0</v>
      </c>
    </row>
    <row r="861" spans="1:2" ht="15.75" thickBot="1" x14ac:dyDescent="0.3">
      <c r="A861" s="54"/>
      <c r="B861" s="55">
        <f>COUNTIF('Effectif contrat'!B861:B3139,A861)</f>
        <v>0</v>
      </c>
    </row>
    <row r="862" spans="1:2" ht="15.75" thickBot="1" x14ac:dyDescent="0.3">
      <c r="A862" s="54"/>
      <c r="B862" s="55">
        <f>COUNTIF('Effectif contrat'!B862:B3140,A862)</f>
        <v>0</v>
      </c>
    </row>
    <row r="863" spans="1:2" ht="15.75" thickBot="1" x14ac:dyDescent="0.3">
      <c r="A863" s="54"/>
      <c r="B863" s="55">
        <f>COUNTIF('Effectif contrat'!B863:B3141,A863)</f>
        <v>0</v>
      </c>
    </row>
    <row r="864" spans="1:2" ht="15.75" thickBot="1" x14ac:dyDescent="0.3">
      <c r="A864" s="54"/>
      <c r="B864" s="55">
        <f>COUNTIF('Effectif contrat'!B864:B3142,A864)</f>
        <v>0</v>
      </c>
    </row>
    <row r="865" spans="1:2" ht="15.75" thickBot="1" x14ac:dyDescent="0.3">
      <c r="A865" s="54"/>
      <c r="B865" s="55">
        <f>COUNTIF('Effectif contrat'!B865:B3143,A865)</f>
        <v>0</v>
      </c>
    </row>
    <row r="866" spans="1:2" ht="15.75" thickBot="1" x14ac:dyDescent="0.3">
      <c r="A866" s="54"/>
      <c r="B866" s="55">
        <f>COUNTIF('Effectif contrat'!B866:B3144,A866)</f>
        <v>0</v>
      </c>
    </row>
    <row r="867" spans="1:2" ht="15.75" thickBot="1" x14ac:dyDescent="0.3">
      <c r="A867" s="54"/>
      <c r="B867" s="55">
        <f>COUNTIF('Effectif contrat'!B867:B3145,A867)</f>
        <v>0</v>
      </c>
    </row>
    <row r="868" spans="1:2" ht="15.75" thickBot="1" x14ac:dyDescent="0.3">
      <c r="A868" s="54"/>
      <c r="B868" s="55">
        <f>COUNTIF('Effectif contrat'!B868:B3146,A868)</f>
        <v>0</v>
      </c>
    </row>
    <row r="869" spans="1:2" ht="15.75" thickBot="1" x14ac:dyDescent="0.3">
      <c r="A869" s="54"/>
      <c r="B869" s="55">
        <f>COUNTIF('Effectif contrat'!B869:B3147,A869)</f>
        <v>0</v>
      </c>
    </row>
    <row r="870" spans="1:2" ht="15.75" thickBot="1" x14ac:dyDescent="0.3">
      <c r="A870" s="54"/>
      <c r="B870" s="55">
        <f>COUNTIF('Effectif contrat'!B870:B3148,A870)</f>
        <v>0</v>
      </c>
    </row>
    <row r="871" spans="1:2" ht="15.75" thickBot="1" x14ac:dyDescent="0.3">
      <c r="A871" s="54"/>
      <c r="B871" s="55">
        <f>COUNTIF('Effectif contrat'!B871:B3149,A871)</f>
        <v>0</v>
      </c>
    </row>
    <row r="872" spans="1:2" ht="15.75" thickBot="1" x14ac:dyDescent="0.3">
      <c r="A872" s="54"/>
      <c r="B872" s="55">
        <f>COUNTIF('Effectif contrat'!B872:B3150,A872)</f>
        <v>0</v>
      </c>
    </row>
    <row r="873" spans="1:2" ht="15.75" thickBot="1" x14ac:dyDescent="0.3">
      <c r="A873" s="54"/>
      <c r="B873" s="55">
        <f>COUNTIF('Effectif contrat'!B873:B3151,A873)</f>
        <v>0</v>
      </c>
    </row>
    <row r="874" spans="1:2" ht="15.75" thickBot="1" x14ac:dyDescent="0.3">
      <c r="A874" s="54"/>
      <c r="B874" s="55">
        <f>COUNTIF('Effectif contrat'!B874:B3152,A874)</f>
        <v>0</v>
      </c>
    </row>
    <row r="875" spans="1:2" ht="15.75" thickBot="1" x14ac:dyDescent="0.3">
      <c r="A875" s="54"/>
      <c r="B875" s="55">
        <f>COUNTIF('Effectif contrat'!B875:B3153,A875)</f>
        <v>0</v>
      </c>
    </row>
    <row r="876" spans="1:2" ht="15.75" thickBot="1" x14ac:dyDescent="0.3">
      <c r="A876" s="54"/>
      <c r="B876" s="55">
        <f>COUNTIF('Effectif contrat'!B876:B3154,A876)</f>
        <v>0</v>
      </c>
    </row>
    <row r="877" spans="1:2" ht="15.75" thickBot="1" x14ac:dyDescent="0.3">
      <c r="A877" s="54"/>
      <c r="B877" s="55">
        <f>COUNTIF('Effectif contrat'!B877:B3155,A877)</f>
        <v>0</v>
      </c>
    </row>
    <row r="878" spans="1:2" ht="15.75" thickBot="1" x14ac:dyDescent="0.3">
      <c r="A878" s="54"/>
      <c r="B878" s="55">
        <f>COUNTIF('Effectif contrat'!B878:B3156,A878)</f>
        <v>0</v>
      </c>
    </row>
    <row r="879" spans="1:2" ht="15.75" thickBot="1" x14ac:dyDescent="0.3">
      <c r="A879" s="54"/>
      <c r="B879" s="55">
        <f>COUNTIF('Effectif contrat'!B879:B3157,A879)</f>
        <v>0</v>
      </c>
    </row>
    <row r="880" spans="1:2" ht="15.75" thickBot="1" x14ac:dyDescent="0.3">
      <c r="A880" s="54"/>
      <c r="B880" s="55">
        <f>COUNTIF('Effectif contrat'!B880:B3158,A880)</f>
        <v>0</v>
      </c>
    </row>
    <row r="881" spans="1:2" ht="15.75" thickBot="1" x14ac:dyDescent="0.3">
      <c r="A881" s="54"/>
      <c r="B881" s="55">
        <f>COUNTIF('Effectif contrat'!B881:B3159,A881)</f>
        <v>0</v>
      </c>
    </row>
    <row r="882" spans="1:2" ht="15.75" thickBot="1" x14ac:dyDescent="0.3">
      <c r="A882" s="54"/>
      <c r="B882" s="55">
        <f>COUNTIF('Effectif contrat'!B882:B3160,A882)</f>
        <v>0</v>
      </c>
    </row>
    <row r="883" spans="1:2" ht="15.75" thickBot="1" x14ac:dyDescent="0.3">
      <c r="A883" s="54"/>
      <c r="B883" s="55">
        <f>COUNTIF('Effectif contrat'!B883:B3161,A883)</f>
        <v>0</v>
      </c>
    </row>
    <row r="884" spans="1:2" ht="15.75" thickBot="1" x14ac:dyDescent="0.3">
      <c r="A884" s="54"/>
      <c r="B884" s="55">
        <f>COUNTIF('Effectif contrat'!B884:B3162,A884)</f>
        <v>0</v>
      </c>
    </row>
    <row r="885" spans="1:2" ht="15.75" thickBot="1" x14ac:dyDescent="0.3">
      <c r="A885" s="54"/>
      <c r="B885" s="55">
        <f>COUNTIF('Effectif contrat'!B885:B3163,A885)</f>
        <v>0</v>
      </c>
    </row>
    <row r="886" spans="1:2" ht="15.75" thickBot="1" x14ac:dyDescent="0.3">
      <c r="A886" s="54"/>
      <c r="B886" s="55">
        <f>COUNTIF('Effectif contrat'!B886:B3164,A886)</f>
        <v>0</v>
      </c>
    </row>
    <row r="887" spans="1:2" ht="15.75" thickBot="1" x14ac:dyDescent="0.3">
      <c r="A887" s="54"/>
      <c r="B887" s="55">
        <f>COUNTIF('Effectif contrat'!B887:B3165,A887)</f>
        <v>0</v>
      </c>
    </row>
    <row r="888" spans="1:2" ht="15.75" thickBot="1" x14ac:dyDescent="0.3">
      <c r="A888" s="54"/>
      <c r="B888" s="55">
        <f>COUNTIF('Effectif contrat'!B888:B3166,A888)</f>
        <v>0</v>
      </c>
    </row>
    <row r="889" spans="1:2" ht="15.75" thickBot="1" x14ac:dyDescent="0.3">
      <c r="A889" s="54"/>
      <c r="B889" s="55">
        <f>COUNTIF('Effectif contrat'!B889:B3167,A889)</f>
        <v>0</v>
      </c>
    </row>
    <row r="890" spans="1:2" ht="15.75" thickBot="1" x14ac:dyDescent="0.3">
      <c r="A890" s="54"/>
      <c r="B890" s="55">
        <f>COUNTIF('Effectif contrat'!B890:B3168,A890)</f>
        <v>0</v>
      </c>
    </row>
    <row r="891" spans="1:2" ht="15.75" thickBot="1" x14ac:dyDescent="0.3">
      <c r="A891" s="54"/>
      <c r="B891" s="55">
        <f>COUNTIF('Effectif contrat'!B891:B3169,A891)</f>
        <v>0</v>
      </c>
    </row>
    <row r="892" spans="1:2" ht="15.75" thickBot="1" x14ac:dyDescent="0.3">
      <c r="A892" s="54"/>
      <c r="B892" s="55">
        <f>COUNTIF('Effectif contrat'!B892:B3170,A892)</f>
        <v>0</v>
      </c>
    </row>
    <row r="893" spans="1:2" ht="15.75" thickBot="1" x14ac:dyDescent="0.3">
      <c r="A893" s="54"/>
      <c r="B893" s="55">
        <f>COUNTIF('Effectif contrat'!B893:B3171,A893)</f>
        <v>0</v>
      </c>
    </row>
    <row r="894" spans="1:2" ht="15.75" thickBot="1" x14ac:dyDescent="0.3">
      <c r="A894" s="54"/>
      <c r="B894" s="55">
        <f>COUNTIF('Effectif contrat'!B894:B3172,A894)</f>
        <v>0</v>
      </c>
    </row>
    <row r="895" spans="1:2" ht="15.75" thickBot="1" x14ac:dyDescent="0.3">
      <c r="A895" s="54"/>
      <c r="B895" s="55">
        <f>COUNTIF('Effectif contrat'!B895:B3173,A895)</f>
        <v>0</v>
      </c>
    </row>
    <row r="896" spans="1:2" ht="15.75" thickBot="1" x14ac:dyDescent="0.3">
      <c r="A896" s="54"/>
      <c r="B896" s="55">
        <f>COUNTIF('Effectif contrat'!B896:B3174,A896)</f>
        <v>0</v>
      </c>
    </row>
    <row r="897" spans="1:2" ht="15.75" thickBot="1" x14ac:dyDescent="0.3">
      <c r="A897" s="54"/>
      <c r="B897" s="55">
        <f>COUNTIF('Effectif contrat'!B897:B3175,A897)</f>
        <v>0</v>
      </c>
    </row>
    <row r="898" spans="1:2" ht="15.75" thickBot="1" x14ac:dyDescent="0.3">
      <c r="A898" s="54"/>
      <c r="B898" s="55">
        <f>COUNTIF('Effectif contrat'!B898:B3176,A898)</f>
        <v>0</v>
      </c>
    </row>
    <row r="899" spans="1:2" ht="15.75" thickBot="1" x14ac:dyDescent="0.3">
      <c r="A899" s="54"/>
      <c r="B899" s="55">
        <f>COUNTIF('Effectif contrat'!B899:B3177,A899)</f>
        <v>0</v>
      </c>
    </row>
    <row r="900" spans="1:2" ht="15.75" thickBot="1" x14ac:dyDescent="0.3">
      <c r="A900" s="54"/>
      <c r="B900" s="55">
        <f>COUNTIF('Effectif contrat'!B900:B3178,A900)</f>
        <v>0</v>
      </c>
    </row>
    <row r="901" spans="1:2" ht="15.75" thickBot="1" x14ac:dyDescent="0.3">
      <c r="A901" s="54"/>
      <c r="B901" s="55">
        <f>COUNTIF('Effectif contrat'!B901:B3179,A901)</f>
        <v>0</v>
      </c>
    </row>
    <row r="902" spans="1:2" ht="15.75" thickBot="1" x14ac:dyDescent="0.3">
      <c r="A902" s="54"/>
      <c r="B902" s="55">
        <f>COUNTIF('Effectif contrat'!B902:B3180,A902)</f>
        <v>0</v>
      </c>
    </row>
    <row r="903" spans="1:2" ht="15.75" thickBot="1" x14ac:dyDescent="0.3">
      <c r="A903" s="54"/>
      <c r="B903" s="55">
        <f>COUNTIF('Effectif contrat'!B903:B3181,A903)</f>
        <v>0</v>
      </c>
    </row>
    <row r="904" spans="1:2" ht="15.75" thickBot="1" x14ac:dyDescent="0.3">
      <c r="A904" s="54"/>
      <c r="B904" s="55">
        <f>COUNTIF('Effectif contrat'!B904:B3182,A904)</f>
        <v>0</v>
      </c>
    </row>
    <row r="905" spans="1:2" ht="15.75" thickBot="1" x14ac:dyDescent="0.3">
      <c r="A905" s="54"/>
      <c r="B905" s="55">
        <f>COUNTIF('Effectif contrat'!B905:B3183,A905)</f>
        <v>0</v>
      </c>
    </row>
    <row r="906" spans="1:2" ht="15.75" thickBot="1" x14ac:dyDescent="0.3">
      <c r="A906" s="54"/>
      <c r="B906" s="55">
        <f>COUNTIF('Effectif contrat'!B906:B3184,A906)</f>
        <v>0</v>
      </c>
    </row>
    <row r="907" spans="1:2" ht="15.75" thickBot="1" x14ac:dyDescent="0.3">
      <c r="A907" s="54"/>
      <c r="B907" s="55">
        <f>COUNTIF('Effectif contrat'!B907:B3185,A907)</f>
        <v>0</v>
      </c>
    </row>
    <row r="908" spans="1:2" ht="15.75" thickBot="1" x14ac:dyDescent="0.3">
      <c r="A908" s="54"/>
      <c r="B908" s="55">
        <f>COUNTIF('Effectif contrat'!B908:B3186,A908)</f>
        <v>0</v>
      </c>
    </row>
    <row r="909" spans="1:2" ht="15.75" thickBot="1" x14ac:dyDescent="0.3">
      <c r="A909" s="54"/>
      <c r="B909" s="55">
        <f>COUNTIF('Effectif contrat'!B909:B3187,A909)</f>
        <v>0</v>
      </c>
    </row>
    <row r="910" spans="1:2" ht="15.75" thickBot="1" x14ac:dyDescent="0.3">
      <c r="A910" s="54"/>
      <c r="B910" s="55">
        <f>COUNTIF('Effectif contrat'!B910:B3188,A910)</f>
        <v>0</v>
      </c>
    </row>
    <row r="911" spans="1:2" ht="15.75" thickBot="1" x14ac:dyDescent="0.3">
      <c r="A911" s="54"/>
      <c r="B911" s="55">
        <f>COUNTIF('Effectif contrat'!B911:B3189,A911)</f>
        <v>0</v>
      </c>
    </row>
    <row r="912" spans="1:2" ht="15.75" thickBot="1" x14ac:dyDescent="0.3">
      <c r="A912" s="54"/>
      <c r="B912" s="55">
        <f>COUNTIF('Effectif contrat'!B912:B3190,A912)</f>
        <v>0</v>
      </c>
    </row>
    <row r="913" spans="1:2" ht="15.75" thickBot="1" x14ac:dyDescent="0.3">
      <c r="A913" s="54"/>
      <c r="B913" s="55">
        <f>COUNTIF('Effectif contrat'!B913:B3191,A913)</f>
        <v>0</v>
      </c>
    </row>
    <row r="914" spans="1:2" ht="15.75" thickBot="1" x14ac:dyDescent="0.3">
      <c r="A914" s="54"/>
      <c r="B914" s="55">
        <f>COUNTIF('Effectif contrat'!B914:B3192,A914)</f>
        <v>0</v>
      </c>
    </row>
    <row r="915" spans="1:2" ht="15.75" thickBot="1" x14ac:dyDescent="0.3">
      <c r="A915" s="54"/>
      <c r="B915" s="55">
        <f>COUNTIF('Effectif contrat'!B915:B3193,A915)</f>
        <v>0</v>
      </c>
    </row>
    <row r="916" spans="1:2" ht="15.75" thickBot="1" x14ac:dyDescent="0.3">
      <c r="A916" s="54"/>
      <c r="B916" s="55">
        <f>COUNTIF('Effectif contrat'!B916:B3194,A916)</f>
        <v>0</v>
      </c>
    </row>
    <row r="917" spans="1:2" ht="15.75" thickBot="1" x14ac:dyDescent="0.3">
      <c r="A917" s="54"/>
      <c r="B917" s="55">
        <f>COUNTIF('Effectif contrat'!B917:B3195,A917)</f>
        <v>0</v>
      </c>
    </row>
    <row r="918" spans="1:2" ht="15.75" thickBot="1" x14ac:dyDescent="0.3">
      <c r="A918" s="54"/>
      <c r="B918" s="55">
        <f>COUNTIF('Effectif contrat'!B918:B3196,A918)</f>
        <v>0</v>
      </c>
    </row>
    <row r="919" spans="1:2" ht="15.75" thickBot="1" x14ac:dyDescent="0.3">
      <c r="A919" s="54"/>
      <c r="B919" s="55">
        <f>COUNTIF('Effectif contrat'!B919:B3197,A919)</f>
        <v>0</v>
      </c>
    </row>
    <row r="920" spans="1:2" ht="15.75" thickBot="1" x14ac:dyDescent="0.3">
      <c r="A920" s="54"/>
      <c r="B920" s="55">
        <f>COUNTIF('Effectif contrat'!B920:B3198,A920)</f>
        <v>0</v>
      </c>
    </row>
    <row r="921" spans="1:2" ht="15.75" thickBot="1" x14ac:dyDescent="0.3">
      <c r="A921" s="54"/>
      <c r="B921" s="55">
        <f>COUNTIF('Effectif contrat'!B921:B3199,A921)</f>
        <v>0</v>
      </c>
    </row>
    <row r="922" spans="1:2" ht="15.75" thickBot="1" x14ac:dyDescent="0.3">
      <c r="A922" s="54"/>
      <c r="B922" s="55">
        <f>COUNTIF('Effectif contrat'!B922:B3200,A922)</f>
        <v>0</v>
      </c>
    </row>
    <row r="923" spans="1:2" ht="15.75" thickBot="1" x14ac:dyDescent="0.3">
      <c r="A923" s="54"/>
      <c r="B923" s="55">
        <f>COUNTIF('Effectif contrat'!B923:B3201,A923)</f>
        <v>0</v>
      </c>
    </row>
    <row r="924" spans="1:2" ht="15.75" thickBot="1" x14ac:dyDescent="0.3">
      <c r="A924" s="54"/>
      <c r="B924" s="55">
        <f>COUNTIF('Effectif contrat'!B924:B3202,A924)</f>
        <v>0</v>
      </c>
    </row>
    <row r="925" spans="1:2" ht="15.75" thickBot="1" x14ac:dyDescent="0.3">
      <c r="A925" s="54"/>
      <c r="B925" s="55">
        <f>COUNTIF('Effectif contrat'!B925:B3203,A925)</f>
        <v>0</v>
      </c>
    </row>
    <row r="926" spans="1:2" ht="15.75" thickBot="1" x14ac:dyDescent="0.3">
      <c r="A926" s="54"/>
      <c r="B926" s="55">
        <f>COUNTIF('Effectif contrat'!B926:B3204,A926)</f>
        <v>0</v>
      </c>
    </row>
    <row r="927" spans="1:2" ht="15.75" thickBot="1" x14ac:dyDescent="0.3">
      <c r="A927" s="54"/>
      <c r="B927" s="55">
        <f>COUNTIF('Effectif contrat'!B927:B3205,A927)</f>
        <v>0</v>
      </c>
    </row>
    <row r="928" spans="1:2" ht="15.75" thickBot="1" x14ac:dyDescent="0.3">
      <c r="A928" s="54"/>
      <c r="B928" s="55">
        <f>COUNTIF('Effectif contrat'!B928:B3206,A928)</f>
        <v>0</v>
      </c>
    </row>
    <row r="929" spans="1:2" ht="15.75" thickBot="1" x14ac:dyDescent="0.3">
      <c r="A929" s="54"/>
      <c r="B929" s="55">
        <f>COUNTIF('Effectif contrat'!B929:B3207,A929)</f>
        <v>0</v>
      </c>
    </row>
    <row r="930" spans="1:2" ht="15.75" thickBot="1" x14ac:dyDescent="0.3">
      <c r="A930" s="54"/>
      <c r="B930" s="55">
        <f>COUNTIF('Effectif contrat'!B930:B3208,A930)</f>
        <v>0</v>
      </c>
    </row>
    <row r="931" spans="1:2" ht="15.75" thickBot="1" x14ac:dyDescent="0.3">
      <c r="A931" s="54"/>
      <c r="B931" s="55">
        <f>COUNTIF('Effectif contrat'!B931:B3209,A931)</f>
        <v>0</v>
      </c>
    </row>
    <row r="932" spans="1:2" ht="15.75" thickBot="1" x14ac:dyDescent="0.3">
      <c r="A932" s="54"/>
      <c r="B932" s="55">
        <f>COUNTIF('Effectif contrat'!B932:B3210,A932)</f>
        <v>0</v>
      </c>
    </row>
    <row r="933" spans="1:2" ht="15.75" thickBot="1" x14ac:dyDescent="0.3">
      <c r="A933" s="54"/>
      <c r="B933" s="55">
        <f>COUNTIF('Effectif contrat'!B933:B3211,A933)</f>
        <v>0</v>
      </c>
    </row>
    <row r="934" spans="1:2" ht="15.75" thickBot="1" x14ac:dyDescent="0.3">
      <c r="A934" s="54"/>
      <c r="B934" s="55">
        <f>COUNTIF('Effectif contrat'!B934:B3212,A934)</f>
        <v>0</v>
      </c>
    </row>
    <row r="935" spans="1:2" ht="15.75" thickBot="1" x14ac:dyDescent="0.3">
      <c r="A935" s="54"/>
      <c r="B935" s="55">
        <f>COUNTIF('Effectif contrat'!B935:B3213,A935)</f>
        <v>0</v>
      </c>
    </row>
    <row r="936" spans="1:2" ht="15.75" thickBot="1" x14ac:dyDescent="0.3">
      <c r="A936" s="54"/>
      <c r="B936" s="55">
        <f>COUNTIF('Effectif contrat'!B936:B3214,A936)</f>
        <v>0</v>
      </c>
    </row>
    <row r="937" spans="1:2" ht="15.75" thickBot="1" x14ac:dyDescent="0.3">
      <c r="A937" s="54"/>
      <c r="B937" s="55">
        <f>COUNTIF('Effectif contrat'!B937:B3215,A937)</f>
        <v>0</v>
      </c>
    </row>
    <row r="938" spans="1:2" ht="15.75" thickBot="1" x14ac:dyDescent="0.3">
      <c r="A938" s="54"/>
      <c r="B938" s="55">
        <f>COUNTIF('Effectif contrat'!B938:B3216,A938)</f>
        <v>0</v>
      </c>
    </row>
    <row r="939" spans="1:2" ht="15.75" thickBot="1" x14ac:dyDescent="0.3">
      <c r="A939" s="54"/>
      <c r="B939" s="55">
        <f>COUNTIF('Effectif contrat'!B939:B3217,A939)</f>
        <v>0</v>
      </c>
    </row>
    <row r="940" spans="1:2" ht="15.75" thickBot="1" x14ac:dyDescent="0.3">
      <c r="A940" s="54"/>
      <c r="B940" s="55">
        <f>COUNTIF('Effectif contrat'!B940:B3218,A940)</f>
        <v>0</v>
      </c>
    </row>
    <row r="941" spans="1:2" ht="15.75" thickBot="1" x14ac:dyDescent="0.3">
      <c r="A941" s="54"/>
      <c r="B941" s="55">
        <f>COUNTIF('Effectif contrat'!B941:B3219,A941)</f>
        <v>0</v>
      </c>
    </row>
    <row r="942" spans="1:2" ht="15.75" thickBot="1" x14ac:dyDescent="0.3">
      <c r="A942" s="54"/>
      <c r="B942" s="55">
        <f>COUNTIF('Effectif contrat'!B942:B3220,A942)</f>
        <v>0</v>
      </c>
    </row>
    <row r="943" spans="1:2" ht="15.75" thickBot="1" x14ac:dyDescent="0.3">
      <c r="A943" s="54"/>
      <c r="B943" s="55">
        <f>COUNTIF('Effectif contrat'!B943:B3221,A943)</f>
        <v>0</v>
      </c>
    </row>
    <row r="944" spans="1:2" ht="15.75" thickBot="1" x14ac:dyDescent="0.3">
      <c r="A944" s="54"/>
      <c r="B944" s="55">
        <f>COUNTIF('Effectif contrat'!B944:B3222,A944)</f>
        <v>0</v>
      </c>
    </row>
    <row r="945" spans="1:2" ht="15.75" thickBot="1" x14ac:dyDescent="0.3">
      <c r="A945" s="54"/>
      <c r="B945" s="55">
        <f>COUNTIF('Effectif contrat'!B945:B3223,A945)</f>
        <v>0</v>
      </c>
    </row>
    <row r="946" spans="1:2" ht="15.75" thickBot="1" x14ac:dyDescent="0.3">
      <c r="A946" s="54"/>
      <c r="B946" s="55">
        <f>COUNTIF('Effectif contrat'!B946:B3224,A946)</f>
        <v>0</v>
      </c>
    </row>
    <row r="947" spans="1:2" ht="15.75" thickBot="1" x14ac:dyDescent="0.3">
      <c r="A947" s="54"/>
      <c r="B947" s="55">
        <f>COUNTIF('Effectif contrat'!B947:B3225,A947)</f>
        <v>0</v>
      </c>
    </row>
    <row r="948" spans="1:2" ht="15.75" thickBot="1" x14ac:dyDescent="0.3">
      <c r="A948" s="54"/>
      <c r="B948" s="55">
        <f>COUNTIF('Effectif contrat'!B948:B3226,A948)</f>
        <v>0</v>
      </c>
    </row>
    <row r="949" spans="1:2" ht="15.75" thickBot="1" x14ac:dyDescent="0.3">
      <c r="A949" s="54"/>
      <c r="B949" s="55">
        <f>COUNTIF('Effectif contrat'!B949:B3227,A949)</f>
        <v>0</v>
      </c>
    </row>
    <row r="950" spans="1:2" ht="15.75" thickBot="1" x14ac:dyDescent="0.3">
      <c r="A950" s="54"/>
      <c r="B950" s="55">
        <f>COUNTIF('Effectif contrat'!B950:B3228,A950)</f>
        <v>0</v>
      </c>
    </row>
    <row r="951" spans="1:2" ht="15.75" thickBot="1" x14ac:dyDescent="0.3">
      <c r="A951" s="54"/>
      <c r="B951" s="55">
        <f>COUNTIF('Effectif contrat'!B951:B3229,A951)</f>
        <v>0</v>
      </c>
    </row>
    <row r="952" spans="1:2" ht="15.75" thickBot="1" x14ac:dyDescent="0.3">
      <c r="A952" s="54"/>
      <c r="B952" s="55">
        <f>COUNTIF('Effectif contrat'!B952:B3230,A952)</f>
        <v>0</v>
      </c>
    </row>
    <row r="953" spans="1:2" ht="15.75" thickBot="1" x14ac:dyDescent="0.3">
      <c r="A953" s="54"/>
      <c r="B953" s="55">
        <f>COUNTIF('Effectif contrat'!B953:B3231,A953)</f>
        <v>0</v>
      </c>
    </row>
    <row r="954" spans="1:2" ht="15.75" thickBot="1" x14ac:dyDescent="0.3">
      <c r="A954" s="54"/>
      <c r="B954" s="55">
        <f>COUNTIF('Effectif contrat'!B954:B3232,A954)</f>
        <v>0</v>
      </c>
    </row>
    <row r="955" spans="1:2" ht="15.75" thickBot="1" x14ac:dyDescent="0.3">
      <c r="A955" s="54"/>
      <c r="B955" s="55">
        <f>COUNTIF('Effectif contrat'!B955:B3233,A955)</f>
        <v>0</v>
      </c>
    </row>
    <row r="956" spans="1:2" ht="15.75" thickBot="1" x14ac:dyDescent="0.3">
      <c r="A956" s="54"/>
      <c r="B956" s="55">
        <f>COUNTIF('Effectif contrat'!B956:B3234,A956)</f>
        <v>0</v>
      </c>
    </row>
    <row r="957" spans="1:2" ht="15.75" thickBot="1" x14ac:dyDescent="0.3">
      <c r="A957" s="54"/>
      <c r="B957" s="55">
        <f>COUNTIF('Effectif contrat'!B957:B3235,A957)</f>
        <v>0</v>
      </c>
    </row>
    <row r="958" spans="1:2" ht="15.75" thickBot="1" x14ac:dyDescent="0.3">
      <c r="A958" s="54"/>
      <c r="B958" s="55">
        <f>COUNTIF('Effectif contrat'!B958:B3236,A958)</f>
        <v>0</v>
      </c>
    </row>
    <row r="959" spans="1:2" ht="15.75" thickBot="1" x14ac:dyDescent="0.3">
      <c r="A959" s="54"/>
      <c r="B959" s="55">
        <f>COUNTIF('Effectif contrat'!B959:B3237,A959)</f>
        <v>0</v>
      </c>
    </row>
    <row r="960" spans="1:2" ht="15.75" thickBot="1" x14ac:dyDescent="0.3">
      <c r="A960" s="54"/>
      <c r="B960" s="55">
        <f>COUNTIF('Effectif contrat'!B960:B3238,A960)</f>
        <v>0</v>
      </c>
    </row>
    <row r="961" spans="1:2" ht="15.75" thickBot="1" x14ac:dyDescent="0.3">
      <c r="A961" s="54"/>
      <c r="B961" s="55">
        <f>COUNTIF('Effectif contrat'!B961:B3239,A961)</f>
        <v>0</v>
      </c>
    </row>
    <row r="962" spans="1:2" ht="15.75" thickBot="1" x14ac:dyDescent="0.3">
      <c r="A962" s="54"/>
      <c r="B962" s="55">
        <f>COUNTIF('Effectif contrat'!B962:B3240,A962)</f>
        <v>0</v>
      </c>
    </row>
    <row r="963" spans="1:2" ht="15.75" thickBot="1" x14ac:dyDescent="0.3">
      <c r="A963" s="54"/>
      <c r="B963" s="55">
        <f>COUNTIF('Effectif contrat'!B963:B3241,A963)</f>
        <v>0</v>
      </c>
    </row>
    <row r="964" spans="1:2" ht="15.75" thickBot="1" x14ac:dyDescent="0.3">
      <c r="A964" s="54"/>
      <c r="B964" s="55">
        <f>COUNTIF('Effectif contrat'!B964:B3242,A964)</f>
        <v>0</v>
      </c>
    </row>
    <row r="965" spans="1:2" ht="15.75" thickBot="1" x14ac:dyDescent="0.3">
      <c r="A965" s="54"/>
      <c r="B965" s="55">
        <f>COUNTIF('Effectif contrat'!B965:B3243,A965)</f>
        <v>0</v>
      </c>
    </row>
    <row r="966" spans="1:2" ht="15.75" thickBot="1" x14ac:dyDescent="0.3">
      <c r="A966" s="54"/>
      <c r="B966" s="55">
        <f>COUNTIF('Effectif contrat'!B966:B3244,A966)</f>
        <v>0</v>
      </c>
    </row>
    <row r="967" spans="1:2" ht="15.75" thickBot="1" x14ac:dyDescent="0.3">
      <c r="A967" s="54"/>
      <c r="B967" s="55">
        <f>COUNTIF('Effectif contrat'!B967:B3245,A967)</f>
        <v>0</v>
      </c>
    </row>
    <row r="968" spans="1:2" ht="15.75" thickBot="1" x14ac:dyDescent="0.3">
      <c r="A968" s="54"/>
      <c r="B968" s="55">
        <f>COUNTIF('Effectif contrat'!B968:B3246,A968)</f>
        <v>0</v>
      </c>
    </row>
    <row r="969" spans="1:2" ht="15.75" thickBot="1" x14ac:dyDescent="0.3">
      <c r="A969" s="54"/>
      <c r="B969" s="55">
        <f>COUNTIF('Effectif contrat'!B969:B3247,A969)</f>
        <v>0</v>
      </c>
    </row>
    <row r="970" spans="1:2" ht="15.75" thickBot="1" x14ac:dyDescent="0.3">
      <c r="A970" s="54"/>
      <c r="B970" s="55">
        <f>COUNTIF('Effectif contrat'!B970:B3248,A970)</f>
        <v>0</v>
      </c>
    </row>
    <row r="971" spans="1:2" ht="15.75" thickBot="1" x14ac:dyDescent="0.3">
      <c r="A971" s="54"/>
      <c r="B971" s="55">
        <f>COUNTIF('Effectif contrat'!B971:B3249,A971)</f>
        <v>0</v>
      </c>
    </row>
    <row r="972" spans="1:2" ht="15.75" thickBot="1" x14ac:dyDescent="0.3">
      <c r="A972" s="54"/>
      <c r="B972" s="55">
        <f>COUNTIF('Effectif contrat'!B972:B3250,A972)</f>
        <v>0</v>
      </c>
    </row>
    <row r="973" spans="1:2" ht="15.75" thickBot="1" x14ac:dyDescent="0.3">
      <c r="A973" s="54"/>
      <c r="B973" s="55">
        <f>COUNTIF('Effectif contrat'!B973:B3251,A973)</f>
        <v>0</v>
      </c>
    </row>
    <row r="974" spans="1:2" ht="15.75" thickBot="1" x14ac:dyDescent="0.3">
      <c r="A974" s="54"/>
      <c r="B974" s="55">
        <f>COUNTIF('Effectif contrat'!B974:B3252,A974)</f>
        <v>0</v>
      </c>
    </row>
    <row r="975" spans="1:2" ht="15.75" thickBot="1" x14ac:dyDescent="0.3">
      <c r="A975" s="54"/>
      <c r="B975" s="55">
        <f>COUNTIF('Effectif contrat'!B975:B3253,A975)</f>
        <v>0</v>
      </c>
    </row>
    <row r="976" spans="1:2" ht="15.75" thickBot="1" x14ac:dyDescent="0.3">
      <c r="A976" s="54"/>
      <c r="B976" s="55">
        <f>COUNTIF('Effectif contrat'!B976:B3254,A976)</f>
        <v>0</v>
      </c>
    </row>
    <row r="977" spans="1:2" ht="15.75" thickBot="1" x14ac:dyDescent="0.3">
      <c r="A977" s="54"/>
      <c r="B977" s="55">
        <f>COUNTIF('Effectif contrat'!B977:B3255,A977)</f>
        <v>0</v>
      </c>
    </row>
    <row r="978" spans="1:2" ht="15.75" thickBot="1" x14ac:dyDescent="0.3">
      <c r="A978" s="54"/>
      <c r="B978" s="55">
        <f>COUNTIF('Effectif contrat'!B978:B3256,A978)</f>
        <v>0</v>
      </c>
    </row>
    <row r="979" spans="1:2" ht="15.75" thickBot="1" x14ac:dyDescent="0.3">
      <c r="A979" s="54"/>
      <c r="B979" s="55">
        <f>COUNTIF('Effectif contrat'!B979:B3257,A979)</f>
        <v>0</v>
      </c>
    </row>
    <row r="980" spans="1:2" ht="15.75" thickBot="1" x14ac:dyDescent="0.3">
      <c r="A980" s="54"/>
      <c r="B980" s="55">
        <f>COUNTIF('Effectif contrat'!B980:B3258,A980)</f>
        <v>0</v>
      </c>
    </row>
    <row r="981" spans="1:2" ht="15.75" thickBot="1" x14ac:dyDescent="0.3">
      <c r="A981" s="54"/>
      <c r="B981" s="55">
        <f>COUNTIF('Effectif contrat'!B981:B3259,A981)</f>
        <v>0</v>
      </c>
    </row>
    <row r="982" spans="1:2" ht="15.75" thickBot="1" x14ac:dyDescent="0.3">
      <c r="A982" s="54"/>
      <c r="B982" s="55">
        <f>COUNTIF('Effectif contrat'!B982:B3260,A982)</f>
        <v>0</v>
      </c>
    </row>
    <row r="983" spans="1:2" ht="15.75" thickBot="1" x14ac:dyDescent="0.3">
      <c r="A983" s="54"/>
      <c r="B983" s="55">
        <f>COUNTIF('Effectif contrat'!B983:B3261,A983)</f>
        <v>0</v>
      </c>
    </row>
    <row r="984" spans="1:2" ht="15.75" thickBot="1" x14ac:dyDescent="0.3">
      <c r="A984" s="54"/>
      <c r="B984" s="55">
        <f>COUNTIF('Effectif contrat'!B984:B3262,A984)</f>
        <v>0</v>
      </c>
    </row>
    <row r="985" spans="1:2" ht="15.75" thickBot="1" x14ac:dyDescent="0.3">
      <c r="A985" s="54"/>
      <c r="B985" s="55">
        <f>COUNTIF('Effectif contrat'!B985:B3263,A985)</f>
        <v>0</v>
      </c>
    </row>
    <row r="986" spans="1:2" ht="15.75" thickBot="1" x14ac:dyDescent="0.3">
      <c r="A986" s="54"/>
      <c r="B986" s="55">
        <f>COUNTIF('Effectif contrat'!B986:B3264,A986)</f>
        <v>0</v>
      </c>
    </row>
    <row r="987" spans="1:2" ht="15.75" thickBot="1" x14ac:dyDescent="0.3">
      <c r="A987" s="54"/>
      <c r="B987" s="55">
        <f>COUNTIF('Effectif contrat'!B987:B3265,A987)</f>
        <v>0</v>
      </c>
    </row>
    <row r="988" spans="1:2" ht="15.75" thickBot="1" x14ac:dyDescent="0.3">
      <c r="A988" s="54"/>
      <c r="B988" s="55">
        <f>COUNTIF('Effectif contrat'!B988:B3266,A988)</f>
        <v>0</v>
      </c>
    </row>
    <row r="989" spans="1:2" ht="15.75" thickBot="1" x14ac:dyDescent="0.3">
      <c r="A989" s="54"/>
      <c r="B989" s="55">
        <f>COUNTIF('Effectif contrat'!B989:B3267,A989)</f>
        <v>0</v>
      </c>
    </row>
    <row r="990" spans="1:2" ht="15.75" thickBot="1" x14ac:dyDescent="0.3">
      <c r="A990" s="54"/>
      <c r="B990" s="55">
        <f>COUNTIF('Effectif contrat'!B990:B3268,A990)</f>
        <v>0</v>
      </c>
    </row>
    <row r="991" spans="1:2" ht="15.75" thickBot="1" x14ac:dyDescent="0.3">
      <c r="A991" s="54"/>
      <c r="B991" s="55">
        <f>COUNTIF('Effectif contrat'!B991:B3269,A991)</f>
        <v>0</v>
      </c>
    </row>
    <row r="992" spans="1:2" ht="15.75" thickBot="1" x14ac:dyDescent="0.3">
      <c r="A992" s="54"/>
      <c r="B992" s="55">
        <f>COUNTIF('Effectif contrat'!B992:B3270,A992)</f>
        <v>0</v>
      </c>
    </row>
    <row r="993" spans="1:2" ht="15.75" thickBot="1" x14ac:dyDescent="0.3">
      <c r="A993" s="54"/>
      <c r="B993" s="55">
        <f>COUNTIF('Effectif contrat'!B993:B3271,A993)</f>
        <v>0</v>
      </c>
    </row>
    <row r="994" spans="1:2" ht="15.75" thickBot="1" x14ac:dyDescent="0.3">
      <c r="A994" s="54"/>
      <c r="B994" s="55">
        <f>COUNTIF('Effectif contrat'!B994:B3272,A994)</f>
        <v>0</v>
      </c>
    </row>
    <row r="995" spans="1:2" ht="15.75" thickBot="1" x14ac:dyDescent="0.3">
      <c r="A995" s="54"/>
      <c r="B995" s="55">
        <f>COUNTIF('Effectif contrat'!B995:B3273,A995)</f>
        <v>0</v>
      </c>
    </row>
    <row r="996" spans="1:2" ht="15.75" thickBot="1" x14ac:dyDescent="0.3">
      <c r="A996" s="54"/>
      <c r="B996" s="55">
        <f>COUNTIF('Effectif contrat'!B996:B3274,A996)</f>
        <v>0</v>
      </c>
    </row>
    <row r="997" spans="1:2" ht="15.75" thickBot="1" x14ac:dyDescent="0.3">
      <c r="A997" s="54"/>
      <c r="B997" s="55">
        <f>COUNTIF('Effectif contrat'!B997:B3275,A997)</f>
        <v>0</v>
      </c>
    </row>
    <row r="998" spans="1:2" ht="15.75" thickBot="1" x14ac:dyDescent="0.3">
      <c r="A998" s="54"/>
      <c r="B998" s="55">
        <f>COUNTIF('Effectif contrat'!B998:B3276,A998)</f>
        <v>0</v>
      </c>
    </row>
    <row r="999" spans="1:2" ht="15.75" thickBot="1" x14ac:dyDescent="0.3">
      <c r="A999" s="54"/>
      <c r="B999" s="55">
        <f>COUNTIF('Effectif contrat'!B999:B3277,A999)</f>
        <v>0</v>
      </c>
    </row>
    <row r="1000" spans="1:2" ht="15.75" thickBot="1" x14ac:dyDescent="0.3">
      <c r="A1000" s="54"/>
      <c r="B1000" s="55">
        <f>COUNTIF('Effectif contrat'!B1000:B3278,A1000)</f>
        <v>0</v>
      </c>
    </row>
    <row r="1001" spans="1:2" ht="15.75" thickBot="1" x14ac:dyDescent="0.3">
      <c r="A1001" s="54"/>
      <c r="B1001" s="55">
        <f>COUNTIF('Effectif contrat'!B1001:B3279,A1001)</f>
        <v>0</v>
      </c>
    </row>
    <row r="1002" spans="1:2" ht="15.75" thickBot="1" x14ac:dyDescent="0.3">
      <c r="A1002" s="54"/>
      <c r="B1002" s="55">
        <f>COUNTIF('Effectif contrat'!B1002:B3280,A1002)</f>
        <v>0</v>
      </c>
    </row>
    <row r="1003" spans="1:2" ht="15.75" thickBot="1" x14ac:dyDescent="0.3">
      <c r="A1003" s="54"/>
      <c r="B1003" s="55">
        <f>COUNTIF('Effectif contrat'!B1003:B3281,A1003)</f>
        <v>0</v>
      </c>
    </row>
    <row r="1004" spans="1:2" ht="15.75" thickBot="1" x14ac:dyDescent="0.3">
      <c r="A1004" s="54"/>
      <c r="B1004" s="55">
        <f>COUNTIF('Effectif contrat'!B1004:B3282,A1004)</f>
        <v>0</v>
      </c>
    </row>
    <row r="1005" spans="1:2" ht="15.75" thickBot="1" x14ac:dyDescent="0.3">
      <c r="A1005" s="54"/>
      <c r="B1005" s="55">
        <f>COUNTIF('Effectif contrat'!B1005:B3283,A1005)</f>
        <v>0</v>
      </c>
    </row>
    <row r="1006" spans="1:2" ht="15.75" thickBot="1" x14ac:dyDescent="0.3">
      <c r="A1006" s="54"/>
      <c r="B1006" s="55">
        <f>COUNTIF('Effectif contrat'!B1006:B3284,A1006)</f>
        <v>0</v>
      </c>
    </row>
    <row r="1007" spans="1:2" ht="15.75" thickBot="1" x14ac:dyDescent="0.3">
      <c r="A1007" s="54"/>
      <c r="B1007" s="55">
        <f>COUNTIF('Effectif contrat'!B1007:B3285,A1007)</f>
        <v>0</v>
      </c>
    </row>
    <row r="1008" spans="1:2" ht="15.75" thickBot="1" x14ac:dyDescent="0.3">
      <c r="A1008" s="54"/>
      <c r="B1008" s="55">
        <f>COUNTIF('Effectif contrat'!B1008:B3286,A1008)</f>
        <v>0</v>
      </c>
    </row>
    <row r="1009" spans="1:2" ht="15.75" thickBot="1" x14ac:dyDescent="0.3">
      <c r="A1009" s="54"/>
      <c r="B1009" s="55">
        <f>COUNTIF('Effectif contrat'!B1009:B3287,A1009)</f>
        <v>0</v>
      </c>
    </row>
    <row r="1010" spans="1:2" ht="15.75" thickBot="1" x14ac:dyDescent="0.3">
      <c r="A1010" s="54"/>
      <c r="B1010" s="55">
        <f>COUNTIF('Effectif contrat'!B1010:B3288,A1010)</f>
        <v>0</v>
      </c>
    </row>
    <row r="1011" spans="1:2" ht="15.75" thickBot="1" x14ac:dyDescent="0.3">
      <c r="A1011" s="54"/>
      <c r="B1011" s="55">
        <f>COUNTIF('Effectif contrat'!B1011:B3289,A1011)</f>
        <v>0</v>
      </c>
    </row>
    <row r="1012" spans="1:2" ht="15.75" thickBot="1" x14ac:dyDescent="0.3">
      <c r="A1012" s="54"/>
      <c r="B1012" s="55">
        <f>COUNTIF('Effectif contrat'!B1012:B3290,A1012)</f>
        <v>0</v>
      </c>
    </row>
    <row r="1013" spans="1:2" ht="15.75" thickBot="1" x14ac:dyDescent="0.3">
      <c r="A1013" s="54"/>
      <c r="B1013" s="55">
        <f>COUNTIF('Effectif contrat'!B1013:B3291,A1013)</f>
        <v>0</v>
      </c>
    </row>
    <row r="1014" spans="1:2" ht="15.75" thickBot="1" x14ac:dyDescent="0.3">
      <c r="A1014" s="54"/>
      <c r="B1014" s="55">
        <f>COUNTIF('Effectif contrat'!B1014:B3292,A1014)</f>
        <v>0</v>
      </c>
    </row>
    <row r="1015" spans="1:2" ht="15.75" thickBot="1" x14ac:dyDescent="0.3">
      <c r="A1015" s="54"/>
      <c r="B1015" s="55">
        <f>COUNTIF('Effectif contrat'!B1015:B3293,A1015)</f>
        <v>0</v>
      </c>
    </row>
    <row r="1016" spans="1:2" ht="15.75" thickBot="1" x14ac:dyDescent="0.3">
      <c r="A1016" s="54"/>
      <c r="B1016" s="55">
        <f>COUNTIF('Effectif contrat'!B1016:B3294,A1016)</f>
        <v>0</v>
      </c>
    </row>
    <row r="1017" spans="1:2" ht="15.75" thickBot="1" x14ac:dyDescent="0.3">
      <c r="A1017" s="54"/>
      <c r="B1017" s="55">
        <f>COUNTIF('Effectif contrat'!B1017:B3295,A1017)</f>
        <v>0</v>
      </c>
    </row>
    <row r="1018" spans="1:2" ht="15.75" thickBot="1" x14ac:dyDescent="0.3">
      <c r="A1018" s="54"/>
      <c r="B1018" s="55">
        <f>COUNTIF('Effectif contrat'!B1018:B3296,A1018)</f>
        <v>0</v>
      </c>
    </row>
    <row r="1019" spans="1:2" ht="15.75" thickBot="1" x14ac:dyDescent="0.3">
      <c r="A1019" s="54"/>
      <c r="B1019" s="55">
        <f>COUNTIF('Effectif contrat'!B1019:B3297,A1019)</f>
        <v>0</v>
      </c>
    </row>
    <row r="1020" spans="1:2" ht="15.75" thickBot="1" x14ac:dyDescent="0.3">
      <c r="A1020" s="54"/>
      <c r="B1020" s="55">
        <f>COUNTIF('Effectif contrat'!B1020:B3298,A1020)</f>
        <v>0</v>
      </c>
    </row>
    <row r="1021" spans="1:2" ht="15.75" thickBot="1" x14ac:dyDescent="0.3">
      <c r="A1021" s="54"/>
      <c r="B1021" s="55">
        <f>COUNTIF('Effectif contrat'!B1021:B3299,A1021)</f>
        <v>0</v>
      </c>
    </row>
    <row r="1022" spans="1:2" ht="15.75" thickBot="1" x14ac:dyDescent="0.3">
      <c r="A1022" s="54"/>
      <c r="B1022" s="55">
        <f>COUNTIF('Effectif contrat'!B1022:B3300,A1022)</f>
        <v>0</v>
      </c>
    </row>
    <row r="1023" spans="1:2" ht="15.75" thickBot="1" x14ac:dyDescent="0.3">
      <c r="A1023" s="54"/>
      <c r="B1023" s="55">
        <f>COUNTIF('Effectif contrat'!B1023:B3301,A1023)</f>
        <v>0</v>
      </c>
    </row>
    <row r="1024" spans="1:2" ht="15.75" thickBot="1" x14ac:dyDescent="0.3">
      <c r="A1024" s="54"/>
      <c r="B1024" s="55">
        <f>COUNTIF('Effectif contrat'!B1024:B3302,A1024)</f>
        <v>0</v>
      </c>
    </row>
    <row r="1025" spans="1:2" ht="15.75" thickBot="1" x14ac:dyDescent="0.3">
      <c r="A1025" s="54"/>
      <c r="B1025" s="55">
        <f>COUNTIF('Effectif contrat'!B1025:B3303,A1025)</f>
        <v>0</v>
      </c>
    </row>
    <row r="1026" spans="1:2" ht="15.75" thickBot="1" x14ac:dyDescent="0.3">
      <c r="A1026" s="54"/>
      <c r="B1026" s="55">
        <f>COUNTIF('Effectif contrat'!B1026:B3304,A1026)</f>
        <v>0</v>
      </c>
    </row>
    <row r="1027" spans="1:2" ht="15.75" thickBot="1" x14ac:dyDescent="0.3">
      <c r="A1027" s="54"/>
      <c r="B1027" s="55">
        <f>COUNTIF('Effectif contrat'!B1027:B3305,A1027)</f>
        <v>0</v>
      </c>
    </row>
    <row r="1028" spans="1:2" ht="15.75" thickBot="1" x14ac:dyDescent="0.3">
      <c r="A1028" s="54"/>
      <c r="B1028" s="55">
        <f>COUNTIF('Effectif contrat'!B1028:B3306,A1028)</f>
        <v>0</v>
      </c>
    </row>
    <row r="1029" spans="1:2" ht="15.75" thickBot="1" x14ac:dyDescent="0.3">
      <c r="A1029" s="54"/>
      <c r="B1029" s="55">
        <f>COUNTIF('Effectif contrat'!B1029:B3307,A1029)</f>
        <v>0</v>
      </c>
    </row>
    <row r="1030" spans="1:2" ht="15.75" thickBot="1" x14ac:dyDescent="0.3">
      <c r="A1030" s="54"/>
      <c r="B1030" s="55">
        <f>COUNTIF('Effectif contrat'!B1030:B3308,A1030)</f>
        <v>0</v>
      </c>
    </row>
    <row r="1031" spans="1:2" ht="15.75" thickBot="1" x14ac:dyDescent="0.3">
      <c r="A1031" s="54"/>
      <c r="B1031" s="55">
        <f>COUNTIF('Effectif contrat'!B1031:B3309,A1031)</f>
        <v>0</v>
      </c>
    </row>
    <row r="1032" spans="1:2" ht="15.75" thickBot="1" x14ac:dyDescent="0.3">
      <c r="A1032" s="54"/>
      <c r="B1032" s="55">
        <f>COUNTIF('Effectif contrat'!B1032:B3310,A1032)</f>
        <v>0</v>
      </c>
    </row>
    <row r="1033" spans="1:2" ht="15.75" thickBot="1" x14ac:dyDescent="0.3">
      <c r="A1033" s="54"/>
      <c r="B1033" s="55">
        <f>COUNTIF('Effectif contrat'!B1033:B3311,A1033)</f>
        <v>0</v>
      </c>
    </row>
    <row r="1034" spans="1:2" ht="15.75" thickBot="1" x14ac:dyDescent="0.3">
      <c r="A1034" s="54"/>
      <c r="B1034" s="55">
        <f>COUNTIF('Effectif contrat'!B1034:B3312,A1034)</f>
        <v>0</v>
      </c>
    </row>
    <row r="1035" spans="1:2" ht="15.75" thickBot="1" x14ac:dyDescent="0.3">
      <c r="A1035" s="54"/>
      <c r="B1035" s="55">
        <f>COUNTIF('Effectif contrat'!B1035:B3313,A1035)</f>
        <v>0</v>
      </c>
    </row>
    <row r="1036" spans="1:2" ht="15.75" thickBot="1" x14ac:dyDescent="0.3">
      <c r="A1036" s="54"/>
      <c r="B1036" s="55">
        <f>COUNTIF('Effectif contrat'!B1036:B3314,A1036)</f>
        <v>0</v>
      </c>
    </row>
    <row r="1037" spans="1:2" ht="15.75" thickBot="1" x14ac:dyDescent="0.3">
      <c r="A1037" s="54"/>
      <c r="B1037" s="55">
        <f>COUNTIF('Effectif contrat'!B1037:B3315,A1037)</f>
        <v>0</v>
      </c>
    </row>
    <row r="1038" spans="1:2" ht="15.75" thickBot="1" x14ac:dyDescent="0.3">
      <c r="A1038" s="54"/>
      <c r="B1038" s="55">
        <f>COUNTIF('Effectif contrat'!B1038:B3316,A1038)</f>
        <v>0</v>
      </c>
    </row>
    <row r="1039" spans="1:2" ht="15.75" thickBot="1" x14ac:dyDescent="0.3">
      <c r="A1039" s="54"/>
      <c r="B1039" s="55">
        <f>COUNTIF('Effectif contrat'!B1039:B3317,A1039)</f>
        <v>0</v>
      </c>
    </row>
    <row r="1040" spans="1:2" ht="15.75" thickBot="1" x14ac:dyDescent="0.3">
      <c r="A1040" s="54"/>
      <c r="B1040" s="55">
        <f>COUNTIF('Effectif contrat'!B1040:B3318,A1040)</f>
        <v>0</v>
      </c>
    </row>
    <row r="1041" spans="1:2" ht="15.75" thickBot="1" x14ac:dyDescent="0.3">
      <c r="A1041" s="54"/>
      <c r="B1041" s="55">
        <f>COUNTIF('Effectif contrat'!B1041:B3319,A1041)</f>
        <v>0</v>
      </c>
    </row>
    <row r="1042" spans="1:2" ht="15.75" thickBot="1" x14ac:dyDescent="0.3">
      <c r="A1042" s="54"/>
      <c r="B1042" s="55">
        <f>COUNTIF('Effectif contrat'!B1042:B3320,A1042)</f>
        <v>0</v>
      </c>
    </row>
    <row r="1043" spans="1:2" ht="15.75" thickBot="1" x14ac:dyDescent="0.3">
      <c r="A1043" s="54"/>
      <c r="B1043" s="55">
        <f>COUNTIF('Effectif contrat'!B1043:B3321,A1043)</f>
        <v>0</v>
      </c>
    </row>
    <row r="1044" spans="1:2" ht="15.75" thickBot="1" x14ac:dyDescent="0.3">
      <c r="A1044" s="54"/>
      <c r="B1044" s="55">
        <f>COUNTIF('Effectif contrat'!B1044:B3322,A1044)</f>
        <v>0</v>
      </c>
    </row>
    <row r="1045" spans="1:2" ht="15.75" thickBot="1" x14ac:dyDescent="0.3">
      <c r="A1045" s="54"/>
      <c r="B1045" s="55">
        <f>COUNTIF('Effectif contrat'!B1045:B3323,A1045)</f>
        <v>0</v>
      </c>
    </row>
    <row r="1046" spans="1:2" ht="15.75" thickBot="1" x14ac:dyDescent="0.3">
      <c r="A1046" s="54"/>
      <c r="B1046" s="55">
        <f>COUNTIF('Effectif contrat'!B1046:B3324,A1046)</f>
        <v>0</v>
      </c>
    </row>
    <row r="1047" spans="1:2" ht="15.75" thickBot="1" x14ac:dyDescent="0.3">
      <c r="A1047" s="54"/>
      <c r="B1047" s="55">
        <f>COUNTIF('Effectif contrat'!B1047:B3325,A1047)</f>
        <v>0</v>
      </c>
    </row>
    <row r="1048" spans="1:2" ht="15.75" thickBot="1" x14ac:dyDescent="0.3">
      <c r="A1048" s="54"/>
      <c r="B1048" s="55">
        <f>COUNTIF('Effectif contrat'!B1048:B3326,A1048)</f>
        <v>0</v>
      </c>
    </row>
    <row r="1049" spans="1:2" ht="15.75" thickBot="1" x14ac:dyDescent="0.3">
      <c r="A1049" s="54"/>
      <c r="B1049" s="55">
        <f>COUNTIF('Effectif contrat'!B1049:B3327,A1049)</f>
        <v>0</v>
      </c>
    </row>
    <row r="1050" spans="1:2" ht="15.75" thickBot="1" x14ac:dyDescent="0.3">
      <c r="A1050" s="54"/>
      <c r="B1050" s="55">
        <f>COUNTIF('Effectif contrat'!B1050:B3328,A1050)</f>
        <v>0</v>
      </c>
    </row>
    <row r="1051" spans="1:2" ht="15.75" thickBot="1" x14ac:dyDescent="0.3">
      <c r="A1051" s="54"/>
      <c r="B1051" s="55">
        <f>COUNTIF('Effectif contrat'!B1051:B3329,A1051)</f>
        <v>0</v>
      </c>
    </row>
    <row r="1052" spans="1:2" ht="15.75" thickBot="1" x14ac:dyDescent="0.3">
      <c r="A1052" s="54"/>
      <c r="B1052" s="55">
        <f>COUNTIF('Effectif contrat'!B1052:B3330,A1052)</f>
        <v>0</v>
      </c>
    </row>
    <row r="1053" spans="1:2" ht="15.75" thickBot="1" x14ac:dyDescent="0.3">
      <c r="A1053" s="54"/>
      <c r="B1053" s="55">
        <f>COUNTIF('Effectif contrat'!B1053:B3331,A1053)</f>
        <v>0</v>
      </c>
    </row>
    <row r="1054" spans="1:2" ht="15.75" thickBot="1" x14ac:dyDescent="0.3">
      <c r="A1054" s="54"/>
      <c r="B1054" s="55">
        <f>COUNTIF('Effectif contrat'!B1054:B3332,A1054)</f>
        <v>0</v>
      </c>
    </row>
    <row r="1055" spans="1:2" ht="15.75" thickBot="1" x14ac:dyDescent="0.3">
      <c r="A1055" s="54"/>
      <c r="B1055" s="55">
        <f>COUNTIF('Effectif contrat'!B1055:B3333,A1055)</f>
        <v>0</v>
      </c>
    </row>
    <row r="1056" spans="1:2" ht="15.75" thickBot="1" x14ac:dyDescent="0.3">
      <c r="A1056" s="54"/>
      <c r="B1056" s="55">
        <f>COUNTIF('Effectif contrat'!B1056:B3334,A1056)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C2589"/>
  <sheetViews>
    <sheetView topLeftCell="A49" zoomScale="55" zoomScaleNormal="55" workbookViewId="0">
      <selection activeCell="B60" sqref="B60"/>
    </sheetView>
  </sheetViews>
  <sheetFormatPr baseColWidth="10" defaultRowHeight="15" x14ac:dyDescent="0.25"/>
  <cols>
    <col min="1" max="1" width="113.42578125" customWidth="1"/>
    <col min="2" max="2" width="113.42578125" style="27" customWidth="1"/>
    <col min="3" max="3" width="41.5703125" customWidth="1"/>
  </cols>
  <sheetData>
    <row r="1" spans="1:2" ht="23.25" x14ac:dyDescent="0.35">
      <c r="A1" s="3" t="s">
        <v>7</v>
      </c>
      <c r="B1" s="28" t="s">
        <v>460</v>
      </c>
    </row>
    <row r="2" spans="1:2" ht="23.25" x14ac:dyDescent="0.35">
      <c r="A2" s="5" t="s">
        <v>17</v>
      </c>
      <c r="B2" s="26" t="s">
        <v>450</v>
      </c>
    </row>
    <row r="3" spans="1:2" ht="23.25" x14ac:dyDescent="0.35">
      <c r="A3" s="5" t="s">
        <v>29</v>
      </c>
      <c r="B3" s="26" t="s">
        <v>451</v>
      </c>
    </row>
    <row r="4" spans="1:2" ht="23.25" x14ac:dyDescent="0.35">
      <c r="A4" s="5" t="s">
        <v>33</v>
      </c>
      <c r="B4" s="26" t="s">
        <v>456</v>
      </c>
    </row>
    <row r="5" spans="1:2" ht="23.25" x14ac:dyDescent="0.35">
      <c r="A5" s="6" t="s">
        <v>19</v>
      </c>
      <c r="B5" s="26" t="s">
        <v>453</v>
      </c>
    </row>
    <row r="6" spans="1:2" ht="23.25" x14ac:dyDescent="0.35">
      <c r="A6" s="5" t="s">
        <v>23</v>
      </c>
      <c r="B6" s="26" t="s">
        <v>452</v>
      </c>
    </row>
    <row r="7" spans="1:2" ht="23.25" x14ac:dyDescent="0.35">
      <c r="A7" s="5" t="s">
        <v>132</v>
      </c>
      <c r="B7" s="26" t="s">
        <v>452</v>
      </c>
    </row>
    <row r="8" spans="1:2" ht="23.25" x14ac:dyDescent="0.35">
      <c r="A8" s="6" t="s">
        <v>104</v>
      </c>
      <c r="B8" s="26" t="s">
        <v>450</v>
      </c>
    </row>
    <row r="9" spans="1:2" ht="23.25" x14ac:dyDescent="0.35">
      <c r="A9" s="5" t="s">
        <v>15</v>
      </c>
      <c r="B9" s="26" t="s">
        <v>450</v>
      </c>
    </row>
    <row r="10" spans="1:2" ht="23.25" x14ac:dyDescent="0.35">
      <c r="A10" s="5" t="s">
        <v>34</v>
      </c>
      <c r="B10" s="26" t="s">
        <v>450</v>
      </c>
    </row>
    <row r="11" spans="1:2" ht="23.25" x14ac:dyDescent="0.35">
      <c r="A11" s="5" t="s">
        <v>16</v>
      </c>
      <c r="B11" s="26" t="s">
        <v>452</v>
      </c>
    </row>
    <row r="12" spans="1:2" ht="23.25" x14ac:dyDescent="0.35">
      <c r="A12" s="5" t="s">
        <v>18</v>
      </c>
      <c r="B12" s="26" t="s">
        <v>452</v>
      </c>
    </row>
    <row r="13" spans="1:2" ht="23.25" x14ac:dyDescent="0.35">
      <c r="A13" s="5" t="s">
        <v>20</v>
      </c>
      <c r="B13" s="26" t="s">
        <v>454</v>
      </c>
    </row>
    <row r="14" spans="1:2" ht="23.25" x14ac:dyDescent="0.35">
      <c r="A14" s="5" t="s">
        <v>21</v>
      </c>
      <c r="B14" s="26" t="s">
        <v>454</v>
      </c>
    </row>
    <row r="15" spans="1:2" ht="23.25" x14ac:dyDescent="0.35">
      <c r="A15" s="5" t="s">
        <v>22</v>
      </c>
      <c r="B15" s="26" t="s">
        <v>454</v>
      </c>
    </row>
    <row r="16" spans="1:2" ht="23.25" x14ac:dyDescent="0.35">
      <c r="A16" s="5" t="s">
        <v>24</v>
      </c>
      <c r="B16" s="26" t="s">
        <v>452</v>
      </c>
    </row>
    <row r="17" spans="1:2" ht="23.25" x14ac:dyDescent="0.35">
      <c r="A17" s="5" t="s">
        <v>25</v>
      </c>
      <c r="B17" s="26" t="s">
        <v>450</v>
      </c>
    </row>
    <row r="18" spans="1:2" ht="23.25" x14ac:dyDescent="0.35">
      <c r="A18" s="5" t="s">
        <v>26</v>
      </c>
      <c r="B18" s="26" t="s">
        <v>454</v>
      </c>
    </row>
    <row r="19" spans="1:2" ht="23.25" x14ac:dyDescent="0.35">
      <c r="A19" s="5" t="s">
        <v>27</v>
      </c>
      <c r="B19" s="26" t="s">
        <v>454</v>
      </c>
    </row>
    <row r="20" spans="1:2" ht="23.25" x14ac:dyDescent="0.35">
      <c r="A20" s="6" t="s">
        <v>28</v>
      </c>
      <c r="B20" s="26" t="s">
        <v>451</v>
      </c>
    </row>
    <row r="21" spans="1:2" ht="23.25" x14ac:dyDescent="0.35">
      <c r="A21" s="6" t="s">
        <v>30</v>
      </c>
      <c r="B21" s="26" t="s">
        <v>453</v>
      </c>
    </row>
    <row r="22" spans="1:2" ht="23.25" x14ac:dyDescent="0.35">
      <c r="A22" s="1" t="s">
        <v>31</v>
      </c>
      <c r="B22" s="26" t="s">
        <v>456</v>
      </c>
    </row>
    <row r="23" spans="1:2" ht="23.25" x14ac:dyDescent="0.35">
      <c r="A23" s="5" t="s">
        <v>32</v>
      </c>
      <c r="B23" s="26" t="s">
        <v>452</v>
      </c>
    </row>
    <row r="24" spans="1:2" ht="23.25" x14ac:dyDescent="0.35">
      <c r="A24" s="6" t="s">
        <v>35</v>
      </c>
      <c r="B24" s="26" t="s">
        <v>452</v>
      </c>
    </row>
    <row r="25" spans="1:2" ht="23.25" x14ac:dyDescent="0.35">
      <c r="A25" s="5" t="s">
        <v>36</v>
      </c>
      <c r="B25" s="26" t="s">
        <v>456</v>
      </c>
    </row>
    <row r="26" spans="1:2" ht="23.25" x14ac:dyDescent="0.35">
      <c r="A26" s="5" t="s">
        <v>45</v>
      </c>
      <c r="B26" s="26" t="s">
        <v>450</v>
      </c>
    </row>
    <row r="27" spans="1:2" ht="23.25" x14ac:dyDescent="0.35">
      <c r="A27" s="6" t="s">
        <v>46</v>
      </c>
      <c r="B27" s="26" t="s">
        <v>457</v>
      </c>
    </row>
    <row r="28" spans="1:2" ht="23.25" x14ac:dyDescent="0.35">
      <c r="A28" s="5" t="s">
        <v>48</v>
      </c>
      <c r="B28" s="26" t="s">
        <v>452</v>
      </c>
    </row>
    <row r="29" spans="1:2" ht="23.25" x14ac:dyDescent="0.35">
      <c r="A29" s="5" t="s">
        <v>52</v>
      </c>
      <c r="B29" s="26" t="s">
        <v>454</v>
      </c>
    </row>
    <row r="30" spans="1:2" ht="23.25" x14ac:dyDescent="0.35">
      <c r="A30" s="6" t="s">
        <v>56</v>
      </c>
      <c r="B30" s="26" t="s">
        <v>450</v>
      </c>
    </row>
    <row r="31" spans="1:2" ht="23.25" x14ac:dyDescent="0.35">
      <c r="A31" s="5" t="s">
        <v>58</v>
      </c>
      <c r="B31" s="26" t="s">
        <v>456</v>
      </c>
    </row>
    <row r="32" spans="1:2" ht="23.25" x14ac:dyDescent="0.35">
      <c r="A32" s="5" t="s">
        <v>62</v>
      </c>
      <c r="B32" s="26" t="s">
        <v>458</v>
      </c>
    </row>
    <row r="33" spans="1:2" ht="23.25" x14ac:dyDescent="0.35">
      <c r="A33" s="6" t="s">
        <v>63</v>
      </c>
      <c r="B33" s="26" t="s">
        <v>458</v>
      </c>
    </row>
    <row r="34" spans="1:2" ht="23.25" x14ac:dyDescent="0.35">
      <c r="A34" s="5" t="s">
        <v>67</v>
      </c>
      <c r="B34" s="26" t="s">
        <v>457</v>
      </c>
    </row>
    <row r="35" spans="1:2" ht="23.25" x14ac:dyDescent="0.35">
      <c r="A35" s="5" t="s">
        <v>69</v>
      </c>
      <c r="B35" s="26" t="s">
        <v>455</v>
      </c>
    </row>
    <row r="36" spans="1:2" ht="23.25" x14ac:dyDescent="0.35">
      <c r="A36" s="5" t="s">
        <v>72</v>
      </c>
      <c r="B36" s="26" t="s">
        <v>455</v>
      </c>
    </row>
    <row r="37" spans="1:2" ht="23.25" x14ac:dyDescent="0.35">
      <c r="A37" s="5" t="s">
        <v>74</v>
      </c>
      <c r="B37" s="26" t="s">
        <v>451</v>
      </c>
    </row>
    <row r="38" spans="1:2" ht="23.25" x14ac:dyDescent="0.35">
      <c r="A38" s="6" t="s">
        <v>96</v>
      </c>
      <c r="B38" s="26" t="s">
        <v>451</v>
      </c>
    </row>
    <row r="39" spans="1:2" ht="23.25" x14ac:dyDescent="0.35">
      <c r="A39" s="6" t="s">
        <v>97</v>
      </c>
      <c r="B39" s="26" t="s">
        <v>451</v>
      </c>
    </row>
    <row r="40" spans="1:2" ht="23.25" x14ac:dyDescent="0.35">
      <c r="A40" s="5" t="s">
        <v>98</v>
      </c>
      <c r="B40" s="26" t="s">
        <v>450</v>
      </c>
    </row>
    <row r="41" spans="1:2" ht="23.25" x14ac:dyDescent="0.35">
      <c r="A41" s="5" t="s">
        <v>99</v>
      </c>
      <c r="B41" s="26" t="s">
        <v>450</v>
      </c>
    </row>
    <row r="42" spans="1:2" ht="23.25" x14ac:dyDescent="0.35">
      <c r="A42" s="6" t="s">
        <v>100</v>
      </c>
      <c r="B42" s="26" t="s">
        <v>450</v>
      </c>
    </row>
    <row r="43" spans="1:2" ht="23.25" x14ac:dyDescent="0.35">
      <c r="A43" s="6" t="s">
        <v>101</v>
      </c>
      <c r="B43" s="26" t="s">
        <v>450</v>
      </c>
    </row>
    <row r="44" spans="1:2" ht="23.25" x14ac:dyDescent="0.35">
      <c r="A44" s="5" t="s">
        <v>102</v>
      </c>
      <c r="B44" s="26" t="s">
        <v>450</v>
      </c>
    </row>
    <row r="45" spans="1:2" ht="23.25" x14ac:dyDescent="0.35">
      <c r="A45" s="5" t="s">
        <v>103</v>
      </c>
      <c r="B45" s="26" t="s">
        <v>450</v>
      </c>
    </row>
    <row r="46" spans="1:2" ht="23.25" x14ac:dyDescent="0.35">
      <c r="A46" s="6" t="s">
        <v>105</v>
      </c>
      <c r="B46" s="26" t="s">
        <v>450</v>
      </c>
    </row>
    <row r="47" spans="1:2" ht="23.25" x14ac:dyDescent="0.35">
      <c r="A47" s="5" t="s">
        <v>106</v>
      </c>
      <c r="B47" s="26" t="s">
        <v>450</v>
      </c>
    </row>
    <row r="48" spans="1:2" ht="23.25" x14ac:dyDescent="0.35">
      <c r="A48" s="6" t="s">
        <v>107</v>
      </c>
      <c r="B48" s="26" t="s">
        <v>456</v>
      </c>
    </row>
    <row r="49" spans="1:3" ht="23.25" x14ac:dyDescent="0.35">
      <c r="A49" s="5" t="s">
        <v>108</v>
      </c>
      <c r="B49" s="26" t="s">
        <v>456</v>
      </c>
    </row>
    <row r="50" spans="1:3" ht="23.25" x14ac:dyDescent="0.35">
      <c r="A50" s="5" t="s">
        <v>109</v>
      </c>
      <c r="B50" s="26" t="s">
        <v>454</v>
      </c>
    </row>
    <row r="51" spans="1:3" ht="23.25" x14ac:dyDescent="0.35">
      <c r="A51" s="6" t="s">
        <v>110</v>
      </c>
      <c r="B51" s="26" t="s">
        <v>454</v>
      </c>
    </row>
    <row r="52" spans="1:3" ht="23.25" x14ac:dyDescent="0.35">
      <c r="A52" s="6" t="s">
        <v>111</v>
      </c>
      <c r="B52" s="26" t="s">
        <v>453</v>
      </c>
    </row>
    <row r="53" spans="1:3" ht="23.25" x14ac:dyDescent="0.35">
      <c r="A53" s="5" t="s">
        <v>112</v>
      </c>
      <c r="B53" s="26" t="s">
        <v>455</v>
      </c>
    </row>
    <row r="54" spans="1:3" ht="23.25" x14ac:dyDescent="0.35">
      <c r="A54" s="5" t="s">
        <v>113</v>
      </c>
      <c r="B54" s="26" t="s">
        <v>455</v>
      </c>
    </row>
    <row r="55" spans="1:3" ht="23.25" x14ac:dyDescent="0.35">
      <c r="A55" s="5" t="s">
        <v>117</v>
      </c>
      <c r="B55" s="26" t="s">
        <v>452</v>
      </c>
      <c r="C55" t="str">
        <f>MID(MID('Copier commandes wix'!A2,FIND("µ",SUBSTITUTE('Copier commandes wix'!A2,",","µ",22))+2,FIND("µ",SUBSTITUTE('Copier commandes wix'!A2,",","µ",23))-FIND("µ",SUBSTITUTE('Copier commandes wix'!A2,",","µ",22))-3),SEARCH("|",SUBSTITUTE(MID('Copier commandes wix'!A2,FIND("µ",SUBSTITUTE('Copier commandes wix'!A2,",","µ",22))+2,FIND("µ",SUBSTITUTE('Copier commandes wix'!A2,",","µ",23))-FIND("µ",SUBSTITUTE('Copier commandes wix'!A2,",","µ",22))-3),"-","|",LEN(MID('Copier commandes wix'!A2,FIND("µ",SUBSTITUTE('Copier commandes wix'!A2,",","µ",22))+2,FIND("µ",SUBSTITUTE('Copier commandes wix'!A2,",","µ",23))-FIND("µ",SUBSTITUTE('Copier commandes wix'!A2,",","µ",22))-3))-LEN(SUBSTITUTE(MID('Copier commandes wix'!A2,FIND("µ",SUBSTITUTE('Copier commandes wix'!A2,",","µ",22))+2,FIND("µ",SUBSTITUTE('Copier commandes wix'!A2,",","µ",23))-FIND("µ",SUBSTITUTE('Copier commandes wix'!A2,",","µ",22))-3),"-",""))))+1,500)</f>
        <v>VESTE ACTEMIUM ROUGE</v>
      </c>
    </row>
    <row r="56" spans="1:3" ht="23.25" x14ac:dyDescent="0.35">
      <c r="A56" s="5" t="s">
        <v>119</v>
      </c>
      <c r="B56" s="26" t="s">
        <v>458</v>
      </c>
      <c r="C56" t="str">
        <f>MID(MID('Copier commandes wix'!A3,FIND("µ",SUBSTITUTE('Copier commandes wix'!A3,",","µ",22))+2,FIND("µ",SUBSTITUTE('Copier commandes wix'!A3,",","µ",23))-FIND("µ",SUBSTITUTE('Copier commandes wix'!A3,",","µ",22))-3),SEARCH("|",SUBSTITUTE(MID('Copier commandes wix'!A3,FIND("µ",SUBSTITUTE('Copier commandes wix'!A3,",","µ",22))+2,FIND("µ",SUBSTITUTE('Copier commandes wix'!A3,",","µ",23))-FIND("µ",SUBSTITUTE('Copier commandes wix'!A3,",","µ",22))-3),"-","|",LEN(MID('Copier commandes wix'!A3,FIND("µ",SUBSTITUTE('Copier commandes wix'!A3,",","µ",22))+2,FIND("µ",SUBSTITUTE('Copier commandes wix'!A3,",","µ",23))-FIND("µ",SUBSTITUTE('Copier commandes wix'!A3,",","µ",22))-3))-LEN(SUBSTITUTE(MID('Copier commandes wix'!A3,FIND("µ",SUBSTITUTE('Copier commandes wix'!A3,",","µ",22))+2,FIND("µ",SUBSTITUTE('Copier commandes wix'!A3,",","µ",23))-FIND("µ",SUBSTITUTE('Copier commandes wix'!A3,",","µ",22))-3),"-",""))))+1,500)</f>
        <v>SHIRT ACTEMIUM NOIR &amp; BLANC</v>
      </c>
    </row>
    <row r="57" spans="1:3" ht="23.25" x14ac:dyDescent="0.35">
      <c r="A57" s="6" t="s">
        <v>122</v>
      </c>
      <c r="B57" s="26" t="s">
        <v>458</v>
      </c>
      <c r="C57" t="str">
        <f>MID(MID('Copier commandes wix'!A4,FIND("µ",SUBSTITUTE('Copier commandes wix'!A4,",","µ",22))+2,FIND("µ",SUBSTITUTE('Copier commandes wix'!A4,",","µ",23))-FIND("µ",SUBSTITUTE('Copier commandes wix'!A4,",","µ",22))-3),SEARCH("|",SUBSTITUTE(MID('Copier commandes wix'!A4,FIND("µ",SUBSTITUTE('Copier commandes wix'!A4,",","µ",22))+2,FIND("µ",SUBSTITUTE('Copier commandes wix'!A4,",","µ",23))-FIND("µ",SUBSTITUTE('Copier commandes wix'!A4,",","µ",22))-3),"-","|",LEN(MID('Copier commandes wix'!A4,FIND("µ",SUBSTITUTE('Copier commandes wix'!A4,",","µ",22))+2,FIND("µ",SUBSTITUTE('Copier commandes wix'!A4,",","µ",23))-FIND("µ",SUBSTITUTE('Copier commandes wix'!A4,",","µ",22))-3))-LEN(SUBSTITUTE(MID('Copier commandes wix'!A4,FIND("µ",SUBSTITUTE('Copier commandes wix'!A4,",","µ",22))+2,FIND("µ",SUBSTITUTE('Copier commandes wix'!A4,",","µ",23))-FIND("µ",SUBSTITUTE('Copier commandes wix'!A4,",","µ",22))-3),"-",""))))+1,500)</f>
        <v>PANTALON ACTEMIUM ROUGE</v>
      </c>
    </row>
    <row r="58" spans="1:3" ht="23.25" x14ac:dyDescent="0.35">
      <c r="A58" s="5" t="s">
        <v>123</v>
      </c>
      <c r="B58" s="26" t="s">
        <v>458</v>
      </c>
      <c r="C58" t="str">
        <f>MID(MID('Copier commandes wix'!A5,FIND("µ",SUBSTITUTE('Copier commandes wix'!A5,",","µ",22))+2,FIND("µ",SUBSTITUTE('Copier commandes wix'!A5,",","µ",23))-FIND("µ",SUBSTITUTE('Copier commandes wix'!A5,",","µ",22))-3),SEARCH("|",SUBSTITUTE(MID('Copier commandes wix'!A5,FIND("µ",SUBSTITUTE('Copier commandes wix'!A5,",","µ",22))+2,FIND("µ",SUBSTITUTE('Copier commandes wix'!A5,",","µ",23))-FIND("µ",SUBSTITUTE('Copier commandes wix'!A5,",","µ",22))-3),"-","|",LEN(MID('Copier commandes wix'!A5,FIND("µ",SUBSTITUTE('Copier commandes wix'!A5,",","µ",22))+2,FIND("µ",SUBSTITUTE('Copier commandes wix'!A5,",","µ",23))-FIND("µ",SUBSTITUTE('Copier commandes wix'!A5,",","µ",22))-3))-LEN(SUBSTITUTE(MID('Copier commandes wix'!A5,FIND("µ",SUBSTITUTE('Copier commandes wix'!A5,",","µ",22))+2,FIND("µ",SUBSTITUTE('Copier commandes wix'!A5,",","µ",23))-FIND("µ",SUBSTITUTE('Copier commandes wix'!A5,",","µ",22))-3),"-",""))))+1,500)</f>
        <v xml:space="preserve"> CHAUSSURE BETA 7253NKK</v>
      </c>
    </row>
    <row r="59" spans="1:3" ht="23.25" x14ac:dyDescent="0.35">
      <c r="A59" s="5" t="s">
        <v>125</v>
      </c>
      <c r="B59" s="26" t="s">
        <v>458</v>
      </c>
      <c r="C59" t="str">
        <f>MID(MID('Copier commandes wix'!A6,FIND("µ",SUBSTITUTE('Copier commandes wix'!A6,",","µ",22))+2,FIND("µ",SUBSTITUTE('Copier commandes wix'!A6,",","µ",23))-FIND("µ",SUBSTITUTE('Copier commandes wix'!A6,",","µ",22))-3),SEARCH("|",SUBSTITUTE(MID('Copier commandes wix'!A6,FIND("µ",SUBSTITUTE('Copier commandes wix'!A6,",","µ",22))+2,FIND("µ",SUBSTITUTE('Copier commandes wix'!A6,",","µ",23))-FIND("µ",SUBSTITUTE('Copier commandes wix'!A6,",","µ",22))-3),"-","|",LEN(MID('Copier commandes wix'!A6,FIND("µ",SUBSTITUTE('Copier commandes wix'!A6,",","µ",22))+2,FIND("µ",SUBSTITUTE('Copier commandes wix'!A6,",","µ",23))-FIND("µ",SUBSTITUTE('Copier commandes wix'!A6,",","µ",22))-3))-LEN(SUBSTITUTE(MID('Copier commandes wix'!A6,FIND("µ",SUBSTITUTE('Copier commandes wix'!A6,",","µ",22))+2,FIND("µ",SUBSTITUTE('Copier commandes wix'!A6,",","µ",23))-FIND("µ",SUBSTITUTE('Copier commandes wix'!A6,",","µ",22))-3),"-",""))))+1,500)</f>
        <v>SWEAT ACTEMIUM NOIR &amp; BLANC</v>
      </c>
    </row>
    <row r="60" spans="1:3" ht="23.25" x14ac:dyDescent="0.35">
      <c r="A60" s="5" t="s">
        <v>336</v>
      </c>
      <c r="B60" s="26" t="s">
        <v>453</v>
      </c>
      <c r="C60" t="str">
        <f>MID(MID('Copier commandes wix'!A7,FIND("µ",SUBSTITUTE('Copier commandes wix'!A7,",","µ",22))+2,FIND("µ",SUBSTITUTE('Copier commandes wix'!A7,",","µ",23))-FIND("µ",SUBSTITUTE('Copier commandes wix'!A7,",","µ",22))-3),SEARCH("|",SUBSTITUTE(MID('Copier commandes wix'!A7,FIND("µ",SUBSTITUTE('Copier commandes wix'!A7,",","µ",22))+2,FIND("µ",SUBSTITUTE('Copier commandes wix'!A7,",","µ",23))-FIND("µ",SUBSTITUTE('Copier commandes wix'!A7,",","µ",22))-3),"-","|",LEN(MID('Copier commandes wix'!A7,FIND("µ",SUBSTITUTE('Copier commandes wix'!A7,",","µ",22))+2,FIND("µ",SUBSTITUTE('Copier commandes wix'!A7,",","µ",23))-FIND("µ",SUBSTITUTE('Copier commandes wix'!A7,",","µ",22))-3))-LEN(SUBSTITUTE(MID('Copier commandes wix'!A7,FIND("µ",SUBSTITUTE('Copier commandes wix'!A7,",","µ",22))+2,FIND("µ",SUBSTITUTE('Copier commandes wix'!A7,",","µ",23))-FIND("µ",SUBSTITUTE('Copier commandes wix'!A7,",","µ",22))-3),"-",""))))+1,500)</f>
        <v>CHAUSSURE BETA 7252NKK</v>
      </c>
    </row>
    <row r="61" spans="1:3" ht="23.25" x14ac:dyDescent="0.35">
      <c r="A61" s="5" t="s">
        <v>337</v>
      </c>
      <c r="B61" s="26" t="s">
        <v>450</v>
      </c>
      <c r="C61" t="str">
        <f>MID(MID('Copier commandes wix'!A8,FIND("µ",SUBSTITUTE('Copier commandes wix'!A8,",","µ",22))+2,FIND("µ",SUBSTITUTE('Copier commandes wix'!A8,",","µ",23))-FIND("µ",SUBSTITUTE('Copier commandes wix'!A8,",","µ",22))-3),SEARCH("|",SUBSTITUTE(MID('Copier commandes wix'!A8,FIND("µ",SUBSTITUTE('Copier commandes wix'!A8,",","µ",22))+2,FIND("µ",SUBSTITUTE('Copier commandes wix'!A8,",","µ",23))-FIND("µ",SUBSTITUTE('Copier commandes wix'!A8,",","µ",22))-3),"-","|",LEN(MID('Copier commandes wix'!A8,FIND("µ",SUBSTITUTE('Copier commandes wix'!A8,",","µ",22))+2,FIND("µ",SUBSTITUTE('Copier commandes wix'!A8,",","µ",23))-FIND("µ",SUBSTITUTE('Copier commandes wix'!A8,",","µ",22))-3))-LEN(SUBSTITUTE(MID('Copier commandes wix'!A8,FIND("µ",SUBSTITUTE('Copier commandes wix'!A8,",","µ",22))+2,FIND("µ",SUBSTITUTE('Copier commandes wix'!A8,",","µ",23))-FIND("µ",SUBSTITUTE('Copier commandes wix'!A8,",","µ",22))-3),"-",""))))+1,500)</f>
        <v>COUPURE STARCUT+XTRA</v>
      </c>
    </row>
    <row r="62" spans="1:3" ht="23.25" x14ac:dyDescent="0.35">
      <c r="A62" s="5" t="s">
        <v>340</v>
      </c>
      <c r="B62" s="26" t="s">
        <v>452</v>
      </c>
      <c r="C62" t="str">
        <f>MID(MID('Copier commandes wix'!A9,FIND("µ",SUBSTITUTE('Copier commandes wix'!A9,",","µ",22))+2,FIND("µ",SUBSTITUTE('Copier commandes wix'!A9,",","µ",23))-FIND("µ",SUBSTITUTE('Copier commandes wix'!A9,",","µ",22))-3),SEARCH("|",SUBSTITUTE(MID('Copier commandes wix'!A9,FIND("µ",SUBSTITUTE('Copier commandes wix'!A9,",","µ",22))+2,FIND("µ",SUBSTITUTE('Copier commandes wix'!A9,",","µ",23))-FIND("µ",SUBSTITUTE('Copier commandes wix'!A9,",","µ",22))-3),"-","|",LEN(MID('Copier commandes wix'!A9,FIND("µ",SUBSTITUTE('Copier commandes wix'!A9,",","µ",22))+2,FIND("µ",SUBSTITUTE('Copier commandes wix'!A9,",","µ",23))-FIND("µ",SUBSTITUTE('Copier commandes wix'!A9,",","µ",22))-3))-LEN(SUBSTITUTE(MID('Copier commandes wix'!A9,FIND("µ",SUBSTITUTE('Copier commandes wix'!A9,",","µ",22))+2,FIND("µ",SUBSTITUTE('Copier commandes wix'!A9,",","µ",23))-FIND("µ",SUBSTITUTE('Copier commandes wix'!A9,",","µ",22))-3),"-",""))))+1,500)</f>
        <v>P113330 CASQUETTE FB3 VISIERE 55CM  ACTEMIUM</v>
      </c>
    </row>
    <row r="63" spans="1:3" ht="23.25" x14ac:dyDescent="0.35">
      <c r="A63" s="6" t="s">
        <v>341</v>
      </c>
      <c r="B63" s="26" t="s">
        <v>454</v>
      </c>
      <c r="C63" t="str">
        <f>MID(MID('Copier commandes wix'!A10,FIND("µ",SUBSTITUTE('Copier commandes wix'!A10,",","µ",22))+2,FIND("µ",SUBSTITUTE('Copier commandes wix'!A10,",","µ",23))-FIND("µ",SUBSTITUTE('Copier commandes wix'!A10,",","µ",22))-3),SEARCH("|",SUBSTITUTE(MID('Copier commandes wix'!A10,FIND("µ",SUBSTITUTE('Copier commandes wix'!A10,",","µ",22))+2,FIND("µ",SUBSTITUTE('Copier commandes wix'!A10,",","µ",23))-FIND("µ",SUBSTITUTE('Copier commandes wix'!A10,",","µ",22))-3),"-","|",LEN(MID('Copier commandes wix'!A10,FIND("µ",SUBSTITUTE('Copier commandes wix'!A10,",","µ",22))+2,FIND("µ",SUBSTITUTE('Copier commandes wix'!A10,",","µ",23))-FIND("µ",SUBSTITUTE('Copier commandes wix'!A10,",","µ",22))-3))-LEN(SUBSTITUTE(MID('Copier commandes wix'!A10,FIND("µ",SUBSTITUTE('Copier commandes wix'!A10,",","µ",22))+2,FIND("µ",SUBSTITUTE('Copier commandes wix'!A10,",","µ",23))-FIND("µ",SUBSTITUTE('Copier commandes wix'!A10,",","µ",22))-3),"-",""))))+1,500)</f>
        <v xml:space="preserve"> CHAUSSURE BETA 7253NKK</v>
      </c>
    </row>
    <row r="64" spans="1:3" ht="23.25" x14ac:dyDescent="0.35">
      <c r="A64" s="5" t="s">
        <v>342</v>
      </c>
      <c r="B64" s="26" t="s">
        <v>453</v>
      </c>
      <c r="C64" t="str">
        <f>MID(MID('Copier commandes wix'!A11,FIND("µ",SUBSTITUTE('Copier commandes wix'!A11,",","µ",22))+2,FIND("µ",SUBSTITUTE('Copier commandes wix'!A11,",","µ",23))-FIND("µ",SUBSTITUTE('Copier commandes wix'!A11,",","µ",22))-3),SEARCH("|",SUBSTITUTE(MID('Copier commandes wix'!A11,FIND("µ",SUBSTITUTE('Copier commandes wix'!A11,",","µ",22))+2,FIND("µ",SUBSTITUTE('Copier commandes wix'!A11,",","µ",23))-FIND("µ",SUBSTITUTE('Copier commandes wix'!A11,",","µ",22))-3),"-","|",LEN(MID('Copier commandes wix'!A11,FIND("µ",SUBSTITUTE('Copier commandes wix'!A11,",","µ",22))+2,FIND("µ",SUBSTITUTE('Copier commandes wix'!A11,",","µ",23))-FIND("µ",SUBSTITUTE('Copier commandes wix'!A11,",","µ",22))-3))-LEN(SUBSTITUTE(MID('Copier commandes wix'!A11,FIND("µ",SUBSTITUTE('Copier commandes wix'!A11,",","µ",22))+2,FIND("µ",SUBSTITUTE('Copier commandes wix'!A11,",","µ",23))-FIND("µ",SUBSTITUTE('Copier commandes wix'!A11,",","µ",22))-3),"-",""))))+1,500)</f>
        <v xml:space="preserve"> LUNETTE RUSH INCOLORE</v>
      </c>
    </row>
    <row r="65" spans="1:3" ht="23.25" x14ac:dyDescent="0.35">
      <c r="A65" s="5" t="s">
        <v>343</v>
      </c>
      <c r="B65" s="26" t="s">
        <v>456</v>
      </c>
      <c r="C65" t="str">
        <f>MID(MID('Copier commandes wix'!A12,FIND("µ",SUBSTITUTE('Copier commandes wix'!A12,",","µ",22))+2,FIND("µ",SUBSTITUTE('Copier commandes wix'!A12,",","µ",23))-FIND("µ",SUBSTITUTE('Copier commandes wix'!A12,",","µ",22))-3),SEARCH("|",SUBSTITUTE(MID('Copier commandes wix'!A12,FIND("µ",SUBSTITUTE('Copier commandes wix'!A12,",","µ",22))+2,FIND("µ",SUBSTITUTE('Copier commandes wix'!A12,",","µ",23))-FIND("µ",SUBSTITUTE('Copier commandes wix'!A12,",","µ",22))-3),"-","|",LEN(MID('Copier commandes wix'!A12,FIND("µ",SUBSTITUTE('Copier commandes wix'!A12,",","µ",22))+2,FIND("µ",SUBSTITUTE('Copier commandes wix'!A12,",","µ",23))-FIND("µ",SUBSTITUTE('Copier commandes wix'!A12,",","µ",22))-3))-LEN(SUBSTITUTE(MID('Copier commandes wix'!A12,FIND("µ",SUBSTITUTE('Copier commandes wix'!A12,",","µ",22))+2,FIND("µ",SUBSTITUTE('Copier commandes wix'!A12,",","µ",23))-FIND("µ",SUBSTITUTE('Copier commandes wix'!A12,",","µ",22))-3),"-",""))))+1,500)</f>
        <v>VESTE ACTEMIUM ROUGE</v>
      </c>
    </row>
    <row r="66" spans="1:3" ht="23.25" x14ac:dyDescent="0.35">
      <c r="A66" s="6" t="s">
        <v>344</v>
      </c>
      <c r="B66" s="26" t="s">
        <v>456</v>
      </c>
      <c r="C66" t="str">
        <f>MID(MID('Copier commandes wix'!A13,FIND("µ",SUBSTITUTE('Copier commandes wix'!A13,",","µ",22))+2,FIND("µ",SUBSTITUTE('Copier commandes wix'!A13,",","µ",23))-FIND("µ",SUBSTITUTE('Copier commandes wix'!A13,",","µ",22))-3),SEARCH("|",SUBSTITUTE(MID('Copier commandes wix'!A13,FIND("µ",SUBSTITUTE('Copier commandes wix'!A13,",","µ",22))+2,FIND("µ",SUBSTITUTE('Copier commandes wix'!A13,",","µ",23))-FIND("µ",SUBSTITUTE('Copier commandes wix'!A13,",","µ",22))-3),"-","|",LEN(MID('Copier commandes wix'!A13,FIND("µ",SUBSTITUTE('Copier commandes wix'!A13,",","µ",22))+2,FIND("µ",SUBSTITUTE('Copier commandes wix'!A13,",","µ",23))-FIND("µ",SUBSTITUTE('Copier commandes wix'!A13,",","µ",22))-3))-LEN(SUBSTITUTE(MID('Copier commandes wix'!A13,FIND("µ",SUBSTITUTE('Copier commandes wix'!A13,",","µ",22))+2,FIND("µ",SUBSTITUTE('Copier commandes wix'!A13,",","µ",23))-FIND("µ",SUBSTITUTE('Copier commandes wix'!A13,",","µ",22))-3),"-",""))))+1,500)</f>
        <v>PANTALON ACTEMIUM ROUGE</v>
      </c>
    </row>
    <row r="67" spans="1:3" ht="23.25" x14ac:dyDescent="0.35">
      <c r="A67" s="5" t="s">
        <v>345</v>
      </c>
      <c r="B67" s="26" t="s">
        <v>450</v>
      </c>
      <c r="C67" t="str">
        <f>MID(MID('Copier commandes wix'!A14,FIND("µ",SUBSTITUTE('Copier commandes wix'!A14,",","µ",22))+2,FIND("µ",SUBSTITUTE('Copier commandes wix'!A14,",","µ",23))-FIND("µ",SUBSTITUTE('Copier commandes wix'!A14,",","µ",22))-3),SEARCH("|",SUBSTITUTE(MID('Copier commandes wix'!A14,FIND("µ",SUBSTITUTE('Copier commandes wix'!A14,",","µ",22))+2,FIND("µ",SUBSTITUTE('Copier commandes wix'!A14,",","µ",23))-FIND("µ",SUBSTITUTE('Copier commandes wix'!A14,",","µ",22))-3),"-","|",LEN(MID('Copier commandes wix'!A14,FIND("µ",SUBSTITUTE('Copier commandes wix'!A14,",","µ",22))+2,FIND("µ",SUBSTITUTE('Copier commandes wix'!A14,",","µ",23))-FIND("µ",SUBSTITUTE('Copier commandes wix'!A14,",","µ",22))-3))-LEN(SUBSTITUTE(MID('Copier commandes wix'!A14,FIND("µ",SUBSTITUTE('Copier commandes wix'!A14,",","µ",22))+2,FIND("µ",SUBSTITUTE('Copier commandes wix'!A14,",","µ",23))-FIND("µ",SUBSTITUTE('Copier commandes wix'!A14,",","µ",22))-3),"-",""))))+1,500)</f>
        <v>PARKA HV ACTEMIUM FLUO</v>
      </c>
    </row>
    <row r="68" spans="1:3" ht="23.25" x14ac:dyDescent="0.35">
      <c r="A68" s="5" t="s">
        <v>346</v>
      </c>
      <c r="B68" s="26" t="s">
        <v>454</v>
      </c>
      <c r="C68" t="str">
        <f>MID(MID('Copier commandes wix'!A15,FIND("µ",SUBSTITUTE('Copier commandes wix'!A15,",","µ",22))+2,FIND("µ",SUBSTITUTE('Copier commandes wix'!A15,",","µ",23))-FIND("µ",SUBSTITUTE('Copier commandes wix'!A15,",","µ",22))-3),SEARCH("|",SUBSTITUTE(MID('Copier commandes wix'!A15,FIND("µ",SUBSTITUTE('Copier commandes wix'!A15,",","µ",22))+2,FIND("µ",SUBSTITUTE('Copier commandes wix'!A15,",","µ",23))-FIND("µ",SUBSTITUTE('Copier commandes wix'!A15,",","µ",22))-3),"-","|",LEN(MID('Copier commandes wix'!A15,FIND("µ",SUBSTITUTE('Copier commandes wix'!A15,",","µ",22))+2,FIND("µ",SUBSTITUTE('Copier commandes wix'!A15,",","µ",23))-FIND("µ",SUBSTITUTE('Copier commandes wix'!A15,",","µ",22))-3))-LEN(SUBSTITUTE(MID('Copier commandes wix'!A15,FIND("µ",SUBSTITUTE('Copier commandes wix'!A15,",","µ",22))+2,FIND("µ",SUBSTITUTE('Copier commandes wix'!A15,",","µ",23))-FIND("µ",SUBSTITUTE('Copier commandes wix'!A15,",","µ",22))-3),"-",""))))+1,500)</f>
        <v>S422194 CHAUSSURES MUSTANG FLEX</v>
      </c>
    </row>
    <row r="69" spans="1:3" ht="23.25" x14ac:dyDescent="0.35">
      <c r="A69" s="5" t="s">
        <v>347</v>
      </c>
      <c r="B69" s="26" t="s">
        <v>451</v>
      </c>
      <c r="C69" t="str">
        <f>MID(MID('Copier commandes wix'!A16,FIND("µ",SUBSTITUTE('Copier commandes wix'!A16,",","µ",22))+2,FIND("µ",SUBSTITUTE('Copier commandes wix'!A16,",","µ",23))-FIND("µ",SUBSTITUTE('Copier commandes wix'!A16,",","µ",22))-3),SEARCH("|",SUBSTITUTE(MID('Copier commandes wix'!A16,FIND("µ",SUBSTITUTE('Copier commandes wix'!A16,",","µ",22))+2,FIND("µ",SUBSTITUTE('Copier commandes wix'!A16,",","µ",23))-FIND("µ",SUBSTITUTE('Copier commandes wix'!A16,",","µ",22))-3),"-","|",LEN(MID('Copier commandes wix'!A16,FIND("µ",SUBSTITUTE('Copier commandes wix'!A16,",","µ",22))+2,FIND("µ",SUBSTITUTE('Copier commandes wix'!A16,",","µ",23))-FIND("µ",SUBSTITUTE('Copier commandes wix'!A16,",","µ",22))-3))-LEN(SUBSTITUTE(MID('Copier commandes wix'!A16,FIND("µ",SUBSTITUTE('Copier commandes wix'!A16,",","µ",22))+2,FIND("µ",SUBSTITUTE('Copier commandes wix'!A16,",","µ",23))-FIND("µ",SUBSTITUTE('Copier commandes wix'!A16,",","µ",22))-3),"-",""))))+1,500)</f>
        <v>COUPURE STARCUT+XTRA</v>
      </c>
    </row>
    <row r="70" spans="1:3" ht="23.25" x14ac:dyDescent="0.35">
      <c r="A70" s="5" t="s">
        <v>348</v>
      </c>
      <c r="B70" s="26" t="s">
        <v>456</v>
      </c>
      <c r="C70" t="str">
        <f>MID(MID('Copier commandes wix'!A17,FIND("µ",SUBSTITUTE('Copier commandes wix'!A17,",","µ",22))+2,FIND("µ",SUBSTITUTE('Copier commandes wix'!A17,",","µ",23))-FIND("µ",SUBSTITUTE('Copier commandes wix'!A17,",","µ",22))-3),SEARCH("|",SUBSTITUTE(MID('Copier commandes wix'!A17,FIND("µ",SUBSTITUTE('Copier commandes wix'!A17,",","µ",22))+2,FIND("µ",SUBSTITUTE('Copier commandes wix'!A17,",","µ",23))-FIND("µ",SUBSTITUTE('Copier commandes wix'!A17,",","µ",22))-3),"-","|",LEN(MID('Copier commandes wix'!A17,FIND("µ",SUBSTITUTE('Copier commandes wix'!A17,",","µ",22))+2,FIND("µ",SUBSTITUTE('Copier commandes wix'!A17,",","µ",23))-FIND("µ",SUBSTITUTE('Copier commandes wix'!A17,",","µ",22))-3))-LEN(SUBSTITUTE(MID('Copier commandes wix'!A17,FIND("µ",SUBSTITUTE('Copier commandes wix'!A17,",","µ",22))+2,FIND("µ",SUBSTITUTE('Copier commandes wix'!A17,",","µ",23))-FIND("µ",SUBSTITUTE('Copier commandes wix'!A17,",","µ",22))-3),"-",""))))+1,500)</f>
        <v>COUPURE STARCUT+XTRA</v>
      </c>
    </row>
    <row r="71" spans="1:3" ht="23.25" x14ac:dyDescent="0.35">
      <c r="A71" s="5" t="s">
        <v>350</v>
      </c>
      <c r="B71" s="26" t="s">
        <v>450</v>
      </c>
      <c r="C71" t="str">
        <f>MID(MID('Copier commandes wix'!A18,FIND("µ",SUBSTITUTE('Copier commandes wix'!A18,",","µ",22))+2,FIND("µ",SUBSTITUTE('Copier commandes wix'!A18,",","µ",23))-FIND("µ",SUBSTITUTE('Copier commandes wix'!A18,",","µ",22))-3),SEARCH("|",SUBSTITUTE(MID('Copier commandes wix'!A18,FIND("µ",SUBSTITUTE('Copier commandes wix'!A18,",","µ",22))+2,FIND("µ",SUBSTITUTE('Copier commandes wix'!A18,",","µ",23))-FIND("µ",SUBSTITUTE('Copier commandes wix'!A18,",","µ",22))-3),"-","|",LEN(MID('Copier commandes wix'!A18,FIND("µ",SUBSTITUTE('Copier commandes wix'!A18,",","µ",22))+2,FIND("µ",SUBSTITUTE('Copier commandes wix'!A18,",","µ",23))-FIND("µ",SUBSTITUTE('Copier commandes wix'!A18,",","µ",22))-3))-LEN(SUBSTITUTE(MID('Copier commandes wix'!A18,FIND("µ",SUBSTITUTE('Copier commandes wix'!A18,",","µ",22))+2,FIND("µ",SUBSTITUTE('Copier commandes wix'!A18,",","µ",23))-FIND("µ",SUBSTITUTE('Copier commandes wix'!A18,",","µ",22))-3),"-",""))))+1,500)</f>
        <v>SHIRT ACTEMIUM NOIR &amp; BLANC</v>
      </c>
    </row>
    <row r="72" spans="1:3" ht="23.25" x14ac:dyDescent="0.35">
      <c r="A72" s="5" t="s">
        <v>351</v>
      </c>
      <c r="B72" s="26" t="s">
        <v>451</v>
      </c>
      <c r="C72" t="str">
        <f>MID(MID('Copier commandes wix'!A19,FIND("µ",SUBSTITUTE('Copier commandes wix'!A19,",","µ",22))+2,FIND("µ",SUBSTITUTE('Copier commandes wix'!A19,",","µ",23))-FIND("µ",SUBSTITUTE('Copier commandes wix'!A19,",","µ",22))-3),SEARCH("|",SUBSTITUTE(MID('Copier commandes wix'!A19,FIND("µ",SUBSTITUTE('Copier commandes wix'!A19,",","µ",22))+2,FIND("µ",SUBSTITUTE('Copier commandes wix'!A19,",","µ",23))-FIND("µ",SUBSTITUTE('Copier commandes wix'!A19,",","µ",22))-3),"-","|",LEN(MID('Copier commandes wix'!A19,FIND("µ",SUBSTITUTE('Copier commandes wix'!A19,",","µ",22))+2,FIND("µ",SUBSTITUTE('Copier commandes wix'!A19,",","µ",23))-FIND("µ",SUBSTITUTE('Copier commandes wix'!A19,",","µ",22))-3))-LEN(SUBSTITUTE(MID('Copier commandes wix'!A19,FIND("µ",SUBSTITUTE('Copier commandes wix'!A19,",","µ",22))+2,FIND("µ",SUBSTITUTE('Copier commandes wix'!A19,",","µ",23))-FIND("µ",SUBSTITUTE('Copier commandes wix'!A19,",","µ",22))-3),"-",""))))+1,500)</f>
        <v>VESTE ACTEMIUM ROUGE</v>
      </c>
    </row>
    <row r="73" spans="1:3" ht="23.25" x14ac:dyDescent="0.35">
      <c r="A73" s="6" t="s">
        <v>352</v>
      </c>
      <c r="B73" s="26" t="s">
        <v>450</v>
      </c>
      <c r="C73" t="str">
        <f>MID(MID('Copier commandes wix'!A20,FIND("µ",SUBSTITUTE('Copier commandes wix'!A20,",","µ",22))+2,FIND("µ",SUBSTITUTE('Copier commandes wix'!A20,",","µ",23))-FIND("µ",SUBSTITUTE('Copier commandes wix'!A20,",","µ",22))-3),SEARCH("|",SUBSTITUTE(MID('Copier commandes wix'!A20,FIND("µ",SUBSTITUTE('Copier commandes wix'!A20,",","µ",22))+2,FIND("µ",SUBSTITUTE('Copier commandes wix'!A20,",","µ",23))-FIND("µ",SUBSTITUTE('Copier commandes wix'!A20,",","µ",22))-3),"-","|",LEN(MID('Copier commandes wix'!A20,FIND("µ",SUBSTITUTE('Copier commandes wix'!A20,",","µ",22))+2,FIND("µ",SUBSTITUTE('Copier commandes wix'!A20,",","µ",23))-FIND("µ",SUBSTITUTE('Copier commandes wix'!A20,",","µ",22))-3))-LEN(SUBSTITUTE(MID('Copier commandes wix'!A20,FIND("µ",SUBSTITUTE('Copier commandes wix'!A20,",","µ",22))+2,FIND("µ",SUBSTITUTE('Copier commandes wix'!A20,",","µ",23))-FIND("µ",SUBSTITUTE('Copier commandes wix'!A20,",","µ",22))-3),"-",""))))+1,500)</f>
        <v>PANTALON ACTEMIUM ROUGE</v>
      </c>
    </row>
    <row r="74" spans="1:3" ht="23.25" x14ac:dyDescent="0.35">
      <c r="A74" s="6" t="s">
        <v>353</v>
      </c>
      <c r="B74" s="26" t="s">
        <v>454</v>
      </c>
      <c r="C74" t="str">
        <f>MID(MID('Copier commandes wix'!A21,FIND("µ",SUBSTITUTE('Copier commandes wix'!A21,",","µ",22))+2,FIND("µ",SUBSTITUTE('Copier commandes wix'!A21,",","µ",23))-FIND("µ",SUBSTITUTE('Copier commandes wix'!A21,",","µ",22))-3),SEARCH("|",SUBSTITUTE(MID('Copier commandes wix'!A21,FIND("µ",SUBSTITUTE('Copier commandes wix'!A21,",","µ",22))+2,FIND("µ",SUBSTITUTE('Copier commandes wix'!A21,",","µ",23))-FIND("µ",SUBSTITUTE('Copier commandes wix'!A21,",","µ",22))-3),"-","|",LEN(MID('Copier commandes wix'!A21,FIND("µ",SUBSTITUTE('Copier commandes wix'!A21,",","µ",22))+2,FIND("µ",SUBSTITUTE('Copier commandes wix'!A21,",","µ",23))-FIND("µ",SUBSTITUTE('Copier commandes wix'!A21,",","µ",22))-3))-LEN(SUBSTITUTE(MID('Copier commandes wix'!A21,FIND("µ",SUBSTITUTE('Copier commandes wix'!A21,",","µ",22))+2,FIND("µ",SUBSTITUTE('Copier commandes wix'!A21,",","µ",23))-FIND("µ",SUBSTITUTE('Copier commandes wix'!A21,",","µ",22))-3),"-",""))))+1,500)</f>
        <v xml:space="preserve"> CHAUSSURE BETA 7253NKK</v>
      </c>
    </row>
    <row r="75" spans="1:3" ht="23.25" x14ac:dyDescent="0.35">
      <c r="A75" s="5" t="s">
        <v>354</v>
      </c>
      <c r="B75" s="26" t="s">
        <v>451</v>
      </c>
      <c r="C75" t="str">
        <f>MID(MID('Copier commandes wix'!A22,FIND("µ",SUBSTITUTE('Copier commandes wix'!A22,",","µ",22))+2,FIND("µ",SUBSTITUTE('Copier commandes wix'!A22,",","µ",23))-FIND("µ",SUBSTITUTE('Copier commandes wix'!A22,",","µ",22))-3),SEARCH("|",SUBSTITUTE(MID('Copier commandes wix'!A22,FIND("µ",SUBSTITUTE('Copier commandes wix'!A22,",","µ",22))+2,FIND("µ",SUBSTITUTE('Copier commandes wix'!A22,",","µ",23))-FIND("µ",SUBSTITUTE('Copier commandes wix'!A22,",","µ",22))-3),"-","|",LEN(MID('Copier commandes wix'!A22,FIND("µ",SUBSTITUTE('Copier commandes wix'!A22,",","µ",22))+2,FIND("µ",SUBSTITUTE('Copier commandes wix'!A22,",","µ",23))-FIND("µ",SUBSTITUTE('Copier commandes wix'!A22,",","µ",22))-3))-LEN(SUBSTITUTE(MID('Copier commandes wix'!A22,FIND("µ",SUBSTITUTE('Copier commandes wix'!A22,",","µ",22))+2,FIND("µ",SUBSTITUTE('Copier commandes wix'!A22,",","µ",23))-FIND("µ",SUBSTITUTE('Copier commandes wix'!A22,",","µ",22))-3),"-",""))))+1,500)</f>
        <v>PS55WHR CASQUE + JUGULAIRE TRAVAIL EN HAUTEUR</v>
      </c>
    </row>
    <row r="76" spans="1:3" ht="23.25" x14ac:dyDescent="0.35">
      <c r="A76" s="5" t="s">
        <v>355</v>
      </c>
      <c r="B76" s="26" t="s">
        <v>454</v>
      </c>
      <c r="C76" t="str">
        <f>MID(MID('Copier commandes wix'!A23,FIND("µ",SUBSTITUTE('Copier commandes wix'!A23,",","µ",22))+2,FIND("µ",SUBSTITUTE('Copier commandes wix'!A23,",","µ",23))-FIND("µ",SUBSTITUTE('Copier commandes wix'!A23,",","µ",22))-3),SEARCH("|",SUBSTITUTE(MID('Copier commandes wix'!A23,FIND("µ",SUBSTITUTE('Copier commandes wix'!A23,",","µ",22))+2,FIND("µ",SUBSTITUTE('Copier commandes wix'!A23,",","µ",23))-FIND("µ",SUBSTITUTE('Copier commandes wix'!A23,",","µ",22))-3),"-","|",LEN(MID('Copier commandes wix'!A23,FIND("µ",SUBSTITUTE('Copier commandes wix'!A23,",","µ",22))+2,FIND("µ",SUBSTITUTE('Copier commandes wix'!A23,",","µ",23))-FIND("µ",SUBSTITUTE('Copier commandes wix'!A23,",","µ",22))-3))-LEN(SUBSTITUTE(MID('Copier commandes wix'!A23,FIND("µ",SUBSTITUTE('Copier commandes wix'!A23,",","µ",22))+2,FIND("µ",SUBSTITUTE('Copier commandes wix'!A23,",","µ",23))-FIND("µ",SUBSTITUTE('Copier commandes wix'!A23,",","µ",22))-3),"-",""))))+1,500)</f>
        <v>PARKA HV ACTEMIUM FLUO</v>
      </c>
    </row>
    <row r="77" spans="1:3" ht="23.25" x14ac:dyDescent="0.35">
      <c r="A77" s="5" t="s">
        <v>356</v>
      </c>
      <c r="B77" s="26" t="s">
        <v>451</v>
      </c>
      <c r="C77" t="str">
        <f>MID(MID('Copier commandes wix'!A24,FIND("µ",SUBSTITUTE('Copier commandes wix'!A24,",","µ",22))+2,FIND("µ",SUBSTITUTE('Copier commandes wix'!A24,",","µ",23))-FIND("µ",SUBSTITUTE('Copier commandes wix'!A24,",","µ",22))-3),SEARCH("|",SUBSTITUTE(MID('Copier commandes wix'!A24,FIND("µ",SUBSTITUTE('Copier commandes wix'!A24,",","µ",22))+2,FIND("µ",SUBSTITUTE('Copier commandes wix'!A24,",","µ",23))-FIND("µ",SUBSTITUTE('Copier commandes wix'!A24,",","µ",22))-3),"-","|",LEN(MID('Copier commandes wix'!A24,FIND("µ",SUBSTITUTE('Copier commandes wix'!A24,",","µ",22))+2,FIND("µ",SUBSTITUTE('Copier commandes wix'!A24,",","µ",23))-FIND("µ",SUBSTITUTE('Copier commandes wix'!A24,",","µ",22))-3))-LEN(SUBSTITUTE(MID('Copier commandes wix'!A24,FIND("µ",SUBSTITUTE('Copier commandes wix'!A24,",","µ",22))+2,FIND("µ",SUBSTITUTE('Copier commandes wix'!A24,",","µ",23))-FIND("µ",SUBSTITUTE('Copier commandes wix'!A24,",","µ",22))-3),"-",""))))+1,500)</f>
        <v xml:space="preserve"> ENROULEUR TURBOLITE 2M 1018013</v>
      </c>
    </row>
    <row r="78" spans="1:3" ht="23.25" x14ac:dyDescent="0.35">
      <c r="A78" s="5" t="s">
        <v>357</v>
      </c>
      <c r="B78" s="26" t="s">
        <v>459</v>
      </c>
      <c r="C78" t="str">
        <f>MID(MID('Copier commandes wix'!A25,FIND("µ",SUBSTITUTE('Copier commandes wix'!A25,",","µ",22))+2,FIND("µ",SUBSTITUTE('Copier commandes wix'!A25,",","µ",23))-FIND("µ",SUBSTITUTE('Copier commandes wix'!A25,",","µ",22))-3),SEARCH("|",SUBSTITUTE(MID('Copier commandes wix'!A25,FIND("µ",SUBSTITUTE('Copier commandes wix'!A25,",","µ",22))+2,FIND("µ",SUBSTITUTE('Copier commandes wix'!A25,",","µ",23))-FIND("µ",SUBSTITUTE('Copier commandes wix'!A25,",","µ",22))-3),"-","|",LEN(MID('Copier commandes wix'!A25,FIND("µ",SUBSTITUTE('Copier commandes wix'!A25,",","µ",22))+2,FIND("µ",SUBSTITUTE('Copier commandes wix'!A25,",","µ",23))-FIND("µ",SUBSTITUTE('Copier commandes wix'!A25,",","µ",22))-3))-LEN(SUBSTITUTE(MID('Copier commandes wix'!A25,FIND("µ",SUBSTITUTE('Copier commandes wix'!A25,",","µ",22))+2,FIND("µ",SUBSTITUTE('Copier commandes wix'!A25,",","µ",23))-FIND("µ",SUBSTITUTE('Copier commandes wix'!A25,",","µ",22))-3),"-",""))))+1,500)</f>
        <v>S422178MN CHAUSSURE JUNA S3</v>
      </c>
    </row>
    <row r="79" spans="1:3" ht="23.25" x14ac:dyDescent="0.35">
      <c r="A79" s="5" t="s">
        <v>358</v>
      </c>
      <c r="B79" s="26" t="s">
        <v>459</v>
      </c>
      <c r="C79" t="str">
        <f>MID(MID('Copier commandes wix'!A26,FIND("µ",SUBSTITUTE('Copier commandes wix'!A26,",","µ",22))+2,FIND("µ",SUBSTITUTE('Copier commandes wix'!A26,",","µ",23))-FIND("µ",SUBSTITUTE('Copier commandes wix'!A26,",","µ",22))-3),SEARCH("|",SUBSTITUTE(MID('Copier commandes wix'!A26,FIND("µ",SUBSTITUTE('Copier commandes wix'!A26,",","µ",22))+2,FIND("µ",SUBSTITUTE('Copier commandes wix'!A26,",","µ",23))-FIND("µ",SUBSTITUTE('Copier commandes wix'!A26,",","µ",22))-3),"-","|",LEN(MID('Copier commandes wix'!A26,FIND("µ",SUBSTITUTE('Copier commandes wix'!A26,",","µ",22))+2,FIND("µ",SUBSTITUTE('Copier commandes wix'!A26,",","µ",23))-FIND("µ",SUBSTITUTE('Copier commandes wix'!A26,",","µ",22))-3))-LEN(SUBSTITUTE(MID('Copier commandes wix'!A26,FIND("µ",SUBSTITUTE('Copier commandes wix'!A26,",","µ",22))+2,FIND("µ",SUBSTITUTE('Copier commandes wix'!A26,",","µ",23))-FIND("µ",SUBSTITUTE('Copier commandes wix'!A26,",","µ",22))-3),"-",""))))+1,500)</f>
        <v>CHAUSSURE BETA 7252NKK</v>
      </c>
    </row>
    <row r="80" spans="1:3" ht="23.25" x14ac:dyDescent="0.35">
      <c r="A80" s="5" t="s">
        <v>359</v>
      </c>
      <c r="B80" s="26" t="s">
        <v>459</v>
      </c>
      <c r="C80" t="str">
        <f>MID(MID('Copier commandes wix'!A27,FIND("µ",SUBSTITUTE('Copier commandes wix'!A27,",","µ",22))+2,FIND("µ",SUBSTITUTE('Copier commandes wix'!A27,",","µ",23))-FIND("µ",SUBSTITUTE('Copier commandes wix'!A27,",","µ",22))-3),SEARCH("|",SUBSTITUTE(MID('Copier commandes wix'!A27,FIND("µ",SUBSTITUTE('Copier commandes wix'!A27,",","µ",22))+2,FIND("µ",SUBSTITUTE('Copier commandes wix'!A27,",","µ",23))-FIND("µ",SUBSTITUTE('Copier commandes wix'!A27,",","µ",22))-3),"-","|",LEN(MID('Copier commandes wix'!A27,FIND("µ",SUBSTITUTE('Copier commandes wix'!A27,",","µ",22))+2,FIND("µ",SUBSTITUTE('Copier commandes wix'!A27,",","µ",23))-FIND("µ",SUBSTITUTE('Copier commandes wix'!A27,",","µ",22))-3))-LEN(SUBSTITUTE(MID('Copier commandes wix'!A27,FIND("µ",SUBSTITUTE('Copier commandes wix'!A27,",","µ",22))+2,FIND("µ",SUBSTITUTE('Copier commandes wix'!A27,",","µ",23))-FIND("µ",SUBSTITUTE('Copier commandes wix'!A27,",","µ",22))-3),"-",""))))+1,500)</f>
        <v>S471029 SEMELLES HYGIENIQUE CUT IMAGE</v>
      </c>
    </row>
    <row r="81" spans="1:3" ht="23.25" x14ac:dyDescent="0.35">
      <c r="A81" s="6" t="s">
        <v>360</v>
      </c>
      <c r="B81" s="26" t="s">
        <v>459</v>
      </c>
      <c r="C81" t="str">
        <f>MID(MID('Copier commandes wix'!A28,FIND("µ",SUBSTITUTE('Copier commandes wix'!A28,",","µ",22))+2,FIND("µ",SUBSTITUTE('Copier commandes wix'!A28,",","µ",23))-FIND("µ",SUBSTITUTE('Copier commandes wix'!A28,",","µ",22))-3),SEARCH("|",SUBSTITUTE(MID('Copier commandes wix'!A28,FIND("µ",SUBSTITUTE('Copier commandes wix'!A28,",","µ",22))+2,FIND("µ",SUBSTITUTE('Copier commandes wix'!A28,",","µ",23))-FIND("µ",SUBSTITUTE('Copier commandes wix'!A28,",","µ",22))-3),"-","|",LEN(MID('Copier commandes wix'!A28,FIND("µ",SUBSTITUTE('Copier commandes wix'!A28,",","µ",22))+2,FIND("µ",SUBSTITUTE('Copier commandes wix'!A28,",","µ",23))-FIND("µ",SUBSTITUTE('Copier commandes wix'!A28,",","µ",22))-3))-LEN(SUBSTITUTE(MID('Copier commandes wix'!A28,FIND("µ",SUBSTITUTE('Copier commandes wix'!A28,",","µ",22))+2,FIND("µ",SUBSTITUTE('Copier commandes wix'!A28,",","µ",23))-FIND("µ",SUBSTITUTE('Copier commandes wix'!A28,",","µ",22))-3),"-",""))))+1,500)</f>
        <v>SWEAT ACTEMIUM NOIR &amp; BLANC</v>
      </c>
    </row>
    <row r="82" spans="1:3" ht="23.25" x14ac:dyDescent="0.35">
      <c r="A82" s="5" t="s">
        <v>361</v>
      </c>
      <c r="B82" s="26" t="s">
        <v>459</v>
      </c>
      <c r="C82" t="str">
        <f>MID(MID('Copier commandes wix'!A29,FIND("µ",SUBSTITUTE('Copier commandes wix'!A29,",","µ",22))+2,FIND("µ",SUBSTITUTE('Copier commandes wix'!A29,",","µ",23))-FIND("µ",SUBSTITUTE('Copier commandes wix'!A29,",","µ",22))-3),SEARCH("|",SUBSTITUTE(MID('Copier commandes wix'!A29,FIND("µ",SUBSTITUTE('Copier commandes wix'!A29,",","µ",22))+2,FIND("µ",SUBSTITUTE('Copier commandes wix'!A29,",","µ",23))-FIND("µ",SUBSTITUTE('Copier commandes wix'!A29,",","µ",22))-3),"-","|",LEN(MID('Copier commandes wix'!A29,FIND("µ",SUBSTITUTE('Copier commandes wix'!A29,",","µ",22))+2,FIND("µ",SUBSTITUTE('Copier commandes wix'!A29,",","µ",23))-FIND("µ",SUBSTITUTE('Copier commandes wix'!A29,",","µ",22))-3))-LEN(SUBSTITUTE(MID('Copier commandes wix'!A29,FIND("µ",SUBSTITUTE('Copier commandes wix'!A29,",","µ",22))+2,FIND("µ",SUBSTITUTE('Copier commandes wix'!A29,",","µ",23))-FIND("µ",SUBSTITUTE('Copier commandes wix'!A29,",","µ",22))-3),"-",""))))+1,500)</f>
        <v>S122004INPRBINC SURLUNETTE</v>
      </c>
    </row>
    <row r="83" spans="1:3" ht="23.25" x14ac:dyDescent="0.35">
      <c r="A83" s="6" t="s">
        <v>362</v>
      </c>
      <c r="B83" s="26" t="s">
        <v>459</v>
      </c>
      <c r="C83" t="str">
        <f>MID(MID('Copier commandes wix'!A30,FIND("µ",SUBSTITUTE('Copier commandes wix'!A30,",","µ",22))+2,FIND("µ",SUBSTITUTE('Copier commandes wix'!A30,",","µ",23))-FIND("µ",SUBSTITUTE('Copier commandes wix'!A30,",","µ",22))-3),SEARCH("|",SUBSTITUTE(MID('Copier commandes wix'!A30,FIND("µ",SUBSTITUTE('Copier commandes wix'!A30,",","µ",22))+2,FIND("µ",SUBSTITUTE('Copier commandes wix'!A30,",","µ",23))-FIND("µ",SUBSTITUTE('Copier commandes wix'!A30,",","µ",22))-3),"-","|",LEN(MID('Copier commandes wix'!A30,FIND("µ",SUBSTITUTE('Copier commandes wix'!A30,",","µ",22))+2,FIND("µ",SUBSTITUTE('Copier commandes wix'!A30,",","µ",23))-FIND("µ",SUBSTITUTE('Copier commandes wix'!A30,",","µ",22))-3))-LEN(SUBSTITUTE(MID('Copier commandes wix'!A30,FIND("µ",SUBSTITUTE('Copier commandes wix'!A30,",","µ",22))+2,FIND("µ",SUBSTITUTE('Copier commandes wix'!A30,",","µ",23))-FIND("µ",SUBSTITUTE('Copier commandes wix'!A30,",","µ",22))-3),"-",""))))+1,500)</f>
        <v xml:space="preserve"> LUNETTE RUSH INCOLORE</v>
      </c>
    </row>
    <row r="84" spans="1:3" ht="23.25" x14ac:dyDescent="0.35">
      <c r="A84" s="5" t="s">
        <v>363</v>
      </c>
      <c r="B84" s="26" t="s">
        <v>459</v>
      </c>
      <c r="C84" t="str">
        <f>MID(MID('Copier commandes wix'!A31,FIND("µ",SUBSTITUTE('Copier commandes wix'!A31,",","µ",22))+2,FIND("µ",SUBSTITUTE('Copier commandes wix'!A31,",","µ",23))-FIND("µ",SUBSTITUTE('Copier commandes wix'!A31,",","µ",22))-3),SEARCH("|",SUBSTITUTE(MID('Copier commandes wix'!A31,FIND("µ",SUBSTITUTE('Copier commandes wix'!A31,",","µ",22))+2,FIND("µ",SUBSTITUTE('Copier commandes wix'!A31,",","µ",23))-FIND("µ",SUBSTITUTE('Copier commandes wix'!A31,",","µ",22))-3),"-","|",LEN(MID('Copier commandes wix'!A31,FIND("µ",SUBSTITUTE('Copier commandes wix'!A31,",","µ",22))+2,FIND("µ",SUBSTITUTE('Copier commandes wix'!A31,",","µ",23))-FIND("µ",SUBSTITUTE('Copier commandes wix'!A31,",","µ",22))-3))-LEN(SUBSTITUTE(MID('Copier commandes wix'!A31,FIND("µ",SUBSTITUTE('Copier commandes wix'!A31,",","µ",22))+2,FIND("µ",SUBSTITUTE('Copier commandes wix'!A31,",","µ",23))-FIND("µ",SUBSTITUTE('Copier commandes wix'!A31,",","µ",22))-3),"-",""))))+1,500)</f>
        <v>COUPURE STARCUT+XTRA</v>
      </c>
    </row>
    <row r="85" spans="1:3" ht="23.25" x14ac:dyDescent="0.35">
      <c r="A85" s="5" t="s">
        <v>364</v>
      </c>
      <c r="B85" s="26" t="s">
        <v>459</v>
      </c>
      <c r="C85" t="str">
        <f>MID(MID('Copier commandes wix'!A32,FIND("µ",SUBSTITUTE('Copier commandes wix'!A32,",","µ",22))+2,FIND("µ",SUBSTITUTE('Copier commandes wix'!A32,",","µ",23))-FIND("µ",SUBSTITUTE('Copier commandes wix'!A32,",","µ",22))-3),SEARCH("|",SUBSTITUTE(MID('Copier commandes wix'!A32,FIND("µ",SUBSTITUTE('Copier commandes wix'!A32,",","µ",22))+2,FIND("µ",SUBSTITUTE('Copier commandes wix'!A32,",","µ",23))-FIND("µ",SUBSTITUTE('Copier commandes wix'!A32,",","µ",22))-3),"-","|",LEN(MID('Copier commandes wix'!A32,FIND("µ",SUBSTITUTE('Copier commandes wix'!A32,",","µ",22))+2,FIND("µ",SUBSTITUTE('Copier commandes wix'!A32,",","µ",23))-FIND("µ",SUBSTITUTE('Copier commandes wix'!A32,",","µ",22))-3))-LEN(SUBSTITUTE(MID('Copier commandes wix'!A32,FIND("µ",SUBSTITUTE('Copier commandes wix'!A32,",","µ",22))+2,FIND("µ",SUBSTITUTE('Copier commandes wix'!A32,",","µ",23))-FIND("µ",SUBSTITUTE('Copier commandes wix'!A32,",","µ",22))-3),"-",""))))+1,500)</f>
        <v>S422194 CHAUSSURES MUSTANG FLEX</v>
      </c>
    </row>
    <row r="86" spans="1:3" ht="23.25" x14ac:dyDescent="0.35">
      <c r="A86" s="5" t="s">
        <v>365</v>
      </c>
      <c r="B86" s="26" t="s">
        <v>454</v>
      </c>
      <c r="C86" t="str">
        <f>MID(MID('Copier commandes wix'!A33,FIND("µ",SUBSTITUTE('Copier commandes wix'!A33,",","µ",22))+2,FIND("µ",SUBSTITUTE('Copier commandes wix'!A33,",","µ",23))-FIND("µ",SUBSTITUTE('Copier commandes wix'!A33,",","µ",22))-3),SEARCH("|",SUBSTITUTE(MID('Copier commandes wix'!A33,FIND("µ",SUBSTITUTE('Copier commandes wix'!A33,",","µ",22))+2,FIND("µ",SUBSTITUTE('Copier commandes wix'!A33,",","µ",23))-FIND("µ",SUBSTITUTE('Copier commandes wix'!A33,",","µ",22))-3),"-","|",LEN(MID('Copier commandes wix'!A33,FIND("µ",SUBSTITUTE('Copier commandes wix'!A33,",","µ",22))+2,FIND("µ",SUBSTITUTE('Copier commandes wix'!A33,",","µ",23))-FIND("µ",SUBSTITUTE('Copier commandes wix'!A33,",","µ",22))-3))-LEN(SUBSTITUTE(MID('Copier commandes wix'!A33,FIND("µ",SUBSTITUTE('Copier commandes wix'!A33,",","µ",22))+2,FIND("µ",SUBSTITUTE('Copier commandes wix'!A33,",","µ",23))-FIND("µ",SUBSTITUTE('Copier commandes wix'!A33,",","µ",22))-3),"-",""))))+1,500)</f>
        <v>PARKA HV ACTEMIUM FLUO</v>
      </c>
    </row>
    <row r="87" spans="1:3" ht="23.25" x14ac:dyDescent="0.35">
      <c r="A87" s="6" t="s">
        <v>375</v>
      </c>
      <c r="B87" s="26" t="s">
        <v>452</v>
      </c>
      <c r="C87" t="str">
        <f>MID(MID('Copier commandes wix'!A34,FIND("µ",SUBSTITUTE('Copier commandes wix'!A34,",","µ",22))+2,FIND("µ",SUBSTITUTE('Copier commandes wix'!A34,",","µ",23))-FIND("µ",SUBSTITUTE('Copier commandes wix'!A34,",","µ",22))-3),SEARCH("|",SUBSTITUTE(MID('Copier commandes wix'!A34,FIND("µ",SUBSTITUTE('Copier commandes wix'!A34,",","µ",22))+2,FIND("µ",SUBSTITUTE('Copier commandes wix'!A34,",","µ",23))-FIND("µ",SUBSTITUTE('Copier commandes wix'!A34,",","µ",22))-3),"-","|",LEN(MID('Copier commandes wix'!A34,FIND("µ",SUBSTITUTE('Copier commandes wix'!A34,",","µ",22))+2,FIND("µ",SUBSTITUTE('Copier commandes wix'!A34,",","µ",23))-FIND("µ",SUBSTITUTE('Copier commandes wix'!A34,",","µ",22))-3))-LEN(SUBSTITUTE(MID('Copier commandes wix'!A34,FIND("µ",SUBSTITUTE('Copier commandes wix'!A34,",","µ",22))+2,FIND("µ",SUBSTITUTE('Copier commandes wix'!A34,",","µ",23))-FIND("µ",SUBSTITUTE('Copier commandes wix'!A34,",","µ",22))-3),"-",""))))+1,500)</f>
        <v>PARKA HV ACTEMIUM FLUO</v>
      </c>
    </row>
    <row r="88" spans="1:3" ht="23.25" x14ac:dyDescent="0.35">
      <c r="A88" s="6" t="s">
        <v>376</v>
      </c>
      <c r="B88" s="26" t="s">
        <v>450</v>
      </c>
      <c r="C88" t="str">
        <f>MID(MID('Copier commandes wix'!A35,FIND("µ",SUBSTITUTE('Copier commandes wix'!A35,",","µ",22))+2,FIND("µ",SUBSTITUTE('Copier commandes wix'!A35,",","µ",23))-FIND("µ",SUBSTITUTE('Copier commandes wix'!A35,",","µ",22))-3),SEARCH("|",SUBSTITUTE(MID('Copier commandes wix'!A35,FIND("µ",SUBSTITUTE('Copier commandes wix'!A35,",","µ",22))+2,FIND("µ",SUBSTITUTE('Copier commandes wix'!A35,",","µ",23))-FIND("µ",SUBSTITUTE('Copier commandes wix'!A35,",","µ",22))-3),"-","|",LEN(MID('Copier commandes wix'!A35,FIND("µ",SUBSTITUTE('Copier commandes wix'!A35,",","µ",22))+2,FIND("µ",SUBSTITUTE('Copier commandes wix'!A35,",","µ",23))-FIND("µ",SUBSTITUTE('Copier commandes wix'!A35,",","µ",22))-3))-LEN(SUBSTITUTE(MID('Copier commandes wix'!A35,FIND("µ",SUBSTITUTE('Copier commandes wix'!A35,",","µ",22))+2,FIND("µ",SUBSTITUTE('Copier commandes wix'!A35,",","µ",23))-FIND("µ",SUBSTITUTE('Copier commandes wix'!A35,",","µ",22))-3),"-",""))))+1,500)</f>
        <v>P3 042798</v>
      </c>
    </row>
    <row r="89" spans="1:3" ht="23.25" x14ac:dyDescent="0.35">
      <c r="A89" s="6" t="s">
        <v>377</v>
      </c>
      <c r="B89" s="26" t="s">
        <v>459</v>
      </c>
      <c r="C89" t="str">
        <f>MID(MID('Copier commandes wix'!A36,FIND("µ",SUBSTITUTE('Copier commandes wix'!A36,",","µ",22))+2,FIND("µ",SUBSTITUTE('Copier commandes wix'!A36,",","µ",23))-FIND("µ",SUBSTITUTE('Copier commandes wix'!A36,",","µ",22))-3),SEARCH("|",SUBSTITUTE(MID('Copier commandes wix'!A36,FIND("µ",SUBSTITUTE('Copier commandes wix'!A36,",","µ",22))+2,FIND("µ",SUBSTITUTE('Copier commandes wix'!A36,",","µ",23))-FIND("µ",SUBSTITUTE('Copier commandes wix'!A36,",","µ",22))-3),"-","|",LEN(MID('Copier commandes wix'!A36,FIND("µ",SUBSTITUTE('Copier commandes wix'!A36,",","µ",22))+2,FIND("µ",SUBSTITUTE('Copier commandes wix'!A36,",","µ",23))-FIND("µ",SUBSTITUTE('Copier commandes wix'!A36,",","µ",22))-3))-LEN(SUBSTITUTE(MID('Copier commandes wix'!A36,FIND("µ",SUBSTITUTE('Copier commandes wix'!A36,",","µ",22))+2,FIND("µ",SUBSTITUTE('Copier commandes wix'!A36,",","µ",23))-FIND("µ",SUBSTITUTE('Copier commandes wix'!A36,",","µ",22))-3),"-",""))))+1,500)</f>
        <v>S233044 GANTS RISQUE CHIM. VERT / ULTRANITRIIL</v>
      </c>
    </row>
    <row r="90" spans="1:3" ht="23.25" x14ac:dyDescent="0.35">
      <c r="A90" s="6" t="s">
        <v>378</v>
      </c>
      <c r="B90" s="26" t="s">
        <v>455</v>
      </c>
      <c r="C90" t="str">
        <f>MID(MID('Copier commandes wix'!A37,FIND("µ",SUBSTITUTE('Copier commandes wix'!A37,",","µ",22))+2,FIND("µ",SUBSTITUTE('Copier commandes wix'!A37,",","µ",23))-FIND("µ",SUBSTITUTE('Copier commandes wix'!A37,",","µ",22))-3),SEARCH("|",SUBSTITUTE(MID('Copier commandes wix'!A37,FIND("µ",SUBSTITUTE('Copier commandes wix'!A37,",","µ",22))+2,FIND("µ",SUBSTITUTE('Copier commandes wix'!A37,",","µ",23))-FIND("µ",SUBSTITUTE('Copier commandes wix'!A37,",","µ",22))-3),"-","|",LEN(MID('Copier commandes wix'!A37,FIND("µ",SUBSTITUTE('Copier commandes wix'!A37,",","µ",22))+2,FIND("µ",SUBSTITUTE('Copier commandes wix'!A37,",","µ",23))-FIND("µ",SUBSTITUTE('Copier commandes wix'!A37,",","µ",22))-3))-LEN(SUBSTITUTE(MID('Copier commandes wix'!A37,FIND("µ",SUBSTITUTE('Copier commandes wix'!A37,",","µ",22))+2,FIND("µ",SUBSTITUTE('Copier commandes wix'!A37,",","µ",23))-FIND("µ",SUBSTITUTE('Copier commandes wix'!A37,",","µ",22))-3),"-",""))))+1,500)</f>
        <v>S133024 MASQUE SARI</v>
      </c>
    </row>
    <row r="91" spans="1:3" ht="23.25" x14ac:dyDescent="0.35">
      <c r="A91" s="5" t="s">
        <v>379</v>
      </c>
      <c r="B91" s="26" t="s">
        <v>454</v>
      </c>
      <c r="C91" t="str">
        <f>MID(MID('Copier commandes wix'!A38,FIND("µ",SUBSTITUTE('Copier commandes wix'!A38,",","µ",22))+2,FIND("µ",SUBSTITUTE('Copier commandes wix'!A38,",","µ",23))-FIND("µ",SUBSTITUTE('Copier commandes wix'!A38,",","µ",22))-3),SEARCH("|",SUBSTITUTE(MID('Copier commandes wix'!A38,FIND("µ",SUBSTITUTE('Copier commandes wix'!A38,",","µ",22))+2,FIND("µ",SUBSTITUTE('Copier commandes wix'!A38,",","µ",23))-FIND("µ",SUBSTITUTE('Copier commandes wix'!A38,",","µ",22))-3),"-","|",LEN(MID('Copier commandes wix'!A38,FIND("µ",SUBSTITUTE('Copier commandes wix'!A38,",","µ",22))+2,FIND("µ",SUBSTITUTE('Copier commandes wix'!A38,",","µ",23))-FIND("µ",SUBSTITUTE('Copier commandes wix'!A38,",","µ",22))-3))-LEN(SUBSTITUTE(MID('Copier commandes wix'!A38,FIND("µ",SUBSTITUTE('Copier commandes wix'!A38,",","µ",22))+2,FIND("µ",SUBSTITUTE('Copier commandes wix'!A38,",","µ",23))-FIND("µ",SUBSTITUTE('Copier commandes wix'!A38,",","µ",22))-3),"-",""))))+1,500)</f>
        <v>S352154JF GILET HV / 54515 ECO</v>
      </c>
    </row>
    <row r="92" spans="1:3" ht="23.25" x14ac:dyDescent="0.35">
      <c r="A92" s="5" t="s">
        <v>380</v>
      </c>
      <c r="B92" s="26" t="s">
        <v>454</v>
      </c>
      <c r="C92" t="str">
        <f>MID(MID('Copier commandes wix'!A39,FIND("µ",SUBSTITUTE('Copier commandes wix'!A39,",","µ",22))+2,FIND("µ",SUBSTITUTE('Copier commandes wix'!A39,",","µ",23))-FIND("µ",SUBSTITUTE('Copier commandes wix'!A39,",","µ",22))-3),SEARCH("|",SUBSTITUTE(MID('Copier commandes wix'!A39,FIND("µ",SUBSTITUTE('Copier commandes wix'!A39,",","µ",22))+2,FIND("µ",SUBSTITUTE('Copier commandes wix'!A39,",","µ",23))-FIND("µ",SUBSTITUTE('Copier commandes wix'!A39,",","µ",22))-3),"-","|",LEN(MID('Copier commandes wix'!A39,FIND("µ",SUBSTITUTE('Copier commandes wix'!A39,",","µ",22))+2,FIND("µ",SUBSTITUTE('Copier commandes wix'!A39,",","µ",23))-FIND("µ",SUBSTITUTE('Copier commandes wix'!A39,",","µ",22))-3))-LEN(SUBSTITUTE(MID('Copier commandes wix'!A39,FIND("µ",SUBSTITUTE('Copier commandes wix'!A39,",","µ",22))+2,FIND("µ",SUBSTITUTE('Copier commandes wix'!A39,",","µ",23))-FIND("µ",SUBSTITUTE('Copier commandes wix'!A39,",","µ",22))-3),"-",""))))+1,500)</f>
        <v xml:space="preserve"> LUNETTE RUSH INCOLORE</v>
      </c>
    </row>
    <row r="93" spans="1:3" ht="23.25" x14ac:dyDescent="0.35">
      <c r="A93" s="5" t="s">
        <v>381</v>
      </c>
      <c r="B93" s="26" t="s">
        <v>455</v>
      </c>
      <c r="C93" t="str">
        <f>MID(MID('Copier commandes wix'!A40,FIND("µ",SUBSTITUTE('Copier commandes wix'!A40,",","µ",22))+2,FIND("µ",SUBSTITUTE('Copier commandes wix'!A40,",","µ",23))-FIND("µ",SUBSTITUTE('Copier commandes wix'!A40,",","µ",22))-3),SEARCH("|",SUBSTITUTE(MID('Copier commandes wix'!A40,FIND("µ",SUBSTITUTE('Copier commandes wix'!A40,",","µ",22))+2,FIND("µ",SUBSTITUTE('Copier commandes wix'!A40,",","µ",23))-FIND("µ",SUBSTITUTE('Copier commandes wix'!A40,",","µ",22))-3),"-","|",LEN(MID('Copier commandes wix'!A40,FIND("µ",SUBSTITUTE('Copier commandes wix'!A40,",","µ",22))+2,FIND("µ",SUBSTITUTE('Copier commandes wix'!A40,",","µ",23))-FIND("µ",SUBSTITUTE('Copier commandes wix'!A40,",","µ",22))-3))-LEN(SUBSTITUTE(MID('Copier commandes wix'!A40,FIND("µ",SUBSTITUTE('Copier commandes wix'!A40,",","µ",22))+2,FIND("µ",SUBSTITUTE('Copier commandes wix'!A40,",","µ",23))-FIND("µ",SUBSTITUTE('Copier commandes wix'!A40,",","µ",22))-3),"-",""))))+1,500)</f>
        <v>PANTALON ACTEMIUM ROUGE</v>
      </c>
    </row>
    <row r="94" spans="1:3" ht="23.25" x14ac:dyDescent="0.35">
      <c r="A94" s="6" t="s">
        <v>382</v>
      </c>
      <c r="B94" s="26" t="s">
        <v>455</v>
      </c>
      <c r="C94" t="str">
        <f>MID(MID('Copier commandes wix'!A41,FIND("µ",SUBSTITUTE('Copier commandes wix'!A41,",","µ",22))+2,FIND("µ",SUBSTITUTE('Copier commandes wix'!A41,",","µ",23))-FIND("µ",SUBSTITUTE('Copier commandes wix'!A41,",","µ",22))-3),SEARCH("|",SUBSTITUTE(MID('Copier commandes wix'!A41,FIND("µ",SUBSTITUTE('Copier commandes wix'!A41,",","µ",22))+2,FIND("µ",SUBSTITUTE('Copier commandes wix'!A41,",","µ",23))-FIND("µ",SUBSTITUTE('Copier commandes wix'!A41,",","µ",22))-3),"-","|",LEN(MID('Copier commandes wix'!A41,FIND("µ",SUBSTITUTE('Copier commandes wix'!A41,",","µ",22))+2,FIND("µ",SUBSTITUTE('Copier commandes wix'!A41,",","µ",23))-FIND("µ",SUBSTITUTE('Copier commandes wix'!A41,",","µ",22))-3))-LEN(SUBSTITUTE(MID('Copier commandes wix'!A41,FIND("µ",SUBSTITUTE('Copier commandes wix'!A41,",","µ",22))+2,FIND("µ",SUBSTITUTE('Copier commandes wix'!A41,",","µ",23))-FIND("µ",SUBSTITUTE('Copier commandes wix'!A41,",","µ",22))-3),"-",""))))+1,500)</f>
        <v>S422178MN CHAUSSURE JUNA S3</v>
      </c>
    </row>
    <row r="95" spans="1:3" ht="23.25" x14ac:dyDescent="0.35">
      <c r="A95" s="6" t="s">
        <v>388</v>
      </c>
      <c r="B95" s="26" t="s">
        <v>452</v>
      </c>
      <c r="C95" t="str">
        <f>MID(MID('Copier commandes wix'!A42,FIND("µ",SUBSTITUTE('Copier commandes wix'!A42,",","µ",22))+2,FIND("µ",SUBSTITUTE('Copier commandes wix'!A42,",","µ",23))-FIND("µ",SUBSTITUTE('Copier commandes wix'!A42,",","µ",22))-3),SEARCH("|",SUBSTITUTE(MID('Copier commandes wix'!A42,FIND("µ",SUBSTITUTE('Copier commandes wix'!A42,",","µ",22))+2,FIND("µ",SUBSTITUTE('Copier commandes wix'!A42,",","µ",23))-FIND("µ",SUBSTITUTE('Copier commandes wix'!A42,",","µ",22))-3),"-","|",LEN(MID('Copier commandes wix'!A42,FIND("µ",SUBSTITUTE('Copier commandes wix'!A42,",","µ",22))+2,FIND("µ",SUBSTITUTE('Copier commandes wix'!A42,",","µ",23))-FIND("µ",SUBSTITUTE('Copier commandes wix'!A42,",","µ",22))-3))-LEN(SUBSTITUTE(MID('Copier commandes wix'!A42,FIND("µ",SUBSTITUTE('Copier commandes wix'!A42,",","µ",22))+2,FIND("µ",SUBSTITUTE('Copier commandes wix'!A42,",","µ",23))-FIND("µ",SUBSTITUTE('Copier commandes wix'!A42,",","µ",22))-3),"-",""))))+1,500)</f>
        <v>S422178MN CHAUSSURE JUNA S3</v>
      </c>
    </row>
    <row r="96" spans="1:3" ht="23.25" x14ac:dyDescent="0.35">
      <c r="A96" s="5" t="s">
        <v>390</v>
      </c>
      <c r="B96" s="26" t="s">
        <v>452</v>
      </c>
      <c r="C96" t="str">
        <f>MID(MID('Copier commandes wix'!A43,FIND("µ",SUBSTITUTE('Copier commandes wix'!A43,",","µ",22))+2,FIND("µ",SUBSTITUTE('Copier commandes wix'!A43,",","µ",23))-FIND("µ",SUBSTITUTE('Copier commandes wix'!A43,",","µ",22))-3),SEARCH("|",SUBSTITUTE(MID('Copier commandes wix'!A43,FIND("µ",SUBSTITUTE('Copier commandes wix'!A43,",","µ",22))+2,FIND("µ",SUBSTITUTE('Copier commandes wix'!A43,",","µ",23))-FIND("µ",SUBSTITUTE('Copier commandes wix'!A43,",","µ",22))-3),"-","|",LEN(MID('Copier commandes wix'!A43,FIND("µ",SUBSTITUTE('Copier commandes wix'!A43,",","µ",22))+2,FIND("µ",SUBSTITUTE('Copier commandes wix'!A43,",","µ",23))-FIND("µ",SUBSTITUTE('Copier commandes wix'!A43,",","µ",22))-3))-LEN(SUBSTITUTE(MID('Copier commandes wix'!A43,FIND("µ",SUBSTITUTE('Copier commandes wix'!A43,",","µ",22))+2,FIND("µ",SUBSTITUTE('Copier commandes wix'!A43,",","µ",23))-FIND("µ",SUBSTITUTE('Copier commandes wix'!A43,",","µ",22))-3),"-",""))))+1,500)</f>
        <v>PS55WHR CASQUE + JUGULAIRE TRAVAIL EN HAUTEUR</v>
      </c>
    </row>
    <row r="97" spans="1:3" ht="23.25" x14ac:dyDescent="0.35">
      <c r="A97" s="5" t="s">
        <v>391</v>
      </c>
      <c r="B97" s="26" t="s">
        <v>456</v>
      </c>
      <c r="C97" t="str">
        <f>MID(MID('Copier commandes wix'!A44,FIND("µ",SUBSTITUTE('Copier commandes wix'!A44,",","µ",22))+2,FIND("µ",SUBSTITUTE('Copier commandes wix'!A44,",","µ",23))-FIND("µ",SUBSTITUTE('Copier commandes wix'!A44,",","µ",22))-3),SEARCH("|",SUBSTITUTE(MID('Copier commandes wix'!A44,FIND("µ",SUBSTITUTE('Copier commandes wix'!A44,",","µ",22))+2,FIND("µ",SUBSTITUTE('Copier commandes wix'!A44,",","µ",23))-FIND("µ",SUBSTITUTE('Copier commandes wix'!A44,",","µ",22))-3),"-","|",LEN(MID('Copier commandes wix'!A44,FIND("µ",SUBSTITUTE('Copier commandes wix'!A44,",","µ",22))+2,FIND("µ",SUBSTITUTE('Copier commandes wix'!A44,",","µ",23))-FIND("µ",SUBSTITUTE('Copier commandes wix'!A44,",","µ",22))-3))-LEN(SUBSTITUTE(MID('Copier commandes wix'!A44,FIND("µ",SUBSTITUTE('Copier commandes wix'!A44,",","µ",22))+2,FIND("µ",SUBSTITUTE('Copier commandes wix'!A44,",","µ",23))-FIND("µ",SUBSTITUTE('Copier commandes wix'!A44,",","µ",22))-3),"-",""))))+1,500)</f>
        <v>SHIRT ACTEMIUM NOIR &amp; BLANC</v>
      </c>
    </row>
    <row r="98" spans="1:3" ht="23.25" x14ac:dyDescent="0.35">
      <c r="A98" s="6" t="s">
        <v>403</v>
      </c>
      <c r="B98" s="26" t="s">
        <v>459</v>
      </c>
      <c r="C98" t="str">
        <f>MID(MID('Copier commandes wix'!A45,FIND("µ",SUBSTITUTE('Copier commandes wix'!A45,",","µ",22))+2,FIND("µ",SUBSTITUTE('Copier commandes wix'!A45,",","µ",23))-FIND("µ",SUBSTITUTE('Copier commandes wix'!A45,",","µ",22))-3),SEARCH("|",SUBSTITUTE(MID('Copier commandes wix'!A45,FIND("µ",SUBSTITUTE('Copier commandes wix'!A45,",","µ",22))+2,FIND("µ",SUBSTITUTE('Copier commandes wix'!A45,",","µ",23))-FIND("µ",SUBSTITUTE('Copier commandes wix'!A45,",","µ",22))-3),"-","|",LEN(MID('Copier commandes wix'!A45,FIND("µ",SUBSTITUTE('Copier commandes wix'!A45,",","µ",22))+2,FIND("µ",SUBSTITUTE('Copier commandes wix'!A45,",","µ",23))-FIND("µ",SUBSTITUTE('Copier commandes wix'!A45,",","µ",22))-3))-LEN(SUBSTITUTE(MID('Copier commandes wix'!A45,FIND("µ",SUBSTITUTE('Copier commandes wix'!A45,",","µ",22))+2,FIND("µ",SUBSTITUTE('Copier commandes wix'!A45,",","µ",23))-FIND("µ",SUBSTITUTE('Copier commandes wix'!A45,",","µ",22))-3),"-",""))))+1,500)</f>
        <v>SWEAT ACTEMIUM NOIR &amp; BLANC</v>
      </c>
    </row>
    <row r="99" spans="1:3" ht="23.25" x14ac:dyDescent="0.35">
      <c r="A99" s="5" t="s">
        <v>404</v>
      </c>
      <c r="B99" s="26" t="s">
        <v>459</v>
      </c>
      <c r="C99" t="str">
        <f>MID(MID('Copier commandes wix'!A46,FIND("µ",SUBSTITUTE('Copier commandes wix'!A46,",","µ",22))+2,FIND("µ",SUBSTITUTE('Copier commandes wix'!A46,",","µ",23))-FIND("µ",SUBSTITUTE('Copier commandes wix'!A46,",","µ",22))-3),SEARCH("|",SUBSTITUTE(MID('Copier commandes wix'!A46,FIND("µ",SUBSTITUTE('Copier commandes wix'!A46,",","µ",22))+2,FIND("µ",SUBSTITUTE('Copier commandes wix'!A46,",","µ",23))-FIND("µ",SUBSTITUTE('Copier commandes wix'!A46,",","µ",22))-3),"-","|",LEN(MID('Copier commandes wix'!A46,FIND("µ",SUBSTITUTE('Copier commandes wix'!A46,",","µ",22))+2,FIND("µ",SUBSTITUTE('Copier commandes wix'!A46,",","µ",23))-FIND("µ",SUBSTITUTE('Copier commandes wix'!A46,",","µ",22))-3))-LEN(SUBSTITUTE(MID('Copier commandes wix'!A46,FIND("µ",SUBSTITUTE('Copier commandes wix'!A46,",","µ",22))+2,FIND("µ",SUBSTITUTE('Copier commandes wix'!A46,",","µ",23))-FIND("µ",SUBSTITUTE('Copier commandes wix'!A46,",","µ",22))-3),"-",""))))+1,500)</f>
        <v>COUPURE STARCUT+XTRA</v>
      </c>
    </row>
    <row r="100" spans="1:3" ht="23.25" x14ac:dyDescent="0.35">
      <c r="A100" s="6" t="s">
        <v>405</v>
      </c>
      <c r="B100" s="26" t="s">
        <v>459</v>
      </c>
      <c r="C100" t="str">
        <f>MID(MID('Copier commandes wix'!A47,FIND("µ",SUBSTITUTE('Copier commandes wix'!A47,",","µ",22))+2,FIND("µ",SUBSTITUTE('Copier commandes wix'!A47,",","µ",23))-FIND("µ",SUBSTITUTE('Copier commandes wix'!A47,",","µ",22))-3),SEARCH("|",SUBSTITUTE(MID('Copier commandes wix'!A47,FIND("µ",SUBSTITUTE('Copier commandes wix'!A47,",","µ",22))+2,FIND("µ",SUBSTITUTE('Copier commandes wix'!A47,",","µ",23))-FIND("µ",SUBSTITUTE('Copier commandes wix'!A47,",","µ",22))-3),"-","|",LEN(MID('Copier commandes wix'!A47,FIND("µ",SUBSTITUTE('Copier commandes wix'!A47,",","µ",22))+2,FIND("µ",SUBSTITUTE('Copier commandes wix'!A47,",","µ",23))-FIND("µ",SUBSTITUTE('Copier commandes wix'!A47,",","µ",22))-3))-LEN(SUBSTITUTE(MID('Copier commandes wix'!A47,FIND("µ",SUBSTITUTE('Copier commandes wix'!A47,",","µ",22))+2,FIND("µ",SUBSTITUTE('Copier commandes wix'!A47,",","µ",23))-FIND("µ",SUBSTITUTE('Copier commandes wix'!A47,",","µ",22))-3),"-",""))))+1,500)</f>
        <v>VESTE ACTEMIUM ROUGE</v>
      </c>
    </row>
    <row r="101" spans="1:3" ht="23.25" x14ac:dyDescent="0.35">
      <c r="A101" s="5" t="s">
        <v>406</v>
      </c>
      <c r="B101" s="26" t="s">
        <v>459</v>
      </c>
      <c r="C101" t="str">
        <f>MID(MID('Copier commandes wix'!A48,FIND("µ",SUBSTITUTE('Copier commandes wix'!A48,",","µ",22))+2,FIND("µ",SUBSTITUTE('Copier commandes wix'!A48,",","µ",23))-FIND("µ",SUBSTITUTE('Copier commandes wix'!A48,",","µ",22))-3),SEARCH("|",SUBSTITUTE(MID('Copier commandes wix'!A48,FIND("µ",SUBSTITUTE('Copier commandes wix'!A48,",","µ",22))+2,FIND("µ",SUBSTITUTE('Copier commandes wix'!A48,",","µ",23))-FIND("µ",SUBSTITUTE('Copier commandes wix'!A48,",","µ",22))-3),"-","|",LEN(MID('Copier commandes wix'!A48,FIND("µ",SUBSTITUTE('Copier commandes wix'!A48,",","µ",22))+2,FIND("µ",SUBSTITUTE('Copier commandes wix'!A48,",","µ",23))-FIND("µ",SUBSTITUTE('Copier commandes wix'!A48,",","µ",22))-3))-LEN(SUBSTITUTE(MID('Copier commandes wix'!A48,FIND("µ",SUBSTITUTE('Copier commandes wix'!A48,",","µ",22))+2,FIND("µ",SUBSTITUTE('Copier commandes wix'!A48,",","µ",23))-FIND("µ",SUBSTITUTE('Copier commandes wix'!A48,",","µ",22))-3),"-",""))))+1,500)</f>
        <v>PANTALON ACTEMIUM ROUGE</v>
      </c>
    </row>
    <row r="102" spans="1:3" ht="23.25" x14ac:dyDescent="0.35">
      <c r="A102" s="6" t="s">
        <v>407</v>
      </c>
      <c r="B102" s="26" t="s">
        <v>459</v>
      </c>
      <c r="C102" t="str">
        <f>MID(MID('Copier commandes wix'!A49,FIND("µ",SUBSTITUTE('Copier commandes wix'!A49,",","µ",22))+2,FIND("µ",SUBSTITUTE('Copier commandes wix'!A49,",","µ",23))-FIND("µ",SUBSTITUTE('Copier commandes wix'!A49,",","µ",22))-3),SEARCH("|",SUBSTITUTE(MID('Copier commandes wix'!A49,FIND("µ",SUBSTITUTE('Copier commandes wix'!A49,",","µ",22))+2,FIND("µ",SUBSTITUTE('Copier commandes wix'!A49,",","µ",23))-FIND("µ",SUBSTITUTE('Copier commandes wix'!A49,",","µ",22))-3),"-","|",LEN(MID('Copier commandes wix'!A49,FIND("µ",SUBSTITUTE('Copier commandes wix'!A49,",","µ",22))+2,FIND("µ",SUBSTITUTE('Copier commandes wix'!A49,",","µ",23))-FIND("µ",SUBSTITUTE('Copier commandes wix'!A49,",","µ",22))-3))-LEN(SUBSTITUTE(MID('Copier commandes wix'!A49,FIND("µ",SUBSTITUTE('Copier commandes wix'!A49,",","µ",22))+2,FIND("µ",SUBSTITUTE('Copier commandes wix'!A49,",","µ",23))-FIND("µ",SUBSTITUTE('Copier commandes wix'!A49,",","µ",22))-3),"-",""))))+1,500)</f>
        <v>SHIRT ACTEMIUM NOIR &amp; BLANC</v>
      </c>
    </row>
    <row r="103" spans="1:3" ht="23.25" x14ac:dyDescent="0.35">
      <c r="A103" s="5" t="s">
        <v>408</v>
      </c>
      <c r="B103" s="26" t="s">
        <v>458</v>
      </c>
      <c r="C103" t="str">
        <f>MID(MID('Copier commandes wix'!A50,FIND("µ",SUBSTITUTE('Copier commandes wix'!A50,",","µ",22))+2,FIND("µ",SUBSTITUTE('Copier commandes wix'!A50,",","µ",23))-FIND("µ",SUBSTITUTE('Copier commandes wix'!A50,",","µ",22))-3),SEARCH("|",SUBSTITUTE(MID('Copier commandes wix'!A50,FIND("µ",SUBSTITUTE('Copier commandes wix'!A50,",","µ",22))+2,FIND("µ",SUBSTITUTE('Copier commandes wix'!A50,",","µ",23))-FIND("µ",SUBSTITUTE('Copier commandes wix'!A50,",","µ",22))-3),"-","|",LEN(MID('Copier commandes wix'!A50,FIND("µ",SUBSTITUTE('Copier commandes wix'!A50,",","µ",22))+2,FIND("µ",SUBSTITUTE('Copier commandes wix'!A50,",","µ",23))-FIND("µ",SUBSTITUTE('Copier commandes wix'!A50,",","µ",22))-3))-LEN(SUBSTITUTE(MID('Copier commandes wix'!A50,FIND("µ",SUBSTITUTE('Copier commandes wix'!A50,",","µ",22))+2,FIND("µ",SUBSTITUTE('Copier commandes wix'!A50,",","µ",23))-FIND("µ",SUBSTITUTE('Copier commandes wix'!A50,",","µ",22))-3),"-",""))))+1,500)</f>
        <v xml:space="preserve"> CHAUSSURE BETA 7253NKK</v>
      </c>
    </row>
    <row r="104" spans="1:3" ht="23.25" x14ac:dyDescent="0.35">
      <c r="A104" s="6" t="s">
        <v>409</v>
      </c>
      <c r="B104" s="26" t="s">
        <v>458</v>
      </c>
      <c r="C104" t="str">
        <f>MID(MID('Copier commandes wix'!A51,FIND("µ",SUBSTITUTE('Copier commandes wix'!A51,",","µ",22))+2,FIND("µ",SUBSTITUTE('Copier commandes wix'!A51,",","µ",23))-FIND("µ",SUBSTITUTE('Copier commandes wix'!A51,",","µ",22))-3),SEARCH("|",SUBSTITUTE(MID('Copier commandes wix'!A51,FIND("µ",SUBSTITUTE('Copier commandes wix'!A51,",","µ",22))+2,FIND("µ",SUBSTITUTE('Copier commandes wix'!A51,",","µ",23))-FIND("µ",SUBSTITUTE('Copier commandes wix'!A51,",","µ",22))-3),"-","|",LEN(MID('Copier commandes wix'!A51,FIND("µ",SUBSTITUTE('Copier commandes wix'!A51,",","µ",22))+2,FIND("µ",SUBSTITUTE('Copier commandes wix'!A51,",","µ",23))-FIND("µ",SUBSTITUTE('Copier commandes wix'!A51,",","µ",22))-3))-LEN(SUBSTITUTE(MID('Copier commandes wix'!A51,FIND("µ",SUBSTITUTE('Copier commandes wix'!A51,",","µ",22))+2,FIND("µ",SUBSTITUTE('Copier commandes wix'!A51,",","µ",23))-FIND("µ",SUBSTITUTE('Copier commandes wix'!A51,",","µ",22))-3),"-",""))))+1,500)</f>
        <v>S352154JF GILET HV / 54515 ECO</v>
      </c>
    </row>
    <row r="105" spans="1:3" ht="23.25" x14ac:dyDescent="0.35">
      <c r="A105" s="5" t="s">
        <v>410</v>
      </c>
      <c r="B105" s="26" t="s">
        <v>458</v>
      </c>
      <c r="C105" t="str">
        <f>MID(MID('Copier commandes wix'!A52,FIND("µ",SUBSTITUTE('Copier commandes wix'!A52,",","µ",22))+2,FIND("µ",SUBSTITUTE('Copier commandes wix'!A52,",","µ",23))-FIND("µ",SUBSTITUTE('Copier commandes wix'!A52,",","µ",22))-3),SEARCH("|",SUBSTITUTE(MID('Copier commandes wix'!A52,FIND("µ",SUBSTITUTE('Copier commandes wix'!A52,",","µ",22))+2,FIND("µ",SUBSTITUTE('Copier commandes wix'!A52,",","µ",23))-FIND("µ",SUBSTITUTE('Copier commandes wix'!A52,",","µ",22))-3),"-","|",LEN(MID('Copier commandes wix'!A52,FIND("µ",SUBSTITUTE('Copier commandes wix'!A52,",","µ",22))+2,FIND("µ",SUBSTITUTE('Copier commandes wix'!A52,",","µ",23))-FIND("µ",SUBSTITUTE('Copier commandes wix'!A52,",","µ",22))-3))-LEN(SUBSTITUTE(MID('Copier commandes wix'!A52,FIND("µ",SUBSTITUTE('Copier commandes wix'!A52,",","µ",22))+2,FIND("µ",SUBSTITUTE('Copier commandes wix'!A52,",","µ",23))-FIND("µ",SUBSTITUTE('Copier commandes wix'!A52,",","µ",22))-3),"-",""))))+1,500)</f>
        <v>PARKA HV ACTEMIUM FLUO</v>
      </c>
    </row>
    <row r="106" spans="1:3" ht="23.25" x14ac:dyDescent="0.35">
      <c r="A106" s="6" t="s">
        <v>411</v>
      </c>
      <c r="B106" s="26" t="s">
        <v>458</v>
      </c>
      <c r="C106" t="str">
        <f>MID(MID('Copier commandes wix'!A53,FIND("µ",SUBSTITUTE('Copier commandes wix'!A53,",","µ",22))+2,FIND("µ",SUBSTITUTE('Copier commandes wix'!A53,",","µ",23))-FIND("µ",SUBSTITUTE('Copier commandes wix'!A53,",","µ",22))-3),SEARCH("|",SUBSTITUTE(MID('Copier commandes wix'!A53,FIND("µ",SUBSTITUTE('Copier commandes wix'!A53,",","µ",22))+2,FIND("µ",SUBSTITUTE('Copier commandes wix'!A53,",","µ",23))-FIND("µ",SUBSTITUTE('Copier commandes wix'!A53,",","µ",22))-3),"-","|",LEN(MID('Copier commandes wix'!A53,FIND("µ",SUBSTITUTE('Copier commandes wix'!A53,",","µ",22))+2,FIND("µ",SUBSTITUTE('Copier commandes wix'!A53,",","µ",23))-FIND("µ",SUBSTITUTE('Copier commandes wix'!A53,",","µ",22))-3))-LEN(SUBSTITUTE(MID('Copier commandes wix'!A53,FIND("µ",SUBSTITUTE('Copier commandes wix'!A53,",","µ",22))+2,FIND("µ",SUBSTITUTE('Copier commandes wix'!A53,",","µ",23))-FIND("µ",SUBSTITUTE('Copier commandes wix'!A53,",","µ",22))-3),"-",""))))+1,500)</f>
        <v>VESTE ACTEMIUM ROUGE</v>
      </c>
    </row>
    <row r="107" spans="1:3" ht="23.25" x14ac:dyDescent="0.35">
      <c r="A107" s="6" t="s">
        <v>412</v>
      </c>
      <c r="B107" s="26" t="s">
        <v>454</v>
      </c>
      <c r="C107" t="str">
        <f>MID(MID('Copier commandes wix'!A54,FIND("µ",SUBSTITUTE('Copier commandes wix'!A54,",","µ",22))+2,FIND("µ",SUBSTITUTE('Copier commandes wix'!A54,",","µ",23))-FIND("µ",SUBSTITUTE('Copier commandes wix'!A54,",","µ",22))-3),SEARCH("|",SUBSTITUTE(MID('Copier commandes wix'!A54,FIND("µ",SUBSTITUTE('Copier commandes wix'!A54,",","µ",22))+2,FIND("µ",SUBSTITUTE('Copier commandes wix'!A54,",","µ",23))-FIND("µ",SUBSTITUTE('Copier commandes wix'!A54,",","µ",22))-3),"-","|",LEN(MID('Copier commandes wix'!A54,FIND("µ",SUBSTITUTE('Copier commandes wix'!A54,",","µ",22))+2,FIND("µ",SUBSTITUTE('Copier commandes wix'!A54,",","µ",23))-FIND("µ",SUBSTITUTE('Copier commandes wix'!A54,",","µ",22))-3))-LEN(SUBSTITUTE(MID('Copier commandes wix'!A54,FIND("µ",SUBSTITUTE('Copier commandes wix'!A54,",","µ",22))+2,FIND("µ",SUBSTITUTE('Copier commandes wix'!A54,",","µ",23))-FIND("µ",SUBSTITUTE('Copier commandes wix'!A54,",","µ",22))-3),"-",""))))+1,500)</f>
        <v>PANTALON ACTEMIUM ROUGE</v>
      </c>
    </row>
    <row r="108" spans="1:3" ht="23.25" x14ac:dyDescent="0.35">
      <c r="A108" s="5" t="s">
        <v>414</v>
      </c>
      <c r="B108" s="26" t="s">
        <v>452</v>
      </c>
      <c r="C108" t="str">
        <f>MID(MID('Copier commandes wix'!A55,FIND("µ",SUBSTITUTE('Copier commandes wix'!A55,",","µ",22))+2,FIND("µ",SUBSTITUTE('Copier commandes wix'!A55,",","µ",23))-FIND("µ",SUBSTITUTE('Copier commandes wix'!A55,",","µ",22))-3),SEARCH("|",SUBSTITUTE(MID('Copier commandes wix'!A55,FIND("µ",SUBSTITUTE('Copier commandes wix'!A55,",","µ",22))+2,FIND("µ",SUBSTITUTE('Copier commandes wix'!A55,",","µ",23))-FIND("µ",SUBSTITUTE('Copier commandes wix'!A55,",","µ",22))-3),"-","|",LEN(MID('Copier commandes wix'!A55,FIND("µ",SUBSTITUTE('Copier commandes wix'!A55,",","µ",22))+2,FIND("µ",SUBSTITUTE('Copier commandes wix'!A55,",","µ",23))-FIND("µ",SUBSTITUTE('Copier commandes wix'!A55,",","µ",22))-3))-LEN(SUBSTITUTE(MID('Copier commandes wix'!A55,FIND("µ",SUBSTITUTE('Copier commandes wix'!A55,",","µ",22))+2,FIND("µ",SUBSTITUTE('Copier commandes wix'!A55,",","µ",23))-FIND("µ",SUBSTITUTE('Copier commandes wix'!A55,",","µ",22))-3),"-",""))))+1,500)</f>
        <v>S132033 MASQUE 3M MOD.4277</v>
      </c>
    </row>
    <row r="109" spans="1:3" ht="23.25" x14ac:dyDescent="0.35">
      <c r="A109" s="5" t="s">
        <v>415</v>
      </c>
      <c r="B109" s="26" t="s">
        <v>459</v>
      </c>
      <c r="C109" t="str">
        <f>MID(MID('Copier commandes wix'!A56,FIND("µ",SUBSTITUTE('Copier commandes wix'!A56,",","µ",22))+2,FIND("µ",SUBSTITUTE('Copier commandes wix'!A56,",","µ",23))-FIND("µ",SUBSTITUTE('Copier commandes wix'!A56,",","µ",22))-3),SEARCH("|",SUBSTITUTE(MID('Copier commandes wix'!A56,FIND("µ",SUBSTITUTE('Copier commandes wix'!A56,",","µ",22))+2,FIND("µ",SUBSTITUTE('Copier commandes wix'!A56,",","µ",23))-FIND("µ",SUBSTITUTE('Copier commandes wix'!A56,",","µ",22))-3),"-","|",LEN(MID('Copier commandes wix'!A56,FIND("µ",SUBSTITUTE('Copier commandes wix'!A56,",","µ",22))+2,FIND("µ",SUBSTITUTE('Copier commandes wix'!A56,",","µ",23))-FIND("µ",SUBSTITUTE('Copier commandes wix'!A56,",","µ",22))-3))-LEN(SUBSTITUTE(MID('Copier commandes wix'!A56,FIND("µ",SUBSTITUTE('Copier commandes wix'!A56,",","µ",22))+2,FIND("µ",SUBSTITUTE('Copier commandes wix'!A56,",","µ",23))-FIND("µ",SUBSTITUTE('Copier commandes wix'!A56,",","µ",22))-3),"-",""))))+1,500)</f>
        <v>S131190 MASQUE ANTIPOUS. FFP3/9332+</v>
      </c>
    </row>
    <row r="110" spans="1:3" ht="23.25" x14ac:dyDescent="0.35">
      <c r="A110" s="5" t="s">
        <v>416</v>
      </c>
      <c r="B110" s="26" t="s">
        <v>459</v>
      </c>
      <c r="C110" t="e">
        <f>MID(MID('Copier commandes wix'!A57,FIND("µ",SUBSTITUTE('Copier commandes wix'!A57,",","µ",22))+2,FIND("µ",SUBSTITUTE('Copier commandes wix'!A57,",","µ",23))-FIND("µ",SUBSTITUTE('Copier commandes wix'!A57,",","µ",22))-3),SEARCH("|",SUBSTITUTE(MID('Copier commandes wix'!A57,FIND("µ",SUBSTITUTE('Copier commandes wix'!A57,",","µ",22))+2,FIND("µ",SUBSTITUTE('Copier commandes wix'!A57,",","µ",23))-FIND("µ",SUBSTITUTE('Copier commandes wix'!A57,",","µ",22))-3),"-","|",LEN(MID('Copier commandes wix'!A57,FIND("µ",SUBSTITUTE('Copier commandes wix'!A57,",","µ",22))+2,FIND("µ",SUBSTITUTE('Copier commandes wix'!A57,",","µ",23))-FIND("µ",SUBSTITUTE('Copier commandes wix'!A57,",","µ",22))-3))-LEN(SUBSTITUTE(MID('Copier commandes wix'!A57,FIND("µ",SUBSTITUTE('Copier commandes wix'!A57,",","µ",22))+2,FIND("µ",SUBSTITUTE('Copier commandes wix'!A57,",","µ",23))-FIND("µ",SUBSTITUTE('Copier commandes wix'!A57,",","µ",22))-3),"-",""))))+1,500)</f>
        <v>#VALUE!</v>
      </c>
    </row>
    <row r="111" spans="1:3" ht="23.25" x14ac:dyDescent="0.35">
      <c r="A111" s="6" t="s">
        <v>417</v>
      </c>
      <c r="B111" s="26" t="s">
        <v>459</v>
      </c>
      <c r="C111" t="e">
        <f>MID(MID('Copier commandes wix'!A58,FIND("µ",SUBSTITUTE('Copier commandes wix'!A58,",","µ",22))+2,FIND("µ",SUBSTITUTE('Copier commandes wix'!A58,",","µ",23))-FIND("µ",SUBSTITUTE('Copier commandes wix'!A58,",","µ",22))-3),SEARCH("|",SUBSTITUTE(MID('Copier commandes wix'!A58,FIND("µ",SUBSTITUTE('Copier commandes wix'!A58,",","µ",22))+2,FIND("µ",SUBSTITUTE('Copier commandes wix'!A58,",","µ",23))-FIND("µ",SUBSTITUTE('Copier commandes wix'!A58,",","µ",22))-3),"-","|",LEN(MID('Copier commandes wix'!A58,FIND("µ",SUBSTITUTE('Copier commandes wix'!A58,",","µ",22))+2,FIND("µ",SUBSTITUTE('Copier commandes wix'!A58,",","µ",23))-FIND("µ",SUBSTITUTE('Copier commandes wix'!A58,",","µ",22))-3))-LEN(SUBSTITUTE(MID('Copier commandes wix'!A58,FIND("µ",SUBSTITUTE('Copier commandes wix'!A58,",","µ",22))+2,FIND("µ",SUBSTITUTE('Copier commandes wix'!A58,",","µ",23))-FIND("µ",SUBSTITUTE('Copier commandes wix'!A58,",","µ",22))-3),"-",""))))+1,500)</f>
        <v>#VALUE!</v>
      </c>
    </row>
    <row r="112" spans="1:3" ht="23.25" x14ac:dyDescent="0.35">
      <c r="A112" s="5" t="s">
        <v>418</v>
      </c>
      <c r="B112" s="26" t="s">
        <v>459</v>
      </c>
      <c r="C112" t="str">
        <f>MID(MID('Copier commandes wix'!A59,FIND("µ",SUBSTITUTE('Copier commandes wix'!A59,",","µ",22))+2,FIND("µ",SUBSTITUTE('Copier commandes wix'!A59,",","µ",23))-FIND("µ",SUBSTITUTE('Copier commandes wix'!A59,",","µ",22))-3),SEARCH("|",SUBSTITUTE(MID('Copier commandes wix'!A59,FIND("µ",SUBSTITUTE('Copier commandes wix'!A59,",","µ",22))+2,FIND("µ",SUBSTITUTE('Copier commandes wix'!A59,",","µ",23))-FIND("µ",SUBSTITUTE('Copier commandes wix'!A59,",","µ",22))-3),"-","|",LEN(MID('Copier commandes wix'!A59,FIND("µ",SUBSTITUTE('Copier commandes wix'!A59,",","µ",22))+2,FIND("µ",SUBSTITUTE('Copier commandes wix'!A59,",","µ",23))-FIND("µ",SUBSTITUTE('Copier commandes wix'!A59,",","µ",22))-3))-LEN(SUBSTITUTE(MID('Copier commandes wix'!A59,FIND("µ",SUBSTITUTE('Copier commandes wix'!A59,",","µ",22))+2,FIND("µ",SUBSTITUTE('Copier commandes wix'!A59,",","µ",23))-FIND("µ",SUBSTITUTE('Copier commandes wix'!A59,",","µ",22))-3),"-",""))))+1,500)</f>
        <v>CHAUSSURE BETA 7252NKK</v>
      </c>
    </row>
    <row r="113" spans="1:3" ht="23.25" x14ac:dyDescent="0.35">
      <c r="A113" s="6" t="s">
        <v>419</v>
      </c>
      <c r="B113" s="26" t="s">
        <v>450</v>
      </c>
      <c r="C113" t="str">
        <f>MID(MID('Copier commandes wix'!A60,FIND("µ",SUBSTITUTE('Copier commandes wix'!A60,",","µ",22))+2,FIND("µ",SUBSTITUTE('Copier commandes wix'!A60,",","µ",23))-FIND("µ",SUBSTITUTE('Copier commandes wix'!A60,",","µ",22))-3),SEARCH("|",SUBSTITUTE(MID('Copier commandes wix'!A60,FIND("µ",SUBSTITUTE('Copier commandes wix'!A60,",","µ",22))+2,FIND("µ",SUBSTITUTE('Copier commandes wix'!A60,",","µ",23))-FIND("µ",SUBSTITUTE('Copier commandes wix'!A60,",","µ",22))-3),"-","|",LEN(MID('Copier commandes wix'!A60,FIND("µ",SUBSTITUTE('Copier commandes wix'!A60,",","µ",22))+2,FIND("µ",SUBSTITUTE('Copier commandes wix'!A60,",","µ",23))-FIND("µ",SUBSTITUTE('Copier commandes wix'!A60,",","µ",22))-3))-LEN(SUBSTITUTE(MID('Copier commandes wix'!A60,FIND("µ",SUBSTITUTE('Copier commandes wix'!A60,",","µ",22))+2,FIND("µ",SUBSTITUTE('Copier commandes wix'!A60,",","µ",23))-FIND("µ",SUBSTITUTE('Copier commandes wix'!A60,",","µ",22))-3),"-",""))))+1,500)</f>
        <v>COUPURE STARCUT+XTRA</v>
      </c>
    </row>
    <row r="114" spans="1:3" ht="23.25" x14ac:dyDescent="0.35">
      <c r="A114" s="5" t="s">
        <v>420</v>
      </c>
      <c r="B114" s="26" t="s">
        <v>459</v>
      </c>
      <c r="C114" t="str">
        <f>MID(MID('Copier commandes wix'!A61,FIND("µ",SUBSTITUTE('Copier commandes wix'!A61,",","µ",22))+2,FIND("µ",SUBSTITUTE('Copier commandes wix'!A61,",","µ",23))-FIND("µ",SUBSTITUTE('Copier commandes wix'!A61,",","µ",22))-3),SEARCH("|",SUBSTITUTE(MID('Copier commandes wix'!A61,FIND("µ",SUBSTITUTE('Copier commandes wix'!A61,",","µ",22))+2,FIND("µ",SUBSTITUTE('Copier commandes wix'!A61,",","µ",23))-FIND("µ",SUBSTITUTE('Copier commandes wix'!A61,",","µ",22))-3),"-","|",LEN(MID('Copier commandes wix'!A61,FIND("µ",SUBSTITUTE('Copier commandes wix'!A61,",","µ",22))+2,FIND("µ",SUBSTITUTE('Copier commandes wix'!A61,",","µ",23))-FIND("µ",SUBSTITUTE('Copier commandes wix'!A61,",","µ",22))-3))-LEN(SUBSTITUTE(MID('Copier commandes wix'!A61,FIND("µ",SUBSTITUTE('Copier commandes wix'!A61,",","µ",22))+2,FIND("µ",SUBSTITUTE('Copier commandes wix'!A61,",","µ",23))-FIND("µ",SUBSTITUTE('Copier commandes wix'!A61,",","µ",22))-3),"-",""))))+1,500)</f>
        <v>COUPURE STARCUT+XTRA</v>
      </c>
    </row>
    <row r="115" spans="1:3" ht="23.25" x14ac:dyDescent="0.35">
      <c r="A115" s="6" t="s">
        <v>421</v>
      </c>
      <c r="B115" s="26" t="s">
        <v>459</v>
      </c>
      <c r="C115" t="str">
        <f>MID(MID('Copier commandes wix'!A62,FIND("µ",SUBSTITUTE('Copier commandes wix'!A62,",","µ",22))+2,FIND("µ",SUBSTITUTE('Copier commandes wix'!A62,",","µ",23))-FIND("µ",SUBSTITUTE('Copier commandes wix'!A62,",","µ",22))-3),SEARCH("|",SUBSTITUTE(MID('Copier commandes wix'!A62,FIND("µ",SUBSTITUTE('Copier commandes wix'!A62,",","µ",22))+2,FIND("µ",SUBSTITUTE('Copier commandes wix'!A62,",","µ",23))-FIND("µ",SUBSTITUTE('Copier commandes wix'!A62,",","µ",22))-3),"-","|",LEN(MID('Copier commandes wix'!A62,FIND("µ",SUBSTITUTE('Copier commandes wix'!A62,",","µ",22))+2,FIND("µ",SUBSTITUTE('Copier commandes wix'!A62,",","µ",23))-FIND("µ",SUBSTITUTE('Copier commandes wix'!A62,",","µ",22))-3))-LEN(SUBSTITUTE(MID('Copier commandes wix'!A62,FIND("µ",SUBSTITUTE('Copier commandes wix'!A62,",","µ",22))+2,FIND("µ",SUBSTITUTE('Copier commandes wix'!A62,",","µ",23))-FIND("µ",SUBSTITUTE('Copier commandes wix'!A62,",","µ",22))-3),"-",""))))+1,500)</f>
        <v>CHAUSSURE BETA 7252NKK</v>
      </c>
    </row>
    <row r="116" spans="1:3" ht="23.25" x14ac:dyDescent="0.35">
      <c r="A116" s="5" t="s">
        <v>422</v>
      </c>
      <c r="B116" s="26" t="s">
        <v>459</v>
      </c>
      <c r="C116" t="str">
        <f>MID(MID('Copier commandes wix'!A63,FIND("µ",SUBSTITUTE('Copier commandes wix'!A63,",","µ",22))+2,FIND("µ",SUBSTITUTE('Copier commandes wix'!A63,",","µ",23))-FIND("µ",SUBSTITUTE('Copier commandes wix'!A63,",","µ",22))-3),SEARCH("|",SUBSTITUTE(MID('Copier commandes wix'!A63,FIND("µ",SUBSTITUTE('Copier commandes wix'!A63,",","µ",22))+2,FIND("µ",SUBSTITUTE('Copier commandes wix'!A63,",","µ",23))-FIND("µ",SUBSTITUTE('Copier commandes wix'!A63,",","µ",22))-3),"-","|",LEN(MID('Copier commandes wix'!A63,FIND("µ",SUBSTITUTE('Copier commandes wix'!A63,",","µ",22))+2,FIND("µ",SUBSTITUTE('Copier commandes wix'!A63,",","µ",23))-FIND("µ",SUBSTITUTE('Copier commandes wix'!A63,",","µ",22))-3))-LEN(SUBSTITUTE(MID('Copier commandes wix'!A63,FIND("µ",SUBSTITUTE('Copier commandes wix'!A63,",","µ",22))+2,FIND("µ",SUBSTITUTE('Copier commandes wix'!A63,",","µ",23))-FIND("µ",SUBSTITUTE('Copier commandes wix'!A63,",","µ",22))-3),"-",""))))+1,500)</f>
        <v>CHAUSSURE BETA 7252NKK</v>
      </c>
    </row>
    <row r="117" spans="1:3" ht="23.25" x14ac:dyDescent="0.35">
      <c r="A117" s="5" t="s">
        <v>423</v>
      </c>
      <c r="B117" s="26" t="s">
        <v>459</v>
      </c>
      <c r="C117" t="str">
        <f>MID(MID('Copier commandes wix'!A64,FIND("µ",SUBSTITUTE('Copier commandes wix'!A64,",","µ",22))+2,FIND("µ",SUBSTITUTE('Copier commandes wix'!A64,",","µ",23))-FIND("µ",SUBSTITUTE('Copier commandes wix'!A64,",","µ",22))-3),SEARCH("|",SUBSTITUTE(MID('Copier commandes wix'!A64,FIND("µ",SUBSTITUTE('Copier commandes wix'!A64,",","µ",22))+2,FIND("µ",SUBSTITUTE('Copier commandes wix'!A64,",","µ",23))-FIND("µ",SUBSTITUTE('Copier commandes wix'!A64,",","µ",22))-3),"-","|",LEN(MID('Copier commandes wix'!A64,FIND("µ",SUBSTITUTE('Copier commandes wix'!A64,",","µ",22))+2,FIND("µ",SUBSTITUTE('Copier commandes wix'!A64,",","µ",23))-FIND("µ",SUBSTITUTE('Copier commandes wix'!A64,",","µ",22))-3))-LEN(SUBSTITUTE(MID('Copier commandes wix'!A64,FIND("µ",SUBSTITUTE('Copier commandes wix'!A64,",","µ",22))+2,FIND("µ",SUBSTITUTE('Copier commandes wix'!A64,",","µ",23))-FIND("µ",SUBSTITUTE('Copier commandes wix'!A64,",","µ",22))-3),"-",""))))+1,500)</f>
        <v>PS55WHR CASQUE + JUGULAIRE TRAVAIL EN HAUTEUR</v>
      </c>
    </row>
    <row r="118" spans="1:3" ht="23.25" x14ac:dyDescent="0.35">
      <c r="A118" s="6" t="s">
        <v>424</v>
      </c>
      <c r="B118" s="26" t="s">
        <v>459</v>
      </c>
      <c r="C118" t="str">
        <f>MID(MID('Copier commandes wix'!A65,FIND("µ",SUBSTITUTE('Copier commandes wix'!A65,",","µ",22))+2,FIND("µ",SUBSTITUTE('Copier commandes wix'!A65,",","µ",23))-FIND("µ",SUBSTITUTE('Copier commandes wix'!A65,",","µ",22))-3),SEARCH("|",SUBSTITUTE(MID('Copier commandes wix'!A65,FIND("µ",SUBSTITUTE('Copier commandes wix'!A65,",","µ",22))+2,FIND("µ",SUBSTITUTE('Copier commandes wix'!A65,",","µ",23))-FIND("µ",SUBSTITUTE('Copier commandes wix'!A65,",","µ",22))-3),"-","|",LEN(MID('Copier commandes wix'!A65,FIND("µ",SUBSTITUTE('Copier commandes wix'!A65,",","µ",22))+2,FIND("µ",SUBSTITUTE('Copier commandes wix'!A65,",","µ",23))-FIND("µ",SUBSTITUTE('Copier commandes wix'!A65,",","µ",22))-3))-LEN(SUBSTITUTE(MID('Copier commandes wix'!A65,FIND("µ",SUBSTITUTE('Copier commandes wix'!A65,",","µ",22))+2,FIND("µ",SUBSTITUTE('Copier commandes wix'!A65,",","µ",23))-FIND("µ",SUBSTITUTE('Copier commandes wix'!A65,",","µ",22))-3),"-",""))))+1,500)</f>
        <v xml:space="preserve"> CHAUSSURE BETA 7253NKK</v>
      </c>
    </row>
    <row r="119" spans="1:3" ht="23.25" x14ac:dyDescent="0.35">
      <c r="A119" s="5" t="s">
        <v>425</v>
      </c>
      <c r="B119" s="26" t="s">
        <v>459</v>
      </c>
      <c r="C119" t="str">
        <f>MID(MID('Copier commandes wix'!A66,FIND("µ",SUBSTITUTE('Copier commandes wix'!A66,",","µ",22))+2,FIND("µ",SUBSTITUTE('Copier commandes wix'!A66,",","µ",23))-FIND("µ",SUBSTITUTE('Copier commandes wix'!A66,",","µ",22))-3),SEARCH("|",SUBSTITUTE(MID('Copier commandes wix'!A66,FIND("µ",SUBSTITUTE('Copier commandes wix'!A66,",","µ",22))+2,FIND("µ",SUBSTITUTE('Copier commandes wix'!A66,",","µ",23))-FIND("µ",SUBSTITUTE('Copier commandes wix'!A66,",","µ",22))-3),"-","|",LEN(MID('Copier commandes wix'!A66,FIND("µ",SUBSTITUTE('Copier commandes wix'!A66,",","µ",22))+2,FIND("µ",SUBSTITUTE('Copier commandes wix'!A66,",","µ",23))-FIND("µ",SUBSTITUTE('Copier commandes wix'!A66,",","µ",22))-3))-LEN(SUBSTITUTE(MID('Copier commandes wix'!A66,FIND("µ",SUBSTITUTE('Copier commandes wix'!A66,",","µ",22))+2,FIND("µ",SUBSTITUTE('Copier commandes wix'!A66,",","µ",23))-FIND("µ",SUBSTITUTE('Copier commandes wix'!A66,",","µ",22))-3),"-",""))))+1,500)</f>
        <v>PARKA HV ACTEMIUM FLUO</v>
      </c>
    </row>
    <row r="120" spans="1:3" ht="23.25" x14ac:dyDescent="0.35">
      <c r="A120" s="5" t="s">
        <v>426</v>
      </c>
      <c r="B120" s="26" t="s">
        <v>450</v>
      </c>
    </row>
    <row r="121" spans="1:3" ht="23.25" x14ac:dyDescent="0.35">
      <c r="B121" s="26"/>
    </row>
    <row r="122" spans="1:3" ht="23.25" x14ac:dyDescent="0.35">
      <c r="B122" s="26"/>
    </row>
    <row r="123" spans="1:3" ht="23.25" x14ac:dyDescent="0.35">
      <c r="B123" s="26"/>
    </row>
    <row r="124" spans="1:3" ht="23.25" x14ac:dyDescent="0.35">
      <c r="B124" s="26"/>
    </row>
    <row r="125" spans="1:3" ht="23.25" x14ac:dyDescent="0.35">
      <c r="B125" s="26"/>
    </row>
    <row r="126" spans="1:3" ht="23.25" x14ac:dyDescent="0.35">
      <c r="B126" s="26"/>
    </row>
    <row r="127" spans="1:3" ht="23.25" x14ac:dyDescent="0.35">
      <c r="B127" s="26"/>
    </row>
    <row r="128" spans="1:3" ht="23.25" x14ac:dyDescent="0.35">
      <c r="B128" s="26"/>
    </row>
    <row r="129" spans="2:2" ht="23.25" x14ac:dyDescent="0.35">
      <c r="B129" s="26"/>
    </row>
    <row r="130" spans="2:2" ht="23.25" x14ac:dyDescent="0.35">
      <c r="B130" s="26"/>
    </row>
    <row r="131" spans="2:2" ht="23.25" x14ac:dyDescent="0.35">
      <c r="B131" s="26"/>
    </row>
    <row r="132" spans="2:2" ht="23.25" x14ac:dyDescent="0.35">
      <c r="B132" s="26"/>
    </row>
    <row r="133" spans="2:2" ht="23.25" x14ac:dyDescent="0.35">
      <c r="B133" s="26"/>
    </row>
    <row r="134" spans="2:2" ht="23.25" x14ac:dyDescent="0.35">
      <c r="B134" s="26"/>
    </row>
    <row r="135" spans="2:2" ht="23.25" x14ac:dyDescent="0.35">
      <c r="B135" s="26"/>
    </row>
    <row r="136" spans="2:2" ht="23.25" x14ac:dyDescent="0.35">
      <c r="B136" s="26"/>
    </row>
    <row r="137" spans="2:2" ht="23.25" x14ac:dyDescent="0.35">
      <c r="B137" s="26"/>
    </row>
    <row r="138" spans="2:2" ht="23.25" x14ac:dyDescent="0.35">
      <c r="B138" s="26"/>
    </row>
    <row r="139" spans="2:2" ht="23.25" x14ac:dyDescent="0.35">
      <c r="B139" s="26"/>
    </row>
    <row r="140" spans="2:2" ht="23.25" x14ac:dyDescent="0.35">
      <c r="B140" s="26"/>
    </row>
    <row r="141" spans="2:2" ht="23.25" x14ac:dyDescent="0.35">
      <c r="B141" s="26"/>
    </row>
    <row r="142" spans="2:2" ht="23.25" x14ac:dyDescent="0.35">
      <c r="B142" s="26"/>
    </row>
    <row r="143" spans="2:2" ht="23.25" x14ac:dyDescent="0.35">
      <c r="B143" s="26"/>
    </row>
    <row r="144" spans="2:2" ht="23.25" x14ac:dyDescent="0.35">
      <c r="B144" s="26"/>
    </row>
    <row r="145" spans="2:2" ht="23.25" x14ac:dyDescent="0.35">
      <c r="B145" s="26"/>
    </row>
    <row r="146" spans="2:2" ht="23.25" x14ac:dyDescent="0.35">
      <c r="B146" s="26"/>
    </row>
    <row r="147" spans="2:2" ht="23.25" x14ac:dyDescent="0.35">
      <c r="B147" s="26"/>
    </row>
    <row r="148" spans="2:2" ht="23.25" x14ac:dyDescent="0.35">
      <c r="B148" s="26"/>
    </row>
    <row r="149" spans="2:2" ht="23.25" x14ac:dyDescent="0.35">
      <c r="B149" s="26"/>
    </row>
    <row r="150" spans="2:2" ht="23.25" x14ac:dyDescent="0.35">
      <c r="B150" s="26"/>
    </row>
    <row r="151" spans="2:2" ht="23.25" x14ac:dyDescent="0.35">
      <c r="B151" s="26"/>
    </row>
    <row r="152" spans="2:2" ht="23.25" x14ac:dyDescent="0.35">
      <c r="B152" s="26"/>
    </row>
    <row r="153" spans="2:2" ht="23.25" x14ac:dyDescent="0.35">
      <c r="B153" s="26"/>
    </row>
    <row r="154" spans="2:2" ht="23.25" x14ac:dyDescent="0.35">
      <c r="B154" s="26"/>
    </row>
    <row r="155" spans="2:2" ht="23.25" x14ac:dyDescent="0.35">
      <c r="B155" s="26"/>
    </row>
    <row r="156" spans="2:2" ht="23.25" x14ac:dyDescent="0.35">
      <c r="B156" s="26"/>
    </row>
    <row r="157" spans="2:2" ht="23.25" x14ac:dyDescent="0.35">
      <c r="B157" s="26"/>
    </row>
    <row r="158" spans="2:2" ht="23.25" x14ac:dyDescent="0.35">
      <c r="B158" s="26"/>
    </row>
    <row r="159" spans="2:2" ht="23.25" x14ac:dyDescent="0.35">
      <c r="B159" s="26"/>
    </row>
    <row r="160" spans="2:2" ht="23.25" x14ac:dyDescent="0.35">
      <c r="B160" s="26"/>
    </row>
    <row r="161" spans="2:2" ht="23.25" x14ac:dyDescent="0.35">
      <c r="B161" s="26"/>
    </row>
    <row r="162" spans="2:2" ht="23.25" x14ac:dyDescent="0.35">
      <c r="B162" s="26"/>
    </row>
    <row r="163" spans="2:2" ht="23.25" x14ac:dyDescent="0.35">
      <c r="B163" s="26"/>
    </row>
    <row r="164" spans="2:2" ht="23.25" x14ac:dyDescent="0.35">
      <c r="B164" s="26"/>
    </row>
    <row r="165" spans="2:2" ht="23.25" x14ac:dyDescent="0.35">
      <c r="B165" s="26"/>
    </row>
    <row r="166" spans="2:2" ht="23.25" x14ac:dyDescent="0.35">
      <c r="B166" s="26"/>
    </row>
    <row r="167" spans="2:2" ht="23.25" x14ac:dyDescent="0.35">
      <c r="B167" s="26"/>
    </row>
    <row r="168" spans="2:2" ht="23.25" x14ac:dyDescent="0.35">
      <c r="B168" s="26"/>
    </row>
    <row r="169" spans="2:2" ht="23.25" x14ac:dyDescent="0.35">
      <c r="B169" s="26"/>
    </row>
    <row r="170" spans="2:2" ht="23.25" x14ac:dyDescent="0.35">
      <c r="B170" s="26"/>
    </row>
    <row r="171" spans="2:2" ht="23.25" x14ac:dyDescent="0.35">
      <c r="B171" s="26"/>
    </row>
    <row r="172" spans="2:2" ht="23.25" x14ac:dyDescent="0.35">
      <c r="B172" s="26"/>
    </row>
    <row r="173" spans="2:2" ht="23.25" x14ac:dyDescent="0.35">
      <c r="B173" s="26"/>
    </row>
    <row r="174" spans="2:2" ht="23.25" x14ac:dyDescent="0.35">
      <c r="B174" s="26"/>
    </row>
    <row r="175" spans="2:2" ht="23.25" x14ac:dyDescent="0.35">
      <c r="B175" s="26"/>
    </row>
    <row r="176" spans="2:2" ht="23.25" x14ac:dyDescent="0.35">
      <c r="B176" s="26"/>
    </row>
    <row r="177" spans="2:2" ht="23.25" x14ac:dyDescent="0.35">
      <c r="B177" s="26"/>
    </row>
    <row r="178" spans="2:2" ht="23.25" x14ac:dyDescent="0.35">
      <c r="B178" s="26"/>
    </row>
    <row r="179" spans="2:2" ht="23.25" x14ac:dyDescent="0.35">
      <c r="B179" s="26"/>
    </row>
    <row r="180" spans="2:2" ht="23.25" x14ac:dyDescent="0.35">
      <c r="B180" s="26"/>
    </row>
    <row r="181" spans="2:2" ht="23.25" x14ac:dyDescent="0.35">
      <c r="B181" s="26"/>
    </row>
    <row r="182" spans="2:2" ht="23.25" x14ac:dyDescent="0.35">
      <c r="B182" s="26"/>
    </row>
    <row r="183" spans="2:2" ht="23.25" x14ac:dyDescent="0.35">
      <c r="B183" s="26"/>
    </row>
    <row r="184" spans="2:2" ht="23.25" x14ac:dyDescent="0.35">
      <c r="B184" s="26"/>
    </row>
    <row r="185" spans="2:2" ht="23.25" x14ac:dyDescent="0.35">
      <c r="B185" s="26"/>
    </row>
    <row r="186" spans="2:2" ht="23.25" x14ac:dyDescent="0.35">
      <c r="B186" s="26"/>
    </row>
    <row r="187" spans="2:2" ht="23.25" x14ac:dyDescent="0.35">
      <c r="B187" s="26"/>
    </row>
    <row r="188" spans="2:2" ht="23.25" x14ac:dyDescent="0.35">
      <c r="B188" s="26"/>
    </row>
    <row r="189" spans="2:2" ht="23.25" x14ac:dyDescent="0.35">
      <c r="B189" s="26"/>
    </row>
    <row r="190" spans="2:2" ht="23.25" x14ac:dyDescent="0.35">
      <c r="B190" s="26"/>
    </row>
    <row r="191" spans="2:2" ht="23.25" x14ac:dyDescent="0.35">
      <c r="B191" s="26"/>
    </row>
    <row r="192" spans="2:2" ht="23.25" x14ac:dyDescent="0.35">
      <c r="B192" s="26"/>
    </row>
    <row r="193" spans="2:2" ht="23.25" x14ac:dyDescent="0.35">
      <c r="B193" s="26"/>
    </row>
    <row r="194" spans="2:2" ht="23.25" x14ac:dyDescent="0.35">
      <c r="B194" s="26"/>
    </row>
    <row r="195" spans="2:2" ht="23.25" x14ac:dyDescent="0.35">
      <c r="B195" s="26"/>
    </row>
    <row r="196" spans="2:2" ht="23.25" x14ac:dyDescent="0.35">
      <c r="B196" s="26"/>
    </row>
    <row r="197" spans="2:2" ht="23.25" x14ac:dyDescent="0.35">
      <c r="B197" s="26"/>
    </row>
    <row r="198" spans="2:2" ht="23.25" x14ac:dyDescent="0.35">
      <c r="B198" s="26"/>
    </row>
    <row r="199" spans="2:2" ht="23.25" x14ac:dyDescent="0.35">
      <c r="B199" s="26"/>
    </row>
    <row r="200" spans="2:2" ht="23.25" x14ac:dyDescent="0.35">
      <c r="B200" s="26"/>
    </row>
    <row r="201" spans="2:2" ht="23.25" x14ac:dyDescent="0.35">
      <c r="B201" s="26"/>
    </row>
    <row r="202" spans="2:2" ht="23.25" x14ac:dyDescent="0.35">
      <c r="B202" s="26"/>
    </row>
    <row r="203" spans="2:2" ht="23.25" x14ac:dyDescent="0.35">
      <c r="B203" s="26"/>
    </row>
    <row r="204" spans="2:2" ht="23.25" x14ac:dyDescent="0.35">
      <c r="B204" s="26"/>
    </row>
    <row r="205" spans="2:2" ht="23.25" x14ac:dyDescent="0.35">
      <c r="B205" s="26"/>
    </row>
    <row r="206" spans="2:2" ht="23.25" x14ac:dyDescent="0.35">
      <c r="B206" s="26"/>
    </row>
    <row r="207" spans="2:2" ht="23.25" x14ac:dyDescent="0.35">
      <c r="B207" s="26"/>
    </row>
    <row r="208" spans="2:2" ht="23.25" x14ac:dyDescent="0.35">
      <c r="B208" s="26"/>
    </row>
    <row r="209" spans="2:2" ht="23.25" x14ac:dyDescent="0.35">
      <c r="B209" s="26"/>
    </row>
    <row r="210" spans="2:2" ht="23.25" x14ac:dyDescent="0.35">
      <c r="B210" s="26"/>
    </row>
    <row r="211" spans="2:2" ht="23.25" x14ac:dyDescent="0.35">
      <c r="B211" s="26"/>
    </row>
    <row r="212" spans="2:2" ht="23.25" x14ac:dyDescent="0.35">
      <c r="B212" s="26"/>
    </row>
    <row r="213" spans="2:2" ht="23.25" x14ac:dyDescent="0.35">
      <c r="B213" s="26"/>
    </row>
    <row r="214" spans="2:2" ht="23.25" x14ac:dyDescent="0.35">
      <c r="B214" s="26"/>
    </row>
    <row r="215" spans="2:2" ht="23.25" x14ac:dyDescent="0.35">
      <c r="B215" s="26"/>
    </row>
    <row r="216" spans="2:2" ht="23.25" x14ac:dyDescent="0.35">
      <c r="B216" s="26"/>
    </row>
    <row r="217" spans="2:2" ht="23.25" x14ac:dyDescent="0.35">
      <c r="B217" s="26"/>
    </row>
    <row r="218" spans="2:2" ht="23.25" x14ac:dyDescent="0.35">
      <c r="B218" s="26"/>
    </row>
    <row r="219" spans="2:2" ht="23.25" x14ac:dyDescent="0.35">
      <c r="B219" s="26"/>
    </row>
    <row r="220" spans="2:2" ht="23.25" x14ac:dyDescent="0.35">
      <c r="B220" s="26"/>
    </row>
    <row r="221" spans="2:2" ht="23.25" x14ac:dyDescent="0.35">
      <c r="B221" s="26"/>
    </row>
    <row r="222" spans="2:2" ht="23.25" x14ac:dyDescent="0.35">
      <c r="B222" s="26"/>
    </row>
    <row r="223" spans="2:2" ht="23.25" x14ac:dyDescent="0.35">
      <c r="B223" s="26"/>
    </row>
    <row r="224" spans="2:2" ht="23.25" x14ac:dyDescent="0.35">
      <c r="B224" s="26"/>
    </row>
    <row r="225" spans="2:2" ht="23.25" x14ac:dyDescent="0.35">
      <c r="B225" s="26"/>
    </row>
    <row r="226" spans="2:2" ht="23.25" x14ac:dyDescent="0.35">
      <c r="B226" s="26"/>
    </row>
    <row r="227" spans="2:2" ht="23.25" x14ac:dyDescent="0.35">
      <c r="B227" s="26"/>
    </row>
    <row r="228" spans="2:2" ht="23.25" x14ac:dyDescent="0.35">
      <c r="B228" s="26"/>
    </row>
    <row r="229" spans="2:2" ht="23.25" x14ac:dyDescent="0.35">
      <c r="B229" s="26"/>
    </row>
    <row r="230" spans="2:2" ht="23.25" x14ac:dyDescent="0.35">
      <c r="B230" s="26"/>
    </row>
    <row r="231" spans="2:2" ht="23.25" x14ac:dyDescent="0.35">
      <c r="B231" s="26"/>
    </row>
    <row r="232" spans="2:2" ht="23.25" x14ac:dyDescent="0.35">
      <c r="B232" s="26"/>
    </row>
    <row r="233" spans="2:2" ht="23.25" x14ac:dyDescent="0.35">
      <c r="B233" s="26"/>
    </row>
    <row r="234" spans="2:2" ht="23.25" x14ac:dyDescent="0.35">
      <c r="B234" s="26"/>
    </row>
    <row r="235" spans="2:2" ht="23.25" x14ac:dyDescent="0.35">
      <c r="B235" s="26"/>
    </row>
    <row r="236" spans="2:2" ht="23.25" x14ac:dyDescent="0.35">
      <c r="B236" s="26"/>
    </row>
    <row r="237" spans="2:2" ht="23.25" x14ac:dyDescent="0.35">
      <c r="B237" s="26"/>
    </row>
    <row r="238" spans="2:2" ht="23.25" x14ac:dyDescent="0.35">
      <c r="B238" s="26"/>
    </row>
    <row r="239" spans="2:2" ht="23.25" x14ac:dyDescent="0.35">
      <c r="B239" s="26"/>
    </row>
    <row r="240" spans="2:2" ht="23.25" x14ac:dyDescent="0.35">
      <c r="B240" s="26"/>
    </row>
    <row r="241" spans="2:2" ht="23.25" x14ac:dyDescent="0.35">
      <c r="B241" s="26"/>
    </row>
    <row r="242" spans="2:2" ht="23.25" x14ac:dyDescent="0.35">
      <c r="B242" s="26"/>
    </row>
    <row r="243" spans="2:2" ht="23.25" x14ac:dyDescent="0.35">
      <c r="B243" s="26"/>
    </row>
    <row r="244" spans="2:2" ht="23.25" x14ac:dyDescent="0.35">
      <c r="B244" s="26"/>
    </row>
    <row r="245" spans="2:2" ht="23.25" x14ac:dyDescent="0.35">
      <c r="B245" s="26"/>
    </row>
    <row r="246" spans="2:2" ht="23.25" x14ac:dyDescent="0.35">
      <c r="B246" s="26"/>
    </row>
    <row r="247" spans="2:2" ht="23.25" x14ac:dyDescent="0.35">
      <c r="B247" s="26"/>
    </row>
    <row r="248" spans="2:2" ht="23.25" x14ac:dyDescent="0.35">
      <c r="B248" s="26"/>
    </row>
    <row r="249" spans="2:2" ht="23.25" x14ac:dyDescent="0.35">
      <c r="B249" s="26"/>
    </row>
    <row r="250" spans="2:2" ht="23.25" x14ac:dyDescent="0.35">
      <c r="B250" s="26"/>
    </row>
    <row r="251" spans="2:2" ht="23.25" x14ac:dyDescent="0.35">
      <c r="B251" s="26"/>
    </row>
    <row r="252" spans="2:2" ht="23.25" x14ac:dyDescent="0.35">
      <c r="B252" s="26"/>
    </row>
    <row r="253" spans="2:2" ht="23.25" x14ac:dyDescent="0.35">
      <c r="B253" s="26"/>
    </row>
    <row r="254" spans="2:2" ht="23.25" x14ac:dyDescent="0.35">
      <c r="B254" s="26"/>
    </row>
    <row r="255" spans="2:2" ht="23.25" x14ac:dyDescent="0.35">
      <c r="B255" s="26"/>
    </row>
    <row r="256" spans="2:2" ht="23.25" x14ac:dyDescent="0.35">
      <c r="B256" s="26"/>
    </row>
    <row r="257" spans="2:2" ht="23.25" x14ac:dyDescent="0.35">
      <c r="B257" s="26"/>
    </row>
    <row r="258" spans="2:2" ht="23.25" x14ac:dyDescent="0.35">
      <c r="B258" s="26"/>
    </row>
    <row r="259" spans="2:2" ht="23.25" x14ac:dyDescent="0.35">
      <c r="B259" s="26"/>
    </row>
    <row r="260" spans="2:2" ht="23.25" x14ac:dyDescent="0.35">
      <c r="B260" s="26"/>
    </row>
    <row r="261" spans="2:2" ht="23.25" x14ac:dyDescent="0.35">
      <c r="B261" s="26"/>
    </row>
    <row r="262" spans="2:2" ht="23.25" x14ac:dyDescent="0.35">
      <c r="B262" s="26"/>
    </row>
    <row r="263" spans="2:2" ht="23.25" x14ac:dyDescent="0.35">
      <c r="B263" s="26"/>
    </row>
    <row r="264" spans="2:2" ht="23.25" x14ac:dyDescent="0.35">
      <c r="B264" s="26"/>
    </row>
    <row r="265" spans="2:2" ht="23.25" x14ac:dyDescent="0.35">
      <c r="B265" s="26"/>
    </row>
    <row r="266" spans="2:2" ht="23.25" x14ac:dyDescent="0.35">
      <c r="B266" s="26"/>
    </row>
    <row r="267" spans="2:2" ht="23.25" x14ac:dyDescent="0.35">
      <c r="B267" s="26"/>
    </row>
    <row r="268" spans="2:2" ht="23.25" x14ac:dyDescent="0.35">
      <c r="B268" s="26"/>
    </row>
    <row r="269" spans="2:2" ht="23.25" x14ac:dyDescent="0.35">
      <c r="B269" s="26"/>
    </row>
    <row r="270" spans="2:2" ht="23.25" x14ac:dyDescent="0.35">
      <c r="B270" s="26"/>
    </row>
    <row r="271" spans="2:2" ht="23.25" x14ac:dyDescent="0.35">
      <c r="B271" s="26"/>
    </row>
    <row r="272" spans="2:2" ht="23.25" x14ac:dyDescent="0.35">
      <c r="B272" s="26"/>
    </row>
    <row r="273" spans="2:2" ht="23.25" x14ac:dyDescent="0.35">
      <c r="B273" s="26"/>
    </row>
    <row r="274" spans="2:2" ht="23.25" x14ac:dyDescent="0.35">
      <c r="B274" s="26"/>
    </row>
    <row r="275" spans="2:2" ht="23.25" x14ac:dyDescent="0.35">
      <c r="B275" s="26"/>
    </row>
    <row r="276" spans="2:2" ht="23.25" x14ac:dyDescent="0.35">
      <c r="B276" s="26"/>
    </row>
    <row r="277" spans="2:2" ht="23.25" x14ac:dyDescent="0.35">
      <c r="B277" s="26"/>
    </row>
    <row r="278" spans="2:2" ht="23.25" x14ac:dyDescent="0.35">
      <c r="B278" s="26"/>
    </row>
    <row r="279" spans="2:2" ht="23.25" x14ac:dyDescent="0.35">
      <c r="B279" s="26"/>
    </row>
    <row r="280" spans="2:2" ht="23.25" x14ac:dyDescent="0.35">
      <c r="B280" s="26"/>
    </row>
    <row r="281" spans="2:2" ht="23.25" x14ac:dyDescent="0.35">
      <c r="B281" s="26"/>
    </row>
    <row r="282" spans="2:2" ht="23.25" x14ac:dyDescent="0.35">
      <c r="B282" s="26"/>
    </row>
    <row r="283" spans="2:2" ht="23.25" x14ac:dyDescent="0.35">
      <c r="B283" s="26"/>
    </row>
    <row r="284" spans="2:2" ht="23.25" x14ac:dyDescent="0.35">
      <c r="B284" s="26"/>
    </row>
    <row r="285" spans="2:2" ht="23.25" x14ac:dyDescent="0.35">
      <c r="B285" s="26"/>
    </row>
    <row r="286" spans="2:2" ht="23.25" x14ac:dyDescent="0.35">
      <c r="B286" s="26"/>
    </row>
    <row r="287" spans="2:2" ht="23.25" x14ac:dyDescent="0.35">
      <c r="B287" s="26"/>
    </row>
    <row r="288" spans="2:2" ht="23.25" x14ac:dyDescent="0.35">
      <c r="B288" s="26"/>
    </row>
    <row r="289" spans="2:2" ht="23.25" x14ac:dyDescent="0.35">
      <c r="B289" s="26"/>
    </row>
    <row r="290" spans="2:2" ht="23.25" x14ac:dyDescent="0.35">
      <c r="B290" s="26"/>
    </row>
    <row r="291" spans="2:2" ht="23.25" x14ac:dyDescent="0.35">
      <c r="B291" s="26"/>
    </row>
    <row r="292" spans="2:2" ht="23.25" x14ac:dyDescent="0.35">
      <c r="B292" s="26"/>
    </row>
    <row r="293" spans="2:2" ht="23.25" x14ac:dyDescent="0.35">
      <c r="B293" s="26"/>
    </row>
    <row r="294" spans="2:2" ht="23.25" x14ac:dyDescent="0.35">
      <c r="B294" s="26"/>
    </row>
    <row r="295" spans="2:2" ht="23.25" x14ac:dyDescent="0.35">
      <c r="B295" s="26"/>
    </row>
    <row r="296" spans="2:2" ht="23.25" x14ac:dyDescent="0.35">
      <c r="B296" s="26"/>
    </row>
    <row r="297" spans="2:2" ht="23.25" x14ac:dyDescent="0.35">
      <c r="B297" s="26"/>
    </row>
    <row r="298" spans="2:2" ht="23.25" x14ac:dyDescent="0.35">
      <c r="B298" s="26"/>
    </row>
    <row r="299" spans="2:2" ht="23.25" x14ac:dyDescent="0.35">
      <c r="B299" s="26"/>
    </row>
    <row r="300" spans="2:2" ht="23.25" x14ac:dyDescent="0.35">
      <c r="B300" s="26"/>
    </row>
    <row r="301" spans="2:2" ht="23.25" x14ac:dyDescent="0.35">
      <c r="B301" s="26"/>
    </row>
    <row r="302" spans="2:2" ht="23.25" x14ac:dyDescent="0.35">
      <c r="B302" s="26"/>
    </row>
    <row r="303" spans="2:2" ht="23.25" x14ac:dyDescent="0.35">
      <c r="B303" s="26"/>
    </row>
    <row r="304" spans="2:2" ht="23.25" x14ac:dyDescent="0.35">
      <c r="B304" s="26"/>
    </row>
    <row r="305" spans="2:2" ht="23.25" x14ac:dyDescent="0.35">
      <c r="B305" s="26"/>
    </row>
    <row r="306" spans="2:2" ht="23.25" x14ac:dyDescent="0.35">
      <c r="B306" s="26"/>
    </row>
    <row r="307" spans="2:2" ht="23.25" x14ac:dyDescent="0.35">
      <c r="B307" s="26"/>
    </row>
    <row r="308" spans="2:2" ht="23.25" x14ac:dyDescent="0.35">
      <c r="B308" s="26"/>
    </row>
    <row r="309" spans="2:2" ht="23.25" x14ac:dyDescent="0.35">
      <c r="B309" s="26"/>
    </row>
    <row r="310" spans="2:2" ht="23.25" x14ac:dyDescent="0.35">
      <c r="B310" s="26"/>
    </row>
    <row r="311" spans="2:2" ht="23.25" x14ac:dyDescent="0.35">
      <c r="B311" s="26"/>
    </row>
    <row r="312" spans="2:2" ht="23.25" x14ac:dyDescent="0.35">
      <c r="B312" s="26"/>
    </row>
    <row r="313" spans="2:2" ht="23.25" x14ac:dyDescent="0.35">
      <c r="B313" s="26"/>
    </row>
    <row r="314" spans="2:2" ht="23.25" x14ac:dyDescent="0.35">
      <c r="B314" s="26"/>
    </row>
    <row r="315" spans="2:2" ht="23.25" x14ac:dyDescent="0.35">
      <c r="B315" s="26"/>
    </row>
    <row r="316" spans="2:2" ht="23.25" x14ac:dyDescent="0.35">
      <c r="B316" s="26"/>
    </row>
    <row r="317" spans="2:2" ht="23.25" x14ac:dyDescent="0.35">
      <c r="B317" s="26"/>
    </row>
    <row r="318" spans="2:2" ht="23.25" x14ac:dyDescent="0.35">
      <c r="B318" s="26"/>
    </row>
    <row r="319" spans="2:2" ht="23.25" x14ac:dyDescent="0.35">
      <c r="B319" s="26"/>
    </row>
    <row r="320" spans="2:2" ht="23.25" x14ac:dyDescent="0.35">
      <c r="B320" s="26"/>
    </row>
    <row r="321" spans="2:2" ht="23.25" x14ac:dyDescent="0.35">
      <c r="B321" s="26"/>
    </row>
    <row r="322" spans="2:2" ht="23.25" x14ac:dyDescent="0.35">
      <c r="B322" s="26"/>
    </row>
    <row r="323" spans="2:2" ht="23.25" x14ac:dyDescent="0.35">
      <c r="B323" s="26"/>
    </row>
    <row r="324" spans="2:2" ht="23.25" x14ac:dyDescent="0.35">
      <c r="B324" s="26"/>
    </row>
    <row r="325" spans="2:2" ht="23.25" x14ac:dyDescent="0.35">
      <c r="B325" s="26"/>
    </row>
    <row r="326" spans="2:2" ht="23.25" x14ac:dyDescent="0.35">
      <c r="B326" s="26"/>
    </row>
    <row r="327" spans="2:2" ht="23.25" x14ac:dyDescent="0.35">
      <c r="B327" s="26"/>
    </row>
    <row r="328" spans="2:2" ht="23.25" x14ac:dyDescent="0.35">
      <c r="B328" s="26"/>
    </row>
    <row r="329" spans="2:2" ht="23.25" x14ac:dyDescent="0.35">
      <c r="B329" s="26"/>
    </row>
    <row r="330" spans="2:2" ht="23.25" x14ac:dyDescent="0.35">
      <c r="B330" s="26"/>
    </row>
    <row r="331" spans="2:2" ht="23.25" x14ac:dyDescent="0.35">
      <c r="B331" s="26"/>
    </row>
    <row r="332" spans="2:2" ht="23.25" x14ac:dyDescent="0.35">
      <c r="B332" s="26"/>
    </row>
    <row r="333" spans="2:2" ht="23.25" x14ac:dyDescent="0.35">
      <c r="B333" s="26"/>
    </row>
    <row r="334" spans="2:2" ht="23.25" x14ac:dyDescent="0.35">
      <c r="B334" s="26"/>
    </row>
    <row r="335" spans="2:2" ht="23.25" x14ac:dyDescent="0.35">
      <c r="B335" s="26"/>
    </row>
    <row r="336" spans="2:2" ht="23.25" x14ac:dyDescent="0.35">
      <c r="B336" s="26"/>
    </row>
    <row r="337" spans="2:2" ht="23.25" x14ac:dyDescent="0.35">
      <c r="B337" s="26"/>
    </row>
    <row r="338" spans="2:2" ht="23.25" x14ac:dyDescent="0.35">
      <c r="B338" s="26"/>
    </row>
    <row r="339" spans="2:2" ht="23.25" x14ac:dyDescent="0.35">
      <c r="B339" s="26"/>
    </row>
    <row r="340" spans="2:2" ht="23.25" x14ac:dyDescent="0.35">
      <c r="B340" s="26"/>
    </row>
    <row r="341" spans="2:2" ht="23.25" x14ac:dyDescent="0.35">
      <c r="B341" s="26"/>
    </row>
    <row r="342" spans="2:2" ht="23.25" x14ac:dyDescent="0.35">
      <c r="B342" s="26"/>
    </row>
    <row r="343" spans="2:2" ht="23.25" x14ac:dyDescent="0.35">
      <c r="B343" s="26"/>
    </row>
    <row r="344" spans="2:2" ht="23.25" x14ac:dyDescent="0.35">
      <c r="B344" s="26"/>
    </row>
    <row r="345" spans="2:2" ht="23.25" x14ac:dyDescent="0.35">
      <c r="B345" s="26"/>
    </row>
    <row r="346" spans="2:2" ht="23.25" x14ac:dyDescent="0.35">
      <c r="B346" s="26"/>
    </row>
    <row r="347" spans="2:2" ht="23.25" x14ac:dyDescent="0.35">
      <c r="B347" s="26"/>
    </row>
    <row r="348" spans="2:2" ht="23.25" x14ac:dyDescent="0.35">
      <c r="B348" s="26"/>
    </row>
    <row r="349" spans="2:2" ht="23.25" x14ac:dyDescent="0.35">
      <c r="B349" s="26"/>
    </row>
    <row r="350" spans="2:2" ht="23.25" x14ac:dyDescent="0.35">
      <c r="B350" s="26"/>
    </row>
    <row r="351" spans="2:2" ht="23.25" x14ac:dyDescent="0.35">
      <c r="B351" s="26"/>
    </row>
    <row r="352" spans="2:2" ht="23.25" x14ac:dyDescent="0.35">
      <c r="B352" s="26"/>
    </row>
    <row r="353" spans="2:2" ht="23.25" x14ac:dyDescent="0.35">
      <c r="B353" s="26"/>
    </row>
    <row r="354" spans="2:2" ht="23.25" x14ac:dyDescent="0.35">
      <c r="B354" s="26"/>
    </row>
    <row r="355" spans="2:2" ht="23.25" x14ac:dyDescent="0.35">
      <c r="B355" s="26"/>
    </row>
    <row r="356" spans="2:2" ht="23.25" x14ac:dyDescent="0.35">
      <c r="B356" s="26"/>
    </row>
    <row r="357" spans="2:2" ht="23.25" x14ac:dyDescent="0.35">
      <c r="B357" s="26"/>
    </row>
    <row r="358" spans="2:2" ht="23.25" x14ac:dyDescent="0.35">
      <c r="B358" s="26"/>
    </row>
    <row r="359" spans="2:2" ht="23.25" x14ac:dyDescent="0.35">
      <c r="B359" s="26"/>
    </row>
    <row r="360" spans="2:2" ht="23.25" x14ac:dyDescent="0.35">
      <c r="B360" s="26"/>
    </row>
    <row r="361" spans="2:2" ht="23.25" x14ac:dyDescent="0.35">
      <c r="B361" s="26"/>
    </row>
    <row r="362" spans="2:2" ht="23.25" x14ac:dyDescent="0.35">
      <c r="B362" s="26"/>
    </row>
    <row r="363" spans="2:2" ht="23.25" x14ac:dyDescent="0.35">
      <c r="B363" s="26"/>
    </row>
    <row r="364" spans="2:2" ht="23.25" x14ac:dyDescent="0.35">
      <c r="B364" s="26"/>
    </row>
    <row r="365" spans="2:2" ht="23.25" x14ac:dyDescent="0.35">
      <c r="B365" s="26"/>
    </row>
    <row r="366" spans="2:2" ht="23.25" x14ac:dyDescent="0.35">
      <c r="B366" s="26"/>
    </row>
    <row r="367" spans="2:2" ht="23.25" x14ac:dyDescent="0.35">
      <c r="B367" s="26"/>
    </row>
    <row r="368" spans="2:2" ht="23.25" x14ac:dyDescent="0.35">
      <c r="B368" s="26"/>
    </row>
    <row r="369" spans="2:2" ht="23.25" x14ac:dyDescent="0.35">
      <c r="B369" s="26"/>
    </row>
    <row r="370" spans="2:2" ht="23.25" x14ac:dyDescent="0.35">
      <c r="B370" s="26"/>
    </row>
    <row r="371" spans="2:2" ht="23.25" x14ac:dyDescent="0.35">
      <c r="B371" s="26"/>
    </row>
    <row r="372" spans="2:2" ht="23.25" x14ac:dyDescent="0.35">
      <c r="B372" s="26"/>
    </row>
    <row r="373" spans="2:2" ht="23.25" x14ac:dyDescent="0.35">
      <c r="B373" s="26"/>
    </row>
    <row r="374" spans="2:2" ht="23.25" x14ac:dyDescent="0.35">
      <c r="B374" s="26"/>
    </row>
    <row r="375" spans="2:2" ht="23.25" x14ac:dyDescent="0.35">
      <c r="B375" s="26"/>
    </row>
    <row r="376" spans="2:2" ht="23.25" x14ac:dyDescent="0.35">
      <c r="B376" s="26"/>
    </row>
    <row r="377" spans="2:2" ht="23.25" x14ac:dyDescent="0.35">
      <c r="B377" s="26"/>
    </row>
    <row r="378" spans="2:2" ht="23.25" x14ac:dyDescent="0.35">
      <c r="B378" s="26"/>
    </row>
    <row r="379" spans="2:2" ht="23.25" x14ac:dyDescent="0.35">
      <c r="B379" s="26"/>
    </row>
    <row r="380" spans="2:2" ht="23.25" x14ac:dyDescent="0.35">
      <c r="B380" s="26"/>
    </row>
    <row r="381" spans="2:2" ht="23.25" x14ac:dyDescent="0.35">
      <c r="B381" s="26"/>
    </row>
    <row r="382" spans="2:2" ht="23.25" x14ac:dyDescent="0.35">
      <c r="B382" s="26"/>
    </row>
    <row r="383" spans="2:2" ht="23.25" x14ac:dyDescent="0.35">
      <c r="B383" s="26"/>
    </row>
    <row r="384" spans="2:2" ht="23.25" x14ac:dyDescent="0.35">
      <c r="B384" s="26"/>
    </row>
    <row r="385" spans="2:2" ht="23.25" x14ac:dyDescent="0.35">
      <c r="B385" s="26"/>
    </row>
    <row r="386" spans="2:2" ht="23.25" x14ac:dyDescent="0.35">
      <c r="B386" s="26"/>
    </row>
    <row r="387" spans="2:2" ht="23.25" x14ac:dyDescent="0.35">
      <c r="B387" s="26"/>
    </row>
    <row r="388" spans="2:2" ht="23.25" x14ac:dyDescent="0.35">
      <c r="B388" s="26"/>
    </row>
    <row r="389" spans="2:2" ht="23.25" x14ac:dyDescent="0.35">
      <c r="B389" s="26"/>
    </row>
    <row r="390" spans="2:2" ht="23.25" x14ac:dyDescent="0.35">
      <c r="B390" s="26"/>
    </row>
    <row r="391" spans="2:2" ht="23.25" x14ac:dyDescent="0.35">
      <c r="B391" s="26"/>
    </row>
    <row r="392" spans="2:2" ht="23.25" x14ac:dyDescent="0.35">
      <c r="B392" s="26"/>
    </row>
    <row r="393" spans="2:2" ht="23.25" x14ac:dyDescent="0.35">
      <c r="B393" s="26"/>
    </row>
    <row r="394" spans="2:2" ht="23.25" x14ac:dyDescent="0.35">
      <c r="B394" s="26"/>
    </row>
    <row r="395" spans="2:2" ht="23.25" x14ac:dyDescent="0.35">
      <c r="B395" s="26"/>
    </row>
    <row r="396" spans="2:2" ht="23.25" x14ac:dyDescent="0.35">
      <c r="B396" s="26"/>
    </row>
    <row r="397" spans="2:2" ht="23.25" x14ac:dyDescent="0.35">
      <c r="B397" s="26"/>
    </row>
    <row r="398" spans="2:2" ht="23.25" x14ac:dyDescent="0.35">
      <c r="B398" s="26"/>
    </row>
    <row r="399" spans="2:2" ht="23.25" x14ac:dyDescent="0.35">
      <c r="B399" s="26"/>
    </row>
    <row r="400" spans="2:2" ht="23.25" x14ac:dyDescent="0.35">
      <c r="B400" s="26"/>
    </row>
    <row r="401" spans="2:2" ht="23.25" x14ac:dyDescent="0.35">
      <c r="B401" s="26"/>
    </row>
    <row r="402" spans="2:2" ht="23.25" x14ac:dyDescent="0.35">
      <c r="B402" s="26"/>
    </row>
    <row r="403" spans="2:2" ht="23.25" x14ac:dyDescent="0.35">
      <c r="B403" s="26"/>
    </row>
    <row r="404" spans="2:2" ht="23.25" x14ac:dyDescent="0.35">
      <c r="B404" s="26"/>
    </row>
    <row r="405" spans="2:2" ht="23.25" x14ac:dyDescent="0.35">
      <c r="B405" s="26"/>
    </row>
    <row r="406" spans="2:2" ht="23.25" x14ac:dyDescent="0.35">
      <c r="B406" s="26"/>
    </row>
    <row r="407" spans="2:2" ht="23.25" x14ac:dyDescent="0.35">
      <c r="B407" s="26"/>
    </row>
    <row r="408" spans="2:2" ht="23.25" x14ac:dyDescent="0.35">
      <c r="B408" s="26"/>
    </row>
    <row r="409" spans="2:2" ht="23.25" x14ac:dyDescent="0.35">
      <c r="B409" s="26"/>
    </row>
    <row r="410" spans="2:2" ht="23.25" x14ac:dyDescent="0.35">
      <c r="B410" s="26"/>
    </row>
    <row r="411" spans="2:2" ht="23.25" x14ac:dyDescent="0.35">
      <c r="B411" s="26"/>
    </row>
    <row r="412" spans="2:2" ht="23.25" x14ac:dyDescent="0.35">
      <c r="B412" s="26"/>
    </row>
    <row r="413" spans="2:2" ht="23.25" x14ac:dyDescent="0.35">
      <c r="B413" s="26"/>
    </row>
    <row r="414" spans="2:2" ht="23.25" x14ac:dyDescent="0.35">
      <c r="B414" s="26"/>
    </row>
    <row r="415" spans="2:2" ht="23.25" x14ac:dyDescent="0.35">
      <c r="B415" s="26"/>
    </row>
    <row r="416" spans="2:2" ht="23.25" x14ac:dyDescent="0.35">
      <c r="B416" s="26"/>
    </row>
    <row r="417" spans="2:2" ht="23.25" x14ac:dyDescent="0.35">
      <c r="B417" s="26"/>
    </row>
    <row r="418" spans="2:2" ht="23.25" x14ac:dyDescent="0.35">
      <c r="B418" s="26"/>
    </row>
    <row r="419" spans="2:2" ht="23.25" x14ac:dyDescent="0.35">
      <c r="B419" s="26"/>
    </row>
    <row r="420" spans="2:2" ht="23.25" x14ac:dyDescent="0.35">
      <c r="B420" s="26"/>
    </row>
    <row r="421" spans="2:2" ht="23.25" x14ac:dyDescent="0.35">
      <c r="B421" s="26"/>
    </row>
    <row r="422" spans="2:2" ht="23.25" x14ac:dyDescent="0.35">
      <c r="B422" s="26"/>
    </row>
    <row r="423" spans="2:2" ht="23.25" x14ac:dyDescent="0.35">
      <c r="B423" s="26"/>
    </row>
    <row r="424" spans="2:2" ht="23.25" x14ac:dyDescent="0.35">
      <c r="B424" s="26"/>
    </row>
    <row r="425" spans="2:2" ht="23.25" x14ac:dyDescent="0.35">
      <c r="B425" s="26"/>
    </row>
    <row r="426" spans="2:2" ht="23.25" x14ac:dyDescent="0.35">
      <c r="B426" s="26"/>
    </row>
    <row r="427" spans="2:2" ht="23.25" x14ac:dyDescent="0.35">
      <c r="B427" s="26"/>
    </row>
    <row r="428" spans="2:2" ht="23.25" x14ac:dyDescent="0.35">
      <c r="B428" s="26"/>
    </row>
    <row r="429" spans="2:2" ht="23.25" x14ac:dyDescent="0.35">
      <c r="B429" s="26"/>
    </row>
    <row r="430" spans="2:2" ht="23.25" x14ac:dyDescent="0.35">
      <c r="B430" s="26"/>
    </row>
    <row r="431" spans="2:2" ht="23.25" x14ac:dyDescent="0.35">
      <c r="B431" s="26"/>
    </row>
    <row r="432" spans="2:2" ht="23.25" x14ac:dyDescent="0.35">
      <c r="B432" s="26"/>
    </row>
    <row r="433" spans="2:2" ht="23.25" x14ac:dyDescent="0.35">
      <c r="B433" s="26"/>
    </row>
    <row r="434" spans="2:2" ht="23.25" x14ac:dyDescent="0.35">
      <c r="B434" s="26"/>
    </row>
    <row r="435" spans="2:2" ht="23.25" x14ac:dyDescent="0.35">
      <c r="B435" s="26"/>
    </row>
    <row r="436" spans="2:2" ht="23.25" x14ac:dyDescent="0.35">
      <c r="B436" s="26"/>
    </row>
    <row r="437" spans="2:2" ht="23.25" x14ac:dyDescent="0.35">
      <c r="B437" s="26"/>
    </row>
    <row r="438" spans="2:2" ht="23.25" x14ac:dyDescent="0.35">
      <c r="B438" s="26"/>
    </row>
    <row r="439" spans="2:2" ht="23.25" x14ac:dyDescent="0.35">
      <c r="B439" s="26"/>
    </row>
    <row r="440" spans="2:2" ht="23.25" x14ac:dyDescent="0.35">
      <c r="B440" s="26"/>
    </row>
    <row r="441" spans="2:2" ht="23.25" x14ac:dyDescent="0.35">
      <c r="B441" s="26"/>
    </row>
    <row r="442" spans="2:2" ht="23.25" x14ac:dyDescent="0.35">
      <c r="B442" s="26"/>
    </row>
    <row r="443" spans="2:2" ht="23.25" x14ac:dyDescent="0.35">
      <c r="B443" s="26"/>
    </row>
    <row r="444" spans="2:2" ht="23.25" x14ac:dyDescent="0.35">
      <c r="B444" s="26"/>
    </row>
    <row r="445" spans="2:2" ht="23.25" x14ac:dyDescent="0.35">
      <c r="B445" s="26"/>
    </row>
    <row r="446" spans="2:2" ht="23.25" x14ac:dyDescent="0.35">
      <c r="B446" s="26"/>
    </row>
    <row r="447" spans="2:2" ht="23.25" x14ac:dyDescent="0.35">
      <c r="B447" s="26"/>
    </row>
    <row r="448" spans="2:2" ht="23.25" x14ac:dyDescent="0.35">
      <c r="B448" s="26"/>
    </row>
    <row r="449" spans="2:2" ht="23.25" x14ac:dyDescent="0.35">
      <c r="B449" s="26"/>
    </row>
    <row r="450" spans="2:2" ht="23.25" x14ac:dyDescent="0.35">
      <c r="B450" s="26"/>
    </row>
    <row r="451" spans="2:2" ht="23.25" x14ac:dyDescent="0.35">
      <c r="B451" s="26"/>
    </row>
    <row r="452" spans="2:2" ht="23.25" x14ac:dyDescent="0.35">
      <c r="B452" s="26"/>
    </row>
    <row r="453" spans="2:2" ht="23.25" x14ac:dyDescent="0.35">
      <c r="B453" s="26"/>
    </row>
    <row r="454" spans="2:2" ht="23.25" x14ac:dyDescent="0.35">
      <c r="B454" s="26"/>
    </row>
    <row r="455" spans="2:2" ht="23.25" x14ac:dyDescent="0.35">
      <c r="B455" s="26"/>
    </row>
    <row r="456" spans="2:2" ht="23.25" x14ac:dyDescent="0.35">
      <c r="B456" s="26"/>
    </row>
    <row r="457" spans="2:2" ht="23.25" x14ac:dyDescent="0.35">
      <c r="B457" s="26"/>
    </row>
    <row r="458" spans="2:2" ht="23.25" x14ac:dyDescent="0.35">
      <c r="B458" s="26"/>
    </row>
    <row r="459" spans="2:2" ht="23.25" x14ac:dyDescent="0.35">
      <c r="B459" s="26"/>
    </row>
    <row r="460" spans="2:2" ht="23.25" x14ac:dyDescent="0.35">
      <c r="B460" s="26"/>
    </row>
    <row r="461" spans="2:2" ht="23.25" x14ac:dyDescent="0.35">
      <c r="B461" s="26"/>
    </row>
    <row r="462" spans="2:2" ht="23.25" x14ac:dyDescent="0.35">
      <c r="B462" s="26"/>
    </row>
    <row r="463" spans="2:2" ht="23.25" x14ac:dyDescent="0.35">
      <c r="B463" s="26"/>
    </row>
    <row r="464" spans="2:2" ht="23.25" x14ac:dyDescent="0.35">
      <c r="B464" s="26"/>
    </row>
    <row r="465" spans="2:2" ht="23.25" x14ac:dyDescent="0.35">
      <c r="B465" s="26"/>
    </row>
    <row r="466" spans="2:2" ht="23.25" x14ac:dyDescent="0.35">
      <c r="B466" s="26"/>
    </row>
    <row r="467" spans="2:2" ht="23.25" x14ac:dyDescent="0.35">
      <c r="B467" s="26"/>
    </row>
    <row r="468" spans="2:2" ht="23.25" x14ac:dyDescent="0.35">
      <c r="B468" s="26"/>
    </row>
    <row r="469" spans="2:2" ht="23.25" x14ac:dyDescent="0.35">
      <c r="B469" s="26"/>
    </row>
    <row r="470" spans="2:2" ht="23.25" x14ac:dyDescent="0.35">
      <c r="B470" s="26"/>
    </row>
    <row r="471" spans="2:2" ht="23.25" x14ac:dyDescent="0.35">
      <c r="B471" s="26"/>
    </row>
    <row r="472" spans="2:2" ht="23.25" x14ac:dyDescent="0.35">
      <c r="B472" s="26"/>
    </row>
    <row r="473" spans="2:2" ht="23.25" x14ac:dyDescent="0.35">
      <c r="B473" s="26"/>
    </row>
    <row r="474" spans="2:2" ht="23.25" x14ac:dyDescent="0.35">
      <c r="B474" s="26"/>
    </row>
    <row r="475" spans="2:2" ht="23.25" x14ac:dyDescent="0.35">
      <c r="B475" s="26"/>
    </row>
    <row r="476" spans="2:2" ht="23.25" x14ac:dyDescent="0.35">
      <c r="B476" s="26"/>
    </row>
    <row r="477" spans="2:2" ht="23.25" x14ac:dyDescent="0.35">
      <c r="B477" s="26"/>
    </row>
    <row r="478" spans="2:2" ht="23.25" x14ac:dyDescent="0.35">
      <c r="B478" s="26"/>
    </row>
    <row r="479" spans="2:2" ht="23.25" x14ac:dyDescent="0.35">
      <c r="B479" s="26"/>
    </row>
    <row r="480" spans="2:2" ht="23.25" x14ac:dyDescent="0.35">
      <c r="B480" s="26"/>
    </row>
    <row r="481" spans="2:2" ht="23.25" x14ac:dyDescent="0.35">
      <c r="B481" s="26"/>
    </row>
    <row r="482" spans="2:2" ht="23.25" x14ac:dyDescent="0.35">
      <c r="B482" s="26"/>
    </row>
    <row r="483" spans="2:2" ht="23.25" x14ac:dyDescent="0.35">
      <c r="B483" s="26"/>
    </row>
    <row r="484" spans="2:2" ht="23.25" x14ac:dyDescent="0.35">
      <c r="B484" s="26"/>
    </row>
    <row r="485" spans="2:2" ht="23.25" x14ac:dyDescent="0.35">
      <c r="B485" s="26"/>
    </row>
    <row r="486" spans="2:2" ht="23.25" x14ac:dyDescent="0.35">
      <c r="B486" s="26"/>
    </row>
    <row r="487" spans="2:2" ht="23.25" x14ac:dyDescent="0.35">
      <c r="B487" s="26"/>
    </row>
    <row r="488" spans="2:2" ht="23.25" x14ac:dyDescent="0.35">
      <c r="B488" s="26"/>
    </row>
    <row r="489" spans="2:2" ht="23.25" x14ac:dyDescent="0.35">
      <c r="B489" s="26"/>
    </row>
    <row r="490" spans="2:2" ht="23.25" x14ac:dyDescent="0.35">
      <c r="B490" s="26"/>
    </row>
    <row r="491" spans="2:2" ht="23.25" x14ac:dyDescent="0.35">
      <c r="B491" s="26"/>
    </row>
    <row r="492" spans="2:2" ht="23.25" x14ac:dyDescent="0.35">
      <c r="B492" s="26"/>
    </row>
    <row r="493" spans="2:2" ht="23.25" x14ac:dyDescent="0.35">
      <c r="B493" s="26"/>
    </row>
    <row r="494" spans="2:2" ht="23.25" x14ac:dyDescent="0.35">
      <c r="B494" s="26"/>
    </row>
    <row r="495" spans="2:2" ht="23.25" x14ac:dyDescent="0.35">
      <c r="B495" s="26"/>
    </row>
    <row r="496" spans="2:2" ht="23.25" x14ac:dyDescent="0.35">
      <c r="B496" s="26"/>
    </row>
    <row r="497" spans="2:2" ht="23.25" x14ac:dyDescent="0.35">
      <c r="B497" s="26"/>
    </row>
    <row r="498" spans="2:2" ht="23.25" x14ac:dyDescent="0.35">
      <c r="B498" s="26"/>
    </row>
    <row r="499" spans="2:2" ht="23.25" x14ac:dyDescent="0.35">
      <c r="B499" s="26"/>
    </row>
    <row r="500" spans="2:2" ht="23.25" x14ac:dyDescent="0.35">
      <c r="B500" s="26"/>
    </row>
    <row r="501" spans="2:2" ht="23.25" x14ac:dyDescent="0.35">
      <c r="B501" s="26"/>
    </row>
    <row r="502" spans="2:2" ht="23.25" x14ac:dyDescent="0.35">
      <c r="B502" s="26"/>
    </row>
    <row r="503" spans="2:2" ht="23.25" x14ac:dyDescent="0.35">
      <c r="B503" s="26"/>
    </row>
    <row r="504" spans="2:2" ht="23.25" x14ac:dyDescent="0.35">
      <c r="B504" s="26"/>
    </row>
    <row r="505" spans="2:2" ht="23.25" x14ac:dyDescent="0.35">
      <c r="B505" s="26"/>
    </row>
    <row r="506" spans="2:2" ht="23.25" x14ac:dyDescent="0.35">
      <c r="B506" s="26"/>
    </row>
    <row r="507" spans="2:2" ht="23.25" x14ac:dyDescent="0.35">
      <c r="B507" s="26"/>
    </row>
    <row r="508" spans="2:2" ht="23.25" x14ac:dyDescent="0.35">
      <c r="B508" s="26"/>
    </row>
    <row r="509" spans="2:2" ht="23.25" x14ac:dyDescent="0.35">
      <c r="B509" s="26"/>
    </row>
    <row r="510" spans="2:2" ht="23.25" x14ac:dyDescent="0.35">
      <c r="B510" s="26"/>
    </row>
    <row r="511" spans="2:2" ht="23.25" x14ac:dyDescent="0.35">
      <c r="B511" s="26"/>
    </row>
    <row r="512" spans="2:2" ht="23.25" x14ac:dyDescent="0.35">
      <c r="B512" s="26"/>
    </row>
    <row r="513" spans="2:2" ht="23.25" x14ac:dyDescent="0.35">
      <c r="B513" s="26"/>
    </row>
    <row r="514" spans="2:2" ht="23.25" x14ac:dyDescent="0.35">
      <c r="B514" s="26"/>
    </row>
    <row r="515" spans="2:2" ht="23.25" x14ac:dyDescent="0.35">
      <c r="B515" s="26"/>
    </row>
    <row r="516" spans="2:2" ht="23.25" x14ac:dyDescent="0.35">
      <c r="B516" s="26"/>
    </row>
    <row r="517" spans="2:2" ht="23.25" x14ac:dyDescent="0.35">
      <c r="B517" s="26"/>
    </row>
    <row r="518" spans="2:2" ht="23.25" x14ac:dyDescent="0.35">
      <c r="B518" s="26"/>
    </row>
    <row r="519" spans="2:2" ht="23.25" x14ac:dyDescent="0.35">
      <c r="B519" s="26"/>
    </row>
    <row r="520" spans="2:2" ht="23.25" x14ac:dyDescent="0.35">
      <c r="B520" s="26"/>
    </row>
    <row r="521" spans="2:2" ht="23.25" x14ac:dyDescent="0.35">
      <c r="B521" s="26"/>
    </row>
    <row r="522" spans="2:2" ht="23.25" x14ac:dyDescent="0.35">
      <c r="B522" s="26"/>
    </row>
    <row r="523" spans="2:2" ht="23.25" x14ac:dyDescent="0.35">
      <c r="B523" s="26"/>
    </row>
    <row r="524" spans="2:2" ht="23.25" x14ac:dyDescent="0.35">
      <c r="B524" s="26"/>
    </row>
    <row r="525" spans="2:2" ht="23.25" x14ac:dyDescent="0.35">
      <c r="B525" s="26"/>
    </row>
    <row r="526" spans="2:2" ht="23.25" x14ac:dyDescent="0.35">
      <c r="B526" s="26"/>
    </row>
    <row r="527" spans="2:2" ht="23.25" x14ac:dyDescent="0.35">
      <c r="B527" s="26"/>
    </row>
    <row r="528" spans="2:2" ht="23.25" x14ac:dyDescent="0.35">
      <c r="B528" s="26"/>
    </row>
    <row r="529" spans="2:2" ht="23.25" x14ac:dyDescent="0.35">
      <c r="B529" s="26"/>
    </row>
    <row r="530" spans="2:2" ht="23.25" x14ac:dyDescent="0.35">
      <c r="B530" s="26"/>
    </row>
    <row r="531" spans="2:2" ht="23.25" x14ac:dyDescent="0.35">
      <c r="B531" s="26"/>
    </row>
    <row r="532" spans="2:2" ht="23.25" x14ac:dyDescent="0.35">
      <c r="B532" s="26"/>
    </row>
    <row r="533" spans="2:2" ht="23.25" x14ac:dyDescent="0.35">
      <c r="B533" s="26"/>
    </row>
    <row r="534" spans="2:2" ht="23.25" x14ac:dyDescent="0.35">
      <c r="B534" s="26"/>
    </row>
    <row r="535" spans="2:2" ht="23.25" x14ac:dyDescent="0.35">
      <c r="B535" s="26"/>
    </row>
    <row r="536" spans="2:2" ht="23.25" x14ac:dyDescent="0.35">
      <c r="B536" s="26"/>
    </row>
    <row r="537" spans="2:2" ht="23.25" x14ac:dyDescent="0.35">
      <c r="B537" s="26"/>
    </row>
    <row r="538" spans="2:2" ht="23.25" x14ac:dyDescent="0.35">
      <c r="B538" s="26"/>
    </row>
    <row r="539" spans="2:2" ht="23.25" x14ac:dyDescent="0.35">
      <c r="B539" s="26"/>
    </row>
    <row r="540" spans="2:2" ht="23.25" x14ac:dyDescent="0.35">
      <c r="B540" s="26"/>
    </row>
    <row r="541" spans="2:2" ht="23.25" x14ac:dyDescent="0.35">
      <c r="B541" s="26"/>
    </row>
    <row r="542" spans="2:2" ht="23.25" x14ac:dyDescent="0.35">
      <c r="B542" s="26"/>
    </row>
    <row r="543" spans="2:2" ht="23.25" x14ac:dyDescent="0.35">
      <c r="B543" s="26"/>
    </row>
    <row r="544" spans="2:2" ht="23.25" x14ac:dyDescent="0.35">
      <c r="B544" s="26"/>
    </row>
    <row r="545" spans="2:2" ht="23.25" x14ac:dyDescent="0.35">
      <c r="B545" s="26"/>
    </row>
    <row r="546" spans="2:2" ht="23.25" x14ac:dyDescent="0.35">
      <c r="B546" s="26"/>
    </row>
    <row r="547" spans="2:2" ht="23.25" x14ac:dyDescent="0.35">
      <c r="B547" s="26"/>
    </row>
    <row r="548" spans="2:2" ht="23.25" x14ac:dyDescent="0.35">
      <c r="B548" s="26"/>
    </row>
    <row r="549" spans="2:2" ht="23.25" x14ac:dyDescent="0.35">
      <c r="B549" s="26"/>
    </row>
    <row r="550" spans="2:2" ht="23.25" x14ac:dyDescent="0.35">
      <c r="B550" s="26"/>
    </row>
    <row r="551" spans="2:2" ht="23.25" x14ac:dyDescent="0.35">
      <c r="B551" s="26"/>
    </row>
    <row r="552" spans="2:2" ht="23.25" x14ac:dyDescent="0.35">
      <c r="B552" s="26"/>
    </row>
    <row r="553" spans="2:2" ht="23.25" x14ac:dyDescent="0.35">
      <c r="B553" s="26"/>
    </row>
    <row r="554" spans="2:2" ht="23.25" x14ac:dyDescent="0.35">
      <c r="B554" s="26"/>
    </row>
    <row r="555" spans="2:2" ht="23.25" x14ac:dyDescent="0.35">
      <c r="B555" s="26"/>
    </row>
    <row r="556" spans="2:2" ht="23.25" x14ac:dyDescent="0.35">
      <c r="B556" s="26"/>
    </row>
    <row r="557" spans="2:2" ht="23.25" x14ac:dyDescent="0.35">
      <c r="B557" s="26"/>
    </row>
    <row r="558" spans="2:2" ht="23.25" x14ac:dyDescent="0.35">
      <c r="B558" s="26"/>
    </row>
    <row r="559" spans="2:2" ht="23.25" x14ac:dyDescent="0.35">
      <c r="B559" s="26"/>
    </row>
    <row r="560" spans="2:2" ht="23.25" x14ac:dyDescent="0.35">
      <c r="B560" s="26"/>
    </row>
    <row r="561" spans="2:2" ht="23.25" x14ac:dyDescent="0.35">
      <c r="B561" s="26"/>
    </row>
    <row r="562" spans="2:2" ht="23.25" x14ac:dyDescent="0.35">
      <c r="B562" s="26"/>
    </row>
    <row r="563" spans="2:2" ht="23.25" x14ac:dyDescent="0.35">
      <c r="B563" s="26"/>
    </row>
    <row r="564" spans="2:2" ht="23.25" x14ac:dyDescent="0.35">
      <c r="B564" s="26"/>
    </row>
    <row r="565" spans="2:2" ht="23.25" x14ac:dyDescent="0.35">
      <c r="B565" s="26"/>
    </row>
    <row r="566" spans="2:2" ht="23.25" x14ac:dyDescent="0.35">
      <c r="B566" s="26"/>
    </row>
    <row r="567" spans="2:2" ht="23.25" x14ac:dyDescent="0.35">
      <c r="B567" s="26"/>
    </row>
    <row r="568" spans="2:2" ht="23.25" x14ac:dyDescent="0.35">
      <c r="B568" s="26"/>
    </row>
    <row r="569" spans="2:2" ht="23.25" x14ac:dyDescent="0.35">
      <c r="B569" s="26"/>
    </row>
    <row r="570" spans="2:2" ht="23.25" x14ac:dyDescent="0.35">
      <c r="B570" s="26"/>
    </row>
    <row r="571" spans="2:2" ht="23.25" x14ac:dyDescent="0.35">
      <c r="B571" s="26"/>
    </row>
    <row r="572" spans="2:2" ht="23.25" x14ac:dyDescent="0.35">
      <c r="B572" s="26"/>
    </row>
    <row r="573" spans="2:2" ht="23.25" x14ac:dyDescent="0.35">
      <c r="B573" s="26"/>
    </row>
    <row r="574" spans="2:2" ht="23.25" x14ac:dyDescent="0.35">
      <c r="B574" s="26"/>
    </row>
    <row r="575" spans="2:2" ht="23.25" x14ac:dyDescent="0.35">
      <c r="B575" s="26"/>
    </row>
    <row r="576" spans="2:2" ht="23.25" x14ac:dyDescent="0.35">
      <c r="B576" s="26"/>
    </row>
    <row r="577" spans="2:2" ht="23.25" x14ac:dyDescent="0.35">
      <c r="B577" s="26"/>
    </row>
    <row r="578" spans="2:2" ht="23.25" x14ac:dyDescent="0.35">
      <c r="B578" s="26"/>
    </row>
    <row r="579" spans="2:2" ht="23.25" x14ac:dyDescent="0.35">
      <c r="B579" s="26"/>
    </row>
    <row r="580" spans="2:2" ht="23.25" x14ac:dyDescent="0.35">
      <c r="B580" s="26"/>
    </row>
    <row r="581" spans="2:2" ht="23.25" x14ac:dyDescent="0.35">
      <c r="B581" s="26"/>
    </row>
    <row r="582" spans="2:2" ht="23.25" x14ac:dyDescent="0.35">
      <c r="B582" s="26"/>
    </row>
    <row r="583" spans="2:2" ht="23.25" x14ac:dyDescent="0.35">
      <c r="B583" s="26"/>
    </row>
    <row r="584" spans="2:2" ht="23.25" x14ac:dyDescent="0.35">
      <c r="B584" s="26"/>
    </row>
    <row r="585" spans="2:2" ht="23.25" x14ac:dyDescent="0.35">
      <c r="B585" s="26"/>
    </row>
    <row r="586" spans="2:2" ht="23.25" x14ac:dyDescent="0.35">
      <c r="B586" s="26"/>
    </row>
    <row r="587" spans="2:2" ht="23.25" x14ac:dyDescent="0.35">
      <c r="B587" s="26"/>
    </row>
    <row r="588" spans="2:2" ht="23.25" x14ac:dyDescent="0.35">
      <c r="B588" s="26"/>
    </row>
    <row r="589" spans="2:2" ht="23.25" x14ac:dyDescent="0.35">
      <c r="B589" s="26"/>
    </row>
    <row r="590" spans="2:2" ht="23.25" x14ac:dyDescent="0.35">
      <c r="B590" s="26"/>
    </row>
    <row r="591" spans="2:2" ht="23.25" x14ac:dyDescent="0.35">
      <c r="B591" s="26"/>
    </row>
    <row r="592" spans="2:2" ht="23.25" x14ac:dyDescent="0.35">
      <c r="B592" s="26"/>
    </row>
    <row r="593" spans="2:2" ht="23.25" x14ac:dyDescent="0.35">
      <c r="B593" s="26"/>
    </row>
    <row r="594" spans="2:2" ht="23.25" x14ac:dyDescent="0.35">
      <c r="B594" s="26"/>
    </row>
    <row r="595" spans="2:2" ht="23.25" x14ac:dyDescent="0.35">
      <c r="B595" s="26"/>
    </row>
    <row r="596" spans="2:2" ht="23.25" x14ac:dyDescent="0.35">
      <c r="B596" s="26"/>
    </row>
    <row r="597" spans="2:2" ht="23.25" x14ac:dyDescent="0.35">
      <c r="B597" s="26"/>
    </row>
    <row r="598" spans="2:2" ht="23.25" x14ac:dyDescent="0.35">
      <c r="B598" s="26"/>
    </row>
    <row r="599" spans="2:2" ht="23.25" x14ac:dyDescent="0.35">
      <c r="B599" s="26"/>
    </row>
    <row r="600" spans="2:2" ht="23.25" x14ac:dyDescent="0.35">
      <c r="B600" s="26"/>
    </row>
    <row r="601" spans="2:2" ht="23.25" x14ac:dyDescent="0.35">
      <c r="B601" s="26"/>
    </row>
    <row r="602" spans="2:2" ht="23.25" x14ac:dyDescent="0.35">
      <c r="B602" s="26"/>
    </row>
    <row r="603" spans="2:2" ht="23.25" x14ac:dyDescent="0.35">
      <c r="B603" s="26"/>
    </row>
    <row r="604" spans="2:2" ht="23.25" x14ac:dyDescent="0.35">
      <c r="B604" s="26"/>
    </row>
    <row r="605" spans="2:2" ht="23.25" x14ac:dyDescent="0.35">
      <c r="B605" s="26"/>
    </row>
    <row r="606" spans="2:2" ht="23.25" x14ac:dyDescent="0.35">
      <c r="B606" s="26"/>
    </row>
    <row r="607" spans="2:2" ht="23.25" x14ac:dyDescent="0.35">
      <c r="B607" s="26"/>
    </row>
    <row r="608" spans="2:2" ht="23.25" x14ac:dyDescent="0.35">
      <c r="B608" s="26"/>
    </row>
    <row r="609" spans="2:2" ht="23.25" x14ac:dyDescent="0.35">
      <c r="B609" s="26"/>
    </row>
    <row r="610" spans="2:2" ht="23.25" x14ac:dyDescent="0.35">
      <c r="B610" s="26"/>
    </row>
    <row r="611" spans="2:2" ht="23.25" x14ac:dyDescent="0.35">
      <c r="B611" s="26"/>
    </row>
    <row r="612" spans="2:2" ht="23.25" x14ac:dyDescent="0.35">
      <c r="B612" s="26"/>
    </row>
    <row r="613" spans="2:2" ht="23.25" x14ac:dyDescent="0.35">
      <c r="B613" s="26"/>
    </row>
    <row r="614" spans="2:2" ht="23.25" x14ac:dyDescent="0.35">
      <c r="B614" s="26"/>
    </row>
    <row r="615" spans="2:2" ht="23.25" x14ac:dyDescent="0.35">
      <c r="B615" s="26"/>
    </row>
    <row r="616" spans="2:2" ht="23.25" x14ac:dyDescent="0.35">
      <c r="B616" s="26"/>
    </row>
    <row r="617" spans="2:2" ht="23.25" x14ac:dyDescent="0.35">
      <c r="B617" s="26"/>
    </row>
    <row r="618" spans="2:2" ht="23.25" x14ac:dyDescent="0.35">
      <c r="B618" s="26"/>
    </row>
    <row r="619" spans="2:2" ht="23.25" x14ac:dyDescent="0.35">
      <c r="B619" s="26"/>
    </row>
    <row r="620" spans="2:2" ht="23.25" x14ac:dyDescent="0.35">
      <c r="B620" s="26"/>
    </row>
    <row r="621" spans="2:2" ht="23.25" x14ac:dyDescent="0.35">
      <c r="B621" s="26"/>
    </row>
    <row r="622" spans="2:2" ht="23.25" x14ac:dyDescent="0.35">
      <c r="B622" s="26"/>
    </row>
    <row r="623" spans="2:2" ht="23.25" x14ac:dyDescent="0.35">
      <c r="B623" s="26"/>
    </row>
    <row r="624" spans="2:2" ht="23.25" x14ac:dyDescent="0.35">
      <c r="B624" s="26"/>
    </row>
    <row r="625" spans="2:2" ht="23.25" x14ac:dyDescent="0.35">
      <c r="B625" s="26"/>
    </row>
    <row r="626" spans="2:2" ht="23.25" x14ac:dyDescent="0.35">
      <c r="B626" s="26"/>
    </row>
    <row r="627" spans="2:2" ht="23.25" x14ac:dyDescent="0.35">
      <c r="B627" s="26"/>
    </row>
    <row r="628" spans="2:2" ht="23.25" x14ac:dyDescent="0.35">
      <c r="B628" s="26"/>
    </row>
    <row r="629" spans="2:2" ht="23.25" x14ac:dyDescent="0.35">
      <c r="B629" s="26"/>
    </row>
    <row r="630" spans="2:2" ht="23.25" x14ac:dyDescent="0.35">
      <c r="B630" s="26"/>
    </row>
    <row r="631" spans="2:2" ht="23.25" x14ac:dyDescent="0.35">
      <c r="B631" s="26"/>
    </row>
    <row r="632" spans="2:2" ht="23.25" x14ac:dyDescent="0.35">
      <c r="B632" s="26"/>
    </row>
    <row r="633" spans="2:2" ht="23.25" x14ac:dyDescent="0.35">
      <c r="B633" s="26"/>
    </row>
    <row r="634" spans="2:2" ht="23.25" x14ac:dyDescent="0.35">
      <c r="B634" s="26"/>
    </row>
    <row r="635" spans="2:2" ht="23.25" x14ac:dyDescent="0.35">
      <c r="B635" s="26"/>
    </row>
    <row r="636" spans="2:2" ht="23.25" x14ac:dyDescent="0.35">
      <c r="B636" s="26"/>
    </row>
    <row r="637" spans="2:2" ht="23.25" x14ac:dyDescent="0.35">
      <c r="B637" s="26"/>
    </row>
    <row r="638" spans="2:2" ht="23.25" x14ac:dyDescent="0.35">
      <c r="B638" s="26"/>
    </row>
    <row r="639" spans="2:2" ht="23.25" x14ac:dyDescent="0.35">
      <c r="B639" s="26"/>
    </row>
    <row r="640" spans="2:2" ht="23.25" x14ac:dyDescent="0.35">
      <c r="B640" s="26"/>
    </row>
    <row r="641" spans="2:2" ht="23.25" x14ac:dyDescent="0.35">
      <c r="B641" s="26"/>
    </row>
    <row r="642" spans="2:2" ht="23.25" x14ac:dyDescent="0.35">
      <c r="B642" s="26"/>
    </row>
    <row r="643" spans="2:2" ht="23.25" x14ac:dyDescent="0.35">
      <c r="B643" s="26"/>
    </row>
    <row r="644" spans="2:2" ht="23.25" x14ac:dyDescent="0.35">
      <c r="B644" s="26"/>
    </row>
    <row r="645" spans="2:2" ht="23.25" x14ac:dyDescent="0.35">
      <c r="B645" s="26"/>
    </row>
    <row r="646" spans="2:2" ht="23.25" x14ac:dyDescent="0.35">
      <c r="B646" s="26"/>
    </row>
    <row r="647" spans="2:2" ht="23.25" x14ac:dyDescent="0.35">
      <c r="B647" s="26"/>
    </row>
    <row r="648" spans="2:2" ht="23.25" x14ac:dyDescent="0.35">
      <c r="B648" s="26"/>
    </row>
    <row r="649" spans="2:2" ht="23.25" x14ac:dyDescent="0.35">
      <c r="B649" s="26"/>
    </row>
    <row r="650" spans="2:2" ht="23.25" x14ac:dyDescent="0.35">
      <c r="B650" s="26"/>
    </row>
    <row r="651" spans="2:2" ht="23.25" x14ac:dyDescent="0.35">
      <c r="B651" s="26"/>
    </row>
    <row r="652" spans="2:2" ht="23.25" x14ac:dyDescent="0.35">
      <c r="B652" s="26"/>
    </row>
    <row r="653" spans="2:2" ht="23.25" x14ac:dyDescent="0.35">
      <c r="B653" s="26"/>
    </row>
    <row r="654" spans="2:2" ht="23.25" x14ac:dyDescent="0.35">
      <c r="B654" s="26"/>
    </row>
    <row r="655" spans="2:2" ht="23.25" x14ac:dyDescent="0.35">
      <c r="B655" s="26"/>
    </row>
    <row r="656" spans="2:2" ht="23.25" x14ac:dyDescent="0.35">
      <c r="B656" s="26"/>
    </row>
    <row r="657" spans="2:2" ht="23.25" x14ac:dyDescent="0.35">
      <c r="B657" s="26"/>
    </row>
    <row r="658" spans="2:2" ht="23.25" x14ac:dyDescent="0.35">
      <c r="B658" s="26"/>
    </row>
    <row r="659" spans="2:2" ht="23.25" x14ac:dyDescent="0.35">
      <c r="B659" s="26"/>
    </row>
    <row r="660" spans="2:2" ht="23.25" x14ac:dyDescent="0.35">
      <c r="B660" s="26"/>
    </row>
    <row r="661" spans="2:2" ht="23.25" x14ac:dyDescent="0.35">
      <c r="B661" s="26"/>
    </row>
    <row r="662" spans="2:2" ht="23.25" x14ac:dyDescent="0.35">
      <c r="B662" s="26"/>
    </row>
    <row r="663" spans="2:2" ht="23.25" x14ac:dyDescent="0.35">
      <c r="B663" s="26"/>
    </row>
    <row r="664" spans="2:2" ht="23.25" x14ac:dyDescent="0.35">
      <c r="B664" s="26"/>
    </row>
    <row r="665" spans="2:2" ht="23.25" x14ac:dyDescent="0.35">
      <c r="B665" s="26"/>
    </row>
    <row r="666" spans="2:2" ht="23.25" x14ac:dyDescent="0.35">
      <c r="B666" s="26"/>
    </row>
    <row r="667" spans="2:2" ht="23.25" x14ac:dyDescent="0.35">
      <c r="B667" s="26"/>
    </row>
    <row r="668" spans="2:2" ht="23.25" x14ac:dyDescent="0.35">
      <c r="B668" s="26"/>
    </row>
    <row r="669" spans="2:2" ht="23.25" x14ac:dyDescent="0.35">
      <c r="B669" s="26"/>
    </row>
    <row r="670" spans="2:2" ht="23.25" x14ac:dyDescent="0.35">
      <c r="B670" s="26"/>
    </row>
    <row r="671" spans="2:2" ht="23.25" x14ac:dyDescent="0.35">
      <c r="B671" s="26"/>
    </row>
    <row r="672" spans="2:2" ht="23.25" x14ac:dyDescent="0.35">
      <c r="B672" s="26"/>
    </row>
    <row r="673" spans="2:2" ht="23.25" x14ac:dyDescent="0.35">
      <c r="B673" s="26"/>
    </row>
    <row r="674" spans="2:2" ht="23.25" x14ac:dyDescent="0.35">
      <c r="B674" s="26"/>
    </row>
    <row r="675" spans="2:2" ht="23.25" x14ac:dyDescent="0.35">
      <c r="B675" s="26"/>
    </row>
    <row r="676" spans="2:2" ht="23.25" x14ac:dyDescent="0.35">
      <c r="B676" s="26"/>
    </row>
    <row r="677" spans="2:2" ht="23.25" x14ac:dyDescent="0.35">
      <c r="B677" s="26"/>
    </row>
    <row r="678" spans="2:2" ht="23.25" x14ac:dyDescent="0.35">
      <c r="B678" s="26"/>
    </row>
    <row r="679" spans="2:2" ht="23.25" x14ac:dyDescent="0.35">
      <c r="B679" s="26"/>
    </row>
    <row r="680" spans="2:2" ht="23.25" x14ac:dyDescent="0.35">
      <c r="B680" s="26"/>
    </row>
    <row r="681" spans="2:2" ht="23.25" x14ac:dyDescent="0.35">
      <c r="B681" s="26"/>
    </row>
    <row r="682" spans="2:2" ht="23.25" x14ac:dyDescent="0.35">
      <c r="B682" s="26"/>
    </row>
    <row r="683" spans="2:2" ht="23.25" x14ac:dyDescent="0.35">
      <c r="B683" s="26"/>
    </row>
    <row r="684" spans="2:2" ht="23.25" x14ac:dyDescent="0.35">
      <c r="B684" s="26"/>
    </row>
    <row r="685" spans="2:2" ht="23.25" x14ac:dyDescent="0.35">
      <c r="B685" s="26"/>
    </row>
    <row r="686" spans="2:2" ht="23.25" x14ac:dyDescent="0.35">
      <c r="B686" s="26"/>
    </row>
    <row r="687" spans="2:2" ht="23.25" x14ac:dyDescent="0.35">
      <c r="B687" s="26"/>
    </row>
    <row r="688" spans="2:2" ht="23.25" x14ac:dyDescent="0.35">
      <c r="B688" s="26"/>
    </row>
    <row r="689" spans="2:2" ht="23.25" x14ac:dyDescent="0.35">
      <c r="B689" s="26"/>
    </row>
    <row r="690" spans="2:2" ht="23.25" x14ac:dyDescent="0.35">
      <c r="B690" s="26"/>
    </row>
    <row r="691" spans="2:2" ht="23.25" x14ac:dyDescent="0.35">
      <c r="B691" s="26"/>
    </row>
    <row r="692" spans="2:2" ht="23.25" x14ac:dyDescent="0.35">
      <c r="B692" s="26"/>
    </row>
    <row r="693" spans="2:2" ht="23.25" x14ac:dyDescent="0.35">
      <c r="B693" s="26"/>
    </row>
    <row r="694" spans="2:2" ht="23.25" x14ac:dyDescent="0.35">
      <c r="B694" s="26"/>
    </row>
    <row r="695" spans="2:2" ht="23.25" x14ac:dyDescent="0.35">
      <c r="B695" s="26"/>
    </row>
    <row r="696" spans="2:2" ht="23.25" x14ac:dyDescent="0.35">
      <c r="B696" s="26"/>
    </row>
    <row r="697" spans="2:2" ht="23.25" x14ac:dyDescent="0.35">
      <c r="B697" s="26"/>
    </row>
    <row r="698" spans="2:2" ht="23.25" x14ac:dyDescent="0.35">
      <c r="B698" s="26"/>
    </row>
    <row r="699" spans="2:2" ht="23.25" x14ac:dyDescent="0.35">
      <c r="B699" s="26"/>
    </row>
    <row r="700" spans="2:2" ht="23.25" x14ac:dyDescent="0.35">
      <c r="B700" s="26"/>
    </row>
    <row r="701" spans="2:2" ht="23.25" x14ac:dyDescent="0.35">
      <c r="B701" s="26"/>
    </row>
    <row r="702" spans="2:2" ht="23.25" x14ac:dyDescent="0.35">
      <c r="B702" s="26"/>
    </row>
    <row r="703" spans="2:2" ht="23.25" x14ac:dyDescent="0.35">
      <c r="B703" s="26"/>
    </row>
    <row r="704" spans="2:2" ht="23.25" x14ac:dyDescent="0.35">
      <c r="B704" s="26"/>
    </row>
    <row r="705" spans="2:2" ht="23.25" x14ac:dyDescent="0.35">
      <c r="B705" s="26"/>
    </row>
    <row r="706" spans="2:2" ht="23.25" x14ac:dyDescent="0.35">
      <c r="B706" s="26"/>
    </row>
    <row r="707" spans="2:2" ht="23.25" x14ac:dyDescent="0.35">
      <c r="B707" s="26"/>
    </row>
    <row r="708" spans="2:2" ht="23.25" x14ac:dyDescent="0.35">
      <c r="B708" s="26"/>
    </row>
    <row r="709" spans="2:2" ht="23.25" x14ac:dyDescent="0.35">
      <c r="B709" s="26"/>
    </row>
    <row r="710" spans="2:2" ht="23.25" x14ac:dyDescent="0.35">
      <c r="B710" s="26"/>
    </row>
    <row r="711" spans="2:2" ht="23.25" x14ac:dyDescent="0.35">
      <c r="B711" s="26"/>
    </row>
    <row r="712" spans="2:2" ht="23.25" x14ac:dyDescent="0.35">
      <c r="B712" s="26"/>
    </row>
    <row r="713" spans="2:2" ht="23.25" x14ac:dyDescent="0.35">
      <c r="B713" s="26"/>
    </row>
    <row r="714" spans="2:2" ht="23.25" x14ac:dyDescent="0.35">
      <c r="B714" s="26"/>
    </row>
    <row r="715" spans="2:2" ht="23.25" x14ac:dyDescent="0.35">
      <c r="B715" s="26"/>
    </row>
    <row r="716" spans="2:2" ht="23.25" x14ac:dyDescent="0.35">
      <c r="B716" s="26"/>
    </row>
    <row r="717" spans="2:2" ht="23.25" x14ac:dyDescent="0.35">
      <c r="B717" s="26"/>
    </row>
    <row r="718" spans="2:2" ht="23.25" x14ac:dyDescent="0.35">
      <c r="B718" s="26"/>
    </row>
    <row r="719" spans="2:2" ht="23.25" x14ac:dyDescent="0.35">
      <c r="B719" s="26"/>
    </row>
    <row r="720" spans="2:2" ht="23.25" x14ac:dyDescent="0.35">
      <c r="B720" s="26"/>
    </row>
    <row r="721" spans="2:2" ht="23.25" x14ac:dyDescent="0.35">
      <c r="B721" s="26"/>
    </row>
    <row r="722" spans="2:2" ht="23.25" x14ac:dyDescent="0.35">
      <c r="B722" s="26"/>
    </row>
    <row r="723" spans="2:2" ht="23.25" x14ac:dyDescent="0.35">
      <c r="B723" s="26"/>
    </row>
    <row r="724" spans="2:2" ht="23.25" x14ac:dyDescent="0.35">
      <c r="B724" s="26"/>
    </row>
    <row r="725" spans="2:2" ht="23.25" x14ac:dyDescent="0.35">
      <c r="B725" s="26"/>
    </row>
    <row r="726" spans="2:2" ht="23.25" x14ac:dyDescent="0.35">
      <c r="B726" s="26"/>
    </row>
    <row r="727" spans="2:2" ht="23.25" x14ac:dyDescent="0.35">
      <c r="B727" s="26"/>
    </row>
    <row r="728" spans="2:2" ht="23.25" x14ac:dyDescent="0.35">
      <c r="B728" s="26"/>
    </row>
    <row r="729" spans="2:2" ht="23.25" x14ac:dyDescent="0.35">
      <c r="B729" s="26"/>
    </row>
    <row r="730" spans="2:2" ht="23.25" x14ac:dyDescent="0.35">
      <c r="B730" s="26"/>
    </row>
    <row r="731" spans="2:2" ht="23.25" x14ac:dyDescent="0.35">
      <c r="B731" s="26"/>
    </row>
    <row r="732" spans="2:2" ht="23.25" x14ac:dyDescent="0.35">
      <c r="B732" s="26"/>
    </row>
    <row r="733" spans="2:2" ht="23.25" x14ac:dyDescent="0.35">
      <c r="B733" s="26"/>
    </row>
    <row r="734" spans="2:2" ht="23.25" x14ac:dyDescent="0.35">
      <c r="B734" s="26"/>
    </row>
    <row r="735" spans="2:2" ht="23.25" x14ac:dyDescent="0.35">
      <c r="B735" s="26"/>
    </row>
    <row r="736" spans="2:2" ht="23.25" x14ac:dyDescent="0.35">
      <c r="B736" s="26"/>
    </row>
    <row r="737" spans="2:2" ht="23.25" x14ac:dyDescent="0.35">
      <c r="B737" s="26"/>
    </row>
    <row r="738" spans="2:2" ht="23.25" x14ac:dyDescent="0.35">
      <c r="B738" s="26"/>
    </row>
    <row r="739" spans="2:2" ht="23.25" x14ac:dyDescent="0.35">
      <c r="B739" s="26"/>
    </row>
    <row r="740" spans="2:2" ht="23.25" x14ac:dyDescent="0.35">
      <c r="B740" s="26"/>
    </row>
    <row r="741" spans="2:2" ht="23.25" x14ac:dyDescent="0.35">
      <c r="B741" s="26"/>
    </row>
    <row r="742" spans="2:2" ht="23.25" x14ac:dyDescent="0.35">
      <c r="B742" s="26"/>
    </row>
    <row r="743" spans="2:2" ht="23.25" x14ac:dyDescent="0.35">
      <c r="B743" s="26"/>
    </row>
    <row r="744" spans="2:2" ht="23.25" x14ac:dyDescent="0.35">
      <c r="B744" s="26"/>
    </row>
    <row r="745" spans="2:2" ht="23.25" x14ac:dyDescent="0.35">
      <c r="B745" s="26"/>
    </row>
    <row r="746" spans="2:2" ht="23.25" x14ac:dyDescent="0.35">
      <c r="B746" s="26"/>
    </row>
    <row r="747" spans="2:2" ht="23.25" x14ac:dyDescent="0.35">
      <c r="B747" s="26"/>
    </row>
    <row r="748" spans="2:2" ht="23.25" x14ac:dyDescent="0.35">
      <c r="B748" s="26"/>
    </row>
    <row r="749" spans="2:2" ht="23.25" x14ac:dyDescent="0.35">
      <c r="B749" s="26"/>
    </row>
    <row r="750" spans="2:2" ht="23.25" x14ac:dyDescent="0.35">
      <c r="B750" s="26"/>
    </row>
    <row r="751" spans="2:2" ht="23.25" x14ac:dyDescent="0.35">
      <c r="B751" s="26"/>
    </row>
    <row r="752" spans="2:2" ht="23.25" x14ac:dyDescent="0.35">
      <c r="B752" s="26"/>
    </row>
    <row r="753" spans="2:2" ht="23.25" x14ac:dyDescent="0.35">
      <c r="B753" s="26"/>
    </row>
    <row r="754" spans="2:2" ht="23.25" x14ac:dyDescent="0.35">
      <c r="B754" s="26"/>
    </row>
    <row r="755" spans="2:2" ht="23.25" x14ac:dyDescent="0.35">
      <c r="B755" s="26"/>
    </row>
    <row r="756" spans="2:2" ht="23.25" x14ac:dyDescent="0.35">
      <c r="B756" s="26"/>
    </row>
    <row r="757" spans="2:2" ht="23.25" x14ac:dyDescent="0.35">
      <c r="B757" s="26"/>
    </row>
    <row r="758" spans="2:2" ht="23.25" x14ac:dyDescent="0.35">
      <c r="B758" s="26"/>
    </row>
    <row r="759" spans="2:2" ht="23.25" x14ac:dyDescent="0.35">
      <c r="B759" s="26"/>
    </row>
    <row r="760" spans="2:2" ht="23.25" x14ac:dyDescent="0.35">
      <c r="B760" s="26"/>
    </row>
    <row r="761" spans="2:2" ht="23.25" x14ac:dyDescent="0.35">
      <c r="B761" s="26"/>
    </row>
    <row r="762" spans="2:2" ht="23.25" x14ac:dyDescent="0.35">
      <c r="B762" s="26"/>
    </row>
    <row r="763" spans="2:2" ht="23.25" x14ac:dyDescent="0.35">
      <c r="B763" s="26"/>
    </row>
    <row r="764" spans="2:2" ht="23.25" x14ac:dyDescent="0.35">
      <c r="B764" s="26"/>
    </row>
    <row r="765" spans="2:2" ht="23.25" x14ac:dyDescent="0.35">
      <c r="B765" s="26"/>
    </row>
    <row r="766" spans="2:2" ht="23.25" x14ac:dyDescent="0.35">
      <c r="B766" s="26"/>
    </row>
    <row r="767" spans="2:2" ht="23.25" x14ac:dyDescent="0.35">
      <c r="B767" s="26"/>
    </row>
    <row r="768" spans="2:2" ht="23.25" x14ac:dyDescent="0.35">
      <c r="B768" s="26"/>
    </row>
    <row r="769" spans="2:2" ht="23.25" x14ac:dyDescent="0.35">
      <c r="B769" s="26"/>
    </row>
    <row r="770" spans="2:2" ht="23.25" x14ac:dyDescent="0.35">
      <c r="B770" s="26"/>
    </row>
    <row r="771" spans="2:2" ht="23.25" x14ac:dyDescent="0.35">
      <c r="B771" s="26"/>
    </row>
    <row r="772" spans="2:2" ht="23.25" x14ac:dyDescent="0.35">
      <c r="B772" s="26"/>
    </row>
    <row r="773" spans="2:2" ht="23.25" x14ac:dyDescent="0.35">
      <c r="B773" s="26"/>
    </row>
    <row r="774" spans="2:2" ht="23.25" x14ac:dyDescent="0.35">
      <c r="B774" s="26"/>
    </row>
    <row r="775" spans="2:2" ht="23.25" x14ac:dyDescent="0.35">
      <c r="B775" s="26"/>
    </row>
    <row r="776" spans="2:2" ht="23.25" x14ac:dyDescent="0.35">
      <c r="B776" s="26"/>
    </row>
    <row r="777" spans="2:2" ht="23.25" x14ac:dyDescent="0.35">
      <c r="B777" s="26"/>
    </row>
    <row r="778" spans="2:2" ht="23.25" x14ac:dyDescent="0.35">
      <c r="B778" s="26"/>
    </row>
    <row r="779" spans="2:2" ht="23.25" x14ac:dyDescent="0.35">
      <c r="B779" s="26"/>
    </row>
    <row r="780" spans="2:2" ht="23.25" x14ac:dyDescent="0.35">
      <c r="B780" s="26"/>
    </row>
    <row r="781" spans="2:2" ht="23.25" x14ac:dyDescent="0.35">
      <c r="B781" s="26"/>
    </row>
    <row r="782" spans="2:2" ht="23.25" x14ac:dyDescent="0.35">
      <c r="B782" s="26"/>
    </row>
    <row r="783" spans="2:2" ht="23.25" x14ac:dyDescent="0.35">
      <c r="B783" s="26"/>
    </row>
    <row r="784" spans="2:2" ht="23.25" x14ac:dyDescent="0.35">
      <c r="B784" s="26"/>
    </row>
    <row r="785" spans="2:2" ht="23.25" x14ac:dyDescent="0.35">
      <c r="B785" s="26"/>
    </row>
    <row r="786" spans="2:2" ht="23.25" x14ac:dyDescent="0.35">
      <c r="B786" s="26"/>
    </row>
    <row r="787" spans="2:2" ht="23.25" x14ac:dyDescent="0.35">
      <c r="B787" s="26"/>
    </row>
    <row r="788" spans="2:2" ht="23.25" x14ac:dyDescent="0.35">
      <c r="B788" s="26"/>
    </row>
    <row r="789" spans="2:2" ht="23.25" x14ac:dyDescent="0.35">
      <c r="B789" s="26"/>
    </row>
    <row r="790" spans="2:2" ht="23.25" x14ac:dyDescent="0.35">
      <c r="B790" s="26"/>
    </row>
    <row r="791" spans="2:2" ht="23.25" x14ac:dyDescent="0.35">
      <c r="B791" s="26"/>
    </row>
    <row r="792" spans="2:2" ht="23.25" x14ac:dyDescent="0.35">
      <c r="B792" s="26"/>
    </row>
    <row r="793" spans="2:2" ht="23.25" x14ac:dyDescent="0.35">
      <c r="B793" s="26"/>
    </row>
    <row r="794" spans="2:2" ht="23.25" x14ac:dyDescent="0.35">
      <c r="B794" s="26"/>
    </row>
    <row r="795" spans="2:2" ht="23.25" x14ac:dyDescent="0.35">
      <c r="B795" s="26"/>
    </row>
    <row r="796" spans="2:2" ht="23.25" x14ac:dyDescent="0.35">
      <c r="B796" s="26"/>
    </row>
    <row r="797" spans="2:2" ht="23.25" x14ac:dyDescent="0.35">
      <c r="B797" s="26"/>
    </row>
    <row r="798" spans="2:2" ht="23.25" x14ac:dyDescent="0.35">
      <c r="B798" s="26"/>
    </row>
    <row r="799" spans="2:2" ht="23.25" x14ac:dyDescent="0.35">
      <c r="B799" s="26"/>
    </row>
    <row r="800" spans="2:2" ht="23.25" x14ac:dyDescent="0.35">
      <c r="B800" s="26"/>
    </row>
    <row r="801" spans="2:2" ht="23.25" x14ac:dyDescent="0.35">
      <c r="B801" s="26"/>
    </row>
    <row r="802" spans="2:2" ht="23.25" x14ac:dyDescent="0.35">
      <c r="B802" s="26"/>
    </row>
    <row r="803" spans="2:2" ht="23.25" x14ac:dyDescent="0.35">
      <c r="B803" s="26"/>
    </row>
    <row r="804" spans="2:2" ht="23.25" x14ac:dyDescent="0.35">
      <c r="B804" s="26"/>
    </row>
    <row r="805" spans="2:2" ht="23.25" x14ac:dyDescent="0.35">
      <c r="B805" s="26"/>
    </row>
    <row r="806" spans="2:2" ht="23.25" x14ac:dyDescent="0.35">
      <c r="B806" s="26"/>
    </row>
    <row r="807" spans="2:2" ht="23.25" x14ac:dyDescent="0.35">
      <c r="B807" s="26"/>
    </row>
    <row r="808" spans="2:2" ht="23.25" x14ac:dyDescent="0.35">
      <c r="B808" s="26"/>
    </row>
    <row r="809" spans="2:2" ht="23.25" x14ac:dyDescent="0.35">
      <c r="B809" s="26"/>
    </row>
    <row r="810" spans="2:2" ht="23.25" x14ac:dyDescent="0.35">
      <c r="B810" s="26"/>
    </row>
    <row r="811" spans="2:2" ht="23.25" x14ac:dyDescent="0.35">
      <c r="B811" s="26"/>
    </row>
    <row r="812" spans="2:2" ht="23.25" x14ac:dyDescent="0.35">
      <c r="B812" s="26"/>
    </row>
    <row r="813" spans="2:2" ht="23.25" x14ac:dyDescent="0.35">
      <c r="B813" s="26"/>
    </row>
    <row r="814" spans="2:2" ht="23.25" x14ac:dyDescent="0.35">
      <c r="B814" s="26"/>
    </row>
    <row r="815" spans="2:2" ht="23.25" x14ac:dyDescent="0.35">
      <c r="B815" s="26"/>
    </row>
    <row r="816" spans="2:2" ht="23.25" x14ac:dyDescent="0.35">
      <c r="B816" s="26"/>
    </row>
    <row r="817" spans="2:2" ht="23.25" x14ac:dyDescent="0.35">
      <c r="B817" s="26"/>
    </row>
    <row r="818" spans="2:2" ht="23.25" x14ac:dyDescent="0.35">
      <c r="B818" s="26"/>
    </row>
    <row r="819" spans="2:2" ht="23.25" x14ac:dyDescent="0.35">
      <c r="B819" s="26"/>
    </row>
    <row r="820" spans="2:2" ht="23.25" x14ac:dyDescent="0.35">
      <c r="B820" s="26"/>
    </row>
    <row r="821" spans="2:2" ht="23.25" x14ac:dyDescent="0.35">
      <c r="B821" s="26"/>
    </row>
    <row r="822" spans="2:2" ht="23.25" x14ac:dyDescent="0.35">
      <c r="B822" s="26"/>
    </row>
    <row r="823" spans="2:2" ht="23.25" x14ac:dyDescent="0.35">
      <c r="B823" s="26"/>
    </row>
    <row r="824" spans="2:2" ht="23.25" x14ac:dyDescent="0.35">
      <c r="B824" s="26"/>
    </row>
    <row r="825" spans="2:2" ht="23.25" x14ac:dyDescent="0.35">
      <c r="B825" s="26"/>
    </row>
    <row r="826" spans="2:2" ht="23.25" x14ac:dyDescent="0.35">
      <c r="B826" s="26"/>
    </row>
    <row r="827" spans="2:2" ht="23.25" x14ac:dyDescent="0.35">
      <c r="B827" s="26"/>
    </row>
    <row r="828" spans="2:2" ht="23.25" x14ac:dyDescent="0.35">
      <c r="B828" s="26"/>
    </row>
    <row r="829" spans="2:2" ht="23.25" x14ac:dyDescent="0.35">
      <c r="B829" s="26"/>
    </row>
    <row r="830" spans="2:2" ht="23.25" x14ac:dyDescent="0.35">
      <c r="B830" s="26"/>
    </row>
    <row r="831" spans="2:2" ht="23.25" x14ac:dyDescent="0.35">
      <c r="B831" s="26"/>
    </row>
    <row r="832" spans="2:2" ht="23.25" x14ac:dyDescent="0.35">
      <c r="B832" s="26"/>
    </row>
    <row r="833" spans="2:2" ht="23.25" x14ac:dyDescent="0.35">
      <c r="B833" s="26"/>
    </row>
    <row r="834" spans="2:2" ht="23.25" x14ac:dyDescent="0.35">
      <c r="B834" s="26"/>
    </row>
    <row r="835" spans="2:2" ht="23.25" x14ac:dyDescent="0.35">
      <c r="B835" s="26"/>
    </row>
    <row r="836" spans="2:2" ht="23.25" x14ac:dyDescent="0.35">
      <c r="B836" s="26"/>
    </row>
    <row r="837" spans="2:2" ht="23.25" x14ac:dyDescent="0.35">
      <c r="B837" s="26"/>
    </row>
    <row r="838" spans="2:2" ht="23.25" x14ac:dyDescent="0.35">
      <c r="B838" s="26"/>
    </row>
    <row r="839" spans="2:2" ht="23.25" x14ac:dyDescent="0.35">
      <c r="B839" s="26"/>
    </row>
    <row r="840" spans="2:2" ht="23.25" x14ac:dyDescent="0.35">
      <c r="B840" s="26"/>
    </row>
    <row r="841" spans="2:2" ht="23.25" x14ac:dyDescent="0.35">
      <c r="B841" s="26"/>
    </row>
    <row r="842" spans="2:2" ht="23.25" x14ac:dyDescent="0.35">
      <c r="B842" s="26"/>
    </row>
    <row r="843" spans="2:2" ht="23.25" x14ac:dyDescent="0.35">
      <c r="B843" s="26"/>
    </row>
    <row r="844" spans="2:2" ht="23.25" x14ac:dyDescent="0.35">
      <c r="B844" s="26"/>
    </row>
    <row r="845" spans="2:2" ht="23.25" x14ac:dyDescent="0.35">
      <c r="B845" s="26"/>
    </row>
    <row r="846" spans="2:2" ht="23.25" x14ac:dyDescent="0.35">
      <c r="B846" s="26"/>
    </row>
    <row r="847" spans="2:2" ht="23.25" x14ac:dyDescent="0.35">
      <c r="B847" s="26"/>
    </row>
    <row r="848" spans="2:2" ht="23.25" x14ac:dyDescent="0.35">
      <c r="B848" s="26"/>
    </row>
    <row r="849" spans="2:2" ht="23.25" x14ac:dyDescent="0.35">
      <c r="B849" s="26"/>
    </row>
    <row r="850" spans="2:2" ht="23.25" x14ac:dyDescent="0.35">
      <c r="B850" s="26"/>
    </row>
    <row r="851" spans="2:2" ht="23.25" x14ac:dyDescent="0.35">
      <c r="B851" s="26"/>
    </row>
    <row r="852" spans="2:2" ht="23.25" x14ac:dyDescent="0.35">
      <c r="B852" s="26"/>
    </row>
    <row r="853" spans="2:2" ht="23.25" x14ac:dyDescent="0.35">
      <c r="B853" s="26"/>
    </row>
    <row r="854" spans="2:2" ht="23.25" x14ac:dyDescent="0.35">
      <c r="B854" s="26"/>
    </row>
    <row r="855" spans="2:2" ht="23.25" x14ac:dyDescent="0.35">
      <c r="B855" s="26"/>
    </row>
    <row r="856" spans="2:2" ht="23.25" x14ac:dyDescent="0.35">
      <c r="B856" s="26"/>
    </row>
    <row r="857" spans="2:2" ht="23.25" x14ac:dyDescent="0.35">
      <c r="B857" s="26"/>
    </row>
    <row r="858" spans="2:2" ht="23.25" x14ac:dyDescent="0.35">
      <c r="B858" s="26"/>
    </row>
    <row r="859" spans="2:2" ht="23.25" x14ac:dyDescent="0.35">
      <c r="B859" s="26"/>
    </row>
    <row r="860" spans="2:2" ht="23.25" x14ac:dyDescent="0.35">
      <c r="B860" s="26"/>
    </row>
    <row r="861" spans="2:2" ht="23.25" x14ac:dyDescent="0.35">
      <c r="B861" s="26"/>
    </row>
    <row r="862" spans="2:2" ht="23.25" x14ac:dyDescent="0.35">
      <c r="B862" s="26"/>
    </row>
    <row r="863" spans="2:2" ht="23.25" x14ac:dyDescent="0.35">
      <c r="B863" s="26"/>
    </row>
    <row r="864" spans="2:2" ht="23.25" x14ac:dyDescent="0.35">
      <c r="B864" s="26"/>
    </row>
    <row r="865" spans="2:2" ht="23.25" x14ac:dyDescent="0.35">
      <c r="B865" s="26"/>
    </row>
    <row r="866" spans="2:2" ht="23.25" x14ac:dyDescent="0.35">
      <c r="B866" s="26"/>
    </row>
    <row r="867" spans="2:2" ht="23.25" x14ac:dyDescent="0.35">
      <c r="B867" s="26"/>
    </row>
    <row r="868" spans="2:2" ht="23.25" x14ac:dyDescent="0.35">
      <c r="B868" s="26"/>
    </row>
    <row r="869" spans="2:2" ht="23.25" x14ac:dyDescent="0.35">
      <c r="B869" s="26"/>
    </row>
    <row r="870" spans="2:2" ht="23.25" x14ac:dyDescent="0.35">
      <c r="B870" s="26"/>
    </row>
    <row r="871" spans="2:2" ht="23.25" x14ac:dyDescent="0.35">
      <c r="B871" s="26"/>
    </row>
    <row r="872" spans="2:2" ht="23.25" x14ac:dyDescent="0.35">
      <c r="B872" s="26"/>
    </row>
    <row r="873" spans="2:2" ht="23.25" x14ac:dyDescent="0.35">
      <c r="B873" s="26"/>
    </row>
    <row r="874" spans="2:2" ht="23.25" x14ac:dyDescent="0.35">
      <c r="B874" s="26"/>
    </row>
    <row r="875" spans="2:2" ht="23.25" x14ac:dyDescent="0.35">
      <c r="B875" s="26"/>
    </row>
    <row r="876" spans="2:2" ht="23.25" x14ac:dyDescent="0.35">
      <c r="B876" s="26"/>
    </row>
    <row r="877" spans="2:2" ht="23.25" x14ac:dyDescent="0.35">
      <c r="B877" s="26"/>
    </row>
    <row r="878" spans="2:2" ht="23.25" x14ac:dyDescent="0.35">
      <c r="B878" s="26"/>
    </row>
    <row r="879" spans="2:2" ht="23.25" x14ac:dyDescent="0.35">
      <c r="B879" s="26"/>
    </row>
    <row r="880" spans="2:2" ht="23.25" x14ac:dyDescent="0.35">
      <c r="B880" s="26"/>
    </row>
    <row r="881" spans="2:2" ht="23.25" x14ac:dyDescent="0.35">
      <c r="B881" s="26"/>
    </row>
    <row r="882" spans="2:2" ht="23.25" x14ac:dyDescent="0.35">
      <c r="B882" s="26"/>
    </row>
    <row r="883" spans="2:2" ht="23.25" x14ac:dyDescent="0.35">
      <c r="B883" s="26"/>
    </row>
    <row r="884" spans="2:2" ht="23.25" x14ac:dyDescent="0.35">
      <c r="B884" s="26"/>
    </row>
    <row r="885" spans="2:2" ht="23.25" x14ac:dyDescent="0.35">
      <c r="B885" s="26"/>
    </row>
    <row r="886" spans="2:2" ht="23.25" x14ac:dyDescent="0.35">
      <c r="B886" s="26"/>
    </row>
    <row r="887" spans="2:2" ht="23.25" x14ac:dyDescent="0.35">
      <c r="B887" s="26"/>
    </row>
    <row r="888" spans="2:2" ht="23.25" x14ac:dyDescent="0.35">
      <c r="B888" s="26"/>
    </row>
    <row r="889" spans="2:2" ht="23.25" x14ac:dyDescent="0.35">
      <c r="B889" s="26"/>
    </row>
    <row r="890" spans="2:2" ht="23.25" x14ac:dyDescent="0.35">
      <c r="B890" s="26"/>
    </row>
    <row r="891" spans="2:2" ht="23.25" x14ac:dyDescent="0.35">
      <c r="B891" s="26"/>
    </row>
    <row r="892" spans="2:2" ht="23.25" x14ac:dyDescent="0.35">
      <c r="B892" s="26"/>
    </row>
    <row r="893" spans="2:2" ht="23.25" x14ac:dyDescent="0.35">
      <c r="B893" s="26"/>
    </row>
    <row r="894" spans="2:2" ht="23.25" x14ac:dyDescent="0.35">
      <c r="B894" s="26"/>
    </row>
    <row r="895" spans="2:2" ht="23.25" x14ac:dyDescent="0.35">
      <c r="B895" s="26"/>
    </row>
    <row r="896" spans="2:2" ht="23.25" x14ac:dyDescent="0.35">
      <c r="B896" s="26"/>
    </row>
    <row r="897" spans="2:2" ht="23.25" x14ac:dyDescent="0.35">
      <c r="B897" s="26"/>
    </row>
    <row r="898" spans="2:2" ht="23.25" x14ac:dyDescent="0.35">
      <c r="B898" s="26"/>
    </row>
    <row r="899" spans="2:2" ht="23.25" x14ac:dyDescent="0.35">
      <c r="B899" s="26"/>
    </row>
    <row r="900" spans="2:2" ht="23.25" x14ac:dyDescent="0.35">
      <c r="B900" s="26"/>
    </row>
    <row r="901" spans="2:2" ht="23.25" x14ac:dyDescent="0.35">
      <c r="B901" s="26"/>
    </row>
    <row r="902" spans="2:2" ht="23.25" x14ac:dyDescent="0.35">
      <c r="B902" s="26"/>
    </row>
    <row r="903" spans="2:2" ht="23.25" x14ac:dyDescent="0.35">
      <c r="B903" s="26"/>
    </row>
    <row r="904" spans="2:2" ht="23.25" x14ac:dyDescent="0.35">
      <c r="B904" s="26"/>
    </row>
    <row r="905" spans="2:2" ht="23.25" x14ac:dyDescent="0.35">
      <c r="B905" s="26"/>
    </row>
    <row r="906" spans="2:2" ht="23.25" x14ac:dyDescent="0.35">
      <c r="B906" s="26"/>
    </row>
    <row r="907" spans="2:2" ht="23.25" x14ac:dyDescent="0.35">
      <c r="B907" s="26"/>
    </row>
    <row r="908" spans="2:2" ht="23.25" x14ac:dyDescent="0.35">
      <c r="B908" s="26"/>
    </row>
    <row r="909" spans="2:2" ht="23.25" x14ac:dyDescent="0.35">
      <c r="B909" s="26"/>
    </row>
    <row r="910" spans="2:2" ht="23.25" x14ac:dyDescent="0.35">
      <c r="B910" s="26"/>
    </row>
    <row r="911" spans="2:2" ht="23.25" x14ac:dyDescent="0.35">
      <c r="B911" s="26"/>
    </row>
    <row r="912" spans="2:2" ht="23.25" x14ac:dyDescent="0.35">
      <c r="B912" s="26"/>
    </row>
    <row r="913" spans="2:2" ht="23.25" x14ac:dyDescent="0.35">
      <c r="B913" s="26"/>
    </row>
    <row r="914" spans="2:2" ht="23.25" x14ac:dyDescent="0.35">
      <c r="B914" s="26"/>
    </row>
    <row r="915" spans="2:2" ht="23.25" x14ac:dyDescent="0.35">
      <c r="B915" s="26"/>
    </row>
    <row r="916" spans="2:2" ht="23.25" x14ac:dyDescent="0.35">
      <c r="B916" s="26"/>
    </row>
    <row r="917" spans="2:2" ht="23.25" x14ac:dyDescent="0.35">
      <c r="B917" s="26"/>
    </row>
    <row r="918" spans="2:2" ht="23.25" x14ac:dyDescent="0.35">
      <c r="B918" s="26"/>
    </row>
    <row r="919" spans="2:2" ht="23.25" x14ac:dyDescent="0.35">
      <c r="B919" s="26"/>
    </row>
    <row r="920" spans="2:2" ht="23.25" x14ac:dyDescent="0.35">
      <c r="B920" s="26"/>
    </row>
    <row r="921" spans="2:2" ht="23.25" x14ac:dyDescent="0.35">
      <c r="B921" s="26"/>
    </row>
    <row r="922" spans="2:2" ht="23.25" x14ac:dyDescent="0.35">
      <c r="B922" s="26"/>
    </row>
    <row r="923" spans="2:2" ht="23.25" x14ac:dyDescent="0.35">
      <c r="B923" s="26"/>
    </row>
    <row r="924" spans="2:2" ht="23.25" x14ac:dyDescent="0.35">
      <c r="B924" s="26"/>
    </row>
    <row r="925" spans="2:2" ht="23.25" x14ac:dyDescent="0.35">
      <c r="B925" s="26"/>
    </row>
    <row r="926" spans="2:2" ht="23.25" x14ac:dyDescent="0.35">
      <c r="B926" s="26"/>
    </row>
    <row r="927" spans="2:2" ht="23.25" x14ac:dyDescent="0.35">
      <c r="B927" s="26"/>
    </row>
    <row r="928" spans="2:2" ht="23.25" x14ac:dyDescent="0.35">
      <c r="B928" s="26"/>
    </row>
    <row r="929" spans="2:2" ht="23.25" x14ac:dyDescent="0.35">
      <c r="B929" s="26"/>
    </row>
    <row r="930" spans="2:2" ht="23.25" x14ac:dyDescent="0.35">
      <c r="B930" s="26"/>
    </row>
    <row r="931" spans="2:2" ht="23.25" x14ac:dyDescent="0.35">
      <c r="B931" s="26"/>
    </row>
    <row r="932" spans="2:2" ht="23.25" x14ac:dyDescent="0.35">
      <c r="B932" s="26"/>
    </row>
    <row r="933" spans="2:2" ht="23.25" x14ac:dyDescent="0.35">
      <c r="B933" s="26"/>
    </row>
    <row r="934" spans="2:2" ht="23.25" x14ac:dyDescent="0.35">
      <c r="B934" s="26"/>
    </row>
    <row r="935" spans="2:2" ht="23.25" x14ac:dyDescent="0.35">
      <c r="B935" s="26"/>
    </row>
    <row r="936" spans="2:2" ht="23.25" x14ac:dyDescent="0.35">
      <c r="B936" s="26"/>
    </row>
    <row r="937" spans="2:2" ht="23.25" x14ac:dyDescent="0.35">
      <c r="B937" s="26"/>
    </row>
    <row r="938" spans="2:2" ht="23.25" x14ac:dyDescent="0.35">
      <c r="B938" s="26"/>
    </row>
    <row r="939" spans="2:2" ht="23.25" x14ac:dyDescent="0.35">
      <c r="B939" s="26"/>
    </row>
    <row r="940" spans="2:2" ht="23.25" x14ac:dyDescent="0.35">
      <c r="B940" s="26"/>
    </row>
    <row r="941" spans="2:2" ht="23.25" x14ac:dyDescent="0.35">
      <c r="B941" s="26"/>
    </row>
    <row r="942" spans="2:2" ht="23.25" x14ac:dyDescent="0.35">
      <c r="B942" s="26"/>
    </row>
    <row r="943" spans="2:2" ht="23.25" x14ac:dyDescent="0.35">
      <c r="B943" s="26"/>
    </row>
    <row r="944" spans="2:2" ht="23.25" x14ac:dyDescent="0.35">
      <c r="B944" s="26"/>
    </row>
    <row r="945" spans="2:2" ht="23.25" x14ac:dyDescent="0.35">
      <c r="B945" s="26"/>
    </row>
    <row r="946" spans="2:2" ht="23.25" x14ac:dyDescent="0.35">
      <c r="B946" s="26"/>
    </row>
    <row r="947" spans="2:2" ht="23.25" x14ac:dyDescent="0.35">
      <c r="B947" s="26"/>
    </row>
    <row r="948" spans="2:2" ht="23.25" x14ac:dyDescent="0.35">
      <c r="B948" s="26"/>
    </row>
    <row r="949" spans="2:2" ht="23.25" x14ac:dyDescent="0.35">
      <c r="B949" s="26"/>
    </row>
    <row r="950" spans="2:2" ht="23.25" x14ac:dyDescent="0.35">
      <c r="B950" s="26"/>
    </row>
    <row r="951" spans="2:2" ht="23.25" x14ac:dyDescent="0.35">
      <c r="B951" s="26"/>
    </row>
    <row r="952" spans="2:2" ht="23.25" x14ac:dyDescent="0.35">
      <c r="B952" s="26"/>
    </row>
    <row r="953" spans="2:2" ht="23.25" x14ac:dyDescent="0.35">
      <c r="B953" s="26"/>
    </row>
    <row r="954" spans="2:2" ht="23.25" x14ac:dyDescent="0.35">
      <c r="B954" s="26"/>
    </row>
    <row r="955" spans="2:2" ht="23.25" x14ac:dyDescent="0.35">
      <c r="B955" s="26"/>
    </row>
    <row r="956" spans="2:2" ht="23.25" x14ac:dyDescent="0.35">
      <c r="B956" s="26"/>
    </row>
    <row r="957" spans="2:2" ht="23.25" x14ac:dyDescent="0.35">
      <c r="B957" s="26"/>
    </row>
    <row r="958" spans="2:2" ht="23.25" x14ac:dyDescent="0.35">
      <c r="B958" s="26"/>
    </row>
    <row r="959" spans="2:2" ht="23.25" x14ac:dyDescent="0.35">
      <c r="B959" s="26"/>
    </row>
    <row r="960" spans="2:2" ht="23.25" x14ac:dyDescent="0.35">
      <c r="B960" s="26"/>
    </row>
    <row r="961" spans="2:2" ht="23.25" x14ac:dyDescent="0.35">
      <c r="B961" s="26"/>
    </row>
    <row r="962" spans="2:2" ht="23.25" x14ac:dyDescent="0.35">
      <c r="B962" s="26"/>
    </row>
    <row r="963" spans="2:2" ht="23.25" x14ac:dyDescent="0.35">
      <c r="B963" s="26"/>
    </row>
    <row r="964" spans="2:2" ht="23.25" x14ac:dyDescent="0.35">
      <c r="B964" s="26"/>
    </row>
    <row r="965" spans="2:2" ht="23.25" x14ac:dyDescent="0.35">
      <c r="B965" s="26"/>
    </row>
    <row r="966" spans="2:2" ht="23.25" x14ac:dyDescent="0.35">
      <c r="B966" s="26"/>
    </row>
    <row r="967" spans="2:2" ht="23.25" x14ac:dyDescent="0.35">
      <c r="B967" s="26"/>
    </row>
    <row r="968" spans="2:2" ht="23.25" x14ac:dyDescent="0.35">
      <c r="B968" s="26"/>
    </row>
    <row r="969" spans="2:2" ht="23.25" x14ac:dyDescent="0.35">
      <c r="B969" s="26"/>
    </row>
    <row r="970" spans="2:2" ht="23.25" x14ac:dyDescent="0.35">
      <c r="B970" s="26"/>
    </row>
    <row r="971" spans="2:2" ht="23.25" x14ac:dyDescent="0.35">
      <c r="B971" s="26"/>
    </row>
    <row r="972" spans="2:2" ht="23.25" x14ac:dyDescent="0.35">
      <c r="B972" s="26"/>
    </row>
    <row r="973" spans="2:2" ht="23.25" x14ac:dyDescent="0.35">
      <c r="B973" s="26"/>
    </row>
    <row r="974" spans="2:2" ht="23.25" x14ac:dyDescent="0.35">
      <c r="B974" s="26"/>
    </row>
    <row r="975" spans="2:2" ht="23.25" x14ac:dyDescent="0.35">
      <c r="B975" s="26"/>
    </row>
    <row r="976" spans="2:2" ht="23.25" x14ac:dyDescent="0.35">
      <c r="B976" s="26"/>
    </row>
    <row r="977" spans="2:2" ht="23.25" x14ac:dyDescent="0.35">
      <c r="B977" s="26"/>
    </row>
    <row r="978" spans="2:2" ht="23.25" x14ac:dyDescent="0.35">
      <c r="B978" s="26"/>
    </row>
    <row r="979" spans="2:2" ht="23.25" x14ac:dyDescent="0.35">
      <c r="B979" s="26"/>
    </row>
    <row r="980" spans="2:2" ht="23.25" x14ac:dyDescent="0.35">
      <c r="B980" s="26"/>
    </row>
    <row r="981" spans="2:2" ht="23.25" x14ac:dyDescent="0.35">
      <c r="B981" s="26"/>
    </row>
    <row r="982" spans="2:2" ht="23.25" x14ac:dyDescent="0.35">
      <c r="B982" s="26"/>
    </row>
    <row r="983" spans="2:2" ht="23.25" x14ac:dyDescent="0.35">
      <c r="B983" s="26"/>
    </row>
    <row r="984" spans="2:2" ht="23.25" x14ac:dyDescent="0.35">
      <c r="B984" s="26"/>
    </row>
    <row r="985" spans="2:2" ht="23.25" x14ac:dyDescent="0.35">
      <c r="B985" s="26"/>
    </row>
    <row r="986" spans="2:2" ht="23.25" x14ac:dyDescent="0.35">
      <c r="B986" s="26"/>
    </row>
    <row r="987" spans="2:2" ht="23.25" x14ac:dyDescent="0.35">
      <c r="B987" s="26"/>
    </row>
    <row r="988" spans="2:2" ht="23.25" x14ac:dyDescent="0.35">
      <c r="B988" s="26"/>
    </row>
    <row r="989" spans="2:2" ht="23.25" x14ac:dyDescent="0.35">
      <c r="B989" s="26"/>
    </row>
    <row r="990" spans="2:2" ht="23.25" x14ac:dyDescent="0.35">
      <c r="B990" s="26"/>
    </row>
    <row r="991" spans="2:2" ht="23.25" x14ac:dyDescent="0.35">
      <c r="B991" s="26"/>
    </row>
    <row r="992" spans="2:2" ht="23.25" x14ac:dyDescent="0.35">
      <c r="B992" s="26"/>
    </row>
    <row r="993" spans="2:2" ht="23.25" x14ac:dyDescent="0.35">
      <c r="B993" s="26"/>
    </row>
    <row r="994" spans="2:2" ht="23.25" x14ac:dyDescent="0.35">
      <c r="B994" s="26"/>
    </row>
    <row r="995" spans="2:2" ht="23.25" x14ac:dyDescent="0.35">
      <c r="B995" s="26"/>
    </row>
    <row r="996" spans="2:2" ht="23.25" x14ac:dyDescent="0.35">
      <c r="B996" s="26"/>
    </row>
    <row r="997" spans="2:2" ht="23.25" x14ac:dyDescent="0.35">
      <c r="B997" s="26"/>
    </row>
    <row r="998" spans="2:2" ht="23.25" x14ac:dyDescent="0.35">
      <c r="B998" s="26"/>
    </row>
    <row r="999" spans="2:2" ht="23.25" x14ac:dyDescent="0.35">
      <c r="B999" s="26"/>
    </row>
    <row r="1000" spans="2:2" ht="23.25" x14ac:dyDescent="0.35">
      <c r="B1000" s="26"/>
    </row>
    <row r="1001" spans="2:2" ht="23.25" x14ac:dyDescent="0.35">
      <c r="B1001" s="26"/>
    </row>
    <row r="1002" spans="2:2" ht="23.25" x14ac:dyDescent="0.35">
      <c r="B1002" s="26"/>
    </row>
    <row r="1003" spans="2:2" ht="23.25" x14ac:dyDescent="0.35">
      <c r="B1003" s="26"/>
    </row>
    <row r="1004" spans="2:2" ht="23.25" x14ac:dyDescent="0.35">
      <c r="B1004" s="26"/>
    </row>
    <row r="1005" spans="2:2" ht="23.25" x14ac:dyDescent="0.35">
      <c r="B1005" s="26"/>
    </row>
    <row r="1006" spans="2:2" ht="23.25" x14ac:dyDescent="0.35">
      <c r="B1006" s="26"/>
    </row>
    <row r="1007" spans="2:2" ht="23.25" x14ac:dyDescent="0.35">
      <c r="B1007" s="26"/>
    </row>
    <row r="1008" spans="2:2" ht="23.25" x14ac:dyDescent="0.35">
      <c r="B1008" s="26"/>
    </row>
    <row r="1009" spans="2:2" ht="23.25" x14ac:dyDescent="0.35">
      <c r="B1009" s="26"/>
    </row>
    <row r="1010" spans="2:2" ht="23.25" x14ac:dyDescent="0.35">
      <c r="B1010" s="26"/>
    </row>
    <row r="1011" spans="2:2" ht="23.25" x14ac:dyDescent="0.35">
      <c r="B1011" s="26"/>
    </row>
    <row r="1012" spans="2:2" ht="23.25" x14ac:dyDescent="0.35">
      <c r="B1012" s="26"/>
    </row>
    <row r="1013" spans="2:2" ht="23.25" x14ac:dyDescent="0.35">
      <c r="B1013" s="26"/>
    </row>
    <row r="1014" spans="2:2" ht="23.25" x14ac:dyDescent="0.35">
      <c r="B1014" s="26"/>
    </row>
    <row r="1015" spans="2:2" ht="23.25" x14ac:dyDescent="0.35">
      <c r="B1015" s="26"/>
    </row>
    <row r="1016" spans="2:2" ht="23.25" x14ac:dyDescent="0.35">
      <c r="B1016" s="26"/>
    </row>
    <row r="1017" spans="2:2" ht="23.25" x14ac:dyDescent="0.35">
      <c r="B1017" s="26"/>
    </row>
    <row r="1018" spans="2:2" ht="23.25" x14ac:dyDescent="0.35">
      <c r="B1018" s="26"/>
    </row>
    <row r="1019" spans="2:2" ht="23.25" x14ac:dyDescent="0.35">
      <c r="B1019" s="26"/>
    </row>
    <row r="1020" spans="2:2" ht="23.25" x14ac:dyDescent="0.35">
      <c r="B1020" s="26"/>
    </row>
    <row r="1021" spans="2:2" ht="23.25" x14ac:dyDescent="0.35">
      <c r="B1021" s="26"/>
    </row>
    <row r="1022" spans="2:2" ht="23.25" x14ac:dyDescent="0.35">
      <c r="B1022" s="26"/>
    </row>
    <row r="1023" spans="2:2" ht="23.25" x14ac:dyDescent="0.35">
      <c r="B1023" s="26"/>
    </row>
    <row r="1024" spans="2:2" ht="23.25" x14ac:dyDescent="0.35">
      <c r="B1024" s="26"/>
    </row>
    <row r="1025" spans="2:2" ht="23.25" x14ac:dyDescent="0.35">
      <c r="B1025" s="26"/>
    </row>
    <row r="1026" spans="2:2" ht="23.25" x14ac:dyDescent="0.35">
      <c r="B1026" s="26"/>
    </row>
    <row r="1027" spans="2:2" ht="23.25" x14ac:dyDescent="0.35">
      <c r="B1027" s="26"/>
    </row>
    <row r="1028" spans="2:2" ht="23.25" x14ac:dyDescent="0.35">
      <c r="B1028" s="26"/>
    </row>
    <row r="1029" spans="2:2" ht="23.25" x14ac:dyDescent="0.35">
      <c r="B1029" s="26"/>
    </row>
    <row r="1030" spans="2:2" ht="23.25" x14ac:dyDescent="0.35">
      <c r="B1030" s="26"/>
    </row>
    <row r="1031" spans="2:2" ht="23.25" x14ac:dyDescent="0.35">
      <c r="B1031" s="26"/>
    </row>
    <row r="1032" spans="2:2" ht="23.25" x14ac:dyDescent="0.35">
      <c r="B1032" s="26"/>
    </row>
    <row r="1033" spans="2:2" ht="23.25" x14ac:dyDescent="0.35">
      <c r="B1033" s="26"/>
    </row>
    <row r="1034" spans="2:2" ht="23.25" x14ac:dyDescent="0.35">
      <c r="B1034" s="26"/>
    </row>
    <row r="1035" spans="2:2" ht="23.25" x14ac:dyDescent="0.35">
      <c r="B1035" s="26"/>
    </row>
    <row r="1036" spans="2:2" ht="23.25" x14ac:dyDescent="0.35">
      <c r="B1036" s="26"/>
    </row>
    <row r="1037" spans="2:2" ht="23.25" x14ac:dyDescent="0.35">
      <c r="B1037" s="26"/>
    </row>
    <row r="1038" spans="2:2" ht="23.25" x14ac:dyDescent="0.35">
      <c r="B1038" s="26"/>
    </row>
    <row r="1039" spans="2:2" ht="23.25" x14ac:dyDescent="0.35">
      <c r="B1039" s="26"/>
    </row>
    <row r="1040" spans="2:2" ht="23.25" x14ac:dyDescent="0.35">
      <c r="B1040" s="26"/>
    </row>
    <row r="1041" spans="2:2" ht="23.25" x14ac:dyDescent="0.35">
      <c r="B1041" s="26"/>
    </row>
    <row r="1042" spans="2:2" ht="23.25" x14ac:dyDescent="0.35">
      <c r="B1042" s="26"/>
    </row>
    <row r="1043" spans="2:2" ht="23.25" x14ac:dyDescent="0.35">
      <c r="B1043" s="26"/>
    </row>
    <row r="1044" spans="2:2" ht="23.25" x14ac:dyDescent="0.35">
      <c r="B1044" s="26"/>
    </row>
    <row r="1045" spans="2:2" ht="23.25" x14ac:dyDescent="0.35">
      <c r="B1045" s="26"/>
    </row>
    <row r="1046" spans="2:2" ht="23.25" x14ac:dyDescent="0.35">
      <c r="B1046" s="26"/>
    </row>
    <row r="1047" spans="2:2" ht="23.25" x14ac:dyDescent="0.35">
      <c r="B1047" s="26"/>
    </row>
    <row r="1048" spans="2:2" ht="23.25" x14ac:dyDescent="0.35">
      <c r="B1048" s="26"/>
    </row>
    <row r="1049" spans="2:2" ht="23.25" x14ac:dyDescent="0.35">
      <c r="B1049" s="26"/>
    </row>
    <row r="1050" spans="2:2" ht="23.25" x14ac:dyDescent="0.35">
      <c r="B1050" s="26"/>
    </row>
    <row r="1051" spans="2:2" ht="23.25" x14ac:dyDescent="0.35">
      <c r="B1051" s="26"/>
    </row>
    <row r="1052" spans="2:2" ht="23.25" x14ac:dyDescent="0.35">
      <c r="B1052" s="26"/>
    </row>
    <row r="1053" spans="2:2" ht="23.25" x14ac:dyDescent="0.35">
      <c r="B1053" s="26"/>
    </row>
    <row r="1054" spans="2:2" ht="23.25" x14ac:dyDescent="0.35">
      <c r="B1054" s="26"/>
    </row>
    <row r="1055" spans="2:2" ht="23.25" x14ac:dyDescent="0.35">
      <c r="B1055" s="26"/>
    </row>
    <row r="1056" spans="2:2" ht="23.25" x14ac:dyDescent="0.35">
      <c r="B1056" s="26"/>
    </row>
    <row r="1057" spans="2:2" ht="23.25" x14ac:dyDescent="0.35">
      <c r="B1057" s="26"/>
    </row>
    <row r="1058" spans="2:2" ht="23.25" x14ac:dyDescent="0.35">
      <c r="B1058" s="26"/>
    </row>
    <row r="1059" spans="2:2" ht="23.25" x14ac:dyDescent="0.35">
      <c r="B1059" s="26"/>
    </row>
    <row r="1060" spans="2:2" ht="23.25" x14ac:dyDescent="0.35">
      <c r="B1060" s="26"/>
    </row>
    <row r="1061" spans="2:2" ht="23.25" x14ac:dyDescent="0.35">
      <c r="B1061" s="26"/>
    </row>
    <row r="1062" spans="2:2" ht="23.25" x14ac:dyDescent="0.35">
      <c r="B1062" s="26"/>
    </row>
    <row r="1063" spans="2:2" ht="23.25" x14ac:dyDescent="0.35">
      <c r="B1063" s="26"/>
    </row>
    <row r="1064" spans="2:2" ht="23.25" x14ac:dyDescent="0.35">
      <c r="B1064" s="26"/>
    </row>
    <row r="1065" spans="2:2" ht="23.25" x14ac:dyDescent="0.35">
      <c r="B1065" s="26"/>
    </row>
    <row r="1066" spans="2:2" ht="23.25" x14ac:dyDescent="0.35">
      <c r="B1066" s="26"/>
    </row>
    <row r="1067" spans="2:2" ht="23.25" x14ac:dyDescent="0.35">
      <c r="B1067" s="26"/>
    </row>
    <row r="1068" spans="2:2" ht="23.25" x14ac:dyDescent="0.35">
      <c r="B1068" s="26"/>
    </row>
    <row r="1069" spans="2:2" ht="23.25" x14ac:dyDescent="0.35">
      <c r="B1069" s="26"/>
    </row>
    <row r="1070" spans="2:2" ht="23.25" x14ac:dyDescent="0.35">
      <c r="B1070" s="26"/>
    </row>
    <row r="1071" spans="2:2" ht="23.25" x14ac:dyDescent="0.35">
      <c r="B1071" s="26"/>
    </row>
    <row r="1072" spans="2:2" ht="23.25" x14ac:dyDescent="0.35">
      <c r="B1072" s="26"/>
    </row>
    <row r="1073" spans="2:2" ht="23.25" x14ac:dyDescent="0.35">
      <c r="B1073" s="26"/>
    </row>
    <row r="1074" spans="2:2" ht="23.25" x14ac:dyDescent="0.35">
      <c r="B1074" s="26"/>
    </row>
    <row r="1075" spans="2:2" ht="23.25" x14ac:dyDescent="0.35">
      <c r="B1075" s="26"/>
    </row>
    <row r="1076" spans="2:2" ht="23.25" x14ac:dyDescent="0.35">
      <c r="B1076" s="26"/>
    </row>
    <row r="1077" spans="2:2" ht="23.25" x14ac:dyDescent="0.35">
      <c r="B1077" s="26"/>
    </row>
    <row r="1078" spans="2:2" ht="23.25" x14ac:dyDescent="0.35">
      <c r="B1078" s="26"/>
    </row>
    <row r="1079" spans="2:2" ht="23.25" x14ac:dyDescent="0.35">
      <c r="B1079" s="26"/>
    </row>
    <row r="1080" spans="2:2" ht="23.25" x14ac:dyDescent="0.35">
      <c r="B1080" s="26"/>
    </row>
    <row r="1081" spans="2:2" ht="23.25" x14ac:dyDescent="0.35">
      <c r="B1081" s="26"/>
    </row>
    <row r="1082" spans="2:2" ht="23.25" x14ac:dyDescent="0.35">
      <c r="B1082" s="26"/>
    </row>
    <row r="1083" spans="2:2" ht="23.25" x14ac:dyDescent="0.35">
      <c r="B1083" s="26"/>
    </row>
    <row r="1084" spans="2:2" ht="23.25" x14ac:dyDescent="0.35">
      <c r="B1084" s="26"/>
    </row>
    <row r="1085" spans="2:2" ht="23.25" x14ac:dyDescent="0.35">
      <c r="B1085" s="26"/>
    </row>
    <row r="1086" spans="2:2" ht="23.25" x14ac:dyDescent="0.35">
      <c r="B1086" s="26"/>
    </row>
    <row r="1087" spans="2:2" ht="23.25" x14ac:dyDescent="0.35">
      <c r="B1087" s="26"/>
    </row>
    <row r="1088" spans="2:2" ht="23.25" x14ac:dyDescent="0.35">
      <c r="B1088" s="26"/>
    </row>
    <row r="1089" spans="2:2" ht="23.25" x14ac:dyDescent="0.35">
      <c r="B1089" s="26"/>
    </row>
    <row r="1090" spans="2:2" ht="23.25" x14ac:dyDescent="0.35">
      <c r="B1090" s="26"/>
    </row>
    <row r="1091" spans="2:2" ht="23.25" x14ac:dyDescent="0.35">
      <c r="B1091" s="26"/>
    </row>
    <row r="1092" spans="2:2" ht="23.25" x14ac:dyDescent="0.35">
      <c r="B1092" s="26"/>
    </row>
    <row r="1093" spans="2:2" ht="23.25" x14ac:dyDescent="0.35">
      <c r="B1093" s="26"/>
    </row>
    <row r="1094" spans="2:2" ht="23.25" x14ac:dyDescent="0.35">
      <c r="B1094" s="26"/>
    </row>
    <row r="1095" spans="2:2" ht="23.25" x14ac:dyDescent="0.35">
      <c r="B1095" s="26"/>
    </row>
    <row r="1096" spans="2:2" ht="23.25" x14ac:dyDescent="0.35">
      <c r="B1096" s="26"/>
    </row>
    <row r="1097" spans="2:2" ht="23.25" x14ac:dyDescent="0.35">
      <c r="B1097" s="26"/>
    </row>
    <row r="1098" spans="2:2" ht="23.25" x14ac:dyDescent="0.35">
      <c r="B1098" s="26"/>
    </row>
    <row r="1099" spans="2:2" ht="23.25" x14ac:dyDescent="0.35">
      <c r="B1099" s="26"/>
    </row>
    <row r="1100" spans="2:2" ht="23.25" x14ac:dyDescent="0.35">
      <c r="B1100" s="26"/>
    </row>
    <row r="1101" spans="2:2" ht="23.25" x14ac:dyDescent="0.35">
      <c r="B1101" s="26"/>
    </row>
    <row r="1102" spans="2:2" ht="23.25" x14ac:dyDescent="0.35">
      <c r="B1102" s="26"/>
    </row>
    <row r="1103" spans="2:2" ht="23.25" x14ac:dyDescent="0.35">
      <c r="B1103" s="26"/>
    </row>
    <row r="1104" spans="2:2" ht="23.25" x14ac:dyDescent="0.35">
      <c r="B1104" s="26"/>
    </row>
    <row r="1105" spans="2:2" ht="23.25" x14ac:dyDescent="0.35">
      <c r="B1105" s="26"/>
    </row>
    <row r="1106" spans="2:2" ht="23.25" x14ac:dyDescent="0.35">
      <c r="B1106" s="26"/>
    </row>
    <row r="1107" spans="2:2" ht="23.25" x14ac:dyDescent="0.35">
      <c r="B1107" s="26"/>
    </row>
    <row r="1108" spans="2:2" ht="23.25" x14ac:dyDescent="0.35">
      <c r="B1108" s="26"/>
    </row>
    <row r="1109" spans="2:2" ht="23.25" x14ac:dyDescent="0.35">
      <c r="B1109" s="26"/>
    </row>
    <row r="1110" spans="2:2" ht="23.25" x14ac:dyDescent="0.35">
      <c r="B1110" s="26"/>
    </row>
    <row r="1111" spans="2:2" ht="23.25" x14ac:dyDescent="0.35">
      <c r="B1111" s="26"/>
    </row>
    <row r="1112" spans="2:2" ht="23.25" x14ac:dyDescent="0.35">
      <c r="B1112" s="26"/>
    </row>
    <row r="1113" spans="2:2" ht="23.25" x14ac:dyDescent="0.35">
      <c r="B1113" s="26"/>
    </row>
    <row r="1114" spans="2:2" ht="23.25" x14ac:dyDescent="0.35">
      <c r="B1114" s="26"/>
    </row>
    <row r="1115" spans="2:2" ht="23.25" x14ac:dyDescent="0.35">
      <c r="B1115" s="26"/>
    </row>
    <row r="1116" spans="2:2" ht="23.25" x14ac:dyDescent="0.35">
      <c r="B1116" s="26"/>
    </row>
    <row r="1117" spans="2:2" ht="23.25" x14ac:dyDescent="0.35">
      <c r="B1117" s="26"/>
    </row>
    <row r="1118" spans="2:2" ht="23.25" x14ac:dyDescent="0.35">
      <c r="B1118" s="26"/>
    </row>
    <row r="1119" spans="2:2" ht="23.25" x14ac:dyDescent="0.35">
      <c r="B1119" s="26"/>
    </row>
    <row r="1120" spans="2:2" ht="23.25" x14ac:dyDescent="0.35">
      <c r="B1120" s="26"/>
    </row>
    <row r="1121" spans="2:2" ht="23.25" x14ac:dyDescent="0.35">
      <c r="B1121" s="26"/>
    </row>
    <row r="1122" spans="2:2" ht="23.25" x14ac:dyDescent="0.35">
      <c r="B1122" s="26"/>
    </row>
    <row r="1123" spans="2:2" ht="23.25" x14ac:dyDescent="0.35">
      <c r="B1123" s="26"/>
    </row>
    <row r="1124" spans="2:2" ht="23.25" x14ac:dyDescent="0.35">
      <c r="B1124" s="26"/>
    </row>
    <row r="1125" spans="2:2" ht="23.25" x14ac:dyDescent="0.35">
      <c r="B1125" s="26"/>
    </row>
    <row r="1126" spans="2:2" ht="23.25" x14ac:dyDescent="0.35">
      <c r="B1126" s="26"/>
    </row>
    <row r="1127" spans="2:2" ht="23.25" x14ac:dyDescent="0.35">
      <c r="B1127" s="26"/>
    </row>
    <row r="1128" spans="2:2" ht="23.25" x14ac:dyDescent="0.35">
      <c r="B1128" s="26"/>
    </row>
    <row r="1129" spans="2:2" ht="23.25" x14ac:dyDescent="0.35">
      <c r="B1129" s="26"/>
    </row>
    <row r="1130" spans="2:2" ht="23.25" x14ac:dyDescent="0.35">
      <c r="B1130" s="26"/>
    </row>
    <row r="1131" spans="2:2" ht="23.25" x14ac:dyDescent="0.35">
      <c r="B1131" s="26"/>
    </row>
    <row r="1132" spans="2:2" ht="23.25" x14ac:dyDescent="0.35">
      <c r="B1132" s="26"/>
    </row>
    <row r="1133" spans="2:2" ht="23.25" x14ac:dyDescent="0.35">
      <c r="B1133" s="26"/>
    </row>
    <row r="1134" spans="2:2" ht="23.25" x14ac:dyDescent="0.35">
      <c r="B1134" s="26"/>
    </row>
    <row r="1135" spans="2:2" ht="23.25" x14ac:dyDescent="0.35">
      <c r="B1135" s="26"/>
    </row>
    <row r="1136" spans="2:2" ht="23.25" x14ac:dyDescent="0.35">
      <c r="B1136" s="26"/>
    </row>
    <row r="1137" spans="2:2" ht="23.25" x14ac:dyDescent="0.35">
      <c r="B1137" s="26"/>
    </row>
    <row r="1138" spans="2:2" ht="23.25" x14ac:dyDescent="0.35">
      <c r="B1138" s="26"/>
    </row>
    <row r="1139" spans="2:2" ht="23.25" x14ac:dyDescent="0.35">
      <c r="B1139" s="26"/>
    </row>
    <row r="1140" spans="2:2" ht="23.25" x14ac:dyDescent="0.35">
      <c r="B1140" s="26"/>
    </row>
    <row r="1141" spans="2:2" ht="23.25" x14ac:dyDescent="0.35">
      <c r="B1141" s="26"/>
    </row>
    <row r="1142" spans="2:2" ht="23.25" x14ac:dyDescent="0.35">
      <c r="B1142" s="26"/>
    </row>
    <row r="1143" spans="2:2" ht="23.25" x14ac:dyDescent="0.35">
      <c r="B1143" s="26"/>
    </row>
    <row r="1144" spans="2:2" ht="23.25" x14ac:dyDescent="0.35">
      <c r="B1144" s="26"/>
    </row>
    <row r="1145" spans="2:2" ht="23.25" x14ac:dyDescent="0.35">
      <c r="B1145" s="26"/>
    </row>
    <row r="1146" spans="2:2" ht="23.25" x14ac:dyDescent="0.35">
      <c r="B1146" s="26"/>
    </row>
    <row r="1147" spans="2:2" ht="23.25" x14ac:dyDescent="0.35">
      <c r="B1147" s="26"/>
    </row>
    <row r="1148" spans="2:2" ht="23.25" x14ac:dyDescent="0.35">
      <c r="B1148" s="26"/>
    </row>
    <row r="1149" spans="2:2" ht="23.25" x14ac:dyDescent="0.35">
      <c r="B1149" s="26"/>
    </row>
    <row r="1150" spans="2:2" ht="23.25" x14ac:dyDescent="0.35">
      <c r="B1150" s="26"/>
    </row>
    <row r="1151" spans="2:2" ht="23.25" x14ac:dyDescent="0.35">
      <c r="B1151" s="26"/>
    </row>
    <row r="1152" spans="2:2" ht="23.25" x14ac:dyDescent="0.35">
      <c r="B1152" s="26"/>
    </row>
    <row r="1153" spans="2:2" ht="23.25" x14ac:dyDescent="0.35">
      <c r="B1153" s="26"/>
    </row>
    <row r="1154" spans="2:2" ht="23.25" x14ac:dyDescent="0.35">
      <c r="B1154" s="26"/>
    </row>
    <row r="1155" spans="2:2" ht="23.25" x14ac:dyDescent="0.35">
      <c r="B1155" s="26"/>
    </row>
    <row r="1156" spans="2:2" ht="23.25" x14ac:dyDescent="0.35">
      <c r="B1156" s="26"/>
    </row>
    <row r="1157" spans="2:2" ht="23.25" x14ac:dyDescent="0.35">
      <c r="B1157" s="26"/>
    </row>
    <row r="1158" spans="2:2" ht="23.25" x14ac:dyDescent="0.35">
      <c r="B1158" s="26"/>
    </row>
    <row r="1159" spans="2:2" ht="23.25" x14ac:dyDescent="0.35">
      <c r="B1159" s="26"/>
    </row>
    <row r="1160" spans="2:2" ht="23.25" x14ac:dyDescent="0.35">
      <c r="B1160" s="26"/>
    </row>
    <row r="1161" spans="2:2" ht="23.25" x14ac:dyDescent="0.35">
      <c r="B1161" s="26"/>
    </row>
    <row r="1162" spans="2:2" ht="23.25" x14ac:dyDescent="0.35">
      <c r="B1162" s="26"/>
    </row>
    <row r="1163" spans="2:2" ht="23.25" x14ac:dyDescent="0.35">
      <c r="B1163" s="26"/>
    </row>
    <row r="1164" spans="2:2" ht="23.25" x14ac:dyDescent="0.35">
      <c r="B1164" s="26"/>
    </row>
    <row r="1165" spans="2:2" ht="23.25" x14ac:dyDescent="0.35">
      <c r="B1165" s="26"/>
    </row>
    <row r="1166" spans="2:2" ht="23.25" x14ac:dyDescent="0.35">
      <c r="B1166" s="26"/>
    </row>
    <row r="1167" spans="2:2" ht="23.25" x14ac:dyDescent="0.35">
      <c r="B1167" s="26"/>
    </row>
    <row r="1168" spans="2:2" ht="23.25" x14ac:dyDescent="0.35">
      <c r="B1168" s="26"/>
    </row>
    <row r="1169" spans="2:2" ht="23.25" x14ac:dyDescent="0.35">
      <c r="B1169" s="26"/>
    </row>
    <row r="1170" spans="2:2" ht="23.25" x14ac:dyDescent="0.35">
      <c r="B1170" s="26"/>
    </row>
    <row r="1171" spans="2:2" ht="23.25" x14ac:dyDescent="0.35">
      <c r="B1171" s="26"/>
    </row>
    <row r="1172" spans="2:2" ht="23.25" x14ac:dyDescent="0.35">
      <c r="B1172" s="26"/>
    </row>
    <row r="1173" spans="2:2" ht="23.25" x14ac:dyDescent="0.35">
      <c r="B1173" s="26"/>
    </row>
    <row r="1174" spans="2:2" ht="23.25" x14ac:dyDescent="0.35">
      <c r="B1174" s="26"/>
    </row>
    <row r="1175" spans="2:2" ht="23.25" x14ac:dyDescent="0.35">
      <c r="B1175" s="26"/>
    </row>
    <row r="1176" spans="2:2" ht="23.25" x14ac:dyDescent="0.35">
      <c r="B1176" s="26"/>
    </row>
    <row r="1177" spans="2:2" ht="23.25" x14ac:dyDescent="0.35">
      <c r="B1177" s="26"/>
    </row>
    <row r="1178" spans="2:2" ht="23.25" x14ac:dyDescent="0.35">
      <c r="B1178" s="26"/>
    </row>
    <row r="1179" spans="2:2" ht="23.25" x14ac:dyDescent="0.35">
      <c r="B1179" s="26"/>
    </row>
    <row r="1180" spans="2:2" ht="23.25" x14ac:dyDescent="0.35">
      <c r="B1180" s="26"/>
    </row>
    <row r="1181" spans="2:2" ht="23.25" x14ac:dyDescent="0.35">
      <c r="B1181" s="26"/>
    </row>
    <row r="1182" spans="2:2" ht="23.25" x14ac:dyDescent="0.35">
      <c r="B1182" s="26"/>
    </row>
    <row r="1183" spans="2:2" ht="23.25" x14ac:dyDescent="0.35">
      <c r="B1183" s="26"/>
    </row>
    <row r="1184" spans="2:2" ht="23.25" x14ac:dyDescent="0.35">
      <c r="B1184" s="26"/>
    </row>
    <row r="1185" spans="2:2" ht="23.25" x14ac:dyDescent="0.35">
      <c r="B1185" s="26"/>
    </row>
    <row r="1186" spans="2:2" ht="23.25" x14ac:dyDescent="0.35">
      <c r="B1186" s="26"/>
    </row>
    <row r="1187" spans="2:2" ht="23.25" x14ac:dyDescent="0.35">
      <c r="B1187" s="26"/>
    </row>
    <row r="1188" spans="2:2" ht="23.25" x14ac:dyDescent="0.35">
      <c r="B1188" s="26"/>
    </row>
    <row r="1189" spans="2:2" ht="23.25" x14ac:dyDescent="0.35">
      <c r="B1189" s="26"/>
    </row>
    <row r="1190" spans="2:2" ht="23.25" x14ac:dyDescent="0.35">
      <c r="B1190" s="26"/>
    </row>
    <row r="1191" spans="2:2" ht="23.25" x14ac:dyDescent="0.35">
      <c r="B1191" s="26"/>
    </row>
    <row r="1192" spans="2:2" ht="23.25" x14ac:dyDescent="0.35">
      <c r="B1192" s="26"/>
    </row>
    <row r="1193" spans="2:2" ht="23.25" x14ac:dyDescent="0.35">
      <c r="B1193" s="26"/>
    </row>
    <row r="1194" spans="2:2" ht="23.25" x14ac:dyDescent="0.35">
      <c r="B1194" s="26"/>
    </row>
    <row r="1195" spans="2:2" ht="23.25" x14ac:dyDescent="0.35">
      <c r="B1195" s="26"/>
    </row>
    <row r="1196" spans="2:2" ht="23.25" x14ac:dyDescent="0.35">
      <c r="B1196" s="26"/>
    </row>
    <row r="1197" spans="2:2" ht="23.25" x14ac:dyDescent="0.35">
      <c r="B1197" s="26"/>
    </row>
    <row r="1198" spans="2:2" ht="23.25" x14ac:dyDescent="0.35">
      <c r="B1198" s="26"/>
    </row>
    <row r="1199" spans="2:2" ht="23.25" x14ac:dyDescent="0.35">
      <c r="B1199" s="26"/>
    </row>
    <row r="1200" spans="2:2" ht="23.25" x14ac:dyDescent="0.35">
      <c r="B1200" s="26"/>
    </row>
    <row r="1201" spans="2:2" ht="23.25" x14ac:dyDescent="0.35">
      <c r="B1201" s="26"/>
    </row>
    <row r="1202" spans="2:2" ht="23.25" x14ac:dyDescent="0.35">
      <c r="B1202" s="26"/>
    </row>
    <row r="1203" spans="2:2" ht="23.25" x14ac:dyDescent="0.35">
      <c r="B1203" s="26"/>
    </row>
    <row r="1204" spans="2:2" ht="23.25" x14ac:dyDescent="0.35">
      <c r="B1204" s="26"/>
    </row>
    <row r="1205" spans="2:2" ht="23.25" x14ac:dyDescent="0.35">
      <c r="B1205" s="26"/>
    </row>
    <row r="1206" spans="2:2" ht="23.25" x14ac:dyDescent="0.35">
      <c r="B1206" s="26"/>
    </row>
    <row r="1207" spans="2:2" ht="23.25" x14ac:dyDescent="0.35">
      <c r="B1207" s="26"/>
    </row>
    <row r="1208" spans="2:2" ht="23.25" x14ac:dyDescent="0.35">
      <c r="B1208" s="26"/>
    </row>
    <row r="1209" spans="2:2" ht="23.25" x14ac:dyDescent="0.35">
      <c r="B1209" s="26"/>
    </row>
    <row r="1210" spans="2:2" ht="23.25" x14ac:dyDescent="0.35">
      <c r="B1210" s="26"/>
    </row>
    <row r="1211" spans="2:2" ht="23.25" x14ac:dyDescent="0.35">
      <c r="B1211" s="26"/>
    </row>
    <row r="1212" spans="2:2" ht="23.25" x14ac:dyDescent="0.35">
      <c r="B1212" s="26"/>
    </row>
    <row r="1213" spans="2:2" ht="23.25" x14ac:dyDescent="0.35">
      <c r="B1213" s="26"/>
    </row>
    <row r="1214" spans="2:2" ht="23.25" x14ac:dyDescent="0.35">
      <c r="B1214" s="26"/>
    </row>
    <row r="1215" spans="2:2" ht="23.25" x14ac:dyDescent="0.35">
      <c r="B1215" s="26"/>
    </row>
    <row r="1216" spans="2:2" ht="23.25" x14ac:dyDescent="0.35">
      <c r="B1216" s="26"/>
    </row>
    <row r="1217" spans="2:2" ht="23.25" x14ac:dyDescent="0.35">
      <c r="B1217" s="26"/>
    </row>
    <row r="1218" spans="2:2" ht="23.25" x14ac:dyDescent="0.35">
      <c r="B1218" s="26"/>
    </row>
    <row r="1219" spans="2:2" ht="23.25" x14ac:dyDescent="0.35">
      <c r="B1219" s="26"/>
    </row>
    <row r="1220" spans="2:2" ht="23.25" x14ac:dyDescent="0.35">
      <c r="B1220" s="26"/>
    </row>
    <row r="1221" spans="2:2" ht="23.25" x14ac:dyDescent="0.35">
      <c r="B1221" s="26"/>
    </row>
    <row r="1222" spans="2:2" ht="23.25" x14ac:dyDescent="0.35">
      <c r="B1222" s="26"/>
    </row>
    <row r="1223" spans="2:2" ht="23.25" x14ac:dyDescent="0.35">
      <c r="B1223" s="26"/>
    </row>
    <row r="1224" spans="2:2" ht="23.25" x14ac:dyDescent="0.35">
      <c r="B1224" s="26"/>
    </row>
    <row r="1225" spans="2:2" ht="23.25" x14ac:dyDescent="0.35">
      <c r="B1225" s="26"/>
    </row>
    <row r="1226" spans="2:2" ht="23.25" x14ac:dyDescent="0.35">
      <c r="B1226" s="26"/>
    </row>
    <row r="1227" spans="2:2" ht="23.25" x14ac:dyDescent="0.35">
      <c r="B1227" s="26"/>
    </row>
    <row r="1228" spans="2:2" ht="23.25" x14ac:dyDescent="0.35">
      <c r="B1228" s="26"/>
    </row>
    <row r="1229" spans="2:2" ht="23.25" x14ac:dyDescent="0.35">
      <c r="B1229" s="26"/>
    </row>
    <row r="1230" spans="2:2" ht="23.25" x14ac:dyDescent="0.35">
      <c r="B1230" s="26"/>
    </row>
    <row r="1231" spans="2:2" ht="23.25" x14ac:dyDescent="0.35">
      <c r="B1231" s="26"/>
    </row>
    <row r="1232" spans="2:2" ht="23.25" x14ac:dyDescent="0.35">
      <c r="B1232" s="26"/>
    </row>
    <row r="1233" spans="2:2" ht="23.25" x14ac:dyDescent="0.35">
      <c r="B1233" s="26"/>
    </row>
    <row r="1234" spans="2:2" ht="23.25" x14ac:dyDescent="0.35">
      <c r="B1234" s="26"/>
    </row>
    <row r="1235" spans="2:2" ht="23.25" x14ac:dyDescent="0.35">
      <c r="B1235" s="26"/>
    </row>
    <row r="1236" spans="2:2" ht="23.25" x14ac:dyDescent="0.35">
      <c r="B1236" s="26"/>
    </row>
    <row r="1237" spans="2:2" ht="23.25" x14ac:dyDescent="0.35">
      <c r="B1237" s="26"/>
    </row>
    <row r="1238" spans="2:2" ht="23.25" x14ac:dyDescent="0.35">
      <c r="B1238" s="26"/>
    </row>
    <row r="1239" spans="2:2" ht="23.25" x14ac:dyDescent="0.35">
      <c r="B1239" s="26"/>
    </row>
    <row r="1240" spans="2:2" ht="23.25" x14ac:dyDescent="0.35">
      <c r="B1240" s="26"/>
    </row>
    <row r="1241" spans="2:2" ht="23.25" x14ac:dyDescent="0.35">
      <c r="B1241" s="26"/>
    </row>
    <row r="1242" spans="2:2" ht="23.25" x14ac:dyDescent="0.35">
      <c r="B1242" s="26"/>
    </row>
    <row r="1243" spans="2:2" ht="23.25" x14ac:dyDescent="0.35">
      <c r="B1243" s="26"/>
    </row>
    <row r="1244" spans="2:2" ht="23.25" x14ac:dyDescent="0.35">
      <c r="B1244" s="26"/>
    </row>
    <row r="1245" spans="2:2" ht="23.25" x14ac:dyDescent="0.35">
      <c r="B1245" s="26"/>
    </row>
    <row r="1246" spans="2:2" ht="23.25" x14ac:dyDescent="0.35">
      <c r="B1246" s="26"/>
    </row>
    <row r="1247" spans="2:2" ht="23.25" x14ac:dyDescent="0.35">
      <c r="B1247" s="26"/>
    </row>
    <row r="1248" spans="2:2" ht="23.25" x14ac:dyDescent="0.35">
      <c r="B1248" s="26"/>
    </row>
    <row r="1249" spans="2:2" ht="23.25" x14ac:dyDescent="0.35">
      <c r="B1249" s="26"/>
    </row>
    <row r="1250" spans="2:2" ht="23.25" x14ac:dyDescent="0.35">
      <c r="B1250" s="26"/>
    </row>
    <row r="1251" spans="2:2" ht="23.25" x14ac:dyDescent="0.35">
      <c r="B1251" s="26"/>
    </row>
    <row r="1252" spans="2:2" ht="23.25" x14ac:dyDescent="0.35">
      <c r="B1252" s="26"/>
    </row>
    <row r="1253" spans="2:2" ht="23.25" x14ac:dyDescent="0.35">
      <c r="B1253" s="26"/>
    </row>
    <row r="1254" spans="2:2" ht="23.25" x14ac:dyDescent="0.35">
      <c r="B1254" s="26"/>
    </row>
    <row r="1255" spans="2:2" ht="23.25" x14ac:dyDescent="0.35">
      <c r="B1255" s="26"/>
    </row>
    <row r="1256" spans="2:2" ht="23.25" x14ac:dyDescent="0.35">
      <c r="B1256" s="26"/>
    </row>
    <row r="1257" spans="2:2" ht="23.25" x14ac:dyDescent="0.35">
      <c r="B1257" s="26"/>
    </row>
    <row r="1258" spans="2:2" ht="23.25" x14ac:dyDescent="0.35">
      <c r="B1258" s="26"/>
    </row>
    <row r="1259" spans="2:2" ht="23.25" x14ac:dyDescent="0.35">
      <c r="B1259" s="26"/>
    </row>
    <row r="1260" spans="2:2" ht="23.25" x14ac:dyDescent="0.35">
      <c r="B1260" s="26"/>
    </row>
    <row r="1261" spans="2:2" ht="23.25" x14ac:dyDescent="0.35">
      <c r="B1261" s="26"/>
    </row>
    <row r="1262" spans="2:2" ht="23.25" x14ac:dyDescent="0.35">
      <c r="B1262" s="26"/>
    </row>
    <row r="1263" spans="2:2" ht="23.25" x14ac:dyDescent="0.35">
      <c r="B1263" s="26"/>
    </row>
    <row r="1264" spans="2:2" ht="23.25" x14ac:dyDescent="0.35">
      <c r="B1264" s="26"/>
    </row>
    <row r="1265" spans="2:2" ht="23.25" x14ac:dyDescent="0.35">
      <c r="B1265" s="26"/>
    </row>
    <row r="1266" spans="2:2" ht="23.25" x14ac:dyDescent="0.35">
      <c r="B1266" s="26"/>
    </row>
    <row r="1267" spans="2:2" ht="23.25" x14ac:dyDescent="0.35">
      <c r="B1267" s="26"/>
    </row>
    <row r="1268" spans="2:2" ht="23.25" x14ac:dyDescent="0.35">
      <c r="B1268" s="26"/>
    </row>
    <row r="1269" spans="2:2" ht="23.25" x14ac:dyDescent="0.35">
      <c r="B1269" s="26"/>
    </row>
    <row r="1270" spans="2:2" ht="23.25" x14ac:dyDescent="0.35">
      <c r="B1270" s="26"/>
    </row>
    <row r="1271" spans="2:2" ht="23.25" x14ac:dyDescent="0.35">
      <c r="B1271" s="26"/>
    </row>
    <row r="1272" spans="2:2" ht="23.25" x14ac:dyDescent="0.35">
      <c r="B1272" s="26"/>
    </row>
    <row r="1273" spans="2:2" ht="23.25" x14ac:dyDescent="0.35">
      <c r="B1273" s="26"/>
    </row>
    <row r="1274" spans="2:2" ht="23.25" x14ac:dyDescent="0.35">
      <c r="B1274" s="26"/>
    </row>
    <row r="1275" spans="2:2" ht="23.25" x14ac:dyDescent="0.35">
      <c r="B1275" s="26"/>
    </row>
    <row r="1276" spans="2:2" ht="23.25" x14ac:dyDescent="0.35">
      <c r="B1276" s="26"/>
    </row>
    <row r="1277" spans="2:2" ht="23.25" x14ac:dyDescent="0.35">
      <c r="B1277" s="26"/>
    </row>
    <row r="1278" spans="2:2" ht="23.25" x14ac:dyDescent="0.35">
      <c r="B1278" s="26"/>
    </row>
    <row r="1279" spans="2:2" ht="23.25" x14ac:dyDescent="0.35">
      <c r="B1279" s="26"/>
    </row>
    <row r="1280" spans="2:2" ht="23.25" x14ac:dyDescent="0.35">
      <c r="B1280" s="26"/>
    </row>
    <row r="1281" spans="2:2" ht="23.25" x14ac:dyDescent="0.35">
      <c r="B1281" s="26"/>
    </row>
    <row r="1282" spans="2:2" ht="23.25" x14ac:dyDescent="0.35">
      <c r="B1282" s="26"/>
    </row>
    <row r="1283" spans="2:2" ht="23.25" x14ac:dyDescent="0.35">
      <c r="B1283" s="26"/>
    </row>
    <row r="1284" spans="2:2" ht="23.25" x14ac:dyDescent="0.35">
      <c r="B1284" s="26"/>
    </row>
    <row r="1285" spans="2:2" ht="23.25" x14ac:dyDescent="0.35">
      <c r="B1285" s="26"/>
    </row>
    <row r="1286" spans="2:2" ht="23.25" x14ac:dyDescent="0.35">
      <c r="B1286" s="26"/>
    </row>
    <row r="1287" spans="2:2" ht="23.25" x14ac:dyDescent="0.35">
      <c r="B1287" s="26"/>
    </row>
    <row r="1288" spans="2:2" ht="23.25" x14ac:dyDescent="0.35">
      <c r="B1288" s="26"/>
    </row>
    <row r="1289" spans="2:2" ht="23.25" x14ac:dyDescent="0.35">
      <c r="B1289" s="26"/>
    </row>
    <row r="1290" spans="2:2" ht="23.25" x14ac:dyDescent="0.35">
      <c r="B1290" s="26"/>
    </row>
    <row r="1291" spans="2:2" ht="23.25" x14ac:dyDescent="0.35">
      <c r="B1291" s="26"/>
    </row>
    <row r="1292" spans="2:2" ht="23.25" x14ac:dyDescent="0.35">
      <c r="B1292" s="26"/>
    </row>
    <row r="1293" spans="2:2" ht="23.25" x14ac:dyDescent="0.35">
      <c r="B1293" s="26"/>
    </row>
    <row r="1294" spans="2:2" ht="23.25" x14ac:dyDescent="0.35">
      <c r="B1294" s="26"/>
    </row>
    <row r="1295" spans="2:2" ht="23.25" x14ac:dyDescent="0.35">
      <c r="B1295" s="26"/>
    </row>
    <row r="1296" spans="2:2" ht="23.25" x14ac:dyDescent="0.35">
      <c r="B1296" s="26"/>
    </row>
    <row r="1297" spans="2:2" ht="23.25" x14ac:dyDescent="0.35">
      <c r="B1297" s="26"/>
    </row>
    <row r="1298" spans="2:2" ht="23.25" x14ac:dyDescent="0.35">
      <c r="B1298" s="26"/>
    </row>
    <row r="1299" spans="2:2" ht="23.25" x14ac:dyDescent="0.35">
      <c r="B1299" s="26"/>
    </row>
    <row r="1300" spans="2:2" ht="23.25" x14ac:dyDescent="0.35">
      <c r="B1300" s="26"/>
    </row>
    <row r="1301" spans="2:2" ht="23.25" x14ac:dyDescent="0.35">
      <c r="B1301" s="26"/>
    </row>
    <row r="1302" spans="2:2" ht="23.25" x14ac:dyDescent="0.35">
      <c r="B1302" s="26"/>
    </row>
    <row r="1303" spans="2:2" ht="23.25" x14ac:dyDescent="0.35">
      <c r="B1303" s="26"/>
    </row>
    <row r="1304" spans="2:2" ht="23.25" x14ac:dyDescent="0.35">
      <c r="B1304" s="26"/>
    </row>
    <row r="1305" spans="2:2" ht="23.25" x14ac:dyDescent="0.35">
      <c r="B1305" s="26"/>
    </row>
    <row r="1306" spans="2:2" ht="23.25" x14ac:dyDescent="0.35">
      <c r="B1306" s="26"/>
    </row>
    <row r="1307" spans="2:2" ht="23.25" x14ac:dyDescent="0.35">
      <c r="B1307" s="26"/>
    </row>
    <row r="1308" spans="2:2" ht="23.25" x14ac:dyDescent="0.35">
      <c r="B1308" s="26"/>
    </row>
    <row r="1309" spans="2:2" ht="23.25" x14ac:dyDescent="0.35">
      <c r="B1309" s="26"/>
    </row>
    <row r="1310" spans="2:2" ht="23.25" x14ac:dyDescent="0.35">
      <c r="B1310" s="26"/>
    </row>
    <row r="1311" spans="2:2" ht="23.25" x14ac:dyDescent="0.35">
      <c r="B1311" s="26"/>
    </row>
    <row r="1312" spans="2:2" ht="23.25" x14ac:dyDescent="0.35">
      <c r="B1312" s="26"/>
    </row>
    <row r="1313" spans="2:2" ht="23.25" x14ac:dyDescent="0.35">
      <c r="B1313" s="26"/>
    </row>
    <row r="1314" spans="2:2" ht="23.25" x14ac:dyDescent="0.35">
      <c r="B1314" s="26"/>
    </row>
    <row r="1315" spans="2:2" ht="23.25" x14ac:dyDescent="0.35">
      <c r="B1315" s="26"/>
    </row>
    <row r="1316" spans="2:2" ht="23.25" x14ac:dyDescent="0.35">
      <c r="B1316" s="26"/>
    </row>
    <row r="1317" spans="2:2" ht="23.25" x14ac:dyDescent="0.35">
      <c r="B1317" s="26"/>
    </row>
    <row r="1318" spans="2:2" ht="23.25" x14ac:dyDescent="0.35">
      <c r="B1318" s="26"/>
    </row>
    <row r="1319" spans="2:2" ht="23.25" x14ac:dyDescent="0.35">
      <c r="B1319" s="26"/>
    </row>
    <row r="1320" spans="2:2" ht="23.25" x14ac:dyDescent="0.35">
      <c r="B1320" s="26"/>
    </row>
    <row r="1321" spans="2:2" ht="23.25" x14ac:dyDescent="0.35">
      <c r="B1321" s="26"/>
    </row>
    <row r="1322" spans="2:2" ht="23.25" x14ac:dyDescent="0.35">
      <c r="B1322" s="26"/>
    </row>
    <row r="1323" spans="2:2" ht="23.25" x14ac:dyDescent="0.35">
      <c r="B1323" s="26"/>
    </row>
    <row r="1324" spans="2:2" ht="23.25" x14ac:dyDescent="0.35">
      <c r="B1324" s="26"/>
    </row>
    <row r="1325" spans="2:2" ht="23.25" x14ac:dyDescent="0.35">
      <c r="B1325" s="26"/>
    </row>
    <row r="1326" spans="2:2" ht="23.25" x14ac:dyDescent="0.35">
      <c r="B1326" s="26"/>
    </row>
    <row r="1327" spans="2:2" ht="23.25" x14ac:dyDescent="0.35">
      <c r="B1327" s="26"/>
    </row>
    <row r="1328" spans="2:2" ht="23.25" x14ac:dyDescent="0.35">
      <c r="B1328" s="26"/>
    </row>
    <row r="1329" spans="2:2" ht="23.25" x14ac:dyDescent="0.35">
      <c r="B1329" s="26"/>
    </row>
    <row r="1330" spans="2:2" ht="23.25" x14ac:dyDescent="0.35">
      <c r="B1330" s="26"/>
    </row>
    <row r="1331" spans="2:2" ht="23.25" x14ac:dyDescent="0.35">
      <c r="B1331" s="26"/>
    </row>
    <row r="1332" spans="2:2" ht="23.25" x14ac:dyDescent="0.35">
      <c r="B1332" s="26"/>
    </row>
    <row r="1333" spans="2:2" ht="23.25" x14ac:dyDescent="0.35">
      <c r="B1333" s="26"/>
    </row>
    <row r="1334" spans="2:2" ht="23.25" x14ac:dyDescent="0.35">
      <c r="B1334" s="26"/>
    </row>
    <row r="1335" spans="2:2" ht="23.25" x14ac:dyDescent="0.35">
      <c r="B1335" s="26"/>
    </row>
    <row r="1336" spans="2:2" ht="23.25" x14ac:dyDescent="0.35">
      <c r="B1336" s="26"/>
    </row>
    <row r="1337" spans="2:2" ht="23.25" x14ac:dyDescent="0.35">
      <c r="B1337" s="26"/>
    </row>
    <row r="1338" spans="2:2" ht="23.25" x14ac:dyDescent="0.35">
      <c r="B1338" s="26"/>
    </row>
    <row r="1339" spans="2:2" ht="23.25" x14ac:dyDescent="0.35">
      <c r="B1339" s="26"/>
    </row>
    <row r="1340" spans="2:2" ht="23.25" x14ac:dyDescent="0.35">
      <c r="B1340" s="26"/>
    </row>
    <row r="1341" spans="2:2" ht="23.25" x14ac:dyDescent="0.35">
      <c r="B1341" s="26"/>
    </row>
    <row r="1342" spans="2:2" ht="23.25" x14ac:dyDescent="0.35">
      <c r="B1342" s="26"/>
    </row>
    <row r="1343" spans="2:2" ht="23.25" x14ac:dyDescent="0.35">
      <c r="B1343" s="26"/>
    </row>
    <row r="1344" spans="2:2" ht="23.25" x14ac:dyDescent="0.35">
      <c r="B1344" s="26"/>
    </row>
    <row r="1345" spans="2:2" ht="23.25" x14ac:dyDescent="0.35">
      <c r="B1345" s="26"/>
    </row>
    <row r="1346" spans="2:2" ht="23.25" x14ac:dyDescent="0.35">
      <c r="B1346" s="26"/>
    </row>
    <row r="1347" spans="2:2" ht="23.25" x14ac:dyDescent="0.35">
      <c r="B1347" s="26"/>
    </row>
    <row r="1348" spans="2:2" ht="23.25" x14ac:dyDescent="0.35">
      <c r="B1348" s="26"/>
    </row>
    <row r="1349" spans="2:2" ht="23.25" x14ac:dyDescent="0.35">
      <c r="B1349" s="26"/>
    </row>
    <row r="1350" spans="2:2" ht="23.25" x14ac:dyDescent="0.35">
      <c r="B1350" s="26"/>
    </row>
    <row r="1351" spans="2:2" ht="23.25" x14ac:dyDescent="0.35">
      <c r="B1351" s="26"/>
    </row>
    <row r="1352" spans="2:2" ht="23.25" x14ac:dyDescent="0.35">
      <c r="B1352" s="26"/>
    </row>
    <row r="1353" spans="2:2" ht="23.25" x14ac:dyDescent="0.35">
      <c r="B1353" s="26"/>
    </row>
    <row r="1354" spans="2:2" ht="23.25" x14ac:dyDescent="0.35">
      <c r="B1354" s="26"/>
    </row>
    <row r="1355" spans="2:2" ht="23.25" x14ac:dyDescent="0.35">
      <c r="B1355" s="26"/>
    </row>
    <row r="1356" spans="2:2" ht="23.25" x14ac:dyDescent="0.35">
      <c r="B1356" s="26"/>
    </row>
    <row r="1357" spans="2:2" ht="23.25" x14ac:dyDescent="0.35">
      <c r="B1357" s="26"/>
    </row>
    <row r="1358" spans="2:2" ht="23.25" x14ac:dyDescent="0.35">
      <c r="B1358" s="26"/>
    </row>
    <row r="1359" spans="2:2" ht="23.25" x14ac:dyDescent="0.35">
      <c r="B1359" s="26"/>
    </row>
    <row r="1360" spans="2:2" ht="23.25" x14ac:dyDescent="0.35">
      <c r="B1360" s="26"/>
    </row>
    <row r="1361" spans="2:2" ht="23.25" x14ac:dyDescent="0.35">
      <c r="B1361" s="26"/>
    </row>
    <row r="1362" spans="2:2" ht="23.25" x14ac:dyDescent="0.35">
      <c r="B1362" s="26"/>
    </row>
    <row r="1363" spans="2:2" ht="23.25" x14ac:dyDescent="0.35">
      <c r="B1363" s="26"/>
    </row>
    <row r="1364" spans="2:2" ht="23.25" x14ac:dyDescent="0.35">
      <c r="B1364" s="26"/>
    </row>
    <row r="1365" spans="2:2" ht="23.25" x14ac:dyDescent="0.35">
      <c r="B1365" s="26"/>
    </row>
    <row r="1366" spans="2:2" ht="23.25" x14ac:dyDescent="0.35">
      <c r="B1366" s="26"/>
    </row>
    <row r="1367" spans="2:2" ht="23.25" x14ac:dyDescent="0.35">
      <c r="B1367" s="26"/>
    </row>
    <row r="1368" spans="2:2" ht="23.25" x14ac:dyDescent="0.35">
      <c r="B1368" s="26"/>
    </row>
    <row r="1369" spans="2:2" ht="23.25" x14ac:dyDescent="0.35">
      <c r="B1369" s="26"/>
    </row>
    <row r="1370" spans="2:2" ht="23.25" x14ac:dyDescent="0.35">
      <c r="B1370" s="26"/>
    </row>
    <row r="1371" spans="2:2" ht="23.25" x14ac:dyDescent="0.35">
      <c r="B1371" s="26"/>
    </row>
    <row r="1372" spans="2:2" ht="23.25" x14ac:dyDescent="0.35">
      <c r="B1372" s="26"/>
    </row>
    <row r="1373" spans="2:2" ht="23.25" x14ac:dyDescent="0.35">
      <c r="B1373" s="26"/>
    </row>
    <row r="1374" spans="2:2" ht="23.25" x14ac:dyDescent="0.35">
      <c r="B1374" s="26"/>
    </row>
    <row r="1375" spans="2:2" ht="23.25" x14ac:dyDescent="0.35">
      <c r="B1375" s="26"/>
    </row>
    <row r="1376" spans="2:2" ht="23.25" x14ac:dyDescent="0.35">
      <c r="B1376" s="26"/>
    </row>
    <row r="1377" spans="2:2" ht="23.25" x14ac:dyDescent="0.35">
      <c r="B1377" s="26"/>
    </row>
    <row r="1378" spans="2:2" ht="23.25" x14ac:dyDescent="0.35">
      <c r="B1378" s="26"/>
    </row>
    <row r="1379" spans="2:2" ht="23.25" x14ac:dyDescent="0.35">
      <c r="B1379" s="26"/>
    </row>
    <row r="1380" spans="2:2" ht="23.25" x14ac:dyDescent="0.35">
      <c r="B1380" s="26"/>
    </row>
    <row r="1381" spans="2:2" ht="23.25" x14ac:dyDescent="0.35">
      <c r="B1381" s="26"/>
    </row>
    <row r="1382" spans="2:2" ht="23.25" x14ac:dyDescent="0.35">
      <c r="B1382" s="26"/>
    </row>
    <row r="1383" spans="2:2" ht="23.25" x14ac:dyDescent="0.35">
      <c r="B1383" s="26"/>
    </row>
    <row r="1384" spans="2:2" ht="23.25" x14ac:dyDescent="0.35">
      <c r="B1384" s="26"/>
    </row>
    <row r="1385" spans="2:2" ht="23.25" x14ac:dyDescent="0.35">
      <c r="B1385" s="26"/>
    </row>
    <row r="1386" spans="2:2" ht="23.25" x14ac:dyDescent="0.35">
      <c r="B1386" s="26"/>
    </row>
    <row r="1387" spans="2:2" ht="23.25" x14ac:dyDescent="0.35">
      <c r="B1387" s="26"/>
    </row>
    <row r="1388" spans="2:2" ht="23.25" x14ac:dyDescent="0.35">
      <c r="B1388" s="26"/>
    </row>
    <row r="1389" spans="2:2" ht="23.25" x14ac:dyDescent="0.35">
      <c r="B1389" s="26"/>
    </row>
    <row r="1390" spans="2:2" ht="23.25" x14ac:dyDescent="0.35">
      <c r="B1390" s="26"/>
    </row>
    <row r="1391" spans="2:2" ht="23.25" x14ac:dyDescent="0.35">
      <c r="B1391" s="26"/>
    </row>
    <row r="1392" spans="2:2" ht="23.25" x14ac:dyDescent="0.35">
      <c r="B1392" s="26"/>
    </row>
    <row r="1393" spans="2:2" ht="23.25" x14ac:dyDescent="0.35">
      <c r="B1393" s="26"/>
    </row>
    <row r="1394" spans="2:2" ht="23.25" x14ac:dyDescent="0.35">
      <c r="B1394" s="26"/>
    </row>
    <row r="1395" spans="2:2" ht="23.25" x14ac:dyDescent="0.35">
      <c r="B1395" s="26"/>
    </row>
    <row r="1396" spans="2:2" ht="23.25" x14ac:dyDescent="0.35">
      <c r="B1396" s="26"/>
    </row>
    <row r="1397" spans="2:2" ht="23.25" x14ac:dyDescent="0.35">
      <c r="B1397" s="26"/>
    </row>
    <row r="1398" spans="2:2" ht="23.25" x14ac:dyDescent="0.35">
      <c r="B1398" s="26"/>
    </row>
    <row r="1399" spans="2:2" ht="23.25" x14ac:dyDescent="0.35">
      <c r="B1399" s="26"/>
    </row>
    <row r="1400" spans="2:2" ht="23.25" x14ac:dyDescent="0.35">
      <c r="B1400" s="26"/>
    </row>
    <row r="1401" spans="2:2" ht="23.25" x14ac:dyDescent="0.35">
      <c r="B1401" s="26"/>
    </row>
    <row r="1402" spans="2:2" ht="23.25" x14ac:dyDescent="0.35">
      <c r="B1402" s="26"/>
    </row>
    <row r="1403" spans="2:2" ht="23.25" x14ac:dyDescent="0.35">
      <c r="B1403" s="26"/>
    </row>
    <row r="1404" spans="2:2" ht="23.25" x14ac:dyDescent="0.35">
      <c r="B1404" s="26"/>
    </row>
    <row r="1405" spans="2:2" ht="23.25" x14ac:dyDescent="0.35">
      <c r="B1405" s="26"/>
    </row>
    <row r="1406" spans="2:2" ht="23.25" x14ac:dyDescent="0.35">
      <c r="B1406" s="26"/>
    </row>
    <row r="1407" spans="2:2" ht="23.25" x14ac:dyDescent="0.35">
      <c r="B1407" s="26"/>
    </row>
    <row r="1408" spans="2:2" ht="23.25" x14ac:dyDescent="0.35">
      <c r="B1408" s="26"/>
    </row>
    <row r="1409" spans="2:2" ht="23.25" x14ac:dyDescent="0.35">
      <c r="B1409" s="26"/>
    </row>
    <row r="1410" spans="2:2" ht="23.25" x14ac:dyDescent="0.35">
      <c r="B1410" s="26"/>
    </row>
    <row r="1411" spans="2:2" ht="23.25" x14ac:dyDescent="0.35">
      <c r="B1411" s="26"/>
    </row>
    <row r="1412" spans="2:2" ht="23.25" x14ac:dyDescent="0.35">
      <c r="B1412" s="26"/>
    </row>
    <row r="1413" spans="2:2" ht="23.25" x14ac:dyDescent="0.35">
      <c r="B1413" s="26"/>
    </row>
    <row r="1414" spans="2:2" ht="23.25" x14ac:dyDescent="0.35">
      <c r="B1414" s="26"/>
    </row>
    <row r="1415" spans="2:2" ht="23.25" x14ac:dyDescent="0.35">
      <c r="B1415" s="26"/>
    </row>
    <row r="1416" spans="2:2" ht="23.25" x14ac:dyDescent="0.35">
      <c r="B1416" s="26"/>
    </row>
    <row r="1417" spans="2:2" ht="23.25" x14ac:dyDescent="0.35">
      <c r="B1417" s="26"/>
    </row>
    <row r="1418" spans="2:2" ht="23.25" x14ac:dyDescent="0.35">
      <c r="B1418" s="26"/>
    </row>
    <row r="1419" spans="2:2" ht="23.25" x14ac:dyDescent="0.35">
      <c r="B1419" s="26"/>
    </row>
    <row r="1420" spans="2:2" ht="23.25" x14ac:dyDescent="0.35">
      <c r="B1420" s="26"/>
    </row>
    <row r="1421" spans="2:2" ht="23.25" x14ac:dyDescent="0.35">
      <c r="B1421" s="26"/>
    </row>
    <row r="1422" spans="2:2" ht="23.25" x14ac:dyDescent="0.35">
      <c r="B1422" s="26"/>
    </row>
    <row r="1423" spans="2:2" ht="23.25" x14ac:dyDescent="0.35">
      <c r="B1423" s="26"/>
    </row>
    <row r="1424" spans="2:2" ht="23.25" x14ac:dyDescent="0.35">
      <c r="B1424" s="26"/>
    </row>
    <row r="1425" spans="2:2" ht="23.25" x14ac:dyDescent="0.35">
      <c r="B1425" s="26"/>
    </row>
    <row r="1426" spans="2:2" ht="23.25" x14ac:dyDescent="0.35">
      <c r="B1426" s="26"/>
    </row>
    <row r="1427" spans="2:2" ht="23.25" x14ac:dyDescent="0.35">
      <c r="B1427" s="26"/>
    </row>
    <row r="1428" spans="2:2" ht="23.25" x14ac:dyDescent="0.35">
      <c r="B1428" s="26"/>
    </row>
    <row r="1429" spans="2:2" ht="23.25" x14ac:dyDescent="0.35">
      <c r="B1429" s="26"/>
    </row>
    <row r="1430" spans="2:2" ht="23.25" x14ac:dyDescent="0.35">
      <c r="B1430" s="26"/>
    </row>
    <row r="1431" spans="2:2" ht="23.25" x14ac:dyDescent="0.35">
      <c r="B1431" s="26"/>
    </row>
    <row r="1432" spans="2:2" ht="23.25" x14ac:dyDescent="0.35">
      <c r="B1432" s="26"/>
    </row>
    <row r="1433" spans="2:2" ht="23.25" x14ac:dyDescent="0.35">
      <c r="B1433" s="26"/>
    </row>
    <row r="1434" spans="2:2" ht="23.25" x14ac:dyDescent="0.35">
      <c r="B1434" s="26"/>
    </row>
    <row r="1435" spans="2:2" ht="23.25" x14ac:dyDescent="0.35">
      <c r="B1435" s="26"/>
    </row>
    <row r="1436" spans="2:2" ht="23.25" x14ac:dyDescent="0.35">
      <c r="B1436" s="26"/>
    </row>
    <row r="1437" spans="2:2" ht="23.25" x14ac:dyDescent="0.35">
      <c r="B1437" s="26"/>
    </row>
    <row r="1438" spans="2:2" ht="23.25" x14ac:dyDescent="0.35">
      <c r="B1438" s="26"/>
    </row>
    <row r="1439" spans="2:2" ht="23.25" x14ac:dyDescent="0.35">
      <c r="B1439" s="26"/>
    </row>
    <row r="1440" spans="2:2" ht="23.25" x14ac:dyDescent="0.35">
      <c r="B1440" s="26"/>
    </row>
    <row r="1441" spans="2:2" ht="23.25" x14ac:dyDescent="0.35">
      <c r="B1441" s="26"/>
    </row>
    <row r="1442" spans="2:2" ht="23.25" x14ac:dyDescent="0.35">
      <c r="B1442" s="26"/>
    </row>
    <row r="1443" spans="2:2" ht="23.25" x14ac:dyDescent="0.35">
      <c r="B1443" s="26"/>
    </row>
    <row r="1444" spans="2:2" ht="23.25" x14ac:dyDescent="0.35">
      <c r="B1444" s="26"/>
    </row>
    <row r="1445" spans="2:2" ht="23.25" x14ac:dyDescent="0.35">
      <c r="B1445" s="26"/>
    </row>
    <row r="1446" spans="2:2" ht="23.25" x14ac:dyDescent="0.35">
      <c r="B1446" s="26"/>
    </row>
    <row r="1447" spans="2:2" ht="23.25" x14ac:dyDescent="0.35">
      <c r="B1447" s="26"/>
    </row>
    <row r="1448" spans="2:2" ht="23.25" x14ac:dyDescent="0.35">
      <c r="B1448" s="26"/>
    </row>
    <row r="1449" spans="2:2" ht="23.25" x14ac:dyDescent="0.35">
      <c r="B1449" s="26"/>
    </row>
    <row r="1450" spans="2:2" ht="23.25" x14ac:dyDescent="0.35">
      <c r="B1450" s="26"/>
    </row>
    <row r="1451" spans="2:2" ht="23.25" x14ac:dyDescent="0.35">
      <c r="B1451" s="26"/>
    </row>
    <row r="1452" spans="2:2" ht="23.25" x14ac:dyDescent="0.35">
      <c r="B1452" s="26"/>
    </row>
    <row r="1453" spans="2:2" ht="23.25" x14ac:dyDescent="0.35">
      <c r="B1453" s="26"/>
    </row>
    <row r="1454" spans="2:2" ht="23.25" x14ac:dyDescent="0.35">
      <c r="B1454" s="26"/>
    </row>
    <row r="1455" spans="2:2" ht="23.25" x14ac:dyDescent="0.35">
      <c r="B1455" s="26"/>
    </row>
    <row r="1456" spans="2:2" ht="23.25" x14ac:dyDescent="0.35">
      <c r="B1456" s="26"/>
    </row>
    <row r="1457" spans="2:2" ht="23.25" x14ac:dyDescent="0.35">
      <c r="B1457" s="26"/>
    </row>
    <row r="1458" spans="2:2" ht="23.25" x14ac:dyDescent="0.35">
      <c r="B1458" s="26"/>
    </row>
    <row r="1459" spans="2:2" ht="23.25" x14ac:dyDescent="0.35">
      <c r="B1459" s="26"/>
    </row>
    <row r="1460" spans="2:2" ht="23.25" x14ac:dyDescent="0.35">
      <c r="B1460" s="26"/>
    </row>
    <row r="1461" spans="2:2" ht="23.25" x14ac:dyDescent="0.35">
      <c r="B1461" s="26"/>
    </row>
    <row r="1462" spans="2:2" ht="23.25" x14ac:dyDescent="0.35">
      <c r="B1462" s="26"/>
    </row>
    <row r="1463" spans="2:2" ht="23.25" x14ac:dyDescent="0.35">
      <c r="B1463" s="26"/>
    </row>
    <row r="1464" spans="2:2" ht="23.25" x14ac:dyDescent="0.35">
      <c r="B1464" s="26"/>
    </row>
    <row r="1465" spans="2:2" ht="23.25" x14ac:dyDescent="0.35">
      <c r="B1465" s="26"/>
    </row>
    <row r="1466" spans="2:2" ht="23.25" x14ac:dyDescent="0.35">
      <c r="B1466" s="26"/>
    </row>
    <row r="1467" spans="2:2" ht="23.25" x14ac:dyDescent="0.35">
      <c r="B1467" s="26"/>
    </row>
    <row r="1468" spans="2:2" ht="23.25" x14ac:dyDescent="0.35">
      <c r="B1468" s="26"/>
    </row>
    <row r="1469" spans="2:2" ht="23.25" x14ac:dyDescent="0.35">
      <c r="B1469" s="26"/>
    </row>
    <row r="1470" spans="2:2" ht="23.25" x14ac:dyDescent="0.35">
      <c r="B1470" s="26"/>
    </row>
    <row r="1471" spans="2:2" ht="23.25" x14ac:dyDescent="0.35">
      <c r="B1471" s="26"/>
    </row>
    <row r="1472" spans="2:2" ht="23.25" x14ac:dyDescent="0.35">
      <c r="B1472" s="26"/>
    </row>
    <row r="1473" spans="2:2" ht="23.25" x14ac:dyDescent="0.35">
      <c r="B1473" s="26"/>
    </row>
    <row r="1474" spans="2:2" ht="23.25" x14ac:dyDescent="0.35">
      <c r="B1474" s="26"/>
    </row>
    <row r="1475" spans="2:2" ht="23.25" x14ac:dyDescent="0.35">
      <c r="B1475" s="26"/>
    </row>
    <row r="1476" spans="2:2" ht="23.25" x14ac:dyDescent="0.35">
      <c r="B1476" s="26"/>
    </row>
    <row r="1477" spans="2:2" ht="23.25" x14ac:dyDescent="0.35">
      <c r="B1477" s="26"/>
    </row>
    <row r="1478" spans="2:2" ht="23.25" x14ac:dyDescent="0.35">
      <c r="B1478" s="26"/>
    </row>
    <row r="1479" spans="2:2" ht="23.25" x14ac:dyDescent="0.35">
      <c r="B1479" s="26"/>
    </row>
    <row r="1480" spans="2:2" ht="23.25" x14ac:dyDescent="0.35">
      <c r="B1480" s="26"/>
    </row>
    <row r="1481" spans="2:2" ht="23.25" x14ac:dyDescent="0.35">
      <c r="B1481" s="26"/>
    </row>
    <row r="1482" spans="2:2" ht="23.25" x14ac:dyDescent="0.35">
      <c r="B1482" s="26"/>
    </row>
    <row r="1483" spans="2:2" ht="23.25" x14ac:dyDescent="0.35">
      <c r="B1483" s="26"/>
    </row>
    <row r="1484" spans="2:2" ht="23.25" x14ac:dyDescent="0.35">
      <c r="B1484" s="26"/>
    </row>
    <row r="1485" spans="2:2" ht="23.25" x14ac:dyDescent="0.35">
      <c r="B1485" s="26"/>
    </row>
    <row r="1486" spans="2:2" ht="23.25" x14ac:dyDescent="0.35">
      <c r="B1486" s="26"/>
    </row>
    <row r="1487" spans="2:2" ht="23.25" x14ac:dyDescent="0.35">
      <c r="B1487" s="26"/>
    </row>
    <row r="1488" spans="2:2" ht="23.25" x14ac:dyDescent="0.35">
      <c r="B1488" s="26"/>
    </row>
    <row r="1489" spans="2:2" ht="23.25" x14ac:dyDescent="0.35">
      <c r="B1489" s="26"/>
    </row>
    <row r="1490" spans="2:2" ht="23.25" x14ac:dyDescent="0.35">
      <c r="B1490" s="26"/>
    </row>
    <row r="1491" spans="2:2" ht="23.25" x14ac:dyDescent="0.35">
      <c r="B1491" s="26"/>
    </row>
    <row r="1492" spans="2:2" ht="23.25" x14ac:dyDescent="0.35">
      <c r="B1492" s="26"/>
    </row>
    <row r="1493" spans="2:2" ht="23.25" x14ac:dyDescent="0.35">
      <c r="B1493" s="26"/>
    </row>
    <row r="1494" spans="2:2" ht="23.25" x14ac:dyDescent="0.35">
      <c r="B1494" s="26"/>
    </row>
    <row r="1495" spans="2:2" ht="23.25" x14ac:dyDescent="0.35">
      <c r="B1495" s="26"/>
    </row>
    <row r="1496" spans="2:2" ht="23.25" x14ac:dyDescent="0.35">
      <c r="B1496" s="26"/>
    </row>
    <row r="1497" spans="2:2" ht="23.25" x14ac:dyDescent="0.35">
      <c r="B1497" s="26"/>
    </row>
    <row r="1498" spans="2:2" ht="23.25" x14ac:dyDescent="0.35">
      <c r="B1498" s="26"/>
    </row>
    <row r="1499" spans="2:2" ht="23.25" x14ac:dyDescent="0.35">
      <c r="B1499" s="26"/>
    </row>
    <row r="1500" spans="2:2" ht="23.25" x14ac:dyDescent="0.35">
      <c r="B1500" s="26"/>
    </row>
    <row r="1501" spans="2:2" ht="23.25" x14ac:dyDescent="0.35">
      <c r="B1501" s="26"/>
    </row>
    <row r="1502" spans="2:2" ht="23.25" x14ac:dyDescent="0.35">
      <c r="B1502" s="26"/>
    </row>
    <row r="1503" spans="2:2" ht="23.25" x14ac:dyDescent="0.35">
      <c r="B1503" s="26"/>
    </row>
    <row r="1504" spans="2:2" ht="23.25" x14ac:dyDescent="0.35">
      <c r="B1504" s="26"/>
    </row>
    <row r="1505" spans="2:2" ht="23.25" x14ac:dyDescent="0.35">
      <c r="B1505" s="26"/>
    </row>
    <row r="1506" spans="2:2" ht="23.25" x14ac:dyDescent="0.35">
      <c r="B1506" s="26"/>
    </row>
    <row r="1507" spans="2:2" ht="23.25" x14ac:dyDescent="0.35">
      <c r="B1507" s="26"/>
    </row>
    <row r="1508" spans="2:2" ht="23.25" x14ac:dyDescent="0.35">
      <c r="B1508" s="26"/>
    </row>
    <row r="1509" spans="2:2" ht="23.25" x14ac:dyDescent="0.35">
      <c r="B1509" s="26"/>
    </row>
    <row r="1510" spans="2:2" ht="23.25" x14ac:dyDescent="0.35">
      <c r="B1510" s="26"/>
    </row>
    <row r="1511" spans="2:2" ht="23.25" x14ac:dyDescent="0.35">
      <c r="B1511" s="26"/>
    </row>
    <row r="1512" spans="2:2" ht="23.25" x14ac:dyDescent="0.35">
      <c r="B1512" s="26"/>
    </row>
    <row r="1513" spans="2:2" ht="23.25" x14ac:dyDescent="0.35">
      <c r="B1513" s="26"/>
    </row>
    <row r="1514" spans="2:2" ht="23.25" x14ac:dyDescent="0.35">
      <c r="B1514" s="26"/>
    </row>
    <row r="1515" spans="2:2" ht="23.25" x14ac:dyDescent="0.35">
      <c r="B1515" s="26"/>
    </row>
    <row r="1516" spans="2:2" ht="23.25" x14ac:dyDescent="0.35">
      <c r="B1516" s="26"/>
    </row>
    <row r="1517" spans="2:2" ht="23.25" x14ac:dyDescent="0.35">
      <c r="B1517" s="26"/>
    </row>
    <row r="1518" spans="2:2" ht="23.25" x14ac:dyDescent="0.35">
      <c r="B1518" s="26"/>
    </row>
    <row r="1519" spans="2:2" ht="23.25" x14ac:dyDescent="0.35">
      <c r="B1519" s="26"/>
    </row>
    <row r="1520" spans="2:2" ht="23.25" x14ac:dyDescent="0.35">
      <c r="B1520" s="26"/>
    </row>
    <row r="1521" spans="2:2" ht="23.25" x14ac:dyDescent="0.35">
      <c r="B1521" s="26"/>
    </row>
    <row r="1522" spans="2:2" ht="23.25" x14ac:dyDescent="0.35">
      <c r="B1522" s="26"/>
    </row>
    <row r="1523" spans="2:2" ht="23.25" x14ac:dyDescent="0.35">
      <c r="B1523" s="26"/>
    </row>
    <row r="1524" spans="2:2" ht="23.25" x14ac:dyDescent="0.35">
      <c r="B1524" s="26"/>
    </row>
    <row r="1525" spans="2:2" ht="23.25" x14ac:dyDescent="0.35">
      <c r="B1525" s="26"/>
    </row>
    <row r="1526" spans="2:2" ht="23.25" x14ac:dyDescent="0.35">
      <c r="B1526" s="26"/>
    </row>
    <row r="1527" spans="2:2" ht="23.25" x14ac:dyDescent="0.35">
      <c r="B1527" s="26"/>
    </row>
    <row r="1528" spans="2:2" ht="23.25" x14ac:dyDescent="0.35">
      <c r="B1528" s="26"/>
    </row>
    <row r="1529" spans="2:2" ht="23.25" x14ac:dyDescent="0.35">
      <c r="B1529" s="26"/>
    </row>
    <row r="1530" spans="2:2" ht="23.25" x14ac:dyDescent="0.35">
      <c r="B1530" s="26"/>
    </row>
    <row r="1531" spans="2:2" ht="23.25" x14ac:dyDescent="0.35">
      <c r="B1531" s="26"/>
    </row>
    <row r="1532" spans="2:2" ht="23.25" x14ac:dyDescent="0.35">
      <c r="B1532" s="26"/>
    </row>
    <row r="1533" spans="2:2" ht="23.25" x14ac:dyDescent="0.35">
      <c r="B1533" s="26"/>
    </row>
    <row r="1534" spans="2:2" ht="23.25" x14ac:dyDescent="0.35">
      <c r="B1534" s="26"/>
    </row>
    <row r="1535" spans="2:2" ht="23.25" x14ac:dyDescent="0.35">
      <c r="B1535" s="26"/>
    </row>
    <row r="1536" spans="2:2" ht="23.25" x14ac:dyDescent="0.35">
      <c r="B1536" s="26"/>
    </row>
    <row r="1537" spans="2:2" ht="23.25" x14ac:dyDescent="0.35">
      <c r="B1537" s="26"/>
    </row>
    <row r="1538" spans="2:2" ht="23.25" x14ac:dyDescent="0.35">
      <c r="B1538" s="26"/>
    </row>
    <row r="1539" spans="2:2" ht="23.25" x14ac:dyDescent="0.35">
      <c r="B1539" s="26"/>
    </row>
    <row r="1540" spans="2:2" ht="23.25" x14ac:dyDescent="0.35">
      <c r="B1540" s="26"/>
    </row>
    <row r="1541" spans="2:2" ht="23.25" x14ac:dyDescent="0.35">
      <c r="B1541" s="26"/>
    </row>
    <row r="1542" spans="2:2" ht="23.25" x14ac:dyDescent="0.35">
      <c r="B1542" s="26"/>
    </row>
    <row r="1543" spans="2:2" ht="23.25" x14ac:dyDescent="0.35">
      <c r="B1543" s="26"/>
    </row>
    <row r="1544" spans="2:2" ht="23.25" x14ac:dyDescent="0.35">
      <c r="B1544" s="26"/>
    </row>
    <row r="1545" spans="2:2" ht="23.25" x14ac:dyDescent="0.35">
      <c r="B1545" s="26"/>
    </row>
    <row r="1546" spans="2:2" ht="23.25" x14ac:dyDescent="0.35">
      <c r="B1546" s="26"/>
    </row>
    <row r="1547" spans="2:2" ht="23.25" x14ac:dyDescent="0.35">
      <c r="B1547" s="26"/>
    </row>
    <row r="1548" spans="2:2" ht="23.25" x14ac:dyDescent="0.35">
      <c r="B1548" s="26"/>
    </row>
    <row r="1549" spans="2:2" ht="23.25" x14ac:dyDescent="0.35">
      <c r="B1549" s="26"/>
    </row>
    <row r="1550" spans="2:2" ht="23.25" x14ac:dyDescent="0.35">
      <c r="B1550" s="26"/>
    </row>
    <row r="1551" spans="2:2" ht="23.25" x14ac:dyDescent="0.35">
      <c r="B1551" s="26"/>
    </row>
    <row r="1552" spans="2:2" ht="23.25" x14ac:dyDescent="0.35">
      <c r="B1552" s="26"/>
    </row>
    <row r="1553" spans="2:2" ht="23.25" x14ac:dyDescent="0.35">
      <c r="B1553" s="26"/>
    </row>
    <row r="1554" spans="2:2" ht="23.25" x14ac:dyDescent="0.35">
      <c r="B1554" s="26"/>
    </row>
    <row r="1555" spans="2:2" ht="23.25" x14ac:dyDescent="0.35">
      <c r="B1555" s="26"/>
    </row>
    <row r="1556" spans="2:2" ht="23.25" x14ac:dyDescent="0.35">
      <c r="B1556" s="26"/>
    </row>
    <row r="1557" spans="2:2" ht="23.25" x14ac:dyDescent="0.35">
      <c r="B1557" s="26"/>
    </row>
    <row r="1558" spans="2:2" ht="23.25" x14ac:dyDescent="0.35">
      <c r="B1558" s="26"/>
    </row>
    <row r="1559" spans="2:2" ht="23.25" x14ac:dyDescent="0.35">
      <c r="B1559" s="26"/>
    </row>
    <row r="1560" spans="2:2" ht="23.25" x14ac:dyDescent="0.35">
      <c r="B1560" s="26"/>
    </row>
    <row r="1561" spans="2:2" ht="23.25" x14ac:dyDescent="0.35">
      <c r="B1561" s="26"/>
    </row>
    <row r="1562" spans="2:2" ht="23.25" x14ac:dyDescent="0.35">
      <c r="B1562" s="26"/>
    </row>
    <row r="1563" spans="2:2" ht="23.25" x14ac:dyDescent="0.35">
      <c r="B1563" s="26"/>
    </row>
    <row r="1564" spans="2:2" ht="23.25" x14ac:dyDescent="0.35">
      <c r="B1564" s="26"/>
    </row>
    <row r="1565" spans="2:2" ht="23.25" x14ac:dyDescent="0.35">
      <c r="B1565" s="26"/>
    </row>
    <row r="1566" spans="2:2" ht="23.25" x14ac:dyDescent="0.35">
      <c r="B1566" s="26"/>
    </row>
    <row r="1567" spans="2:2" ht="23.25" x14ac:dyDescent="0.35">
      <c r="B1567" s="26"/>
    </row>
    <row r="1568" spans="2:2" ht="23.25" x14ac:dyDescent="0.35">
      <c r="B1568" s="26"/>
    </row>
    <row r="1569" spans="2:2" ht="23.25" x14ac:dyDescent="0.35">
      <c r="B1569" s="26"/>
    </row>
    <row r="1570" spans="2:2" ht="23.25" x14ac:dyDescent="0.35">
      <c r="B1570" s="26"/>
    </row>
    <row r="1571" spans="2:2" ht="23.25" x14ac:dyDescent="0.35">
      <c r="B1571" s="26"/>
    </row>
    <row r="1572" spans="2:2" ht="23.25" x14ac:dyDescent="0.35">
      <c r="B1572" s="26"/>
    </row>
    <row r="1573" spans="2:2" ht="23.25" x14ac:dyDescent="0.35">
      <c r="B1573" s="26"/>
    </row>
    <row r="1574" spans="2:2" ht="23.25" x14ac:dyDescent="0.35">
      <c r="B1574" s="26"/>
    </row>
    <row r="1575" spans="2:2" ht="23.25" x14ac:dyDescent="0.35">
      <c r="B1575" s="26"/>
    </row>
    <row r="1576" spans="2:2" ht="23.25" x14ac:dyDescent="0.35">
      <c r="B1576" s="26"/>
    </row>
    <row r="1577" spans="2:2" ht="23.25" x14ac:dyDescent="0.35">
      <c r="B1577" s="26"/>
    </row>
    <row r="1578" spans="2:2" ht="23.25" x14ac:dyDescent="0.35">
      <c r="B1578" s="26"/>
    </row>
    <row r="1579" spans="2:2" ht="23.25" x14ac:dyDescent="0.35">
      <c r="B1579" s="26"/>
    </row>
    <row r="1580" spans="2:2" ht="23.25" x14ac:dyDescent="0.35">
      <c r="B1580" s="26"/>
    </row>
    <row r="1581" spans="2:2" ht="23.25" x14ac:dyDescent="0.35">
      <c r="B1581" s="26"/>
    </row>
    <row r="1582" spans="2:2" ht="23.25" x14ac:dyDescent="0.35">
      <c r="B1582" s="26"/>
    </row>
    <row r="1583" spans="2:2" ht="23.25" x14ac:dyDescent="0.35">
      <c r="B1583" s="26"/>
    </row>
    <row r="1584" spans="2:2" ht="23.25" x14ac:dyDescent="0.35">
      <c r="B1584" s="26"/>
    </row>
    <row r="1585" spans="2:2" ht="23.25" x14ac:dyDescent="0.35">
      <c r="B1585" s="26"/>
    </row>
    <row r="1586" spans="2:2" ht="23.25" x14ac:dyDescent="0.35">
      <c r="B1586" s="26"/>
    </row>
    <row r="1587" spans="2:2" ht="23.25" x14ac:dyDescent="0.35">
      <c r="B1587" s="26"/>
    </row>
    <row r="1588" spans="2:2" ht="23.25" x14ac:dyDescent="0.35">
      <c r="B1588" s="26"/>
    </row>
    <row r="1589" spans="2:2" ht="23.25" x14ac:dyDescent="0.35">
      <c r="B1589" s="26"/>
    </row>
    <row r="1590" spans="2:2" ht="23.25" x14ac:dyDescent="0.35">
      <c r="B1590" s="26"/>
    </row>
    <row r="1591" spans="2:2" ht="23.25" x14ac:dyDescent="0.35">
      <c r="B1591" s="26"/>
    </row>
    <row r="1592" spans="2:2" ht="23.25" x14ac:dyDescent="0.35">
      <c r="B1592" s="26"/>
    </row>
    <row r="1593" spans="2:2" ht="23.25" x14ac:dyDescent="0.35">
      <c r="B1593" s="26"/>
    </row>
    <row r="1594" spans="2:2" ht="23.25" x14ac:dyDescent="0.35">
      <c r="B1594" s="26"/>
    </row>
    <row r="1595" spans="2:2" ht="23.25" x14ac:dyDescent="0.35">
      <c r="B1595" s="26"/>
    </row>
    <row r="1596" spans="2:2" ht="23.25" x14ac:dyDescent="0.35">
      <c r="B1596" s="26"/>
    </row>
    <row r="1597" spans="2:2" ht="23.25" x14ac:dyDescent="0.35">
      <c r="B1597" s="26"/>
    </row>
    <row r="1598" spans="2:2" ht="23.25" x14ac:dyDescent="0.35">
      <c r="B1598" s="26"/>
    </row>
    <row r="1599" spans="2:2" ht="23.25" x14ac:dyDescent="0.35">
      <c r="B1599" s="26"/>
    </row>
    <row r="1600" spans="2:2" ht="23.25" x14ac:dyDescent="0.35">
      <c r="B1600" s="26"/>
    </row>
    <row r="1601" spans="2:2" ht="23.25" x14ac:dyDescent="0.35">
      <c r="B1601" s="26"/>
    </row>
    <row r="1602" spans="2:2" ht="23.25" x14ac:dyDescent="0.35">
      <c r="B1602" s="26"/>
    </row>
    <row r="1603" spans="2:2" ht="23.25" x14ac:dyDescent="0.35">
      <c r="B1603" s="26"/>
    </row>
    <row r="1604" spans="2:2" ht="23.25" x14ac:dyDescent="0.35">
      <c r="B1604" s="26"/>
    </row>
    <row r="1605" spans="2:2" ht="23.25" x14ac:dyDescent="0.35">
      <c r="B1605" s="26"/>
    </row>
    <row r="1606" spans="2:2" ht="23.25" x14ac:dyDescent="0.35">
      <c r="B1606" s="26"/>
    </row>
    <row r="1607" spans="2:2" ht="23.25" x14ac:dyDescent="0.35">
      <c r="B1607" s="26"/>
    </row>
    <row r="1608" spans="2:2" ht="23.25" x14ac:dyDescent="0.35">
      <c r="B1608" s="26"/>
    </row>
    <row r="1609" spans="2:2" ht="23.25" x14ac:dyDescent="0.35">
      <c r="B1609" s="26"/>
    </row>
    <row r="1610" spans="2:2" ht="23.25" x14ac:dyDescent="0.35">
      <c r="B1610" s="26"/>
    </row>
    <row r="1611" spans="2:2" ht="23.25" x14ac:dyDescent="0.35">
      <c r="B1611" s="26"/>
    </row>
    <row r="1612" spans="2:2" ht="23.25" x14ac:dyDescent="0.35">
      <c r="B1612" s="26"/>
    </row>
    <row r="1613" spans="2:2" ht="23.25" x14ac:dyDescent="0.35">
      <c r="B1613" s="26"/>
    </row>
    <row r="1614" spans="2:2" ht="23.25" x14ac:dyDescent="0.35">
      <c r="B1614" s="26"/>
    </row>
    <row r="1615" spans="2:2" ht="23.25" x14ac:dyDescent="0.35">
      <c r="B1615" s="26"/>
    </row>
    <row r="1616" spans="2:2" ht="23.25" x14ac:dyDescent="0.35">
      <c r="B1616" s="26"/>
    </row>
    <row r="1617" spans="2:2" ht="23.25" x14ac:dyDescent="0.35">
      <c r="B1617" s="26"/>
    </row>
    <row r="1618" spans="2:2" ht="23.25" x14ac:dyDescent="0.35">
      <c r="B1618" s="26"/>
    </row>
    <row r="1619" spans="2:2" ht="23.25" x14ac:dyDescent="0.35">
      <c r="B1619" s="26"/>
    </row>
    <row r="1620" spans="2:2" ht="23.25" x14ac:dyDescent="0.35">
      <c r="B1620" s="26"/>
    </row>
    <row r="1621" spans="2:2" ht="23.25" x14ac:dyDescent="0.35">
      <c r="B1621" s="26"/>
    </row>
    <row r="1622" spans="2:2" ht="23.25" x14ac:dyDescent="0.35">
      <c r="B1622" s="26"/>
    </row>
    <row r="1623" spans="2:2" ht="23.25" x14ac:dyDescent="0.35">
      <c r="B1623" s="26"/>
    </row>
    <row r="1624" spans="2:2" ht="23.25" x14ac:dyDescent="0.35">
      <c r="B1624" s="26"/>
    </row>
    <row r="1625" spans="2:2" ht="23.25" x14ac:dyDescent="0.35">
      <c r="B1625" s="26"/>
    </row>
    <row r="1626" spans="2:2" ht="23.25" x14ac:dyDescent="0.35">
      <c r="B1626" s="26"/>
    </row>
    <row r="1627" spans="2:2" ht="23.25" x14ac:dyDescent="0.35">
      <c r="B1627" s="26"/>
    </row>
    <row r="1628" spans="2:2" ht="23.25" x14ac:dyDescent="0.35">
      <c r="B1628" s="26"/>
    </row>
    <row r="1629" spans="2:2" ht="23.25" x14ac:dyDescent="0.35">
      <c r="B1629" s="26"/>
    </row>
    <row r="1630" spans="2:2" ht="23.25" x14ac:dyDescent="0.35">
      <c r="B1630" s="26"/>
    </row>
    <row r="1631" spans="2:2" ht="23.25" x14ac:dyDescent="0.35">
      <c r="B1631" s="26"/>
    </row>
    <row r="1632" spans="2:2" ht="23.25" x14ac:dyDescent="0.35">
      <c r="B1632" s="26"/>
    </row>
    <row r="1633" spans="2:2" ht="23.25" x14ac:dyDescent="0.35">
      <c r="B1633" s="26"/>
    </row>
    <row r="1634" spans="2:2" ht="23.25" x14ac:dyDescent="0.35">
      <c r="B1634" s="26"/>
    </row>
    <row r="1635" spans="2:2" ht="23.25" x14ac:dyDescent="0.35">
      <c r="B1635" s="26"/>
    </row>
    <row r="1636" spans="2:2" ht="23.25" x14ac:dyDescent="0.35">
      <c r="B1636" s="26"/>
    </row>
    <row r="1637" spans="2:2" ht="23.25" x14ac:dyDescent="0.35">
      <c r="B1637" s="26"/>
    </row>
    <row r="1638" spans="2:2" ht="23.25" x14ac:dyDescent="0.35">
      <c r="B1638" s="26"/>
    </row>
    <row r="1639" spans="2:2" ht="23.25" x14ac:dyDescent="0.35">
      <c r="B1639" s="26"/>
    </row>
    <row r="1640" spans="2:2" ht="23.25" x14ac:dyDescent="0.35">
      <c r="B1640" s="26"/>
    </row>
    <row r="1641" spans="2:2" ht="23.25" x14ac:dyDescent="0.35">
      <c r="B1641" s="26"/>
    </row>
    <row r="1642" spans="2:2" ht="23.25" x14ac:dyDescent="0.35">
      <c r="B1642" s="26"/>
    </row>
    <row r="1643" spans="2:2" ht="23.25" x14ac:dyDescent="0.35">
      <c r="B1643" s="26"/>
    </row>
    <row r="1644" spans="2:2" ht="23.25" x14ac:dyDescent="0.35">
      <c r="B1644" s="26"/>
    </row>
    <row r="1645" spans="2:2" ht="23.25" x14ac:dyDescent="0.35">
      <c r="B1645" s="26"/>
    </row>
    <row r="1646" spans="2:2" ht="23.25" x14ac:dyDescent="0.35">
      <c r="B1646" s="26"/>
    </row>
    <row r="1647" spans="2:2" ht="23.25" x14ac:dyDescent="0.35">
      <c r="B1647" s="26"/>
    </row>
    <row r="1648" spans="2:2" ht="23.25" x14ac:dyDescent="0.35">
      <c r="B1648" s="26"/>
    </row>
    <row r="1649" spans="2:2" ht="23.25" x14ac:dyDescent="0.35">
      <c r="B1649" s="26"/>
    </row>
    <row r="1650" spans="2:2" ht="23.25" x14ac:dyDescent="0.35">
      <c r="B1650" s="26"/>
    </row>
    <row r="1651" spans="2:2" ht="23.25" x14ac:dyDescent="0.35">
      <c r="B1651" s="26"/>
    </row>
    <row r="1652" spans="2:2" ht="23.25" x14ac:dyDescent="0.35">
      <c r="B1652" s="26"/>
    </row>
    <row r="1653" spans="2:2" ht="23.25" x14ac:dyDescent="0.35">
      <c r="B1653" s="26"/>
    </row>
    <row r="1654" spans="2:2" ht="23.25" x14ac:dyDescent="0.35">
      <c r="B1654" s="26"/>
    </row>
    <row r="1655" spans="2:2" ht="23.25" x14ac:dyDescent="0.35">
      <c r="B1655" s="26"/>
    </row>
    <row r="1656" spans="2:2" ht="23.25" x14ac:dyDescent="0.35">
      <c r="B1656" s="26"/>
    </row>
    <row r="1657" spans="2:2" ht="23.25" x14ac:dyDescent="0.35">
      <c r="B1657" s="26"/>
    </row>
    <row r="1658" spans="2:2" ht="23.25" x14ac:dyDescent="0.35">
      <c r="B1658" s="26"/>
    </row>
    <row r="1659" spans="2:2" ht="23.25" x14ac:dyDescent="0.35">
      <c r="B1659" s="26"/>
    </row>
    <row r="1660" spans="2:2" ht="23.25" x14ac:dyDescent="0.35">
      <c r="B1660" s="26"/>
    </row>
    <row r="1661" spans="2:2" ht="23.25" x14ac:dyDescent="0.35">
      <c r="B1661" s="26"/>
    </row>
    <row r="1662" spans="2:2" ht="23.25" x14ac:dyDescent="0.35">
      <c r="B1662" s="26"/>
    </row>
    <row r="1663" spans="2:2" ht="23.25" x14ac:dyDescent="0.35">
      <c r="B1663" s="26"/>
    </row>
    <row r="1664" spans="2:2" ht="23.25" x14ac:dyDescent="0.35">
      <c r="B1664" s="26"/>
    </row>
    <row r="1665" spans="2:2" ht="23.25" x14ac:dyDescent="0.35">
      <c r="B1665" s="26"/>
    </row>
    <row r="1666" spans="2:2" ht="23.25" x14ac:dyDescent="0.35">
      <c r="B1666" s="26"/>
    </row>
    <row r="1667" spans="2:2" ht="23.25" x14ac:dyDescent="0.35">
      <c r="B1667" s="26"/>
    </row>
    <row r="1668" spans="2:2" ht="23.25" x14ac:dyDescent="0.35">
      <c r="B1668" s="26"/>
    </row>
    <row r="1669" spans="2:2" ht="23.25" x14ac:dyDescent="0.35">
      <c r="B1669" s="26"/>
    </row>
    <row r="1670" spans="2:2" ht="23.25" x14ac:dyDescent="0.35">
      <c r="B1670" s="26"/>
    </row>
    <row r="1671" spans="2:2" ht="23.25" x14ac:dyDescent="0.35">
      <c r="B1671" s="26"/>
    </row>
    <row r="1672" spans="2:2" ht="23.25" x14ac:dyDescent="0.35">
      <c r="B1672" s="26"/>
    </row>
    <row r="1673" spans="2:2" ht="23.25" x14ac:dyDescent="0.35">
      <c r="B1673" s="26"/>
    </row>
    <row r="1674" spans="2:2" ht="23.25" x14ac:dyDescent="0.35">
      <c r="B1674" s="26"/>
    </row>
    <row r="1675" spans="2:2" ht="23.25" x14ac:dyDescent="0.35">
      <c r="B1675" s="26"/>
    </row>
    <row r="1676" spans="2:2" ht="23.25" x14ac:dyDescent="0.35">
      <c r="B1676" s="26"/>
    </row>
    <row r="1677" spans="2:2" ht="23.25" x14ac:dyDescent="0.35">
      <c r="B1677" s="26"/>
    </row>
    <row r="1678" spans="2:2" ht="23.25" x14ac:dyDescent="0.35">
      <c r="B1678" s="26"/>
    </row>
    <row r="1679" spans="2:2" ht="23.25" x14ac:dyDescent="0.35">
      <c r="B1679" s="26"/>
    </row>
    <row r="1680" spans="2:2" ht="23.25" x14ac:dyDescent="0.35">
      <c r="B1680" s="26"/>
    </row>
    <row r="1681" spans="2:2" ht="23.25" x14ac:dyDescent="0.35">
      <c r="B1681" s="26"/>
    </row>
    <row r="1682" spans="2:2" ht="23.25" x14ac:dyDescent="0.35">
      <c r="B1682" s="26"/>
    </row>
    <row r="1683" spans="2:2" ht="23.25" x14ac:dyDescent="0.35">
      <c r="B1683" s="26"/>
    </row>
    <row r="1684" spans="2:2" ht="23.25" x14ac:dyDescent="0.35">
      <c r="B1684" s="26"/>
    </row>
    <row r="1685" spans="2:2" ht="23.25" x14ac:dyDescent="0.35">
      <c r="B1685" s="26"/>
    </row>
    <row r="1686" spans="2:2" ht="23.25" x14ac:dyDescent="0.35">
      <c r="B1686" s="26"/>
    </row>
    <row r="1687" spans="2:2" ht="23.25" x14ac:dyDescent="0.35">
      <c r="B1687" s="26"/>
    </row>
    <row r="1688" spans="2:2" ht="23.25" x14ac:dyDescent="0.35">
      <c r="B1688" s="26"/>
    </row>
    <row r="1689" spans="2:2" ht="23.25" x14ac:dyDescent="0.35">
      <c r="B1689" s="26"/>
    </row>
    <row r="1690" spans="2:2" ht="23.25" x14ac:dyDescent="0.35">
      <c r="B1690" s="26"/>
    </row>
    <row r="1691" spans="2:2" ht="23.25" x14ac:dyDescent="0.35">
      <c r="B1691" s="26"/>
    </row>
    <row r="1692" spans="2:2" ht="23.25" x14ac:dyDescent="0.35">
      <c r="B1692" s="26"/>
    </row>
    <row r="1693" spans="2:2" ht="23.25" x14ac:dyDescent="0.35">
      <c r="B1693" s="26"/>
    </row>
    <row r="1694" spans="2:2" ht="23.25" x14ac:dyDescent="0.35">
      <c r="B1694" s="26"/>
    </row>
    <row r="1695" spans="2:2" ht="23.25" x14ac:dyDescent="0.35">
      <c r="B1695" s="26"/>
    </row>
    <row r="1696" spans="2:2" ht="23.25" x14ac:dyDescent="0.35">
      <c r="B1696" s="26"/>
    </row>
    <row r="1697" spans="2:2" ht="23.25" x14ac:dyDescent="0.35">
      <c r="B1697" s="26"/>
    </row>
    <row r="1698" spans="2:2" ht="23.25" x14ac:dyDescent="0.35">
      <c r="B1698" s="26"/>
    </row>
    <row r="1699" spans="2:2" ht="23.25" x14ac:dyDescent="0.35">
      <c r="B1699" s="26"/>
    </row>
    <row r="1700" spans="2:2" ht="23.25" x14ac:dyDescent="0.35">
      <c r="B1700" s="26"/>
    </row>
    <row r="1701" spans="2:2" ht="23.25" x14ac:dyDescent="0.35">
      <c r="B1701" s="26"/>
    </row>
    <row r="1702" spans="2:2" ht="23.25" x14ac:dyDescent="0.35">
      <c r="B1702" s="26"/>
    </row>
    <row r="1703" spans="2:2" ht="23.25" x14ac:dyDescent="0.35">
      <c r="B1703" s="26"/>
    </row>
    <row r="1704" spans="2:2" ht="23.25" x14ac:dyDescent="0.35">
      <c r="B1704" s="26"/>
    </row>
    <row r="1705" spans="2:2" ht="23.25" x14ac:dyDescent="0.35">
      <c r="B1705" s="26"/>
    </row>
    <row r="1706" spans="2:2" ht="23.25" x14ac:dyDescent="0.35">
      <c r="B1706" s="26"/>
    </row>
    <row r="1707" spans="2:2" ht="23.25" x14ac:dyDescent="0.35">
      <c r="B1707" s="26"/>
    </row>
    <row r="1708" spans="2:2" ht="23.25" x14ac:dyDescent="0.35">
      <c r="B1708" s="26"/>
    </row>
    <row r="1709" spans="2:2" ht="23.25" x14ac:dyDescent="0.35">
      <c r="B1709" s="26"/>
    </row>
    <row r="1710" spans="2:2" ht="23.25" x14ac:dyDescent="0.35">
      <c r="B1710" s="26"/>
    </row>
    <row r="1711" spans="2:2" ht="23.25" x14ac:dyDescent="0.35">
      <c r="B1711" s="26"/>
    </row>
    <row r="1712" spans="2:2" ht="23.25" x14ac:dyDescent="0.35">
      <c r="B1712" s="26"/>
    </row>
    <row r="1713" spans="2:2" ht="23.25" x14ac:dyDescent="0.35">
      <c r="B1713" s="26"/>
    </row>
    <row r="1714" spans="2:2" ht="23.25" x14ac:dyDescent="0.35">
      <c r="B1714" s="26"/>
    </row>
    <row r="1715" spans="2:2" ht="23.25" x14ac:dyDescent="0.35">
      <c r="B1715" s="26"/>
    </row>
    <row r="1716" spans="2:2" ht="23.25" x14ac:dyDescent="0.35">
      <c r="B1716" s="26"/>
    </row>
    <row r="1717" spans="2:2" ht="23.25" x14ac:dyDescent="0.35">
      <c r="B1717" s="26"/>
    </row>
    <row r="1718" spans="2:2" ht="23.25" x14ac:dyDescent="0.35">
      <c r="B1718" s="26"/>
    </row>
    <row r="1719" spans="2:2" ht="23.25" x14ac:dyDescent="0.35">
      <c r="B1719" s="26"/>
    </row>
    <row r="1720" spans="2:2" ht="23.25" x14ac:dyDescent="0.35">
      <c r="B1720" s="26"/>
    </row>
    <row r="1721" spans="2:2" ht="23.25" x14ac:dyDescent="0.35">
      <c r="B1721" s="26"/>
    </row>
    <row r="1722" spans="2:2" ht="23.25" x14ac:dyDescent="0.35">
      <c r="B1722" s="26"/>
    </row>
    <row r="1723" spans="2:2" ht="23.25" x14ac:dyDescent="0.35">
      <c r="B1723" s="26"/>
    </row>
    <row r="1724" spans="2:2" ht="23.25" x14ac:dyDescent="0.35">
      <c r="B1724" s="26"/>
    </row>
    <row r="1725" spans="2:2" ht="23.25" x14ac:dyDescent="0.35">
      <c r="B1725" s="26"/>
    </row>
    <row r="1726" spans="2:2" ht="23.25" x14ac:dyDescent="0.35">
      <c r="B1726" s="26"/>
    </row>
    <row r="1727" spans="2:2" ht="23.25" x14ac:dyDescent="0.35">
      <c r="B1727" s="26"/>
    </row>
    <row r="1728" spans="2:2" ht="23.25" x14ac:dyDescent="0.35">
      <c r="B1728" s="26"/>
    </row>
    <row r="1729" spans="2:2" ht="23.25" x14ac:dyDescent="0.35">
      <c r="B1729" s="26"/>
    </row>
    <row r="1730" spans="2:2" ht="23.25" x14ac:dyDescent="0.35">
      <c r="B1730" s="26"/>
    </row>
    <row r="1731" spans="2:2" ht="23.25" x14ac:dyDescent="0.35">
      <c r="B1731" s="26"/>
    </row>
    <row r="1732" spans="2:2" ht="23.25" x14ac:dyDescent="0.35">
      <c r="B1732" s="26"/>
    </row>
    <row r="1733" spans="2:2" ht="23.25" x14ac:dyDescent="0.35">
      <c r="B1733" s="26"/>
    </row>
    <row r="1734" spans="2:2" ht="23.25" x14ac:dyDescent="0.35">
      <c r="B1734" s="26"/>
    </row>
    <row r="1735" spans="2:2" ht="23.25" x14ac:dyDescent="0.35">
      <c r="B1735" s="26"/>
    </row>
    <row r="1736" spans="2:2" ht="23.25" x14ac:dyDescent="0.35">
      <c r="B1736" s="26"/>
    </row>
    <row r="1737" spans="2:2" ht="23.25" x14ac:dyDescent="0.35">
      <c r="B1737" s="26"/>
    </row>
    <row r="1738" spans="2:2" ht="23.25" x14ac:dyDescent="0.35">
      <c r="B1738" s="26"/>
    </row>
    <row r="1739" spans="2:2" ht="23.25" x14ac:dyDescent="0.35">
      <c r="B1739" s="26"/>
    </row>
    <row r="1740" spans="2:2" ht="23.25" x14ac:dyDescent="0.35">
      <c r="B1740" s="26"/>
    </row>
    <row r="1741" spans="2:2" ht="23.25" x14ac:dyDescent="0.35">
      <c r="B1741" s="26"/>
    </row>
    <row r="1742" spans="2:2" ht="23.25" x14ac:dyDescent="0.35">
      <c r="B1742" s="26"/>
    </row>
    <row r="1743" spans="2:2" ht="23.25" x14ac:dyDescent="0.35">
      <c r="B1743" s="26"/>
    </row>
    <row r="1744" spans="2:2" ht="23.25" x14ac:dyDescent="0.35">
      <c r="B1744" s="26"/>
    </row>
    <row r="1745" spans="2:2" ht="23.25" x14ac:dyDescent="0.35">
      <c r="B1745" s="26"/>
    </row>
    <row r="1746" spans="2:2" ht="23.25" x14ac:dyDescent="0.35">
      <c r="B1746" s="26"/>
    </row>
    <row r="1747" spans="2:2" ht="23.25" x14ac:dyDescent="0.35">
      <c r="B1747" s="26"/>
    </row>
    <row r="1748" spans="2:2" ht="23.25" x14ac:dyDescent="0.35">
      <c r="B1748" s="26"/>
    </row>
    <row r="1749" spans="2:2" ht="23.25" x14ac:dyDescent="0.35">
      <c r="B1749" s="26"/>
    </row>
    <row r="1750" spans="2:2" ht="23.25" x14ac:dyDescent="0.35">
      <c r="B1750" s="26"/>
    </row>
    <row r="1751" spans="2:2" ht="23.25" x14ac:dyDescent="0.35">
      <c r="B1751" s="26"/>
    </row>
    <row r="1752" spans="2:2" ht="23.25" x14ac:dyDescent="0.35">
      <c r="B1752" s="26"/>
    </row>
    <row r="1753" spans="2:2" ht="23.25" x14ac:dyDescent="0.35">
      <c r="B1753" s="26"/>
    </row>
    <row r="1754" spans="2:2" ht="23.25" x14ac:dyDescent="0.35">
      <c r="B1754" s="26"/>
    </row>
    <row r="1755" spans="2:2" ht="23.25" x14ac:dyDescent="0.35">
      <c r="B1755" s="26"/>
    </row>
    <row r="1756" spans="2:2" ht="23.25" x14ac:dyDescent="0.35">
      <c r="B1756" s="26"/>
    </row>
    <row r="1757" spans="2:2" ht="23.25" x14ac:dyDescent="0.35">
      <c r="B1757" s="26"/>
    </row>
    <row r="1758" spans="2:2" ht="23.25" x14ac:dyDescent="0.35">
      <c r="B1758" s="26"/>
    </row>
    <row r="1759" spans="2:2" ht="23.25" x14ac:dyDescent="0.35">
      <c r="B1759" s="26"/>
    </row>
    <row r="1760" spans="2:2" ht="23.25" x14ac:dyDescent="0.35">
      <c r="B1760" s="26"/>
    </row>
    <row r="1761" spans="2:2" ht="23.25" x14ac:dyDescent="0.35">
      <c r="B1761" s="26"/>
    </row>
    <row r="1762" spans="2:2" ht="23.25" x14ac:dyDescent="0.35">
      <c r="B1762" s="26"/>
    </row>
    <row r="1763" spans="2:2" ht="23.25" x14ac:dyDescent="0.35">
      <c r="B1763" s="26"/>
    </row>
    <row r="1764" spans="2:2" ht="23.25" x14ac:dyDescent="0.35">
      <c r="B1764" s="26"/>
    </row>
    <row r="1765" spans="2:2" ht="23.25" x14ac:dyDescent="0.35">
      <c r="B1765" s="26"/>
    </row>
    <row r="1766" spans="2:2" ht="23.25" x14ac:dyDescent="0.35">
      <c r="B1766" s="26"/>
    </row>
    <row r="1767" spans="2:2" ht="23.25" x14ac:dyDescent="0.35">
      <c r="B1767" s="26"/>
    </row>
    <row r="1768" spans="2:2" ht="23.25" x14ac:dyDescent="0.35">
      <c r="B1768" s="26"/>
    </row>
    <row r="1769" spans="2:2" ht="23.25" x14ac:dyDescent="0.35">
      <c r="B1769" s="26"/>
    </row>
    <row r="1770" spans="2:2" ht="23.25" x14ac:dyDescent="0.35">
      <c r="B1770" s="26"/>
    </row>
    <row r="1771" spans="2:2" ht="23.25" x14ac:dyDescent="0.35">
      <c r="B1771" s="26"/>
    </row>
    <row r="1772" spans="2:2" ht="23.25" x14ac:dyDescent="0.35">
      <c r="B1772" s="26"/>
    </row>
    <row r="1773" spans="2:2" ht="23.25" x14ac:dyDescent="0.35">
      <c r="B1773" s="26"/>
    </row>
    <row r="1774" spans="2:2" ht="23.25" x14ac:dyDescent="0.35">
      <c r="B1774" s="26"/>
    </row>
    <row r="1775" spans="2:2" ht="23.25" x14ac:dyDescent="0.35">
      <c r="B1775" s="26"/>
    </row>
    <row r="1776" spans="2:2" ht="23.25" x14ac:dyDescent="0.35">
      <c r="B1776" s="26"/>
    </row>
    <row r="1777" spans="2:2" ht="23.25" x14ac:dyDescent="0.35">
      <c r="B1777" s="26"/>
    </row>
    <row r="1778" spans="2:2" ht="23.25" x14ac:dyDescent="0.35">
      <c r="B1778" s="26"/>
    </row>
    <row r="1779" spans="2:2" ht="23.25" x14ac:dyDescent="0.35">
      <c r="B1779" s="26"/>
    </row>
    <row r="1780" spans="2:2" ht="23.25" x14ac:dyDescent="0.35">
      <c r="B1780" s="26"/>
    </row>
    <row r="1781" spans="2:2" ht="23.25" x14ac:dyDescent="0.35">
      <c r="B1781" s="26"/>
    </row>
    <row r="1782" spans="2:2" ht="23.25" x14ac:dyDescent="0.35">
      <c r="B1782" s="26"/>
    </row>
    <row r="1783" spans="2:2" ht="23.25" x14ac:dyDescent="0.35">
      <c r="B1783" s="26"/>
    </row>
    <row r="1784" spans="2:2" ht="23.25" x14ac:dyDescent="0.35">
      <c r="B1784" s="26"/>
    </row>
    <row r="1785" spans="2:2" ht="23.25" x14ac:dyDescent="0.35">
      <c r="B1785" s="26"/>
    </row>
    <row r="1786" spans="2:2" ht="23.25" x14ac:dyDescent="0.35">
      <c r="B1786" s="26"/>
    </row>
    <row r="1787" spans="2:2" ht="23.25" x14ac:dyDescent="0.35">
      <c r="B1787" s="26"/>
    </row>
    <row r="1788" spans="2:2" ht="23.25" x14ac:dyDescent="0.35">
      <c r="B1788" s="26"/>
    </row>
    <row r="1789" spans="2:2" ht="23.25" x14ac:dyDescent="0.35">
      <c r="B1789" s="26"/>
    </row>
    <row r="1790" spans="2:2" ht="23.25" x14ac:dyDescent="0.35">
      <c r="B1790" s="26"/>
    </row>
    <row r="1791" spans="2:2" ht="23.25" x14ac:dyDescent="0.35">
      <c r="B1791" s="26"/>
    </row>
    <row r="1792" spans="2:2" ht="23.25" x14ac:dyDescent="0.35">
      <c r="B1792" s="26"/>
    </row>
    <row r="1793" spans="2:2" ht="23.25" x14ac:dyDescent="0.35">
      <c r="B1793" s="26"/>
    </row>
    <row r="1794" spans="2:2" ht="23.25" x14ac:dyDescent="0.35">
      <c r="B1794" s="26"/>
    </row>
    <row r="1795" spans="2:2" ht="23.25" x14ac:dyDescent="0.35">
      <c r="B1795" s="26"/>
    </row>
    <row r="1796" spans="2:2" ht="23.25" x14ac:dyDescent="0.35">
      <c r="B1796" s="26"/>
    </row>
    <row r="1797" spans="2:2" ht="23.25" x14ac:dyDescent="0.35">
      <c r="B1797" s="26"/>
    </row>
    <row r="1798" spans="2:2" ht="23.25" x14ac:dyDescent="0.35">
      <c r="B1798" s="26"/>
    </row>
    <row r="1799" spans="2:2" ht="23.25" x14ac:dyDescent="0.35">
      <c r="B1799" s="26"/>
    </row>
    <row r="1800" spans="2:2" ht="23.25" x14ac:dyDescent="0.35">
      <c r="B1800" s="26"/>
    </row>
    <row r="1801" spans="2:2" ht="23.25" x14ac:dyDescent="0.35">
      <c r="B1801" s="26"/>
    </row>
    <row r="1802" spans="2:2" ht="23.25" x14ac:dyDescent="0.35">
      <c r="B1802" s="26"/>
    </row>
    <row r="1803" spans="2:2" ht="23.25" x14ac:dyDescent="0.35">
      <c r="B1803" s="26"/>
    </row>
    <row r="1804" spans="2:2" ht="23.25" x14ac:dyDescent="0.35">
      <c r="B1804" s="26"/>
    </row>
    <row r="1805" spans="2:2" ht="23.25" x14ac:dyDescent="0.35">
      <c r="B1805" s="26"/>
    </row>
    <row r="1806" spans="2:2" ht="23.25" x14ac:dyDescent="0.35">
      <c r="B1806" s="26"/>
    </row>
    <row r="1807" spans="2:2" ht="23.25" x14ac:dyDescent="0.35">
      <c r="B1807" s="26"/>
    </row>
    <row r="1808" spans="2:2" ht="23.25" x14ac:dyDescent="0.35">
      <c r="B1808" s="26"/>
    </row>
    <row r="1809" spans="2:2" ht="23.25" x14ac:dyDescent="0.35">
      <c r="B1809" s="26"/>
    </row>
    <row r="1810" spans="2:2" ht="23.25" x14ac:dyDescent="0.35">
      <c r="B1810" s="26"/>
    </row>
    <row r="1811" spans="2:2" ht="23.25" x14ac:dyDescent="0.35">
      <c r="B1811" s="26"/>
    </row>
    <row r="1812" spans="2:2" ht="23.25" x14ac:dyDescent="0.35">
      <c r="B1812" s="26"/>
    </row>
    <row r="1813" spans="2:2" ht="23.25" x14ac:dyDescent="0.35">
      <c r="B1813" s="26"/>
    </row>
    <row r="1814" spans="2:2" ht="23.25" x14ac:dyDescent="0.35">
      <c r="B1814" s="26"/>
    </row>
    <row r="1815" spans="2:2" ht="23.25" x14ac:dyDescent="0.35">
      <c r="B1815" s="26"/>
    </row>
    <row r="1816" spans="2:2" ht="23.25" x14ac:dyDescent="0.35">
      <c r="B1816" s="26"/>
    </row>
    <row r="1817" spans="2:2" ht="23.25" x14ac:dyDescent="0.35">
      <c r="B1817" s="26"/>
    </row>
    <row r="1818" spans="2:2" ht="23.25" x14ac:dyDescent="0.35">
      <c r="B1818" s="26"/>
    </row>
    <row r="1819" spans="2:2" ht="23.25" x14ac:dyDescent="0.35">
      <c r="B1819" s="26"/>
    </row>
    <row r="1820" spans="2:2" ht="23.25" x14ac:dyDescent="0.35">
      <c r="B1820" s="26"/>
    </row>
    <row r="1821" spans="2:2" ht="23.25" x14ac:dyDescent="0.35">
      <c r="B1821" s="26"/>
    </row>
    <row r="1822" spans="2:2" ht="23.25" x14ac:dyDescent="0.35">
      <c r="B1822" s="26"/>
    </row>
    <row r="1823" spans="2:2" ht="23.25" x14ac:dyDescent="0.35">
      <c r="B1823" s="26"/>
    </row>
    <row r="1824" spans="2:2" ht="23.25" x14ac:dyDescent="0.35">
      <c r="B1824" s="26"/>
    </row>
    <row r="1825" spans="2:2" ht="23.25" x14ac:dyDescent="0.35">
      <c r="B1825" s="26"/>
    </row>
    <row r="1826" spans="2:2" ht="23.25" x14ac:dyDescent="0.35">
      <c r="B1826" s="26"/>
    </row>
    <row r="1827" spans="2:2" ht="23.25" x14ac:dyDescent="0.35">
      <c r="B1827" s="26"/>
    </row>
    <row r="1828" spans="2:2" ht="23.25" x14ac:dyDescent="0.35">
      <c r="B1828" s="26"/>
    </row>
    <row r="1829" spans="2:2" ht="23.25" x14ac:dyDescent="0.35">
      <c r="B1829" s="26"/>
    </row>
    <row r="1830" spans="2:2" ht="23.25" x14ac:dyDescent="0.35">
      <c r="B1830" s="26"/>
    </row>
    <row r="1831" spans="2:2" ht="23.25" x14ac:dyDescent="0.35">
      <c r="B1831" s="26"/>
    </row>
    <row r="1832" spans="2:2" ht="23.25" x14ac:dyDescent="0.35">
      <c r="B1832" s="26"/>
    </row>
    <row r="1833" spans="2:2" ht="23.25" x14ac:dyDescent="0.35">
      <c r="B1833" s="26"/>
    </row>
    <row r="1834" spans="2:2" ht="23.25" x14ac:dyDescent="0.35">
      <c r="B1834" s="26"/>
    </row>
    <row r="1835" spans="2:2" ht="23.25" x14ac:dyDescent="0.35">
      <c r="B1835" s="26"/>
    </row>
    <row r="1836" spans="2:2" ht="23.25" x14ac:dyDescent="0.35">
      <c r="B1836" s="26"/>
    </row>
    <row r="1837" spans="2:2" ht="23.25" x14ac:dyDescent="0.35">
      <c r="B1837" s="26"/>
    </row>
    <row r="1838" spans="2:2" ht="23.25" x14ac:dyDescent="0.35">
      <c r="B1838" s="26"/>
    </row>
    <row r="1839" spans="2:2" ht="23.25" x14ac:dyDescent="0.35">
      <c r="B1839" s="26"/>
    </row>
    <row r="1840" spans="2:2" ht="23.25" x14ac:dyDescent="0.35">
      <c r="B1840" s="26"/>
    </row>
    <row r="1841" spans="2:2" ht="23.25" x14ac:dyDescent="0.35">
      <c r="B1841" s="26"/>
    </row>
    <row r="1842" spans="2:2" ht="23.25" x14ac:dyDescent="0.35">
      <c r="B1842" s="26"/>
    </row>
    <row r="1843" spans="2:2" ht="23.25" x14ac:dyDescent="0.35">
      <c r="B1843" s="26"/>
    </row>
    <row r="1844" spans="2:2" ht="23.25" x14ac:dyDescent="0.35">
      <c r="B1844" s="26"/>
    </row>
    <row r="1845" spans="2:2" ht="23.25" x14ac:dyDescent="0.35">
      <c r="B1845" s="26"/>
    </row>
    <row r="1846" spans="2:2" ht="23.25" x14ac:dyDescent="0.35">
      <c r="B1846" s="26"/>
    </row>
    <row r="1847" spans="2:2" ht="23.25" x14ac:dyDescent="0.35">
      <c r="B1847" s="26"/>
    </row>
    <row r="1848" spans="2:2" ht="23.25" x14ac:dyDescent="0.35">
      <c r="B1848" s="26"/>
    </row>
    <row r="1849" spans="2:2" ht="23.25" x14ac:dyDescent="0.35">
      <c r="B1849" s="26"/>
    </row>
    <row r="1850" spans="2:2" ht="23.25" x14ac:dyDescent="0.35">
      <c r="B1850" s="26"/>
    </row>
    <row r="1851" spans="2:2" ht="23.25" x14ac:dyDescent="0.35">
      <c r="B1851" s="26"/>
    </row>
    <row r="1852" spans="2:2" ht="23.25" x14ac:dyDescent="0.35">
      <c r="B1852" s="26"/>
    </row>
    <row r="1853" spans="2:2" ht="23.25" x14ac:dyDescent="0.35">
      <c r="B1853" s="26"/>
    </row>
    <row r="1854" spans="2:2" ht="23.25" x14ac:dyDescent="0.35">
      <c r="B1854" s="26"/>
    </row>
    <row r="1855" spans="2:2" ht="23.25" x14ac:dyDescent="0.35">
      <c r="B1855" s="26"/>
    </row>
    <row r="1856" spans="2:2" ht="23.25" x14ac:dyDescent="0.35">
      <c r="B1856" s="26"/>
    </row>
    <row r="1857" spans="2:2" ht="23.25" x14ac:dyDescent="0.35">
      <c r="B1857" s="26"/>
    </row>
    <row r="1858" spans="2:2" ht="23.25" x14ac:dyDescent="0.35">
      <c r="B1858" s="26"/>
    </row>
    <row r="1859" spans="2:2" ht="23.25" x14ac:dyDescent="0.35">
      <c r="B1859" s="26"/>
    </row>
    <row r="1860" spans="2:2" ht="23.25" x14ac:dyDescent="0.35">
      <c r="B1860" s="26"/>
    </row>
    <row r="1861" spans="2:2" ht="23.25" x14ac:dyDescent="0.35">
      <c r="B1861" s="26"/>
    </row>
    <row r="1862" spans="2:2" ht="23.25" x14ac:dyDescent="0.35">
      <c r="B1862" s="26"/>
    </row>
    <row r="1863" spans="2:2" ht="23.25" x14ac:dyDescent="0.35">
      <c r="B1863" s="26"/>
    </row>
    <row r="1864" spans="2:2" ht="23.25" x14ac:dyDescent="0.35">
      <c r="B1864" s="26"/>
    </row>
    <row r="1865" spans="2:2" ht="23.25" x14ac:dyDescent="0.35">
      <c r="B1865" s="26"/>
    </row>
    <row r="1866" spans="2:2" ht="23.25" x14ac:dyDescent="0.35">
      <c r="B1866" s="26"/>
    </row>
    <row r="1867" spans="2:2" ht="23.25" x14ac:dyDescent="0.35">
      <c r="B1867" s="26"/>
    </row>
    <row r="1868" spans="2:2" ht="23.25" x14ac:dyDescent="0.35">
      <c r="B1868" s="26"/>
    </row>
    <row r="1869" spans="2:2" ht="23.25" x14ac:dyDescent="0.35">
      <c r="B1869" s="26"/>
    </row>
    <row r="1870" spans="2:2" ht="23.25" x14ac:dyDescent="0.35">
      <c r="B1870" s="26"/>
    </row>
    <row r="1871" spans="2:2" ht="23.25" x14ac:dyDescent="0.35">
      <c r="B1871" s="26"/>
    </row>
    <row r="1872" spans="2:2" ht="23.25" x14ac:dyDescent="0.35">
      <c r="B1872" s="26"/>
    </row>
    <row r="1873" spans="2:2" ht="23.25" x14ac:dyDescent="0.35">
      <c r="B1873" s="26"/>
    </row>
    <row r="1874" spans="2:2" ht="23.25" x14ac:dyDescent="0.35">
      <c r="B1874" s="26"/>
    </row>
    <row r="1875" spans="2:2" ht="23.25" x14ac:dyDescent="0.35">
      <c r="B1875" s="26"/>
    </row>
    <row r="1876" spans="2:2" ht="23.25" x14ac:dyDescent="0.35">
      <c r="B1876" s="26"/>
    </row>
    <row r="1877" spans="2:2" ht="23.25" x14ac:dyDescent="0.35">
      <c r="B1877" s="26"/>
    </row>
    <row r="1878" spans="2:2" ht="23.25" x14ac:dyDescent="0.35">
      <c r="B1878" s="26"/>
    </row>
    <row r="1879" spans="2:2" ht="23.25" x14ac:dyDescent="0.35">
      <c r="B1879" s="26"/>
    </row>
    <row r="1880" spans="2:2" ht="23.25" x14ac:dyDescent="0.35">
      <c r="B1880" s="26"/>
    </row>
    <row r="1881" spans="2:2" ht="23.25" x14ac:dyDescent="0.35">
      <c r="B1881" s="26"/>
    </row>
    <row r="1882" spans="2:2" ht="23.25" x14ac:dyDescent="0.35">
      <c r="B1882" s="26"/>
    </row>
    <row r="1883" spans="2:2" ht="23.25" x14ac:dyDescent="0.35">
      <c r="B1883" s="26"/>
    </row>
    <row r="1884" spans="2:2" ht="23.25" x14ac:dyDescent="0.35">
      <c r="B1884" s="26"/>
    </row>
    <row r="1885" spans="2:2" ht="23.25" x14ac:dyDescent="0.35">
      <c r="B1885" s="26"/>
    </row>
    <row r="1886" spans="2:2" ht="23.25" x14ac:dyDescent="0.35">
      <c r="B1886" s="26"/>
    </row>
    <row r="1887" spans="2:2" ht="23.25" x14ac:dyDescent="0.35">
      <c r="B1887" s="26"/>
    </row>
    <row r="1888" spans="2:2" ht="23.25" x14ac:dyDescent="0.35">
      <c r="B1888" s="26"/>
    </row>
    <row r="1889" spans="2:2" ht="23.25" x14ac:dyDescent="0.35">
      <c r="B1889" s="26"/>
    </row>
    <row r="1890" spans="2:2" ht="23.25" x14ac:dyDescent="0.35">
      <c r="B1890" s="26"/>
    </row>
    <row r="1891" spans="2:2" ht="23.25" x14ac:dyDescent="0.35">
      <c r="B1891" s="26"/>
    </row>
    <row r="1892" spans="2:2" ht="23.25" x14ac:dyDescent="0.35">
      <c r="B1892" s="26"/>
    </row>
    <row r="1893" spans="2:2" ht="23.25" x14ac:dyDescent="0.35">
      <c r="B1893" s="26"/>
    </row>
    <row r="1894" spans="2:2" ht="23.25" x14ac:dyDescent="0.35">
      <c r="B1894" s="26"/>
    </row>
    <row r="1895" spans="2:2" ht="23.25" x14ac:dyDescent="0.35">
      <c r="B1895" s="26"/>
    </row>
    <row r="1896" spans="2:2" ht="23.25" x14ac:dyDescent="0.35">
      <c r="B1896" s="26"/>
    </row>
    <row r="1897" spans="2:2" ht="23.25" x14ac:dyDescent="0.35">
      <c r="B1897" s="26"/>
    </row>
    <row r="1898" spans="2:2" ht="23.25" x14ac:dyDescent="0.35">
      <c r="B1898" s="26"/>
    </row>
    <row r="1899" spans="2:2" ht="23.25" x14ac:dyDescent="0.35">
      <c r="B1899" s="26"/>
    </row>
    <row r="1900" spans="2:2" ht="23.25" x14ac:dyDescent="0.35">
      <c r="B1900" s="26"/>
    </row>
    <row r="1901" spans="2:2" ht="23.25" x14ac:dyDescent="0.35">
      <c r="B1901" s="26"/>
    </row>
    <row r="1902" spans="2:2" ht="23.25" x14ac:dyDescent="0.35">
      <c r="B1902" s="26"/>
    </row>
    <row r="1903" spans="2:2" ht="23.25" x14ac:dyDescent="0.35">
      <c r="B1903" s="26"/>
    </row>
    <row r="1904" spans="2:2" ht="23.25" x14ac:dyDescent="0.35">
      <c r="B1904" s="26"/>
    </row>
    <row r="1905" spans="2:2" ht="23.25" x14ac:dyDescent="0.35">
      <c r="B1905" s="26"/>
    </row>
    <row r="1906" spans="2:2" ht="23.25" x14ac:dyDescent="0.35">
      <c r="B1906" s="26"/>
    </row>
    <row r="1907" spans="2:2" ht="23.25" x14ac:dyDescent="0.35">
      <c r="B1907" s="26"/>
    </row>
    <row r="1908" spans="2:2" ht="23.25" x14ac:dyDescent="0.35">
      <c r="B1908" s="26"/>
    </row>
    <row r="1909" spans="2:2" ht="23.25" x14ac:dyDescent="0.35">
      <c r="B1909" s="26"/>
    </row>
    <row r="1910" spans="2:2" ht="23.25" x14ac:dyDescent="0.35">
      <c r="B1910" s="26"/>
    </row>
    <row r="1911" spans="2:2" ht="23.25" x14ac:dyDescent="0.35">
      <c r="B1911" s="26"/>
    </row>
    <row r="1912" spans="2:2" ht="23.25" x14ac:dyDescent="0.35">
      <c r="B1912" s="26"/>
    </row>
    <row r="1913" spans="2:2" ht="23.25" x14ac:dyDescent="0.35">
      <c r="B1913" s="26"/>
    </row>
    <row r="1914" spans="2:2" ht="23.25" x14ac:dyDescent="0.35">
      <c r="B1914" s="26"/>
    </row>
    <row r="1915" spans="2:2" ht="23.25" x14ac:dyDescent="0.35">
      <c r="B1915" s="26"/>
    </row>
    <row r="1916" spans="2:2" ht="23.25" x14ac:dyDescent="0.35">
      <c r="B1916" s="26"/>
    </row>
    <row r="1917" spans="2:2" ht="23.25" x14ac:dyDescent="0.35">
      <c r="B1917" s="26"/>
    </row>
    <row r="1918" spans="2:2" ht="23.25" x14ac:dyDescent="0.35">
      <c r="B1918" s="26"/>
    </row>
    <row r="1919" spans="2:2" ht="23.25" x14ac:dyDescent="0.35">
      <c r="B1919" s="26"/>
    </row>
    <row r="1920" spans="2:2" ht="23.25" x14ac:dyDescent="0.35">
      <c r="B1920" s="26"/>
    </row>
    <row r="1921" spans="2:2" ht="23.25" x14ac:dyDescent="0.35">
      <c r="B1921" s="26"/>
    </row>
    <row r="1922" spans="2:2" ht="23.25" x14ac:dyDescent="0.35">
      <c r="B1922" s="26"/>
    </row>
    <row r="1923" spans="2:2" ht="23.25" x14ac:dyDescent="0.35">
      <c r="B1923" s="26"/>
    </row>
    <row r="1924" spans="2:2" ht="23.25" x14ac:dyDescent="0.35">
      <c r="B1924" s="26"/>
    </row>
    <row r="1925" spans="2:2" ht="23.25" x14ac:dyDescent="0.35">
      <c r="B1925" s="26"/>
    </row>
    <row r="1926" spans="2:2" ht="23.25" x14ac:dyDescent="0.35">
      <c r="B1926" s="26"/>
    </row>
    <row r="1927" spans="2:2" ht="23.25" x14ac:dyDescent="0.35">
      <c r="B1927" s="26"/>
    </row>
    <row r="1928" spans="2:2" ht="23.25" x14ac:dyDescent="0.35">
      <c r="B1928" s="26"/>
    </row>
    <row r="1929" spans="2:2" ht="23.25" x14ac:dyDescent="0.35">
      <c r="B1929" s="26"/>
    </row>
    <row r="1930" spans="2:2" ht="23.25" x14ac:dyDescent="0.35">
      <c r="B1930" s="26"/>
    </row>
    <row r="1931" spans="2:2" ht="23.25" x14ac:dyDescent="0.35">
      <c r="B1931" s="26"/>
    </row>
    <row r="1932" spans="2:2" ht="23.25" x14ac:dyDescent="0.35">
      <c r="B1932" s="26"/>
    </row>
    <row r="1933" spans="2:2" ht="23.25" x14ac:dyDescent="0.35">
      <c r="B1933" s="26"/>
    </row>
    <row r="1934" spans="2:2" ht="23.25" x14ac:dyDescent="0.35">
      <c r="B1934" s="26"/>
    </row>
    <row r="1935" spans="2:2" ht="23.25" x14ac:dyDescent="0.35">
      <c r="B1935" s="26"/>
    </row>
    <row r="1936" spans="2:2" ht="23.25" x14ac:dyDescent="0.35">
      <c r="B1936" s="26"/>
    </row>
    <row r="1937" spans="2:2" ht="23.25" x14ac:dyDescent="0.35">
      <c r="B1937" s="26"/>
    </row>
    <row r="1938" spans="2:2" ht="23.25" x14ac:dyDescent="0.35">
      <c r="B1938" s="26"/>
    </row>
    <row r="1939" spans="2:2" ht="23.25" x14ac:dyDescent="0.35">
      <c r="B1939" s="26"/>
    </row>
    <row r="1940" spans="2:2" ht="23.25" x14ac:dyDescent="0.35">
      <c r="B1940" s="26"/>
    </row>
    <row r="1941" spans="2:2" ht="23.25" x14ac:dyDescent="0.35">
      <c r="B1941" s="26"/>
    </row>
    <row r="1942" spans="2:2" ht="23.25" x14ac:dyDescent="0.35">
      <c r="B1942" s="26"/>
    </row>
    <row r="1943" spans="2:2" ht="23.25" x14ac:dyDescent="0.35">
      <c r="B1943" s="26"/>
    </row>
    <row r="1944" spans="2:2" ht="23.25" x14ac:dyDescent="0.35">
      <c r="B1944" s="26"/>
    </row>
    <row r="1945" spans="2:2" ht="23.25" x14ac:dyDescent="0.35">
      <c r="B1945" s="26"/>
    </row>
    <row r="1946" spans="2:2" ht="23.25" x14ac:dyDescent="0.35">
      <c r="B1946" s="26"/>
    </row>
    <row r="1947" spans="2:2" ht="23.25" x14ac:dyDescent="0.35">
      <c r="B1947" s="26"/>
    </row>
    <row r="1948" spans="2:2" ht="23.25" x14ac:dyDescent="0.35">
      <c r="B1948" s="26"/>
    </row>
    <row r="1949" spans="2:2" ht="23.25" x14ac:dyDescent="0.35">
      <c r="B1949" s="26"/>
    </row>
    <row r="1950" spans="2:2" ht="23.25" x14ac:dyDescent="0.35">
      <c r="B1950" s="26"/>
    </row>
    <row r="1951" spans="2:2" ht="23.25" x14ac:dyDescent="0.35">
      <c r="B1951" s="26"/>
    </row>
    <row r="1952" spans="2:2" ht="23.25" x14ac:dyDescent="0.35">
      <c r="B1952" s="26"/>
    </row>
    <row r="1953" spans="2:2" ht="23.25" x14ac:dyDescent="0.35">
      <c r="B1953" s="26"/>
    </row>
    <row r="1954" spans="2:2" ht="23.25" x14ac:dyDescent="0.35">
      <c r="B1954" s="26"/>
    </row>
    <row r="1955" spans="2:2" ht="23.25" x14ac:dyDescent="0.35">
      <c r="B1955" s="26"/>
    </row>
    <row r="1956" spans="2:2" ht="23.25" x14ac:dyDescent="0.35">
      <c r="B1956" s="26"/>
    </row>
    <row r="1957" spans="2:2" ht="23.25" x14ac:dyDescent="0.35">
      <c r="B1957" s="26"/>
    </row>
    <row r="1958" spans="2:2" ht="23.25" x14ac:dyDescent="0.35">
      <c r="B1958" s="26"/>
    </row>
    <row r="1959" spans="2:2" ht="23.25" x14ac:dyDescent="0.35">
      <c r="B1959" s="26"/>
    </row>
    <row r="1960" spans="2:2" ht="23.25" x14ac:dyDescent="0.35">
      <c r="B1960" s="26"/>
    </row>
    <row r="1961" spans="2:2" ht="23.25" x14ac:dyDescent="0.35">
      <c r="B1961" s="26"/>
    </row>
    <row r="1962" spans="2:2" ht="23.25" x14ac:dyDescent="0.35">
      <c r="B1962" s="26"/>
    </row>
    <row r="1963" spans="2:2" ht="23.25" x14ac:dyDescent="0.35">
      <c r="B1963" s="26"/>
    </row>
    <row r="1964" spans="2:2" ht="23.25" x14ac:dyDescent="0.35">
      <c r="B1964" s="26"/>
    </row>
    <row r="1965" spans="2:2" ht="23.25" x14ac:dyDescent="0.35">
      <c r="B1965" s="26"/>
    </row>
    <row r="1966" spans="2:2" ht="23.25" x14ac:dyDescent="0.35">
      <c r="B1966" s="26"/>
    </row>
    <row r="1967" spans="2:2" ht="23.25" x14ac:dyDescent="0.35">
      <c r="B1967" s="26"/>
    </row>
    <row r="1968" spans="2:2" ht="23.25" x14ac:dyDescent="0.35">
      <c r="B1968" s="26"/>
    </row>
    <row r="1969" spans="2:2" ht="23.25" x14ac:dyDescent="0.35">
      <c r="B1969" s="26"/>
    </row>
    <row r="1970" spans="2:2" ht="23.25" x14ac:dyDescent="0.35">
      <c r="B1970" s="26"/>
    </row>
    <row r="1971" spans="2:2" ht="23.25" x14ac:dyDescent="0.35">
      <c r="B1971" s="26"/>
    </row>
    <row r="1972" spans="2:2" ht="23.25" x14ac:dyDescent="0.35">
      <c r="B1972" s="26"/>
    </row>
    <row r="1973" spans="2:2" ht="23.25" x14ac:dyDescent="0.35">
      <c r="B1973" s="26"/>
    </row>
    <row r="1974" spans="2:2" ht="23.25" x14ac:dyDescent="0.35">
      <c r="B1974" s="26"/>
    </row>
    <row r="1975" spans="2:2" ht="23.25" x14ac:dyDescent="0.35">
      <c r="B1975" s="26"/>
    </row>
    <row r="1976" spans="2:2" ht="23.25" x14ac:dyDescent="0.35">
      <c r="B1976" s="26"/>
    </row>
    <row r="1977" spans="2:2" ht="23.25" x14ac:dyDescent="0.35">
      <c r="B1977" s="26"/>
    </row>
    <row r="1978" spans="2:2" ht="23.25" x14ac:dyDescent="0.35">
      <c r="B1978" s="26"/>
    </row>
    <row r="1979" spans="2:2" ht="23.25" x14ac:dyDescent="0.35">
      <c r="B1979" s="26"/>
    </row>
    <row r="1980" spans="2:2" ht="23.25" x14ac:dyDescent="0.35">
      <c r="B1980" s="26"/>
    </row>
    <row r="1981" spans="2:2" ht="23.25" x14ac:dyDescent="0.35">
      <c r="B1981" s="26"/>
    </row>
    <row r="1982" spans="2:2" ht="23.25" x14ac:dyDescent="0.35">
      <c r="B1982" s="26"/>
    </row>
    <row r="1983" spans="2:2" ht="23.25" x14ac:dyDescent="0.35">
      <c r="B1983" s="26"/>
    </row>
    <row r="1984" spans="2:2" ht="23.25" x14ac:dyDescent="0.35">
      <c r="B1984" s="26"/>
    </row>
    <row r="1985" spans="2:2" ht="23.25" x14ac:dyDescent="0.35">
      <c r="B1985" s="26"/>
    </row>
    <row r="1986" spans="2:2" ht="23.25" x14ac:dyDescent="0.35">
      <c r="B1986" s="26"/>
    </row>
    <row r="1987" spans="2:2" ht="23.25" x14ac:dyDescent="0.35">
      <c r="B1987" s="26"/>
    </row>
    <row r="1988" spans="2:2" ht="23.25" x14ac:dyDescent="0.35">
      <c r="B1988" s="26"/>
    </row>
    <row r="1989" spans="2:2" ht="23.25" x14ac:dyDescent="0.35">
      <c r="B1989" s="26"/>
    </row>
    <row r="1990" spans="2:2" ht="23.25" x14ac:dyDescent="0.35">
      <c r="B1990" s="26"/>
    </row>
    <row r="1991" spans="2:2" ht="23.25" x14ac:dyDescent="0.35">
      <c r="B1991" s="26"/>
    </row>
    <row r="1992" spans="2:2" ht="23.25" x14ac:dyDescent="0.35">
      <c r="B1992" s="26"/>
    </row>
    <row r="1993" spans="2:2" ht="23.25" x14ac:dyDescent="0.35">
      <c r="B1993" s="26"/>
    </row>
    <row r="1994" spans="2:2" ht="23.25" x14ac:dyDescent="0.35">
      <c r="B1994" s="26"/>
    </row>
    <row r="1995" spans="2:2" ht="23.25" x14ac:dyDescent="0.35">
      <c r="B1995" s="26"/>
    </row>
    <row r="1996" spans="2:2" ht="23.25" x14ac:dyDescent="0.35">
      <c r="B1996" s="26"/>
    </row>
    <row r="1997" spans="2:2" ht="23.25" x14ac:dyDescent="0.35">
      <c r="B1997" s="26"/>
    </row>
    <row r="1998" spans="2:2" ht="23.25" x14ac:dyDescent="0.35">
      <c r="B1998" s="26"/>
    </row>
    <row r="1999" spans="2:2" ht="23.25" x14ac:dyDescent="0.35">
      <c r="B1999" s="26"/>
    </row>
    <row r="2000" spans="2:2" ht="23.25" x14ac:dyDescent="0.35">
      <c r="B2000" s="26"/>
    </row>
    <row r="2001" spans="2:2" ht="23.25" x14ac:dyDescent="0.35">
      <c r="B2001" s="26"/>
    </row>
    <row r="2002" spans="2:2" ht="23.25" x14ac:dyDescent="0.35">
      <c r="B2002" s="26"/>
    </row>
    <row r="2003" spans="2:2" ht="23.25" x14ac:dyDescent="0.35">
      <c r="B2003" s="26"/>
    </row>
    <row r="2004" spans="2:2" ht="23.25" x14ac:dyDescent="0.35">
      <c r="B2004" s="26"/>
    </row>
    <row r="2005" spans="2:2" ht="23.25" x14ac:dyDescent="0.35">
      <c r="B2005" s="26"/>
    </row>
    <row r="2006" spans="2:2" ht="23.25" x14ac:dyDescent="0.35">
      <c r="B2006" s="26"/>
    </row>
    <row r="2007" spans="2:2" ht="23.25" x14ac:dyDescent="0.35">
      <c r="B2007" s="26"/>
    </row>
    <row r="2008" spans="2:2" ht="23.25" x14ac:dyDescent="0.35">
      <c r="B2008" s="26"/>
    </row>
    <row r="2009" spans="2:2" ht="23.25" x14ac:dyDescent="0.35">
      <c r="B2009" s="26"/>
    </row>
    <row r="2010" spans="2:2" ht="23.25" x14ac:dyDescent="0.35">
      <c r="B2010" s="26"/>
    </row>
    <row r="2011" spans="2:2" ht="23.25" x14ac:dyDescent="0.35">
      <c r="B2011" s="26"/>
    </row>
    <row r="2012" spans="2:2" ht="23.25" x14ac:dyDescent="0.35">
      <c r="B2012" s="26"/>
    </row>
    <row r="2013" spans="2:2" ht="23.25" x14ac:dyDescent="0.35">
      <c r="B2013" s="26"/>
    </row>
    <row r="2014" spans="2:2" ht="23.25" x14ac:dyDescent="0.35">
      <c r="B2014" s="26"/>
    </row>
    <row r="2015" spans="2:2" ht="23.25" x14ac:dyDescent="0.35">
      <c r="B2015" s="26"/>
    </row>
    <row r="2016" spans="2:2" ht="23.25" x14ac:dyDescent="0.35">
      <c r="B2016" s="26"/>
    </row>
    <row r="2017" spans="2:2" ht="23.25" x14ac:dyDescent="0.35">
      <c r="B2017" s="26"/>
    </row>
    <row r="2018" spans="2:2" ht="23.25" x14ac:dyDescent="0.35">
      <c r="B2018" s="26"/>
    </row>
    <row r="2019" spans="2:2" ht="23.25" x14ac:dyDescent="0.35">
      <c r="B2019" s="26"/>
    </row>
    <row r="2020" spans="2:2" ht="23.25" x14ac:dyDescent="0.35">
      <c r="B2020" s="26"/>
    </row>
    <row r="2021" spans="2:2" ht="23.25" x14ac:dyDescent="0.35">
      <c r="B2021" s="26"/>
    </row>
    <row r="2022" spans="2:2" ht="23.25" x14ac:dyDescent="0.35">
      <c r="B2022" s="26"/>
    </row>
    <row r="2023" spans="2:2" ht="23.25" x14ac:dyDescent="0.35">
      <c r="B2023" s="26"/>
    </row>
    <row r="2024" spans="2:2" ht="23.25" x14ac:dyDescent="0.35">
      <c r="B2024" s="26"/>
    </row>
    <row r="2025" spans="2:2" ht="23.25" x14ac:dyDescent="0.35">
      <c r="B2025" s="26"/>
    </row>
    <row r="2026" spans="2:2" ht="23.25" x14ac:dyDescent="0.35">
      <c r="B2026" s="26"/>
    </row>
    <row r="2027" spans="2:2" ht="23.25" x14ac:dyDescent="0.35">
      <c r="B2027" s="26"/>
    </row>
    <row r="2028" spans="2:2" ht="23.25" x14ac:dyDescent="0.35">
      <c r="B2028" s="26"/>
    </row>
    <row r="2029" spans="2:2" ht="23.25" x14ac:dyDescent="0.35">
      <c r="B2029" s="26"/>
    </row>
    <row r="2030" spans="2:2" ht="23.25" x14ac:dyDescent="0.35">
      <c r="B2030" s="26"/>
    </row>
    <row r="2031" spans="2:2" ht="23.25" x14ac:dyDescent="0.35">
      <c r="B2031" s="26"/>
    </row>
    <row r="2032" spans="2:2" ht="23.25" x14ac:dyDescent="0.35">
      <c r="B2032" s="26"/>
    </row>
    <row r="2033" spans="2:2" ht="23.25" x14ac:dyDescent="0.35">
      <c r="B2033" s="26"/>
    </row>
    <row r="2034" spans="2:2" ht="23.25" x14ac:dyDescent="0.35">
      <c r="B2034" s="26"/>
    </row>
    <row r="2035" spans="2:2" ht="23.25" x14ac:dyDescent="0.35">
      <c r="B2035" s="26"/>
    </row>
    <row r="2036" spans="2:2" ht="23.25" x14ac:dyDescent="0.35">
      <c r="B2036" s="26"/>
    </row>
    <row r="2037" spans="2:2" ht="23.25" x14ac:dyDescent="0.35">
      <c r="B2037" s="26"/>
    </row>
    <row r="2038" spans="2:2" ht="23.25" x14ac:dyDescent="0.35">
      <c r="B2038" s="26"/>
    </row>
    <row r="2039" spans="2:2" ht="23.25" x14ac:dyDescent="0.35">
      <c r="B2039" s="26"/>
    </row>
    <row r="2040" spans="2:2" ht="23.25" x14ac:dyDescent="0.35">
      <c r="B2040" s="26"/>
    </row>
    <row r="2041" spans="2:2" ht="23.25" x14ac:dyDescent="0.35">
      <c r="B2041" s="26"/>
    </row>
    <row r="2042" spans="2:2" ht="23.25" x14ac:dyDescent="0.35">
      <c r="B2042" s="26"/>
    </row>
    <row r="2043" spans="2:2" ht="23.25" x14ac:dyDescent="0.35">
      <c r="B2043" s="26"/>
    </row>
    <row r="2044" spans="2:2" ht="23.25" x14ac:dyDescent="0.35">
      <c r="B2044" s="26"/>
    </row>
    <row r="2045" spans="2:2" ht="23.25" x14ac:dyDescent="0.35">
      <c r="B2045" s="26"/>
    </row>
    <row r="2046" spans="2:2" ht="23.25" x14ac:dyDescent="0.35">
      <c r="B2046" s="26"/>
    </row>
    <row r="2047" spans="2:2" ht="23.25" x14ac:dyDescent="0.35">
      <c r="B2047" s="26"/>
    </row>
    <row r="2048" spans="2:2" ht="23.25" x14ac:dyDescent="0.35">
      <c r="B2048" s="26"/>
    </row>
    <row r="2049" spans="2:2" ht="23.25" x14ac:dyDescent="0.35">
      <c r="B2049" s="26"/>
    </row>
    <row r="2050" spans="2:2" ht="23.25" x14ac:dyDescent="0.35">
      <c r="B2050" s="26"/>
    </row>
    <row r="2051" spans="2:2" ht="23.25" x14ac:dyDescent="0.35">
      <c r="B2051" s="26"/>
    </row>
    <row r="2052" spans="2:2" ht="23.25" x14ac:dyDescent="0.35">
      <c r="B2052" s="26"/>
    </row>
    <row r="2053" spans="2:2" ht="23.25" x14ac:dyDescent="0.35">
      <c r="B2053" s="26"/>
    </row>
    <row r="2054" spans="2:2" ht="23.25" x14ac:dyDescent="0.35">
      <c r="B2054" s="26"/>
    </row>
    <row r="2055" spans="2:2" ht="23.25" x14ac:dyDescent="0.35">
      <c r="B2055" s="26"/>
    </row>
    <row r="2056" spans="2:2" ht="23.25" x14ac:dyDescent="0.35">
      <c r="B2056" s="26"/>
    </row>
    <row r="2057" spans="2:2" ht="23.25" x14ac:dyDescent="0.35">
      <c r="B2057" s="26"/>
    </row>
    <row r="2058" spans="2:2" ht="23.25" x14ac:dyDescent="0.35">
      <c r="B2058" s="26"/>
    </row>
    <row r="2059" spans="2:2" ht="23.25" x14ac:dyDescent="0.35">
      <c r="B2059" s="26"/>
    </row>
    <row r="2060" spans="2:2" ht="23.25" x14ac:dyDescent="0.35">
      <c r="B2060" s="26"/>
    </row>
    <row r="2061" spans="2:2" ht="23.25" x14ac:dyDescent="0.35">
      <c r="B2061" s="26"/>
    </row>
    <row r="2062" spans="2:2" ht="23.25" x14ac:dyDescent="0.35">
      <c r="B2062" s="26"/>
    </row>
    <row r="2063" spans="2:2" ht="23.25" x14ac:dyDescent="0.35">
      <c r="B2063" s="26"/>
    </row>
    <row r="2064" spans="2:2" ht="23.25" x14ac:dyDescent="0.35">
      <c r="B2064" s="26"/>
    </row>
    <row r="2065" spans="2:2" ht="23.25" x14ac:dyDescent="0.35">
      <c r="B2065" s="26"/>
    </row>
    <row r="2066" spans="2:2" ht="23.25" x14ac:dyDescent="0.35">
      <c r="B2066" s="26"/>
    </row>
    <row r="2067" spans="2:2" ht="23.25" x14ac:dyDescent="0.35">
      <c r="B2067" s="26"/>
    </row>
    <row r="2068" spans="2:2" ht="23.25" x14ac:dyDescent="0.35">
      <c r="B2068" s="26"/>
    </row>
    <row r="2069" spans="2:2" ht="23.25" x14ac:dyDescent="0.35">
      <c r="B2069" s="26"/>
    </row>
    <row r="2070" spans="2:2" ht="23.25" x14ac:dyDescent="0.35">
      <c r="B2070" s="26"/>
    </row>
    <row r="2071" spans="2:2" ht="23.25" x14ac:dyDescent="0.35">
      <c r="B2071" s="26"/>
    </row>
    <row r="2072" spans="2:2" ht="23.25" x14ac:dyDescent="0.35">
      <c r="B2072" s="26"/>
    </row>
    <row r="2073" spans="2:2" ht="23.25" x14ac:dyDescent="0.35">
      <c r="B2073" s="26"/>
    </row>
    <row r="2074" spans="2:2" ht="23.25" x14ac:dyDescent="0.35">
      <c r="B2074" s="26"/>
    </row>
    <row r="2075" spans="2:2" ht="23.25" x14ac:dyDescent="0.35">
      <c r="B2075" s="26"/>
    </row>
    <row r="2076" spans="2:2" ht="23.25" x14ac:dyDescent="0.35">
      <c r="B2076" s="26"/>
    </row>
    <row r="2077" spans="2:2" ht="23.25" x14ac:dyDescent="0.35">
      <c r="B2077" s="26"/>
    </row>
    <row r="2078" spans="2:2" ht="23.25" x14ac:dyDescent="0.35">
      <c r="B2078" s="26"/>
    </row>
    <row r="2079" spans="2:2" ht="23.25" x14ac:dyDescent="0.35">
      <c r="B2079" s="26"/>
    </row>
    <row r="2080" spans="2:2" ht="23.25" x14ac:dyDescent="0.35">
      <c r="B2080" s="26"/>
    </row>
    <row r="2081" spans="2:2" ht="23.25" x14ac:dyDescent="0.35">
      <c r="B2081" s="26"/>
    </row>
    <row r="2082" spans="2:2" ht="23.25" x14ac:dyDescent="0.35">
      <c r="B2082" s="26"/>
    </row>
    <row r="2083" spans="2:2" ht="23.25" x14ac:dyDescent="0.35">
      <c r="B2083" s="26"/>
    </row>
    <row r="2084" spans="2:2" ht="23.25" x14ac:dyDescent="0.35">
      <c r="B2084" s="26"/>
    </row>
    <row r="2085" spans="2:2" ht="23.25" x14ac:dyDescent="0.35">
      <c r="B2085" s="26"/>
    </row>
    <row r="2086" spans="2:2" ht="23.25" x14ac:dyDescent="0.35">
      <c r="B2086" s="26"/>
    </row>
    <row r="2087" spans="2:2" ht="23.25" x14ac:dyDescent="0.35">
      <c r="B2087" s="26"/>
    </row>
    <row r="2088" spans="2:2" ht="23.25" x14ac:dyDescent="0.35">
      <c r="B2088" s="26"/>
    </row>
    <row r="2089" spans="2:2" ht="23.25" x14ac:dyDescent="0.35">
      <c r="B2089" s="26"/>
    </row>
    <row r="2090" spans="2:2" ht="23.25" x14ac:dyDescent="0.35">
      <c r="B2090" s="26"/>
    </row>
    <row r="2091" spans="2:2" ht="23.25" x14ac:dyDescent="0.35">
      <c r="B2091" s="26"/>
    </row>
    <row r="2092" spans="2:2" ht="23.25" x14ac:dyDescent="0.35">
      <c r="B2092" s="26"/>
    </row>
    <row r="2093" spans="2:2" ht="23.25" x14ac:dyDescent="0.35">
      <c r="B2093" s="26"/>
    </row>
    <row r="2094" spans="2:2" ht="23.25" x14ac:dyDescent="0.35">
      <c r="B2094" s="26"/>
    </row>
    <row r="2095" spans="2:2" ht="23.25" x14ac:dyDescent="0.35">
      <c r="B2095" s="26"/>
    </row>
    <row r="2096" spans="2:2" ht="23.25" x14ac:dyDescent="0.35">
      <c r="B2096" s="26"/>
    </row>
    <row r="2097" spans="2:2" ht="23.25" x14ac:dyDescent="0.35">
      <c r="B2097" s="26"/>
    </row>
    <row r="2098" spans="2:2" ht="23.25" x14ac:dyDescent="0.35">
      <c r="B2098" s="26"/>
    </row>
    <row r="2099" spans="2:2" ht="23.25" x14ac:dyDescent="0.35">
      <c r="B2099" s="26"/>
    </row>
    <row r="2100" spans="2:2" ht="23.25" x14ac:dyDescent="0.35">
      <c r="B2100" s="26"/>
    </row>
    <row r="2101" spans="2:2" ht="23.25" x14ac:dyDescent="0.35">
      <c r="B2101" s="26"/>
    </row>
    <row r="2102" spans="2:2" ht="23.25" x14ac:dyDescent="0.35">
      <c r="B2102" s="26"/>
    </row>
    <row r="2103" spans="2:2" ht="23.25" x14ac:dyDescent="0.35">
      <c r="B2103" s="26"/>
    </row>
    <row r="2104" spans="2:2" ht="23.25" x14ac:dyDescent="0.35">
      <c r="B2104" s="26"/>
    </row>
    <row r="2105" spans="2:2" ht="23.25" x14ac:dyDescent="0.35">
      <c r="B2105" s="26"/>
    </row>
    <row r="2106" spans="2:2" ht="23.25" x14ac:dyDescent="0.35">
      <c r="B2106" s="26"/>
    </row>
    <row r="2107" spans="2:2" ht="23.25" x14ac:dyDescent="0.35">
      <c r="B2107" s="26"/>
    </row>
    <row r="2108" spans="2:2" ht="23.25" x14ac:dyDescent="0.35">
      <c r="B2108" s="26"/>
    </row>
    <row r="2109" spans="2:2" ht="23.25" x14ac:dyDescent="0.35">
      <c r="B2109" s="26"/>
    </row>
    <row r="2110" spans="2:2" ht="23.25" x14ac:dyDescent="0.35">
      <c r="B2110" s="26"/>
    </row>
    <row r="2111" spans="2:2" ht="23.25" x14ac:dyDescent="0.35">
      <c r="B2111" s="26"/>
    </row>
    <row r="2112" spans="2:2" ht="23.25" x14ac:dyDescent="0.35">
      <c r="B2112" s="26"/>
    </row>
    <row r="2113" spans="2:2" ht="23.25" x14ac:dyDescent="0.35">
      <c r="B2113" s="26"/>
    </row>
    <row r="2114" spans="2:2" ht="23.25" x14ac:dyDescent="0.35">
      <c r="B2114" s="26"/>
    </row>
    <row r="2115" spans="2:2" ht="23.25" x14ac:dyDescent="0.35">
      <c r="B2115" s="26"/>
    </row>
    <row r="2116" spans="2:2" ht="23.25" x14ac:dyDescent="0.35">
      <c r="B2116" s="26"/>
    </row>
    <row r="2117" spans="2:2" ht="23.25" x14ac:dyDescent="0.35">
      <c r="B2117" s="26"/>
    </row>
    <row r="2118" spans="2:2" ht="23.25" x14ac:dyDescent="0.35">
      <c r="B2118" s="26"/>
    </row>
    <row r="2119" spans="2:2" ht="23.25" x14ac:dyDescent="0.35">
      <c r="B2119" s="26"/>
    </row>
    <row r="2120" spans="2:2" ht="23.25" x14ac:dyDescent="0.35">
      <c r="B2120" s="26"/>
    </row>
    <row r="2121" spans="2:2" ht="23.25" x14ac:dyDescent="0.35">
      <c r="B2121" s="26"/>
    </row>
    <row r="2122" spans="2:2" ht="23.25" x14ac:dyDescent="0.35">
      <c r="B2122" s="26"/>
    </row>
    <row r="2123" spans="2:2" ht="23.25" x14ac:dyDescent="0.35">
      <c r="B2123" s="26"/>
    </row>
    <row r="2124" spans="2:2" ht="23.25" x14ac:dyDescent="0.35">
      <c r="B2124" s="26"/>
    </row>
    <row r="2125" spans="2:2" ht="23.25" x14ac:dyDescent="0.35">
      <c r="B2125" s="26"/>
    </row>
    <row r="2126" spans="2:2" ht="23.25" x14ac:dyDescent="0.35">
      <c r="B2126" s="26"/>
    </row>
    <row r="2127" spans="2:2" ht="23.25" x14ac:dyDescent="0.35">
      <c r="B2127" s="26"/>
    </row>
    <row r="2128" spans="2:2" ht="23.25" x14ac:dyDescent="0.35">
      <c r="B2128" s="26"/>
    </row>
    <row r="2129" spans="2:2" ht="23.25" x14ac:dyDescent="0.35">
      <c r="B2129" s="26"/>
    </row>
    <row r="2130" spans="2:2" ht="23.25" x14ac:dyDescent="0.35">
      <c r="B2130" s="26"/>
    </row>
    <row r="2131" spans="2:2" ht="23.25" x14ac:dyDescent="0.35">
      <c r="B2131" s="26"/>
    </row>
    <row r="2132" spans="2:2" ht="23.25" x14ac:dyDescent="0.35">
      <c r="B2132" s="26"/>
    </row>
    <row r="2133" spans="2:2" ht="23.25" x14ac:dyDescent="0.35">
      <c r="B2133" s="26"/>
    </row>
    <row r="2134" spans="2:2" ht="23.25" x14ac:dyDescent="0.35">
      <c r="B2134" s="26"/>
    </row>
    <row r="2135" spans="2:2" ht="23.25" x14ac:dyDescent="0.35">
      <c r="B2135" s="26"/>
    </row>
    <row r="2136" spans="2:2" ht="23.25" x14ac:dyDescent="0.35">
      <c r="B2136" s="26"/>
    </row>
    <row r="2137" spans="2:2" ht="23.25" x14ac:dyDescent="0.35">
      <c r="B2137" s="26"/>
    </row>
    <row r="2138" spans="2:2" ht="23.25" x14ac:dyDescent="0.35">
      <c r="B2138" s="26"/>
    </row>
    <row r="2139" spans="2:2" ht="23.25" x14ac:dyDescent="0.35">
      <c r="B2139" s="26"/>
    </row>
    <row r="2140" spans="2:2" ht="23.25" x14ac:dyDescent="0.35">
      <c r="B2140" s="26"/>
    </row>
    <row r="2141" spans="2:2" ht="23.25" x14ac:dyDescent="0.35">
      <c r="B2141" s="26"/>
    </row>
    <row r="2142" spans="2:2" ht="23.25" x14ac:dyDescent="0.35">
      <c r="B2142" s="26"/>
    </row>
    <row r="2143" spans="2:2" ht="23.25" x14ac:dyDescent="0.35">
      <c r="B2143" s="26"/>
    </row>
    <row r="2144" spans="2:2" ht="23.25" x14ac:dyDescent="0.35">
      <c r="B2144" s="26"/>
    </row>
    <row r="2145" spans="2:2" ht="23.25" x14ac:dyDescent="0.35">
      <c r="B2145" s="26"/>
    </row>
    <row r="2146" spans="2:2" ht="23.25" x14ac:dyDescent="0.35">
      <c r="B2146" s="26"/>
    </row>
    <row r="2147" spans="2:2" ht="23.25" x14ac:dyDescent="0.35">
      <c r="B2147" s="26"/>
    </row>
    <row r="2148" spans="2:2" ht="23.25" x14ac:dyDescent="0.35">
      <c r="B2148" s="26"/>
    </row>
    <row r="2149" spans="2:2" ht="23.25" x14ac:dyDescent="0.35">
      <c r="B2149" s="26"/>
    </row>
    <row r="2150" spans="2:2" ht="23.25" x14ac:dyDescent="0.35">
      <c r="B2150" s="26"/>
    </row>
    <row r="2151" spans="2:2" ht="23.25" x14ac:dyDescent="0.35">
      <c r="B2151" s="26"/>
    </row>
    <row r="2152" spans="2:2" ht="23.25" x14ac:dyDescent="0.35">
      <c r="B2152" s="26"/>
    </row>
    <row r="2153" spans="2:2" ht="23.25" x14ac:dyDescent="0.35">
      <c r="B2153" s="26"/>
    </row>
    <row r="2154" spans="2:2" ht="23.25" x14ac:dyDescent="0.35">
      <c r="B2154" s="26"/>
    </row>
    <row r="2155" spans="2:2" ht="23.25" x14ac:dyDescent="0.35">
      <c r="B2155" s="26"/>
    </row>
    <row r="2156" spans="2:2" ht="23.25" x14ac:dyDescent="0.35">
      <c r="B2156" s="26"/>
    </row>
    <row r="2157" spans="2:2" ht="23.25" x14ac:dyDescent="0.35">
      <c r="B2157" s="26"/>
    </row>
    <row r="2158" spans="2:2" ht="23.25" x14ac:dyDescent="0.35">
      <c r="B2158" s="26"/>
    </row>
    <row r="2159" spans="2:2" ht="23.25" x14ac:dyDescent="0.35">
      <c r="B2159" s="26"/>
    </row>
    <row r="2160" spans="2:2" ht="23.25" x14ac:dyDescent="0.35">
      <c r="B2160" s="26"/>
    </row>
    <row r="2161" spans="2:2" ht="23.25" x14ac:dyDescent="0.35">
      <c r="B2161" s="26"/>
    </row>
    <row r="2162" spans="2:2" ht="23.25" x14ac:dyDescent="0.35">
      <c r="B2162" s="26"/>
    </row>
    <row r="2163" spans="2:2" ht="23.25" x14ac:dyDescent="0.35">
      <c r="B2163" s="26"/>
    </row>
    <row r="2164" spans="2:2" ht="23.25" x14ac:dyDescent="0.35">
      <c r="B2164" s="26"/>
    </row>
    <row r="2165" spans="2:2" ht="23.25" x14ac:dyDescent="0.35">
      <c r="B2165" s="26"/>
    </row>
    <row r="2166" spans="2:2" ht="23.25" x14ac:dyDescent="0.35">
      <c r="B2166" s="26"/>
    </row>
    <row r="2167" spans="2:2" ht="23.25" x14ac:dyDescent="0.35">
      <c r="B2167" s="26"/>
    </row>
    <row r="2168" spans="2:2" ht="23.25" x14ac:dyDescent="0.35">
      <c r="B2168" s="26"/>
    </row>
    <row r="2169" spans="2:2" ht="23.25" x14ac:dyDescent="0.35">
      <c r="B2169" s="26"/>
    </row>
    <row r="2170" spans="2:2" ht="23.25" x14ac:dyDescent="0.35">
      <c r="B2170" s="26"/>
    </row>
    <row r="2171" spans="2:2" ht="23.25" x14ac:dyDescent="0.35">
      <c r="B2171" s="26"/>
    </row>
    <row r="2172" spans="2:2" ht="23.25" x14ac:dyDescent="0.35">
      <c r="B2172" s="26"/>
    </row>
    <row r="2173" spans="2:2" ht="23.25" x14ac:dyDescent="0.35">
      <c r="B2173" s="26"/>
    </row>
    <row r="2174" spans="2:2" ht="23.25" x14ac:dyDescent="0.35">
      <c r="B2174" s="26"/>
    </row>
    <row r="2175" spans="2:2" ht="23.25" x14ac:dyDescent="0.35">
      <c r="B2175" s="26"/>
    </row>
    <row r="2176" spans="2:2" ht="23.25" x14ac:dyDescent="0.35">
      <c r="B2176" s="26"/>
    </row>
    <row r="2177" spans="2:2" ht="23.25" x14ac:dyDescent="0.35">
      <c r="B2177" s="26"/>
    </row>
    <row r="2178" spans="2:2" ht="23.25" x14ac:dyDescent="0.35">
      <c r="B2178" s="26"/>
    </row>
    <row r="2179" spans="2:2" ht="23.25" x14ac:dyDescent="0.35">
      <c r="B2179" s="26"/>
    </row>
    <row r="2180" spans="2:2" ht="23.25" x14ac:dyDescent="0.35">
      <c r="B2180" s="26"/>
    </row>
    <row r="2181" spans="2:2" ht="23.25" x14ac:dyDescent="0.35">
      <c r="B2181" s="26"/>
    </row>
    <row r="2182" spans="2:2" ht="23.25" x14ac:dyDescent="0.35">
      <c r="B2182" s="26"/>
    </row>
    <row r="2183" spans="2:2" ht="23.25" x14ac:dyDescent="0.35">
      <c r="B2183" s="26"/>
    </row>
    <row r="2184" spans="2:2" ht="23.25" x14ac:dyDescent="0.35">
      <c r="B2184" s="26"/>
    </row>
    <row r="2185" spans="2:2" ht="23.25" x14ac:dyDescent="0.35">
      <c r="B2185" s="26"/>
    </row>
    <row r="2186" spans="2:2" ht="23.25" x14ac:dyDescent="0.35">
      <c r="B2186" s="26"/>
    </row>
    <row r="2187" spans="2:2" ht="23.25" x14ac:dyDescent="0.35">
      <c r="B2187" s="26"/>
    </row>
    <row r="2188" spans="2:2" ht="23.25" x14ac:dyDescent="0.35">
      <c r="B2188" s="26"/>
    </row>
    <row r="2189" spans="2:2" ht="23.25" x14ac:dyDescent="0.35">
      <c r="B2189" s="26"/>
    </row>
    <row r="2190" spans="2:2" ht="23.25" x14ac:dyDescent="0.35">
      <c r="B2190" s="26"/>
    </row>
    <row r="2191" spans="2:2" ht="23.25" x14ac:dyDescent="0.35">
      <c r="B2191" s="26"/>
    </row>
    <row r="2192" spans="2:2" ht="23.25" x14ac:dyDescent="0.35">
      <c r="B2192" s="26"/>
    </row>
    <row r="2193" spans="2:2" ht="23.25" x14ac:dyDescent="0.35">
      <c r="B2193" s="26"/>
    </row>
    <row r="2194" spans="2:2" ht="23.25" x14ac:dyDescent="0.35">
      <c r="B2194" s="26"/>
    </row>
    <row r="2195" spans="2:2" ht="23.25" x14ac:dyDescent="0.35">
      <c r="B2195" s="26"/>
    </row>
    <row r="2196" spans="2:2" ht="23.25" x14ac:dyDescent="0.35">
      <c r="B2196" s="26"/>
    </row>
    <row r="2197" spans="2:2" ht="23.25" x14ac:dyDescent="0.35">
      <c r="B2197" s="26"/>
    </row>
    <row r="2198" spans="2:2" ht="23.25" x14ac:dyDescent="0.35">
      <c r="B2198" s="26"/>
    </row>
    <row r="2199" spans="2:2" ht="23.25" x14ac:dyDescent="0.35">
      <c r="B2199" s="26"/>
    </row>
    <row r="2200" spans="2:2" ht="23.25" x14ac:dyDescent="0.35">
      <c r="B2200" s="26"/>
    </row>
    <row r="2201" spans="2:2" ht="23.25" x14ac:dyDescent="0.35">
      <c r="B2201" s="26"/>
    </row>
    <row r="2202" spans="2:2" ht="23.25" x14ac:dyDescent="0.35">
      <c r="B2202" s="26"/>
    </row>
    <row r="2203" spans="2:2" ht="23.25" x14ac:dyDescent="0.35">
      <c r="B2203" s="26"/>
    </row>
    <row r="2204" spans="2:2" ht="23.25" x14ac:dyDescent="0.35">
      <c r="B2204" s="26"/>
    </row>
    <row r="2205" spans="2:2" ht="23.25" x14ac:dyDescent="0.35">
      <c r="B2205" s="26"/>
    </row>
    <row r="2206" spans="2:2" ht="23.25" x14ac:dyDescent="0.35">
      <c r="B2206" s="26"/>
    </row>
    <row r="2207" spans="2:2" ht="23.25" x14ac:dyDescent="0.35">
      <c r="B2207" s="26"/>
    </row>
    <row r="2208" spans="2:2" ht="23.25" x14ac:dyDescent="0.35">
      <c r="B2208" s="26"/>
    </row>
    <row r="2209" spans="2:2" ht="23.25" x14ac:dyDescent="0.35">
      <c r="B2209" s="26"/>
    </row>
    <row r="2210" spans="2:2" ht="23.25" x14ac:dyDescent="0.35">
      <c r="B2210" s="26"/>
    </row>
    <row r="2211" spans="2:2" ht="23.25" x14ac:dyDescent="0.35">
      <c r="B2211" s="26"/>
    </row>
    <row r="2212" spans="2:2" ht="23.25" x14ac:dyDescent="0.35">
      <c r="B2212" s="26"/>
    </row>
    <row r="2213" spans="2:2" ht="23.25" x14ac:dyDescent="0.35">
      <c r="B2213" s="26"/>
    </row>
    <row r="2214" spans="2:2" ht="23.25" x14ac:dyDescent="0.35">
      <c r="B2214" s="26"/>
    </row>
    <row r="2215" spans="2:2" ht="23.25" x14ac:dyDescent="0.35">
      <c r="B2215" s="26"/>
    </row>
    <row r="2216" spans="2:2" ht="23.25" x14ac:dyDescent="0.35">
      <c r="B2216" s="26"/>
    </row>
    <row r="2217" spans="2:2" ht="23.25" x14ac:dyDescent="0.35">
      <c r="B2217" s="26"/>
    </row>
    <row r="2218" spans="2:2" ht="23.25" x14ac:dyDescent="0.35">
      <c r="B2218" s="26"/>
    </row>
    <row r="2219" spans="2:2" ht="23.25" x14ac:dyDescent="0.35">
      <c r="B2219" s="26"/>
    </row>
    <row r="2220" spans="2:2" ht="23.25" x14ac:dyDescent="0.35">
      <c r="B2220" s="26"/>
    </row>
    <row r="2221" spans="2:2" ht="23.25" x14ac:dyDescent="0.35">
      <c r="B2221" s="26"/>
    </row>
    <row r="2222" spans="2:2" ht="23.25" x14ac:dyDescent="0.35">
      <c r="B2222" s="26"/>
    </row>
    <row r="2223" spans="2:2" ht="23.25" x14ac:dyDescent="0.35">
      <c r="B2223" s="26"/>
    </row>
    <row r="2224" spans="2:2" ht="23.25" x14ac:dyDescent="0.35">
      <c r="B2224" s="26"/>
    </row>
    <row r="2225" spans="2:2" ht="23.25" x14ac:dyDescent="0.35">
      <c r="B2225" s="26"/>
    </row>
    <row r="2226" spans="2:2" ht="23.25" x14ac:dyDescent="0.35">
      <c r="B2226" s="26"/>
    </row>
    <row r="2227" spans="2:2" ht="23.25" x14ac:dyDescent="0.35">
      <c r="B2227" s="26"/>
    </row>
    <row r="2228" spans="2:2" ht="23.25" x14ac:dyDescent="0.35">
      <c r="B2228" s="26"/>
    </row>
    <row r="2229" spans="2:2" ht="23.25" x14ac:dyDescent="0.35">
      <c r="B2229" s="26"/>
    </row>
    <row r="2230" spans="2:2" ht="23.25" x14ac:dyDescent="0.35">
      <c r="B2230" s="26"/>
    </row>
    <row r="2231" spans="2:2" ht="23.25" x14ac:dyDescent="0.35">
      <c r="B2231" s="26"/>
    </row>
    <row r="2232" spans="2:2" ht="23.25" x14ac:dyDescent="0.35">
      <c r="B2232" s="26"/>
    </row>
    <row r="2233" spans="2:2" ht="23.25" x14ac:dyDescent="0.35">
      <c r="B2233" s="26"/>
    </row>
    <row r="2234" spans="2:2" ht="23.25" x14ac:dyDescent="0.35">
      <c r="B2234" s="26"/>
    </row>
    <row r="2235" spans="2:2" ht="23.25" x14ac:dyDescent="0.35">
      <c r="B2235" s="26"/>
    </row>
    <row r="2236" spans="2:2" ht="23.25" x14ac:dyDescent="0.35">
      <c r="B2236" s="26"/>
    </row>
    <row r="2237" spans="2:2" ht="23.25" x14ac:dyDescent="0.35">
      <c r="B2237" s="26"/>
    </row>
    <row r="2238" spans="2:2" ht="23.25" x14ac:dyDescent="0.35">
      <c r="B2238" s="26"/>
    </row>
    <row r="2239" spans="2:2" ht="23.25" x14ac:dyDescent="0.35">
      <c r="B2239" s="26"/>
    </row>
    <row r="2240" spans="2:2" ht="23.25" x14ac:dyDescent="0.35">
      <c r="B2240" s="26"/>
    </row>
    <row r="2241" spans="2:2" ht="23.25" x14ac:dyDescent="0.35">
      <c r="B2241" s="26"/>
    </row>
    <row r="2242" spans="2:2" ht="23.25" x14ac:dyDescent="0.35">
      <c r="B2242" s="26"/>
    </row>
    <row r="2243" spans="2:2" ht="23.25" x14ac:dyDescent="0.35">
      <c r="B2243" s="26"/>
    </row>
    <row r="2244" spans="2:2" ht="23.25" x14ac:dyDescent="0.35">
      <c r="B2244" s="26"/>
    </row>
    <row r="2245" spans="2:2" ht="23.25" x14ac:dyDescent="0.35">
      <c r="B2245" s="26"/>
    </row>
    <row r="2246" spans="2:2" ht="23.25" x14ac:dyDescent="0.35">
      <c r="B2246" s="26"/>
    </row>
    <row r="2247" spans="2:2" ht="23.25" x14ac:dyDescent="0.35">
      <c r="B2247" s="26"/>
    </row>
    <row r="2248" spans="2:2" ht="23.25" x14ac:dyDescent="0.35">
      <c r="B2248" s="26"/>
    </row>
    <row r="2249" spans="2:2" ht="23.25" x14ac:dyDescent="0.35">
      <c r="B2249" s="26"/>
    </row>
    <row r="2250" spans="2:2" ht="23.25" x14ac:dyDescent="0.35">
      <c r="B2250" s="26"/>
    </row>
    <row r="2251" spans="2:2" ht="23.25" x14ac:dyDescent="0.35">
      <c r="B2251" s="26"/>
    </row>
    <row r="2252" spans="2:2" ht="23.25" x14ac:dyDescent="0.35">
      <c r="B2252" s="26"/>
    </row>
    <row r="2253" spans="2:2" ht="23.25" x14ac:dyDescent="0.35">
      <c r="B2253" s="26"/>
    </row>
    <row r="2254" spans="2:2" ht="23.25" x14ac:dyDescent="0.35">
      <c r="B2254" s="26"/>
    </row>
    <row r="2255" spans="2:2" ht="23.25" x14ac:dyDescent="0.35">
      <c r="B2255" s="26"/>
    </row>
    <row r="2256" spans="2:2" ht="23.25" x14ac:dyDescent="0.35">
      <c r="B2256" s="26"/>
    </row>
    <row r="2257" spans="2:2" ht="23.25" x14ac:dyDescent="0.35">
      <c r="B2257" s="26"/>
    </row>
    <row r="2258" spans="2:2" ht="23.25" x14ac:dyDescent="0.35">
      <c r="B2258" s="26"/>
    </row>
    <row r="2259" spans="2:2" ht="23.25" x14ac:dyDescent="0.35">
      <c r="B2259" s="26"/>
    </row>
    <row r="2260" spans="2:2" ht="23.25" x14ac:dyDescent="0.35">
      <c r="B2260" s="26"/>
    </row>
    <row r="2261" spans="2:2" ht="23.25" x14ac:dyDescent="0.35">
      <c r="B2261" s="26"/>
    </row>
    <row r="2262" spans="2:2" ht="23.25" x14ac:dyDescent="0.35">
      <c r="B2262" s="26"/>
    </row>
    <row r="2263" spans="2:2" ht="23.25" x14ac:dyDescent="0.35">
      <c r="B2263" s="26"/>
    </row>
    <row r="2264" spans="2:2" ht="23.25" x14ac:dyDescent="0.35">
      <c r="B2264" s="26"/>
    </row>
    <row r="2265" spans="2:2" ht="23.25" x14ac:dyDescent="0.35">
      <c r="B2265" s="26"/>
    </row>
    <row r="2266" spans="2:2" ht="23.25" x14ac:dyDescent="0.35">
      <c r="B2266" s="26"/>
    </row>
    <row r="2267" spans="2:2" ht="23.25" x14ac:dyDescent="0.35">
      <c r="B2267" s="26"/>
    </row>
    <row r="2268" spans="2:2" ht="23.25" x14ac:dyDescent="0.35">
      <c r="B2268" s="26"/>
    </row>
    <row r="2269" spans="2:2" ht="23.25" x14ac:dyDescent="0.35">
      <c r="B2269" s="26"/>
    </row>
    <row r="2270" spans="2:2" ht="23.25" x14ac:dyDescent="0.35">
      <c r="B2270" s="26"/>
    </row>
    <row r="2271" spans="2:2" ht="23.25" x14ac:dyDescent="0.35">
      <c r="B2271" s="26"/>
    </row>
    <row r="2272" spans="2:2" ht="23.25" x14ac:dyDescent="0.35">
      <c r="B2272" s="26"/>
    </row>
    <row r="2273" spans="2:2" ht="23.25" x14ac:dyDescent="0.35">
      <c r="B2273" s="26"/>
    </row>
    <row r="2274" spans="2:2" ht="23.25" x14ac:dyDescent="0.35">
      <c r="B2274" s="26"/>
    </row>
    <row r="2275" spans="2:2" ht="23.25" x14ac:dyDescent="0.35">
      <c r="B2275" s="26"/>
    </row>
    <row r="2276" spans="2:2" ht="23.25" x14ac:dyDescent="0.35">
      <c r="B2276" s="26"/>
    </row>
    <row r="2277" spans="2:2" ht="23.25" x14ac:dyDescent="0.35">
      <c r="B2277" s="26"/>
    </row>
    <row r="2278" spans="2:2" ht="23.25" x14ac:dyDescent="0.35">
      <c r="B2278" s="26"/>
    </row>
    <row r="2279" spans="2:2" ht="23.25" x14ac:dyDescent="0.35">
      <c r="B2279" s="26"/>
    </row>
    <row r="2280" spans="2:2" ht="23.25" x14ac:dyDescent="0.35">
      <c r="B2280" s="26"/>
    </row>
    <row r="2281" spans="2:2" ht="23.25" x14ac:dyDescent="0.35">
      <c r="B2281" s="26"/>
    </row>
    <row r="2282" spans="2:2" ht="23.25" x14ac:dyDescent="0.35">
      <c r="B2282" s="26"/>
    </row>
    <row r="2283" spans="2:2" ht="23.25" x14ac:dyDescent="0.35">
      <c r="B2283" s="26"/>
    </row>
    <row r="2284" spans="2:2" ht="23.25" x14ac:dyDescent="0.35">
      <c r="B2284" s="26"/>
    </row>
    <row r="2285" spans="2:2" ht="23.25" x14ac:dyDescent="0.35">
      <c r="B2285" s="26"/>
    </row>
    <row r="2286" spans="2:2" ht="23.25" x14ac:dyDescent="0.35">
      <c r="B2286" s="26"/>
    </row>
    <row r="2287" spans="2:2" ht="23.25" x14ac:dyDescent="0.35">
      <c r="B2287" s="26"/>
    </row>
    <row r="2288" spans="2:2" ht="23.25" x14ac:dyDescent="0.35">
      <c r="B2288" s="26"/>
    </row>
    <row r="2289" spans="2:2" ht="23.25" x14ac:dyDescent="0.35">
      <c r="B2289" s="26"/>
    </row>
    <row r="2290" spans="2:2" ht="23.25" x14ac:dyDescent="0.35">
      <c r="B2290" s="26"/>
    </row>
    <row r="2291" spans="2:2" ht="23.25" x14ac:dyDescent="0.35">
      <c r="B2291" s="26"/>
    </row>
    <row r="2292" spans="2:2" ht="23.25" x14ac:dyDescent="0.35">
      <c r="B2292" s="26"/>
    </row>
    <row r="2293" spans="2:2" ht="23.25" x14ac:dyDescent="0.35">
      <c r="B2293" s="26"/>
    </row>
    <row r="2294" spans="2:2" ht="23.25" x14ac:dyDescent="0.35">
      <c r="B2294" s="26"/>
    </row>
    <row r="2295" spans="2:2" ht="23.25" x14ac:dyDescent="0.35">
      <c r="B2295" s="26"/>
    </row>
    <row r="2296" spans="2:2" ht="23.25" x14ac:dyDescent="0.35">
      <c r="B2296" s="26"/>
    </row>
    <row r="2297" spans="2:2" ht="23.25" x14ac:dyDescent="0.35">
      <c r="B2297" s="26"/>
    </row>
    <row r="2298" spans="2:2" ht="23.25" x14ac:dyDescent="0.35">
      <c r="B2298" s="26"/>
    </row>
    <row r="2299" spans="2:2" ht="23.25" x14ac:dyDescent="0.35">
      <c r="B2299" s="26"/>
    </row>
    <row r="2300" spans="2:2" ht="23.25" x14ac:dyDescent="0.35">
      <c r="B2300" s="26"/>
    </row>
    <row r="2301" spans="2:2" ht="23.25" x14ac:dyDescent="0.35">
      <c r="B2301" s="26"/>
    </row>
    <row r="2302" spans="2:2" ht="23.25" x14ac:dyDescent="0.35">
      <c r="B2302" s="26"/>
    </row>
    <row r="2303" spans="2:2" ht="23.25" x14ac:dyDescent="0.35">
      <c r="B2303" s="26"/>
    </row>
    <row r="2304" spans="2:2" ht="23.25" x14ac:dyDescent="0.35">
      <c r="B2304" s="26"/>
    </row>
    <row r="2305" spans="2:2" ht="23.25" x14ac:dyDescent="0.35">
      <c r="B2305" s="26"/>
    </row>
    <row r="2306" spans="2:2" ht="23.25" x14ac:dyDescent="0.35">
      <c r="B2306" s="26"/>
    </row>
    <row r="2307" spans="2:2" ht="23.25" x14ac:dyDescent="0.35">
      <c r="B2307" s="26"/>
    </row>
    <row r="2308" spans="2:2" ht="23.25" x14ac:dyDescent="0.35">
      <c r="B2308" s="26"/>
    </row>
    <row r="2309" spans="2:2" ht="23.25" x14ac:dyDescent="0.35">
      <c r="B2309" s="26"/>
    </row>
    <row r="2310" spans="2:2" ht="23.25" x14ac:dyDescent="0.35">
      <c r="B2310" s="26"/>
    </row>
    <row r="2311" spans="2:2" ht="23.25" x14ac:dyDescent="0.35">
      <c r="B2311" s="26"/>
    </row>
    <row r="2312" spans="2:2" ht="23.25" x14ac:dyDescent="0.35">
      <c r="B2312" s="26"/>
    </row>
    <row r="2313" spans="2:2" ht="23.25" x14ac:dyDescent="0.35">
      <c r="B2313" s="26"/>
    </row>
    <row r="2314" spans="2:2" ht="23.25" x14ac:dyDescent="0.35">
      <c r="B2314" s="26"/>
    </row>
    <row r="2315" spans="2:2" ht="23.25" x14ac:dyDescent="0.35">
      <c r="B2315" s="26"/>
    </row>
    <row r="2316" spans="2:2" ht="23.25" x14ac:dyDescent="0.35">
      <c r="B2316" s="26"/>
    </row>
    <row r="2317" spans="2:2" ht="23.25" x14ac:dyDescent="0.35">
      <c r="B2317" s="26"/>
    </row>
    <row r="2318" spans="2:2" ht="23.25" x14ac:dyDescent="0.35">
      <c r="B2318" s="26"/>
    </row>
    <row r="2319" spans="2:2" ht="23.25" x14ac:dyDescent="0.35">
      <c r="B2319" s="26"/>
    </row>
    <row r="2320" spans="2:2" ht="23.25" x14ac:dyDescent="0.35">
      <c r="B2320" s="26"/>
    </row>
    <row r="2321" spans="2:2" ht="23.25" x14ac:dyDescent="0.35">
      <c r="B2321" s="26"/>
    </row>
    <row r="2322" spans="2:2" ht="23.25" x14ac:dyDescent="0.35">
      <c r="B2322" s="26"/>
    </row>
    <row r="2323" spans="2:2" ht="23.25" x14ac:dyDescent="0.35">
      <c r="B2323" s="26"/>
    </row>
    <row r="2324" spans="2:2" ht="23.25" x14ac:dyDescent="0.35">
      <c r="B2324" s="26"/>
    </row>
    <row r="2325" spans="2:2" ht="23.25" x14ac:dyDescent="0.35">
      <c r="B2325" s="26"/>
    </row>
    <row r="2326" spans="2:2" ht="23.25" x14ac:dyDescent="0.35">
      <c r="B2326" s="26"/>
    </row>
    <row r="2327" spans="2:2" ht="23.25" x14ac:dyDescent="0.35">
      <c r="B2327" s="26"/>
    </row>
    <row r="2328" spans="2:2" ht="23.25" x14ac:dyDescent="0.35">
      <c r="B2328" s="26"/>
    </row>
    <row r="2329" spans="2:2" ht="23.25" x14ac:dyDescent="0.35">
      <c r="B2329" s="26"/>
    </row>
    <row r="2330" spans="2:2" ht="23.25" x14ac:dyDescent="0.35">
      <c r="B2330" s="26"/>
    </row>
    <row r="2331" spans="2:2" ht="23.25" x14ac:dyDescent="0.35">
      <c r="B2331" s="26"/>
    </row>
    <row r="2332" spans="2:2" ht="23.25" x14ac:dyDescent="0.35">
      <c r="B2332" s="26"/>
    </row>
    <row r="2333" spans="2:2" ht="23.25" x14ac:dyDescent="0.35">
      <c r="B2333" s="26"/>
    </row>
    <row r="2334" spans="2:2" ht="23.25" x14ac:dyDescent="0.35">
      <c r="B2334" s="26"/>
    </row>
    <row r="2335" spans="2:2" ht="23.25" x14ac:dyDescent="0.35">
      <c r="B2335" s="26"/>
    </row>
    <row r="2336" spans="2:2" ht="23.25" x14ac:dyDescent="0.35">
      <c r="B2336" s="26"/>
    </row>
    <row r="2337" spans="2:2" ht="23.25" x14ac:dyDescent="0.35">
      <c r="B2337" s="26"/>
    </row>
    <row r="2338" spans="2:2" ht="23.25" x14ac:dyDescent="0.35">
      <c r="B2338" s="26"/>
    </row>
    <row r="2339" spans="2:2" ht="23.25" x14ac:dyDescent="0.35">
      <c r="B2339" s="26"/>
    </row>
    <row r="2340" spans="2:2" ht="23.25" x14ac:dyDescent="0.35">
      <c r="B2340" s="26"/>
    </row>
    <row r="2341" spans="2:2" ht="23.25" x14ac:dyDescent="0.35">
      <c r="B2341" s="26"/>
    </row>
    <row r="2342" spans="2:2" ht="23.25" x14ac:dyDescent="0.35">
      <c r="B2342" s="26"/>
    </row>
    <row r="2343" spans="2:2" ht="23.25" x14ac:dyDescent="0.35">
      <c r="B2343" s="26"/>
    </row>
    <row r="2344" spans="2:2" ht="23.25" x14ac:dyDescent="0.35">
      <c r="B2344" s="26"/>
    </row>
    <row r="2345" spans="2:2" ht="23.25" x14ac:dyDescent="0.35">
      <c r="B2345" s="26"/>
    </row>
    <row r="2346" spans="2:2" ht="23.25" x14ac:dyDescent="0.35">
      <c r="B2346" s="26"/>
    </row>
    <row r="2347" spans="2:2" ht="23.25" x14ac:dyDescent="0.35">
      <c r="B2347" s="26"/>
    </row>
    <row r="2348" spans="2:2" ht="23.25" x14ac:dyDescent="0.35">
      <c r="B2348" s="26"/>
    </row>
    <row r="2349" spans="2:2" ht="23.25" x14ac:dyDescent="0.35">
      <c r="B2349" s="26"/>
    </row>
    <row r="2350" spans="2:2" ht="23.25" x14ac:dyDescent="0.35">
      <c r="B2350" s="26"/>
    </row>
    <row r="2351" spans="2:2" ht="23.25" x14ac:dyDescent="0.35">
      <c r="B2351" s="26"/>
    </row>
    <row r="2352" spans="2:2" ht="23.25" x14ac:dyDescent="0.35">
      <c r="B2352" s="26"/>
    </row>
    <row r="2353" spans="2:2" ht="23.25" x14ac:dyDescent="0.35">
      <c r="B2353" s="26"/>
    </row>
    <row r="2354" spans="2:2" ht="23.25" x14ac:dyDescent="0.35">
      <c r="B2354" s="26"/>
    </row>
    <row r="2355" spans="2:2" ht="23.25" x14ac:dyDescent="0.35">
      <c r="B2355" s="26"/>
    </row>
    <row r="2356" spans="2:2" ht="23.25" x14ac:dyDescent="0.35">
      <c r="B2356" s="26"/>
    </row>
    <row r="2357" spans="2:2" ht="23.25" x14ac:dyDescent="0.35">
      <c r="B2357" s="26"/>
    </row>
    <row r="2358" spans="2:2" ht="23.25" x14ac:dyDescent="0.35">
      <c r="B2358" s="26"/>
    </row>
    <row r="2359" spans="2:2" ht="23.25" x14ac:dyDescent="0.35">
      <c r="B2359" s="26"/>
    </row>
    <row r="2360" spans="2:2" ht="23.25" x14ac:dyDescent="0.35">
      <c r="B2360" s="26"/>
    </row>
    <row r="2361" spans="2:2" ht="23.25" x14ac:dyDescent="0.35">
      <c r="B2361" s="26"/>
    </row>
    <row r="2362" spans="2:2" ht="23.25" x14ac:dyDescent="0.35">
      <c r="B2362" s="26"/>
    </row>
    <row r="2363" spans="2:2" ht="23.25" x14ac:dyDescent="0.35">
      <c r="B2363" s="26"/>
    </row>
    <row r="2364" spans="2:2" ht="23.25" x14ac:dyDescent="0.35">
      <c r="B2364" s="26"/>
    </row>
    <row r="2365" spans="2:2" ht="23.25" x14ac:dyDescent="0.35">
      <c r="B2365" s="26"/>
    </row>
    <row r="2366" spans="2:2" ht="23.25" x14ac:dyDescent="0.35">
      <c r="B2366" s="26"/>
    </row>
    <row r="2367" spans="2:2" ht="23.25" x14ac:dyDescent="0.35">
      <c r="B2367" s="26"/>
    </row>
    <row r="2368" spans="2:2" ht="23.25" x14ac:dyDescent="0.35">
      <c r="B2368" s="26"/>
    </row>
    <row r="2369" spans="2:2" ht="23.25" x14ac:dyDescent="0.35">
      <c r="B2369" s="26"/>
    </row>
    <row r="2370" spans="2:2" ht="23.25" x14ac:dyDescent="0.35">
      <c r="B2370" s="26"/>
    </row>
    <row r="2371" spans="2:2" ht="23.25" x14ac:dyDescent="0.35">
      <c r="B2371" s="26"/>
    </row>
    <row r="2372" spans="2:2" ht="23.25" x14ac:dyDescent="0.35">
      <c r="B2372" s="26"/>
    </row>
    <row r="2373" spans="2:2" ht="23.25" x14ac:dyDescent="0.35">
      <c r="B2373" s="26"/>
    </row>
    <row r="2374" spans="2:2" ht="23.25" x14ac:dyDescent="0.35">
      <c r="B2374" s="26"/>
    </row>
    <row r="2375" spans="2:2" ht="23.25" x14ac:dyDescent="0.35">
      <c r="B2375" s="26"/>
    </row>
    <row r="2376" spans="2:2" ht="23.25" x14ac:dyDescent="0.35">
      <c r="B2376" s="26"/>
    </row>
    <row r="2377" spans="2:2" ht="23.25" x14ac:dyDescent="0.35">
      <c r="B2377" s="26"/>
    </row>
    <row r="2378" spans="2:2" ht="23.25" x14ac:dyDescent="0.35">
      <c r="B2378" s="26"/>
    </row>
    <row r="2379" spans="2:2" ht="23.25" x14ac:dyDescent="0.35">
      <c r="B2379" s="26"/>
    </row>
    <row r="2380" spans="2:2" ht="23.25" x14ac:dyDescent="0.35">
      <c r="B2380" s="26"/>
    </row>
    <row r="2381" spans="2:2" ht="23.25" x14ac:dyDescent="0.35">
      <c r="B2381" s="26"/>
    </row>
    <row r="2382" spans="2:2" ht="23.25" x14ac:dyDescent="0.35">
      <c r="B2382" s="26"/>
    </row>
    <row r="2383" spans="2:2" ht="23.25" x14ac:dyDescent="0.35">
      <c r="B2383" s="26"/>
    </row>
    <row r="2384" spans="2:2" ht="23.25" x14ac:dyDescent="0.35">
      <c r="B2384" s="26"/>
    </row>
    <row r="2385" spans="2:2" ht="23.25" x14ac:dyDescent="0.35">
      <c r="B2385" s="26"/>
    </row>
    <row r="2386" spans="2:2" ht="23.25" x14ac:dyDescent="0.35">
      <c r="B2386" s="26"/>
    </row>
    <row r="2387" spans="2:2" ht="23.25" x14ac:dyDescent="0.35">
      <c r="B2387" s="26"/>
    </row>
    <row r="2388" spans="2:2" ht="23.25" x14ac:dyDescent="0.35">
      <c r="B2388" s="26"/>
    </row>
    <row r="2389" spans="2:2" ht="23.25" x14ac:dyDescent="0.35">
      <c r="B2389" s="26"/>
    </row>
    <row r="2390" spans="2:2" ht="23.25" x14ac:dyDescent="0.35">
      <c r="B2390" s="26"/>
    </row>
    <row r="2391" spans="2:2" ht="23.25" x14ac:dyDescent="0.35">
      <c r="B2391" s="26"/>
    </row>
    <row r="2392" spans="2:2" ht="23.25" x14ac:dyDescent="0.35">
      <c r="B2392" s="26"/>
    </row>
    <row r="2393" spans="2:2" ht="23.25" x14ac:dyDescent="0.35">
      <c r="B2393" s="26"/>
    </row>
    <row r="2394" spans="2:2" ht="23.25" x14ac:dyDescent="0.35">
      <c r="B2394" s="26"/>
    </row>
    <row r="2395" spans="2:2" ht="23.25" x14ac:dyDescent="0.35">
      <c r="B2395" s="26"/>
    </row>
    <row r="2396" spans="2:2" ht="23.25" x14ac:dyDescent="0.35">
      <c r="B2396" s="26"/>
    </row>
    <row r="2397" spans="2:2" ht="23.25" x14ac:dyDescent="0.35">
      <c r="B2397" s="26"/>
    </row>
    <row r="2398" spans="2:2" ht="23.25" x14ac:dyDescent="0.35">
      <c r="B2398" s="26"/>
    </row>
    <row r="2399" spans="2:2" ht="23.25" x14ac:dyDescent="0.35">
      <c r="B2399" s="26"/>
    </row>
    <row r="2400" spans="2:2" ht="23.25" x14ac:dyDescent="0.35">
      <c r="B2400" s="26"/>
    </row>
    <row r="2401" spans="2:2" ht="23.25" x14ac:dyDescent="0.35">
      <c r="B2401" s="26"/>
    </row>
    <row r="2402" spans="2:2" ht="23.25" x14ac:dyDescent="0.35">
      <c r="B2402" s="26"/>
    </row>
    <row r="2403" spans="2:2" ht="23.25" x14ac:dyDescent="0.35">
      <c r="B2403" s="26"/>
    </row>
    <row r="2404" spans="2:2" ht="23.25" x14ac:dyDescent="0.35">
      <c r="B2404" s="26"/>
    </row>
    <row r="2405" spans="2:2" ht="23.25" x14ac:dyDescent="0.35">
      <c r="B2405" s="26"/>
    </row>
    <row r="2406" spans="2:2" ht="23.25" x14ac:dyDescent="0.35">
      <c r="B2406" s="26"/>
    </row>
    <row r="2407" spans="2:2" ht="23.25" x14ac:dyDescent="0.35">
      <c r="B2407" s="26"/>
    </row>
    <row r="2408" spans="2:2" ht="23.25" x14ac:dyDescent="0.35">
      <c r="B2408" s="26"/>
    </row>
    <row r="2409" spans="2:2" ht="23.25" x14ac:dyDescent="0.35">
      <c r="B2409" s="26"/>
    </row>
    <row r="2410" spans="2:2" ht="23.25" x14ac:dyDescent="0.35">
      <c r="B2410" s="26"/>
    </row>
    <row r="2411" spans="2:2" ht="23.25" x14ac:dyDescent="0.35">
      <c r="B2411" s="26"/>
    </row>
    <row r="2412" spans="2:2" ht="23.25" x14ac:dyDescent="0.35">
      <c r="B2412" s="26"/>
    </row>
    <row r="2413" spans="2:2" ht="23.25" x14ac:dyDescent="0.35">
      <c r="B2413" s="26"/>
    </row>
    <row r="2414" spans="2:2" ht="23.25" x14ac:dyDescent="0.35">
      <c r="B2414" s="26"/>
    </row>
    <row r="2415" spans="2:2" ht="23.25" x14ac:dyDescent="0.35">
      <c r="B2415" s="26"/>
    </row>
    <row r="2416" spans="2:2" ht="23.25" x14ac:dyDescent="0.35">
      <c r="B2416" s="26"/>
    </row>
    <row r="2417" spans="2:2" ht="23.25" x14ac:dyDescent="0.35">
      <c r="B2417" s="26"/>
    </row>
    <row r="2418" spans="2:2" ht="23.25" x14ac:dyDescent="0.35">
      <c r="B2418" s="26"/>
    </row>
    <row r="2419" spans="2:2" ht="23.25" x14ac:dyDescent="0.35">
      <c r="B2419" s="26"/>
    </row>
    <row r="2420" spans="2:2" ht="23.25" x14ac:dyDescent="0.35">
      <c r="B2420" s="26"/>
    </row>
    <row r="2421" spans="2:2" ht="23.25" x14ac:dyDescent="0.35">
      <c r="B2421" s="26"/>
    </row>
    <row r="2422" spans="2:2" ht="23.25" x14ac:dyDescent="0.35">
      <c r="B2422" s="26"/>
    </row>
    <row r="2423" spans="2:2" ht="23.25" x14ac:dyDescent="0.35">
      <c r="B2423" s="26"/>
    </row>
    <row r="2424" spans="2:2" ht="23.25" x14ac:dyDescent="0.35">
      <c r="B2424" s="26"/>
    </row>
    <row r="2425" spans="2:2" ht="23.25" x14ac:dyDescent="0.35">
      <c r="B2425" s="26"/>
    </row>
    <row r="2426" spans="2:2" ht="23.25" x14ac:dyDescent="0.35">
      <c r="B2426" s="26"/>
    </row>
    <row r="2427" spans="2:2" ht="23.25" x14ac:dyDescent="0.35">
      <c r="B2427" s="26"/>
    </row>
    <row r="2428" spans="2:2" ht="23.25" x14ac:dyDescent="0.35">
      <c r="B2428" s="26"/>
    </row>
    <row r="2429" spans="2:2" ht="23.25" x14ac:dyDescent="0.35">
      <c r="B2429" s="26"/>
    </row>
    <row r="2430" spans="2:2" ht="23.25" x14ac:dyDescent="0.35">
      <c r="B2430" s="26"/>
    </row>
    <row r="2431" spans="2:2" ht="23.25" x14ac:dyDescent="0.35">
      <c r="B2431" s="26"/>
    </row>
    <row r="2432" spans="2:2" ht="23.25" x14ac:dyDescent="0.35">
      <c r="B2432" s="26"/>
    </row>
    <row r="2433" spans="2:2" ht="23.25" x14ac:dyDescent="0.35">
      <c r="B2433" s="26"/>
    </row>
    <row r="2434" spans="2:2" ht="23.25" x14ac:dyDescent="0.35">
      <c r="B2434" s="26"/>
    </row>
    <row r="2435" spans="2:2" ht="23.25" x14ac:dyDescent="0.35">
      <c r="B2435" s="26"/>
    </row>
    <row r="2436" spans="2:2" ht="23.25" x14ac:dyDescent="0.35">
      <c r="B2436" s="26"/>
    </row>
    <row r="2437" spans="2:2" ht="23.25" x14ac:dyDescent="0.35">
      <c r="B2437" s="26"/>
    </row>
    <row r="2438" spans="2:2" ht="23.25" x14ac:dyDescent="0.35">
      <c r="B2438" s="26"/>
    </row>
    <row r="2439" spans="2:2" ht="23.25" x14ac:dyDescent="0.35">
      <c r="B2439" s="26"/>
    </row>
    <row r="2440" spans="2:2" ht="23.25" x14ac:dyDescent="0.35">
      <c r="B2440" s="26"/>
    </row>
    <row r="2441" spans="2:2" ht="23.25" x14ac:dyDescent="0.35">
      <c r="B2441" s="26"/>
    </row>
    <row r="2442" spans="2:2" ht="23.25" x14ac:dyDescent="0.35">
      <c r="B2442" s="26"/>
    </row>
    <row r="2443" spans="2:2" ht="23.25" x14ac:dyDescent="0.35">
      <c r="B2443" s="26"/>
    </row>
    <row r="2444" spans="2:2" ht="23.25" x14ac:dyDescent="0.35">
      <c r="B2444" s="26"/>
    </row>
    <row r="2445" spans="2:2" ht="23.25" x14ac:dyDescent="0.35">
      <c r="B2445" s="26"/>
    </row>
    <row r="2446" spans="2:2" ht="23.25" x14ac:dyDescent="0.35">
      <c r="B2446" s="26"/>
    </row>
    <row r="2447" spans="2:2" ht="23.25" x14ac:dyDescent="0.35">
      <c r="B2447" s="26"/>
    </row>
    <row r="2448" spans="2:2" ht="23.25" x14ac:dyDescent="0.35">
      <c r="B2448" s="26"/>
    </row>
    <row r="2449" spans="2:2" ht="23.25" x14ac:dyDescent="0.35">
      <c r="B2449" s="26"/>
    </row>
    <row r="2450" spans="2:2" ht="23.25" x14ac:dyDescent="0.35">
      <c r="B2450" s="26"/>
    </row>
    <row r="2451" spans="2:2" ht="23.25" x14ac:dyDescent="0.35">
      <c r="B2451" s="26"/>
    </row>
    <row r="2452" spans="2:2" ht="23.25" x14ac:dyDescent="0.35">
      <c r="B2452" s="26"/>
    </row>
    <row r="2453" spans="2:2" ht="23.25" x14ac:dyDescent="0.35">
      <c r="B2453" s="26"/>
    </row>
    <row r="2454" spans="2:2" ht="23.25" x14ac:dyDescent="0.35">
      <c r="B2454" s="26"/>
    </row>
    <row r="2455" spans="2:2" ht="23.25" x14ac:dyDescent="0.35">
      <c r="B2455" s="26"/>
    </row>
    <row r="2456" spans="2:2" ht="23.25" x14ac:dyDescent="0.35">
      <c r="B2456" s="26"/>
    </row>
    <row r="2457" spans="2:2" ht="23.25" x14ac:dyDescent="0.35">
      <c r="B2457" s="26"/>
    </row>
    <row r="2458" spans="2:2" ht="23.25" x14ac:dyDescent="0.35">
      <c r="B2458" s="26"/>
    </row>
    <row r="2459" spans="2:2" ht="23.25" x14ac:dyDescent="0.35">
      <c r="B2459" s="26"/>
    </row>
    <row r="2460" spans="2:2" ht="23.25" x14ac:dyDescent="0.35">
      <c r="B2460" s="26"/>
    </row>
    <row r="2461" spans="2:2" ht="23.25" x14ac:dyDescent="0.35">
      <c r="B2461" s="26"/>
    </row>
    <row r="2462" spans="2:2" ht="23.25" x14ac:dyDescent="0.35">
      <c r="B2462" s="26"/>
    </row>
    <row r="2463" spans="2:2" ht="23.25" x14ac:dyDescent="0.35">
      <c r="B2463" s="26"/>
    </row>
    <row r="2464" spans="2:2" ht="23.25" x14ac:dyDescent="0.35">
      <c r="B2464" s="26"/>
    </row>
    <row r="2465" spans="2:2" ht="23.25" x14ac:dyDescent="0.35">
      <c r="B2465" s="26"/>
    </row>
    <row r="2466" spans="2:2" ht="23.25" x14ac:dyDescent="0.35">
      <c r="B2466" s="26"/>
    </row>
    <row r="2467" spans="2:2" ht="23.25" x14ac:dyDescent="0.35">
      <c r="B2467" s="26"/>
    </row>
    <row r="2468" spans="2:2" ht="23.25" x14ac:dyDescent="0.35">
      <c r="B2468" s="26"/>
    </row>
    <row r="2469" spans="2:2" ht="23.25" x14ac:dyDescent="0.35">
      <c r="B2469" s="26"/>
    </row>
    <row r="2470" spans="2:2" ht="23.25" x14ac:dyDescent="0.35">
      <c r="B2470" s="26"/>
    </row>
    <row r="2471" spans="2:2" ht="23.25" x14ac:dyDescent="0.35">
      <c r="B2471" s="26"/>
    </row>
    <row r="2472" spans="2:2" ht="23.25" x14ac:dyDescent="0.35">
      <c r="B2472" s="26"/>
    </row>
    <row r="2473" spans="2:2" ht="23.25" x14ac:dyDescent="0.35">
      <c r="B2473" s="26"/>
    </row>
    <row r="2474" spans="2:2" ht="23.25" x14ac:dyDescent="0.35">
      <c r="B2474" s="26"/>
    </row>
    <row r="2475" spans="2:2" ht="23.25" x14ac:dyDescent="0.35">
      <c r="B2475" s="26"/>
    </row>
    <row r="2476" spans="2:2" ht="23.25" x14ac:dyDescent="0.35">
      <c r="B2476" s="26"/>
    </row>
    <row r="2477" spans="2:2" ht="23.25" x14ac:dyDescent="0.35">
      <c r="B2477" s="26"/>
    </row>
    <row r="2478" spans="2:2" ht="23.25" x14ac:dyDescent="0.35">
      <c r="B2478" s="26"/>
    </row>
    <row r="2479" spans="2:2" ht="23.25" x14ac:dyDescent="0.35">
      <c r="B2479" s="26"/>
    </row>
    <row r="2480" spans="2:2" ht="23.25" x14ac:dyDescent="0.35">
      <c r="B2480" s="26"/>
    </row>
    <row r="2481" spans="2:2" ht="23.25" x14ac:dyDescent="0.35">
      <c r="B2481" s="26"/>
    </row>
    <row r="2482" spans="2:2" ht="23.25" x14ac:dyDescent="0.35">
      <c r="B2482" s="26"/>
    </row>
    <row r="2483" spans="2:2" ht="23.25" x14ac:dyDescent="0.35">
      <c r="B2483" s="26"/>
    </row>
    <row r="2484" spans="2:2" ht="23.25" x14ac:dyDescent="0.35">
      <c r="B2484" s="26"/>
    </row>
    <row r="2485" spans="2:2" ht="23.25" x14ac:dyDescent="0.35">
      <c r="B2485" s="26"/>
    </row>
    <row r="2486" spans="2:2" ht="23.25" x14ac:dyDescent="0.35">
      <c r="B2486" s="26"/>
    </row>
    <row r="2487" spans="2:2" ht="23.25" x14ac:dyDescent="0.35">
      <c r="B2487" s="26"/>
    </row>
    <row r="2488" spans="2:2" ht="23.25" x14ac:dyDescent="0.35">
      <c r="B2488" s="26"/>
    </row>
    <row r="2489" spans="2:2" ht="23.25" x14ac:dyDescent="0.35">
      <c r="B2489" s="26"/>
    </row>
    <row r="2490" spans="2:2" ht="23.25" x14ac:dyDescent="0.35">
      <c r="B2490" s="26"/>
    </row>
    <row r="2491" spans="2:2" ht="23.25" x14ac:dyDescent="0.35">
      <c r="B2491" s="26"/>
    </row>
    <row r="2492" spans="2:2" ht="23.25" x14ac:dyDescent="0.35">
      <c r="B2492" s="26"/>
    </row>
    <row r="2493" spans="2:2" ht="23.25" x14ac:dyDescent="0.35">
      <c r="B2493" s="26"/>
    </row>
    <row r="2494" spans="2:2" ht="23.25" x14ac:dyDescent="0.35">
      <c r="B2494" s="26"/>
    </row>
    <row r="2495" spans="2:2" ht="23.25" x14ac:dyDescent="0.35">
      <c r="B2495" s="26"/>
    </row>
    <row r="2496" spans="2:2" ht="23.25" x14ac:dyDescent="0.35">
      <c r="B2496" s="26"/>
    </row>
    <row r="2497" spans="2:2" ht="23.25" x14ac:dyDescent="0.35">
      <c r="B2497" s="26"/>
    </row>
    <row r="2498" spans="2:2" ht="23.25" x14ac:dyDescent="0.35">
      <c r="B2498" s="26"/>
    </row>
    <row r="2499" spans="2:2" ht="23.25" x14ac:dyDescent="0.35">
      <c r="B2499" s="26"/>
    </row>
    <row r="2500" spans="2:2" ht="23.25" x14ac:dyDescent="0.35">
      <c r="B2500" s="26"/>
    </row>
    <row r="2501" spans="2:2" ht="23.25" x14ac:dyDescent="0.35">
      <c r="B2501" s="26"/>
    </row>
    <row r="2502" spans="2:2" ht="23.25" x14ac:dyDescent="0.35">
      <c r="B2502" s="26"/>
    </row>
    <row r="2503" spans="2:2" ht="23.25" x14ac:dyDescent="0.35">
      <c r="B2503" s="26"/>
    </row>
    <row r="2504" spans="2:2" ht="23.25" x14ac:dyDescent="0.35">
      <c r="B2504" s="26"/>
    </row>
    <row r="2505" spans="2:2" ht="23.25" x14ac:dyDescent="0.35">
      <c r="B2505" s="26"/>
    </row>
    <row r="2506" spans="2:2" ht="23.25" x14ac:dyDescent="0.35">
      <c r="B2506" s="26"/>
    </row>
    <row r="2507" spans="2:2" ht="23.25" x14ac:dyDescent="0.35">
      <c r="B2507" s="26"/>
    </row>
    <row r="2508" spans="2:2" ht="23.25" x14ac:dyDescent="0.35">
      <c r="B2508" s="26"/>
    </row>
    <row r="2509" spans="2:2" ht="23.25" x14ac:dyDescent="0.35">
      <c r="B2509" s="26"/>
    </row>
    <row r="2510" spans="2:2" ht="23.25" x14ac:dyDescent="0.35">
      <c r="B2510" s="26"/>
    </row>
    <row r="2511" spans="2:2" ht="23.25" x14ac:dyDescent="0.35">
      <c r="B2511" s="26"/>
    </row>
    <row r="2512" spans="2:2" ht="23.25" x14ac:dyDescent="0.35">
      <c r="B2512" s="26"/>
    </row>
    <row r="2513" spans="2:2" ht="23.25" x14ac:dyDescent="0.35">
      <c r="B2513" s="26"/>
    </row>
    <row r="2514" spans="2:2" ht="23.25" x14ac:dyDescent="0.35">
      <c r="B2514" s="26"/>
    </row>
    <row r="2515" spans="2:2" ht="23.25" x14ac:dyDescent="0.35">
      <c r="B2515" s="26"/>
    </row>
    <row r="2516" spans="2:2" ht="23.25" x14ac:dyDescent="0.35">
      <c r="B2516" s="26"/>
    </row>
    <row r="2517" spans="2:2" ht="23.25" x14ac:dyDescent="0.35">
      <c r="B2517" s="26"/>
    </row>
    <row r="2518" spans="2:2" ht="23.25" x14ac:dyDescent="0.35">
      <c r="B2518" s="26"/>
    </row>
    <row r="2519" spans="2:2" ht="23.25" x14ac:dyDescent="0.35">
      <c r="B2519" s="26"/>
    </row>
    <row r="2520" spans="2:2" ht="23.25" x14ac:dyDescent="0.35">
      <c r="B2520" s="26"/>
    </row>
    <row r="2521" spans="2:2" ht="23.25" x14ac:dyDescent="0.35">
      <c r="B2521" s="26"/>
    </row>
    <row r="2522" spans="2:2" ht="23.25" x14ac:dyDescent="0.35">
      <c r="B2522" s="26"/>
    </row>
    <row r="2523" spans="2:2" ht="23.25" x14ac:dyDescent="0.35">
      <c r="B2523" s="26"/>
    </row>
    <row r="2524" spans="2:2" ht="23.25" x14ac:dyDescent="0.35">
      <c r="B2524" s="26"/>
    </row>
    <row r="2525" spans="2:2" ht="23.25" x14ac:dyDescent="0.35">
      <c r="B2525" s="26"/>
    </row>
    <row r="2526" spans="2:2" ht="23.25" x14ac:dyDescent="0.35">
      <c r="B2526" s="26"/>
    </row>
    <row r="2527" spans="2:2" ht="23.25" x14ac:dyDescent="0.35">
      <c r="B2527" s="26"/>
    </row>
    <row r="2528" spans="2:2" ht="23.25" x14ac:dyDescent="0.35">
      <c r="B2528" s="26"/>
    </row>
    <row r="2529" spans="2:2" ht="23.25" x14ac:dyDescent="0.35">
      <c r="B2529" s="26"/>
    </row>
    <row r="2530" spans="2:2" ht="23.25" x14ac:dyDescent="0.35">
      <c r="B2530" s="26"/>
    </row>
    <row r="2531" spans="2:2" ht="23.25" x14ac:dyDescent="0.35">
      <c r="B2531" s="26"/>
    </row>
    <row r="2532" spans="2:2" ht="23.25" x14ac:dyDescent="0.35">
      <c r="B2532" s="26"/>
    </row>
    <row r="2533" spans="2:2" ht="23.25" x14ac:dyDescent="0.35">
      <c r="B2533" s="26"/>
    </row>
    <row r="2534" spans="2:2" ht="23.25" x14ac:dyDescent="0.35">
      <c r="B2534" s="26"/>
    </row>
    <row r="2535" spans="2:2" ht="23.25" x14ac:dyDescent="0.35">
      <c r="B2535" s="26"/>
    </row>
    <row r="2536" spans="2:2" ht="23.25" x14ac:dyDescent="0.35">
      <c r="B2536" s="26"/>
    </row>
    <row r="2537" spans="2:2" ht="23.25" x14ac:dyDescent="0.35">
      <c r="B2537" s="26"/>
    </row>
    <row r="2538" spans="2:2" ht="23.25" x14ac:dyDescent="0.35">
      <c r="B2538" s="26"/>
    </row>
    <row r="2539" spans="2:2" ht="23.25" x14ac:dyDescent="0.35">
      <c r="B2539" s="26"/>
    </row>
    <row r="2540" spans="2:2" ht="23.25" x14ac:dyDescent="0.35">
      <c r="B2540" s="26"/>
    </row>
    <row r="2541" spans="2:2" ht="23.25" x14ac:dyDescent="0.35">
      <c r="B2541" s="26"/>
    </row>
    <row r="2542" spans="2:2" ht="23.25" x14ac:dyDescent="0.35">
      <c r="B2542" s="26"/>
    </row>
    <row r="2543" spans="2:2" ht="23.25" x14ac:dyDescent="0.35">
      <c r="B2543" s="26"/>
    </row>
    <row r="2544" spans="2:2" ht="23.25" x14ac:dyDescent="0.35">
      <c r="B2544" s="26"/>
    </row>
    <row r="2545" spans="2:2" ht="23.25" x14ac:dyDescent="0.35">
      <c r="B2545" s="26"/>
    </row>
    <row r="2546" spans="2:2" ht="23.25" x14ac:dyDescent="0.35">
      <c r="B2546" s="26"/>
    </row>
    <row r="2547" spans="2:2" ht="23.25" x14ac:dyDescent="0.35">
      <c r="B2547" s="26"/>
    </row>
    <row r="2548" spans="2:2" ht="23.25" x14ac:dyDescent="0.35">
      <c r="B2548" s="26"/>
    </row>
    <row r="2549" spans="2:2" ht="23.25" x14ac:dyDescent="0.35">
      <c r="B2549" s="26"/>
    </row>
    <row r="2550" spans="2:2" ht="23.25" x14ac:dyDescent="0.35">
      <c r="B2550" s="26"/>
    </row>
    <row r="2551" spans="2:2" ht="23.25" x14ac:dyDescent="0.35">
      <c r="B2551" s="26"/>
    </row>
    <row r="2552" spans="2:2" ht="23.25" x14ac:dyDescent="0.35">
      <c r="B2552" s="26"/>
    </row>
    <row r="2553" spans="2:2" ht="23.25" x14ac:dyDescent="0.35">
      <c r="B2553" s="26"/>
    </row>
    <row r="2554" spans="2:2" ht="23.25" x14ac:dyDescent="0.35">
      <c r="B2554" s="26"/>
    </row>
    <row r="2555" spans="2:2" ht="23.25" x14ac:dyDescent="0.35">
      <c r="B2555" s="26"/>
    </row>
    <row r="2556" spans="2:2" ht="23.25" x14ac:dyDescent="0.35">
      <c r="B2556" s="26"/>
    </row>
    <row r="2557" spans="2:2" ht="23.25" x14ac:dyDescent="0.35">
      <c r="B2557" s="26"/>
    </row>
    <row r="2558" spans="2:2" ht="23.25" x14ac:dyDescent="0.35">
      <c r="B2558" s="26"/>
    </row>
    <row r="2559" spans="2:2" ht="23.25" x14ac:dyDescent="0.35">
      <c r="B2559" s="26"/>
    </row>
    <row r="2560" spans="2:2" ht="23.25" x14ac:dyDescent="0.35">
      <c r="B2560" s="26"/>
    </row>
    <row r="2561" spans="2:2" ht="23.25" x14ac:dyDescent="0.35">
      <c r="B2561" s="26"/>
    </row>
    <row r="2562" spans="2:2" ht="23.25" x14ac:dyDescent="0.35">
      <c r="B2562" s="26"/>
    </row>
    <row r="2563" spans="2:2" ht="23.25" x14ac:dyDescent="0.35">
      <c r="B2563" s="26"/>
    </row>
    <row r="2564" spans="2:2" ht="23.25" x14ac:dyDescent="0.35">
      <c r="B2564" s="26"/>
    </row>
    <row r="2565" spans="2:2" ht="23.25" x14ac:dyDescent="0.35">
      <c r="B2565" s="26"/>
    </row>
    <row r="2566" spans="2:2" ht="23.25" x14ac:dyDescent="0.35">
      <c r="B2566" s="26"/>
    </row>
    <row r="2567" spans="2:2" ht="23.25" x14ac:dyDescent="0.35">
      <c r="B2567" s="26"/>
    </row>
    <row r="2568" spans="2:2" ht="23.25" x14ac:dyDescent="0.35">
      <c r="B2568" s="26"/>
    </row>
    <row r="2569" spans="2:2" ht="23.25" x14ac:dyDescent="0.35">
      <c r="B2569" s="26"/>
    </row>
    <row r="2570" spans="2:2" ht="23.25" x14ac:dyDescent="0.35">
      <c r="B2570" s="26"/>
    </row>
    <row r="2571" spans="2:2" ht="23.25" x14ac:dyDescent="0.35">
      <c r="B2571" s="26"/>
    </row>
    <row r="2572" spans="2:2" ht="23.25" x14ac:dyDescent="0.35">
      <c r="B2572" s="26"/>
    </row>
    <row r="2573" spans="2:2" ht="23.25" x14ac:dyDescent="0.35">
      <c r="B2573" s="26"/>
    </row>
    <row r="2574" spans="2:2" ht="23.25" x14ac:dyDescent="0.35">
      <c r="B2574" s="26"/>
    </row>
    <row r="2575" spans="2:2" ht="23.25" x14ac:dyDescent="0.35">
      <c r="B2575" s="26"/>
    </row>
    <row r="2576" spans="2:2" ht="23.25" x14ac:dyDescent="0.35">
      <c r="B2576" s="26"/>
    </row>
    <row r="2577" spans="2:2" ht="23.25" x14ac:dyDescent="0.35">
      <c r="B2577" s="26"/>
    </row>
    <row r="2578" spans="2:2" ht="23.25" x14ac:dyDescent="0.35">
      <c r="B2578" s="26"/>
    </row>
    <row r="2579" spans="2:2" ht="23.25" x14ac:dyDescent="0.35">
      <c r="B2579" s="26"/>
    </row>
    <row r="2580" spans="2:2" ht="23.25" x14ac:dyDescent="0.35">
      <c r="B2580" s="26"/>
    </row>
    <row r="2581" spans="2:2" ht="23.25" x14ac:dyDescent="0.35">
      <c r="B2581" s="26"/>
    </row>
    <row r="2582" spans="2:2" ht="23.25" x14ac:dyDescent="0.35">
      <c r="B2582" s="26"/>
    </row>
    <row r="2583" spans="2:2" ht="23.25" x14ac:dyDescent="0.35">
      <c r="B2583" s="26"/>
    </row>
    <row r="2584" spans="2:2" ht="23.25" x14ac:dyDescent="0.35">
      <c r="B2584" s="26"/>
    </row>
    <row r="2585" spans="2:2" ht="23.25" x14ac:dyDescent="0.35">
      <c r="B2585" s="26"/>
    </row>
    <row r="2586" spans="2:2" ht="23.25" x14ac:dyDescent="0.35">
      <c r="B2586" s="26"/>
    </row>
    <row r="2587" spans="2:2" ht="23.25" x14ac:dyDescent="0.35">
      <c r="B2587" s="26"/>
    </row>
    <row r="2588" spans="2:2" ht="23.25" x14ac:dyDescent="0.35">
      <c r="B2588" s="26"/>
    </row>
    <row r="2589" spans="2:2" ht="23.25" x14ac:dyDescent="0.35">
      <c r="B2589" s="26"/>
    </row>
  </sheetData>
  <autoFilter ref="A1:B120" xr:uid="{00000000-0009-0000-0000-000005000000}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V3254"/>
  <sheetViews>
    <sheetView tabSelected="1" topLeftCell="A168" workbookViewId="0">
      <selection activeCell="A131" sqref="A131"/>
    </sheetView>
  </sheetViews>
  <sheetFormatPr baseColWidth="10" defaultRowHeight="15" x14ac:dyDescent="0.25"/>
  <cols>
    <col min="5" max="5" width="79" customWidth="1"/>
    <col min="6" max="6" width="11.42578125" style="65"/>
    <col min="7" max="7" width="19" customWidth="1"/>
    <col min="8" max="8" width="27.7109375" customWidth="1"/>
    <col min="9" max="9" width="12.7109375" customWidth="1"/>
    <col min="10" max="10" width="8" customWidth="1"/>
    <col min="11" max="11" width="12" customWidth="1"/>
    <col min="12" max="12" width="13" bestFit="1" customWidth="1"/>
    <col min="13" max="13" width="10.85546875" customWidth="1"/>
    <col min="14" max="14" width="15.140625" customWidth="1"/>
    <col min="15" max="15" width="14.85546875" customWidth="1"/>
    <col min="17" max="17" width="13.5703125" customWidth="1"/>
    <col min="18" max="18" width="9.7109375" style="31" customWidth="1"/>
    <col min="19" max="22" width="11.42578125" style="29"/>
  </cols>
  <sheetData>
    <row r="1" spans="1:16" x14ac:dyDescent="0.25">
      <c r="E1" s="30" t="str">
        <f t="shared" ref="E1:E64" si="0">IFERROR(TEXT(DATE(RIGHT(MID(A1,FIND("µ",SUBSTITUTE(A1,",","µ",1))+2,FIND("µ",SUBSTITUTE(A1,",","µ",2))-FIND("µ",SUBSTITUTE(A1,",","µ",1))+4),4),MONTH(1&amp;MID(MID(A1,FIND("µ",SUBSTITUTE(A1,",","µ",1))+2,FIND("µ",SUBSTITUTE(A1,",","µ",2))-FIND("µ",SUBSTITUTE(A1,",","µ",1))+4),1,FIND(" ",MID(A1,FIND("µ",SUBSTITUTE(A1,",","µ",1))+2,FIND("µ",SUBSTITUTE(A1,",","µ",2))-FIND("µ",SUBSTITUTE(A1,",","µ",1))+4))-1)),MID(MID(A1,FIND("µ",SUBSTITUTE(A1,",","µ",1))+2,FIND("µ",SUBSTITUTE(A1,",","µ",2))-FIND("µ",SUBSTITUTE(A1,",","µ",1))+4),FIND(" ",MID(A1,FIND("µ",SUBSTITUTE(A1,",","µ",1))+2,FIND("µ",SUBSTITUTE(A1,",","µ",2))-FIND("µ",SUBSTITUTE(A1,",","µ",1))+4))+1,2)),"JJ/MM/AA") &amp;","&amp;" "&amp; TEXT(VALUE(MID(A1,FIND(""",""",A1)+3,10)),"hh:mm:ss")&amp;" "&amp;MID(A1,FIND("µ",SUBSTITUTE(A1,",","µ",4))+2,FIND("µ",SUBSTITUTE(A1,",","µ",5))-FIND("µ",SUBSTITUTE(A1,",","µ",4))-3) &amp;" "&amp;MID(A1,FIND("µ",SUBSTITUTE(A1,",","µ",20))+2,FIND("µ",SUBSTITUTE(A1,",","µ",21))-FIND("µ",SUBSTITUTE(A1,",","µ",20))-3)&amp;" "&amp;MID(A1,FIND("µ",SUBSTITUTE(A1,",","µ",25))+2,FIND("µ",SUBSTITUTE(A1,",","µ",26))-FIND("µ",SUBSTITUTE(A1,",","µ",25))-3)&amp;" "&amp;"€"&amp;MID(A1,FIND("µ",SUBSTITUTE(A1,",","µ",26))+2,FIND("µ",SUBSTITUTE(A1,",","µ",27))-FIND("µ",SUBSTITUTE(A1,",","µ",26))-3),"NA")</f>
        <v>NA</v>
      </c>
    </row>
    <row r="2" spans="1:16" x14ac:dyDescent="0.25">
      <c r="A2" t="s">
        <v>526</v>
      </c>
      <c r="B2" s="29">
        <f t="shared" ref="B2:B66" si="1">LEN(A2)</f>
        <v>503</v>
      </c>
      <c r="C2" s="29" t="str">
        <f t="shared" ref="C2" si="2" xml:space="preserve"> "#" &amp; IFERROR(MID(A2,1,FIND(",",A2,1)-1),"")</f>
        <v>#10052</v>
      </c>
      <c r="D2" s="29">
        <f t="shared" ref="D2:D66" si="3">LEN(C2)</f>
        <v>6</v>
      </c>
      <c r="E2" s="30" t="str">
        <f t="shared" si="0"/>
        <v>27/11/18, 11:05:08 GRABY Nicolas nicolas.graby@actemium.com 1 €1.0</v>
      </c>
      <c r="F2" s="44" t="str">
        <f t="shared" ref="F2:F66" si="4">IFERROR(MID(E2,1,FIND(",",E2,1)-1),"")</f>
        <v>27/11/18</v>
      </c>
      <c r="G2" t="s">
        <v>794</v>
      </c>
      <c r="I2" s="30"/>
      <c r="J2" s="29"/>
      <c r="L2" s="31"/>
      <c r="M2" s="29"/>
      <c r="N2" s="29"/>
      <c r="O2" s="29"/>
      <c r="P2" s="29"/>
    </row>
    <row r="3" spans="1:16" x14ac:dyDescent="0.25">
      <c r="A3" t="s">
        <v>527</v>
      </c>
      <c r="B3" s="29">
        <f t="shared" si="1"/>
        <v>511</v>
      </c>
      <c r="C3" s="29" t="str">
        <f t="shared" ref="C3:C19" si="5" xml:space="preserve"> "#" &amp; IFERROR(MID(A3,1,FIND(",",A3,1)-1),"")</f>
        <v>#10052</v>
      </c>
      <c r="D3" s="29">
        <f t="shared" si="3"/>
        <v>6</v>
      </c>
      <c r="E3" s="30" t="str">
        <f t="shared" si="0"/>
        <v>27/11/18, 11:05:08 GRABY Nicolas nicolas.graby@actemium.com 4 €1.0</v>
      </c>
      <c r="F3" s="44" t="str">
        <f t="shared" si="4"/>
        <v>27/11/18</v>
      </c>
      <c r="G3" s="29"/>
      <c r="H3" s="29"/>
      <c r="I3" s="29"/>
      <c r="J3" s="29"/>
      <c r="K3" s="30"/>
      <c r="L3" s="29"/>
      <c r="M3" s="29"/>
    </row>
    <row r="4" spans="1:16" x14ac:dyDescent="0.25">
      <c r="A4" t="s">
        <v>528</v>
      </c>
      <c r="B4" s="29">
        <f t="shared" si="1"/>
        <v>508</v>
      </c>
      <c r="C4" s="29" t="str">
        <f t="shared" si="5"/>
        <v>#10052</v>
      </c>
      <c r="D4" s="29">
        <f t="shared" si="3"/>
        <v>6</v>
      </c>
      <c r="E4" s="30" t="str">
        <f t="shared" si="0"/>
        <v>27/11/18, 11:05:08 GRABY Nicolas nicolas.graby@actemium.com 2 €1.0</v>
      </c>
      <c r="F4" s="44" t="str">
        <f t="shared" si="4"/>
        <v>27/11/18</v>
      </c>
      <c r="G4" s="29"/>
    </row>
    <row r="5" spans="1:16" x14ac:dyDescent="0.25">
      <c r="A5" t="s">
        <v>529</v>
      </c>
      <c r="B5" s="29">
        <f t="shared" si="1"/>
        <v>461</v>
      </c>
      <c r="C5" s="29" t="str">
        <f t="shared" si="5"/>
        <v>#10052</v>
      </c>
      <c r="D5" s="29">
        <f t="shared" si="3"/>
        <v>6</v>
      </c>
      <c r="E5" s="30" t="str">
        <f t="shared" si="0"/>
        <v>27/11/18, 11:05:08 GRABY Nicolas nicolas.graby@actemium.com 1 €61.5</v>
      </c>
      <c r="F5" s="44" t="str">
        <f t="shared" si="4"/>
        <v>27/11/18</v>
      </c>
      <c r="G5" s="29"/>
      <c r="H5" s="29"/>
      <c r="I5" s="29"/>
      <c r="J5" s="29"/>
      <c r="M5" s="29"/>
    </row>
    <row r="6" spans="1:16" x14ac:dyDescent="0.25">
      <c r="A6" t="s">
        <v>530</v>
      </c>
      <c r="B6" s="29">
        <f t="shared" si="1"/>
        <v>509</v>
      </c>
      <c r="C6" s="29" t="str">
        <f t="shared" si="5"/>
        <v>#10052</v>
      </c>
      <c r="D6" s="29">
        <f t="shared" si="3"/>
        <v>6</v>
      </c>
      <c r="E6" s="30" t="str">
        <f t="shared" si="0"/>
        <v>27/11/18, 11:05:08 GRABY Nicolas nicolas.graby@actemium.com 1 €1.0</v>
      </c>
      <c r="F6" s="44" t="str">
        <f t="shared" si="4"/>
        <v>27/11/18</v>
      </c>
      <c r="G6" s="29"/>
    </row>
    <row r="7" spans="1:16" x14ac:dyDescent="0.25">
      <c r="A7" t="s">
        <v>531</v>
      </c>
      <c r="B7" s="29">
        <f t="shared" si="1"/>
        <v>463</v>
      </c>
      <c r="C7" s="29" t="str">
        <f t="shared" si="5"/>
        <v>#10051</v>
      </c>
      <c r="D7" s="29">
        <f t="shared" si="3"/>
        <v>6</v>
      </c>
      <c r="E7" s="30" t="str">
        <f t="shared" si="0"/>
        <v>27/11/18, 10:56:20 cedric reixach cedric.reixach@actemium.com 1 €59.5</v>
      </c>
      <c r="F7" s="44" t="str">
        <f t="shared" si="4"/>
        <v>27/11/18</v>
      </c>
      <c r="G7" s="29"/>
    </row>
    <row r="8" spans="1:16" x14ac:dyDescent="0.25">
      <c r="A8" t="s">
        <v>532</v>
      </c>
      <c r="B8" s="29">
        <f t="shared" si="1"/>
        <v>481</v>
      </c>
      <c r="C8" s="29" t="str">
        <f t="shared" si="5"/>
        <v>#10050</v>
      </c>
      <c r="D8" s="29">
        <f t="shared" si="3"/>
        <v>6</v>
      </c>
      <c r="E8" s="30" t="str">
        <f t="shared" si="0"/>
        <v>26/11/18, 15:12:37 stephane rodier alexandre.mourembles@actemium.com 1 €3.71</v>
      </c>
      <c r="F8" s="44" t="str">
        <f t="shared" si="4"/>
        <v>26/11/18</v>
      </c>
      <c r="G8" s="29"/>
    </row>
    <row r="9" spans="1:16" x14ac:dyDescent="0.25">
      <c r="A9" t="s">
        <v>533</v>
      </c>
      <c r="B9" s="29">
        <f t="shared" si="1"/>
        <v>476</v>
      </c>
      <c r="C9" s="29" t="str">
        <f t="shared" si="5"/>
        <v>#10050</v>
      </c>
      <c r="D9" s="29">
        <f t="shared" si="3"/>
        <v>6</v>
      </c>
      <c r="E9" s="30" t="str">
        <f t="shared" si="0"/>
        <v>26/11/18, 15:12:37 stephane rodier alexandre.mourembles@actemium.com 1 €12.9</v>
      </c>
      <c r="F9" s="44" t="str">
        <f t="shared" si="4"/>
        <v>26/11/18</v>
      </c>
      <c r="G9" s="29"/>
    </row>
    <row r="10" spans="1:16" x14ac:dyDescent="0.25">
      <c r="A10" t="s">
        <v>534</v>
      </c>
      <c r="B10" s="29">
        <f t="shared" si="1"/>
        <v>465</v>
      </c>
      <c r="C10" s="29" t="str">
        <f t="shared" si="5"/>
        <v>#10050</v>
      </c>
      <c r="D10" s="29">
        <f t="shared" si="3"/>
        <v>6</v>
      </c>
      <c r="E10" s="30" t="str">
        <f t="shared" si="0"/>
        <v>26/11/18, 15:12:37 stephane rodier alexandre.mourembles@actemium.com 1 €61.5</v>
      </c>
      <c r="F10" s="44" t="str">
        <f t="shared" si="4"/>
        <v>26/11/18</v>
      </c>
      <c r="G10" s="29"/>
    </row>
    <row r="11" spans="1:16" x14ac:dyDescent="0.25">
      <c r="A11" t="s">
        <v>535</v>
      </c>
      <c r="B11" s="29">
        <f t="shared" si="1"/>
        <v>470</v>
      </c>
      <c r="C11" s="29" t="str">
        <f t="shared" si="5"/>
        <v>#10050</v>
      </c>
      <c r="D11" s="29">
        <f t="shared" si="3"/>
        <v>6</v>
      </c>
      <c r="E11" s="30" t="str">
        <f t="shared" si="0"/>
        <v>26/11/18, 15:12:37 stephane rodier alexandre.mourembles@actemium.com 1 €5.63</v>
      </c>
      <c r="F11" s="44" t="str">
        <f t="shared" si="4"/>
        <v>26/11/18</v>
      </c>
      <c r="G11" s="29"/>
    </row>
    <row r="12" spans="1:16" x14ac:dyDescent="0.25">
      <c r="A12" t="s">
        <v>536</v>
      </c>
      <c r="B12" s="29">
        <f t="shared" si="1"/>
        <v>532</v>
      </c>
      <c r="C12" s="29" t="str">
        <f t="shared" si="5"/>
        <v>#10049</v>
      </c>
      <c r="D12" s="29">
        <f t="shared" si="3"/>
        <v>6</v>
      </c>
      <c r="E12" s="30" t="str">
        <f t="shared" si="0"/>
        <v>26/11/18, 15:05:01 stephane rodier alexandre.mourembles@actemium.com 1 €1.0</v>
      </c>
      <c r="F12" s="44" t="str">
        <f t="shared" si="4"/>
        <v>26/11/18</v>
      </c>
      <c r="G12" s="29"/>
    </row>
    <row r="13" spans="1:16" x14ac:dyDescent="0.25">
      <c r="A13" t="s">
        <v>537</v>
      </c>
      <c r="B13" s="29">
        <f t="shared" si="1"/>
        <v>537</v>
      </c>
      <c r="C13" s="29" t="str">
        <f t="shared" si="5"/>
        <v>#10049</v>
      </c>
      <c r="D13" s="29">
        <f t="shared" si="3"/>
        <v>6</v>
      </c>
      <c r="E13" s="30" t="str">
        <f t="shared" si="0"/>
        <v>26/11/18, 15:05:01 stephane rodier alexandre.mourembles@actemium.com 1 €1.0</v>
      </c>
      <c r="F13" s="44" t="str">
        <f t="shared" si="4"/>
        <v>26/11/18</v>
      </c>
      <c r="G13" s="29"/>
    </row>
    <row r="14" spans="1:16" x14ac:dyDescent="0.25">
      <c r="A14" t="s">
        <v>538</v>
      </c>
      <c r="B14" s="29">
        <f t="shared" si="1"/>
        <v>468</v>
      </c>
      <c r="C14" s="29" t="str">
        <f t="shared" si="5"/>
        <v>#10048</v>
      </c>
      <c r="D14" s="29">
        <f t="shared" si="3"/>
        <v>6</v>
      </c>
      <c r="E14" s="30" t="str">
        <f t="shared" si="0"/>
        <v>26/11/18, 13:19:56 michel souton michel.souton@actemium.com 1 €1.0</v>
      </c>
      <c r="F14" s="44" t="str">
        <f t="shared" si="4"/>
        <v>26/11/18</v>
      </c>
      <c r="G14" s="29"/>
    </row>
    <row r="15" spans="1:16" x14ac:dyDescent="0.25">
      <c r="A15" t="s">
        <v>539</v>
      </c>
      <c r="B15" s="29">
        <f t="shared" si="1"/>
        <v>432</v>
      </c>
      <c r="C15" s="29" t="str">
        <f t="shared" si="5"/>
        <v>#10048</v>
      </c>
      <c r="D15" s="29">
        <f t="shared" si="3"/>
        <v>6</v>
      </c>
      <c r="E15" s="30" t="str">
        <f t="shared" si="0"/>
        <v>26/11/18, 13:19:56 michel souton michel.souton@actemium.com 1 €35.2</v>
      </c>
      <c r="F15" s="44" t="str">
        <f t="shared" si="4"/>
        <v>26/11/18</v>
      </c>
      <c r="G15" s="29"/>
    </row>
    <row r="16" spans="1:16" x14ac:dyDescent="0.25">
      <c r="A16" t="s">
        <v>540</v>
      </c>
      <c r="B16" s="29">
        <f t="shared" si="1"/>
        <v>441</v>
      </c>
      <c r="C16" s="29" t="str">
        <f t="shared" si="5"/>
        <v>#10048</v>
      </c>
      <c r="D16" s="29">
        <f t="shared" si="3"/>
        <v>6</v>
      </c>
      <c r="E16" s="30" t="str">
        <f t="shared" si="0"/>
        <v>26/11/18, 13:19:56 michel souton michel.souton@actemium.com 1 €3.71</v>
      </c>
      <c r="F16" s="44" t="str">
        <f t="shared" si="4"/>
        <v>26/11/18</v>
      </c>
      <c r="G16" s="29"/>
    </row>
    <row r="17" spans="1:7" x14ac:dyDescent="0.25">
      <c r="A17" t="s">
        <v>541</v>
      </c>
      <c r="B17" s="29">
        <f t="shared" si="1"/>
        <v>442</v>
      </c>
      <c r="C17" s="29" t="str">
        <f t="shared" si="5"/>
        <v>#10048</v>
      </c>
      <c r="D17" s="29">
        <f t="shared" si="3"/>
        <v>6</v>
      </c>
      <c r="E17" s="30" t="str">
        <f t="shared" si="0"/>
        <v>26/11/18, 13:19:56 michel souton michel.souton@actemium.com 1 €3.71</v>
      </c>
      <c r="F17" s="44" t="str">
        <f t="shared" si="4"/>
        <v>26/11/18</v>
      </c>
      <c r="G17" s="29"/>
    </row>
    <row r="18" spans="1:7" x14ac:dyDescent="0.25">
      <c r="A18" t="s">
        <v>542</v>
      </c>
      <c r="B18" s="29">
        <f t="shared" si="1"/>
        <v>475</v>
      </c>
      <c r="C18" s="29" t="str">
        <f t="shared" si="5"/>
        <v>#10048</v>
      </c>
      <c r="D18" s="29">
        <f t="shared" si="3"/>
        <v>6</v>
      </c>
      <c r="E18" s="30" t="str">
        <f t="shared" si="0"/>
        <v>26/11/18, 13:19:56 michel souton michel.souton@actemium.com 5 €1.0</v>
      </c>
      <c r="F18" s="44" t="str">
        <f t="shared" si="4"/>
        <v>26/11/18</v>
      </c>
      <c r="G18" s="29"/>
    </row>
    <row r="19" spans="1:7" x14ac:dyDescent="0.25">
      <c r="A19" t="s">
        <v>543</v>
      </c>
      <c r="B19" s="29">
        <f t="shared" si="1"/>
        <v>492</v>
      </c>
      <c r="C19" s="29" t="str">
        <f t="shared" si="5"/>
        <v>#10047</v>
      </c>
      <c r="D19" s="29">
        <f t="shared" si="3"/>
        <v>6</v>
      </c>
      <c r="E19" s="30" t="str">
        <f t="shared" si="0"/>
        <v>26/11/18, 10:24:06 aurelien aygoui aurelien.aygoui@actemium.com 3 €1.0</v>
      </c>
      <c r="F19" s="44" t="str">
        <f t="shared" si="4"/>
        <v>26/11/18</v>
      </c>
      <c r="G19" s="29"/>
    </row>
    <row r="20" spans="1:7" x14ac:dyDescent="0.25">
      <c r="A20" t="s">
        <v>544</v>
      </c>
      <c r="B20" s="29">
        <f t="shared" si="1"/>
        <v>497</v>
      </c>
      <c r="C20" s="29" t="str">
        <f t="shared" ref="C20:C82" si="6" xml:space="preserve"> "#" &amp; IFERROR(MID(A20,1,FIND(",",A20,1)-1),"")</f>
        <v>#10047</v>
      </c>
      <c r="D20" s="29">
        <f t="shared" si="3"/>
        <v>6</v>
      </c>
      <c r="E20" s="30" t="str">
        <f t="shared" si="0"/>
        <v>26/11/18, 10:24:06 aurelien aygoui aurelien.aygoui@actemium.com 5 €1.0</v>
      </c>
      <c r="F20" s="44" t="str">
        <f t="shared" si="4"/>
        <v>26/11/18</v>
      </c>
      <c r="G20" s="29"/>
    </row>
    <row r="21" spans="1:7" x14ac:dyDescent="0.25">
      <c r="A21" t="s">
        <v>545</v>
      </c>
      <c r="B21" s="29">
        <f t="shared" si="1"/>
        <v>458</v>
      </c>
      <c r="C21" s="29" t="str">
        <f t="shared" si="6"/>
        <v>#10047</v>
      </c>
      <c r="D21" s="29">
        <f t="shared" si="3"/>
        <v>6</v>
      </c>
      <c r="E21" s="30" t="str">
        <f t="shared" si="0"/>
        <v>26/11/18, 10:24:06 aurelien aygoui aurelien.aygoui@actemium.com 1 €61.5</v>
      </c>
      <c r="F21" s="44" t="str">
        <f t="shared" si="4"/>
        <v>26/11/18</v>
      </c>
      <c r="G21" s="29"/>
    </row>
    <row r="22" spans="1:7" x14ac:dyDescent="0.25">
      <c r="A22" t="s">
        <v>546</v>
      </c>
      <c r="B22" s="29">
        <f t="shared" si="1"/>
        <v>470</v>
      </c>
      <c r="C22" s="29" t="str">
        <f t="shared" si="6"/>
        <v>#10047</v>
      </c>
      <c r="D22" s="29">
        <f t="shared" si="3"/>
        <v>6</v>
      </c>
      <c r="E22" s="30" t="str">
        <f t="shared" si="0"/>
        <v>26/11/18, 10:24:06 aurelien aygoui aurelien.aygoui@actemium.com 5 €14.5</v>
      </c>
      <c r="F22" s="44" t="str">
        <f t="shared" si="4"/>
        <v>26/11/18</v>
      </c>
      <c r="G22" s="29"/>
    </row>
    <row r="23" spans="1:7" x14ac:dyDescent="0.25">
      <c r="A23" t="s">
        <v>547</v>
      </c>
      <c r="B23" s="29">
        <f t="shared" si="1"/>
        <v>514</v>
      </c>
      <c r="C23" s="29" t="str">
        <f t="shared" si="6"/>
        <v>#10046</v>
      </c>
      <c r="D23" s="29">
        <f t="shared" si="3"/>
        <v>6</v>
      </c>
      <c r="E23" s="30" t="str">
        <f t="shared" si="0"/>
        <v>26/11/18, 06:03:38 stephane mirouze stephane.mirouze@actemium.com 1 €1.0</v>
      </c>
      <c r="F23" s="44" t="str">
        <f t="shared" si="4"/>
        <v>26/11/18</v>
      </c>
      <c r="G23" s="29"/>
    </row>
    <row r="24" spans="1:7" x14ac:dyDescent="0.25">
      <c r="A24" t="s">
        <v>548</v>
      </c>
      <c r="B24" s="29">
        <f t="shared" si="1"/>
        <v>504</v>
      </c>
      <c r="C24" s="29" t="str">
        <f t="shared" si="6"/>
        <v>#10045</v>
      </c>
      <c r="D24" s="29">
        <f t="shared" si="3"/>
        <v>6</v>
      </c>
      <c r="E24" s="30" t="str">
        <f t="shared" si="0"/>
        <v>23/11/18, 10:24:39 yann GOMBERT jean-michel.loubens@actemium.com 1 €105.35</v>
      </c>
      <c r="F24" s="44" t="str">
        <f t="shared" si="4"/>
        <v>23/11/18</v>
      </c>
      <c r="G24" s="29"/>
    </row>
    <row r="25" spans="1:7" x14ac:dyDescent="0.25">
      <c r="A25" t="s">
        <v>549</v>
      </c>
      <c r="B25" s="29">
        <f t="shared" si="1"/>
        <v>480</v>
      </c>
      <c r="C25" s="29" t="str">
        <f t="shared" si="6"/>
        <v>#10044</v>
      </c>
      <c r="D25" s="29">
        <f t="shared" si="3"/>
        <v>6</v>
      </c>
      <c r="E25" s="30" t="str">
        <f t="shared" si="0"/>
        <v>23/11/18, 07:24:01 alexis tamowski alexis.tamowski@actemium.com 1 €45.67</v>
      </c>
      <c r="F25" s="44" t="str">
        <f t="shared" si="4"/>
        <v>23/11/18</v>
      </c>
      <c r="G25" s="29"/>
    </row>
    <row r="26" spans="1:7" x14ac:dyDescent="0.25">
      <c r="A26" t="s">
        <v>550</v>
      </c>
      <c r="B26" s="29">
        <f t="shared" si="1"/>
        <v>474</v>
      </c>
      <c r="C26" s="29" t="str">
        <f t="shared" si="6"/>
        <v>#10044</v>
      </c>
      <c r="D26" s="29">
        <f t="shared" si="3"/>
        <v>6</v>
      </c>
      <c r="E26" s="30" t="str">
        <f t="shared" si="0"/>
        <v>23/11/18, 07:24:01 alexis tamowski alexis.tamowski@actemium.com 1 €59.5</v>
      </c>
      <c r="F26" s="44" t="str">
        <f t="shared" si="4"/>
        <v>23/11/18</v>
      </c>
      <c r="G26" s="29"/>
    </row>
    <row r="27" spans="1:7" x14ac:dyDescent="0.25">
      <c r="A27" t="s">
        <v>551</v>
      </c>
      <c r="B27" s="29">
        <f t="shared" si="1"/>
        <v>498</v>
      </c>
      <c r="C27" s="29" t="str">
        <f t="shared" si="6"/>
        <v>#10044</v>
      </c>
      <c r="D27" s="29">
        <f t="shared" si="3"/>
        <v>6</v>
      </c>
      <c r="E27" s="30" t="str">
        <f t="shared" si="0"/>
        <v>23/11/18, 07:24:01 alexis tamowski alexis.tamowski@actemium.com 5 €4.26</v>
      </c>
      <c r="F27" s="44" t="str">
        <f t="shared" si="4"/>
        <v>23/11/18</v>
      </c>
      <c r="G27" s="29"/>
    </row>
    <row r="28" spans="1:7" x14ac:dyDescent="0.25">
      <c r="A28" t="s">
        <v>652</v>
      </c>
      <c r="B28" s="29">
        <f t="shared" si="1"/>
        <v>481</v>
      </c>
      <c r="C28" s="29" t="str">
        <f t="shared" si="6"/>
        <v>#10043</v>
      </c>
      <c r="D28" s="29">
        <f t="shared" si="3"/>
        <v>6</v>
      </c>
      <c r="E28" s="30" t="str">
        <f t="shared" si="0"/>
        <v>22/11/18, 06:23:33 jean-luc CEBE jean-luc.cebe@actemium.com 2 €1.0</v>
      </c>
      <c r="F28" s="44" t="str">
        <f t="shared" si="4"/>
        <v>22/11/18</v>
      </c>
      <c r="G28" s="29"/>
    </row>
    <row r="29" spans="1:7" x14ac:dyDescent="0.25">
      <c r="A29" t="s">
        <v>654</v>
      </c>
      <c r="B29" s="29">
        <f t="shared" si="1"/>
        <v>423</v>
      </c>
      <c r="C29" s="29" t="str">
        <f t="shared" si="6"/>
        <v>#10043</v>
      </c>
      <c r="D29" s="29">
        <f t="shared" si="3"/>
        <v>6</v>
      </c>
      <c r="E29" s="30" t="str">
        <f t="shared" si="0"/>
        <v>22/11/18, 06:23:33 jean-luc CEBE jean-luc.cebe@actemium.com 2 €2.9</v>
      </c>
      <c r="F29" s="44" t="str">
        <f t="shared" si="4"/>
        <v>22/11/18</v>
      </c>
      <c r="G29" s="29"/>
    </row>
    <row r="30" spans="1:7" x14ac:dyDescent="0.25">
      <c r="A30" t="s">
        <v>653</v>
      </c>
      <c r="B30" s="29">
        <f t="shared" si="1"/>
        <v>436</v>
      </c>
      <c r="C30" s="29" t="str">
        <f t="shared" si="6"/>
        <v>#10043</v>
      </c>
      <c r="D30" s="29">
        <f t="shared" si="3"/>
        <v>6</v>
      </c>
      <c r="E30" s="30" t="str">
        <f t="shared" si="0"/>
        <v>22/11/18, 06:23:33 jean-luc CEBE jean-luc.cebe@actemium.com 2 €5.63</v>
      </c>
      <c r="F30" s="44" t="str">
        <f t="shared" si="4"/>
        <v>22/11/18</v>
      </c>
      <c r="G30" s="29"/>
    </row>
    <row r="31" spans="1:7" x14ac:dyDescent="0.25">
      <c r="A31" t="s">
        <v>655</v>
      </c>
      <c r="B31" s="29">
        <f t="shared" si="1"/>
        <v>448</v>
      </c>
      <c r="C31" s="29" t="str">
        <f t="shared" si="6"/>
        <v>#10043</v>
      </c>
      <c r="D31" s="29">
        <f t="shared" si="3"/>
        <v>6</v>
      </c>
      <c r="E31" s="30" t="str">
        <f t="shared" si="0"/>
        <v>22/11/18, 06:23:33 jean-luc CEBE jean-luc.cebe@actemium.com 12 €3.71</v>
      </c>
      <c r="F31" s="44" t="str">
        <f t="shared" si="4"/>
        <v>22/11/18</v>
      </c>
      <c r="G31" s="29"/>
    </row>
    <row r="32" spans="1:7" x14ac:dyDescent="0.25">
      <c r="A32" t="s">
        <v>552</v>
      </c>
      <c r="B32" s="29">
        <f t="shared" si="1"/>
        <v>467</v>
      </c>
      <c r="C32" s="29" t="str">
        <f t="shared" si="6"/>
        <v>#10042</v>
      </c>
      <c r="D32" s="29">
        <f t="shared" si="3"/>
        <v>6</v>
      </c>
      <c r="E32" s="30" t="str">
        <f t="shared" si="0"/>
        <v>21/11/18, 14:58:48 GRABY Nicolas nicolas.graby@actemium.com 1 €35.2</v>
      </c>
      <c r="F32" s="44" t="str">
        <f t="shared" si="4"/>
        <v>21/11/18</v>
      </c>
      <c r="G32" s="29"/>
    </row>
    <row r="33" spans="1:7" x14ac:dyDescent="0.25">
      <c r="A33" t="s">
        <v>553</v>
      </c>
      <c r="B33" s="29">
        <f t="shared" si="1"/>
        <v>503</v>
      </c>
      <c r="C33" s="29" t="str">
        <f t="shared" si="6"/>
        <v>#10042</v>
      </c>
      <c r="D33" s="29">
        <f t="shared" si="3"/>
        <v>6</v>
      </c>
      <c r="E33" s="30" t="str">
        <f t="shared" si="0"/>
        <v>21/11/18, 14:58:48 GRABY Nicolas nicolas.graby@actemium.com 1 €1.0</v>
      </c>
      <c r="F33" s="44" t="str">
        <f t="shared" si="4"/>
        <v>21/11/18</v>
      </c>
      <c r="G33" s="29"/>
    </row>
    <row r="34" spans="1:7" x14ac:dyDescent="0.25">
      <c r="A34" t="s">
        <v>554</v>
      </c>
      <c r="B34" s="29">
        <f t="shared" si="1"/>
        <v>495</v>
      </c>
      <c r="C34" s="29" t="str">
        <f t="shared" si="6"/>
        <v>#10041</v>
      </c>
      <c r="D34" s="29">
        <f t="shared" si="3"/>
        <v>6</v>
      </c>
      <c r="E34" s="30" t="str">
        <f t="shared" si="0"/>
        <v>19/11/18, 14:51:08 Romain Payeur marc.detraz@actemium.com 1 €1.0</v>
      </c>
      <c r="F34" s="44" t="str">
        <f t="shared" si="4"/>
        <v>19/11/18</v>
      </c>
      <c r="G34" s="29"/>
    </row>
    <row r="35" spans="1:7" x14ac:dyDescent="0.25">
      <c r="A35" t="s">
        <v>555</v>
      </c>
      <c r="B35" s="29">
        <f t="shared" si="1"/>
        <v>440</v>
      </c>
      <c r="C35" s="29" t="str">
        <f t="shared" si="6"/>
        <v>#10040</v>
      </c>
      <c r="D35" s="29">
        <f t="shared" si="3"/>
        <v>6</v>
      </c>
      <c r="E35" s="30" t="str">
        <f t="shared" si="0"/>
        <v>15/11/18, 14:50:14 Rémi Dal Maso remi.dal-maso@actemium.com 2 €12.58</v>
      </c>
      <c r="F35" s="44" t="str">
        <f t="shared" si="4"/>
        <v>15/11/18</v>
      </c>
      <c r="G35" s="29"/>
    </row>
    <row r="36" spans="1:7" x14ac:dyDescent="0.25">
      <c r="A36" t="s">
        <v>556</v>
      </c>
      <c r="B36" s="29">
        <f t="shared" si="1"/>
        <v>469</v>
      </c>
      <c r="C36" s="29" t="str">
        <f t="shared" si="6"/>
        <v>#10039</v>
      </c>
      <c r="D36" s="29">
        <f t="shared" si="3"/>
        <v>6</v>
      </c>
      <c r="E36" s="30" t="str">
        <f t="shared" si="0"/>
        <v>15/11/18, 14:48:40 Rémi Dal Maso remi.dal-maso@actemium.com 10 €1.11</v>
      </c>
      <c r="F36" s="44" t="str">
        <f t="shared" si="4"/>
        <v>15/11/18</v>
      </c>
      <c r="G36" s="29"/>
    </row>
    <row r="37" spans="1:7" x14ac:dyDescent="0.25">
      <c r="A37" t="s">
        <v>557</v>
      </c>
      <c r="B37" s="29">
        <f t="shared" si="1"/>
        <v>420</v>
      </c>
      <c r="C37" s="29" t="str">
        <f t="shared" si="6"/>
        <v>#10039</v>
      </c>
      <c r="D37" s="29">
        <f t="shared" si="3"/>
        <v>6</v>
      </c>
      <c r="E37" s="30" t="str">
        <f t="shared" si="0"/>
        <v>15/11/18, 14:48:40 Rémi Dal Maso remi.dal-maso@actemium.com 1 €46.9</v>
      </c>
      <c r="F37" s="44" t="str">
        <f t="shared" si="4"/>
        <v>15/11/18</v>
      </c>
      <c r="G37" s="29"/>
    </row>
    <row r="38" spans="1:7" x14ac:dyDescent="0.25">
      <c r="A38" t="s">
        <v>558</v>
      </c>
      <c r="B38" s="29">
        <f t="shared" si="1"/>
        <v>470</v>
      </c>
      <c r="C38" s="29" t="str">
        <f t="shared" si="6"/>
        <v>#10038</v>
      </c>
      <c r="D38" s="29">
        <f t="shared" si="3"/>
        <v>6</v>
      </c>
      <c r="E38" s="30" t="str">
        <f t="shared" si="0"/>
        <v>14/11/18, 10:38:41 GRABY Nicolas nicolas.graby@actemium.com 2 €3.36</v>
      </c>
      <c r="F38" s="44" t="str">
        <f t="shared" si="4"/>
        <v>14/11/18</v>
      </c>
      <c r="G38" s="29"/>
    </row>
    <row r="39" spans="1:7" x14ac:dyDescent="0.25">
      <c r="A39" t="s">
        <v>559</v>
      </c>
      <c r="B39" s="29">
        <f t="shared" si="1"/>
        <v>467</v>
      </c>
      <c r="C39" s="29" t="str">
        <f t="shared" si="6"/>
        <v>#10038</v>
      </c>
      <c r="D39" s="29">
        <f t="shared" si="3"/>
        <v>6</v>
      </c>
      <c r="E39" s="30" t="str">
        <f t="shared" si="0"/>
        <v>14/11/18, 10:38:41 GRABY Nicolas nicolas.graby@actemium.com 2 €5.63</v>
      </c>
      <c r="F39" s="44" t="str">
        <f t="shared" si="4"/>
        <v>14/11/18</v>
      </c>
      <c r="G39" s="29"/>
    </row>
    <row r="40" spans="1:7" x14ac:dyDescent="0.25">
      <c r="A40" t="s">
        <v>560</v>
      </c>
      <c r="B40" s="29">
        <f t="shared" si="1"/>
        <v>543</v>
      </c>
      <c r="C40" s="29" t="str">
        <f t="shared" si="6"/>
        <v>#10037</v>
      </c>
      <c r="D40" s="29">
        <f t="shared" si="3"/>
        <v>6</v>
      </c>
      <c r="E40" s="30" t="str">
        <f t="shared" si="0"/>
        <v>13/11/18, 15:11:40 Sébastien Sureda sebastien.sureda@vinci-energies.net 1 €1.0</v>
      </c>
      <c r="F40" s="44" t="str">
        <f t="shared" si="4"/>
        <v>13/11/18</v>
      </c>
      <c r="G40" s="29"/>
    </row>
    <row r="41" spans="1:7" x14ac:dyDescent="0.25">
      <c r="A41" t="s">
        <v>561</v>
      </c>
      <c r="B41" s="29">
        <f t="shared" si="1"/>
        <v>526</v>
      </c>
      <c r="C41" s="29" t="str">
        <f t="shared" si="6"/>
        <v>#10036</v>
      </c>
      <c r="D41" s="29">
        <f t="shared" si="3"/>
        <v>6</v>
      </c>
      <c r="E41" s="30" t="str">
        <f t="shared" si="0"/>
        <v>13/11/18, 08:29:40 lorenzo franzetti lorenzo.franzetti@actemium.com 1 €45.67</v>
      </c>
      <c r="F41" s="44" t="str">
        <f t="shared" si="4"/>
        <v>13/11/18</v>
      </c>
      <c r="G41" s="29"/>
    </row>
    <row r="42" spans="1:7" x14ac:dyDescent="0.25">
      <c r="A42" t="s">
        <v>562</v>
      </c>
      <c r="B42" s="29">
        <f t="shared" si="1"/>
        <v>526</v>
      </c>
      <c r="C42" s="29" t="str">
        <f t="shared" si="6"/>
        <v>#10036</v>
      </c>
      <c r="D42" s="29">
        <f t="shared" si="3"/>
        <v>6</v>
      </c>
      <c r="E42" s="30" t="str">
        <f t="shared" si="0"/>
        <v>13/11/18, 08:29:40 lorenzo franzetti lorenzo.franzetti@actemium.com 2 €45.67</v>
      </c>
      <c r="F42" s="44" t="str">
        <f t="shared" si="4"/>
        <v>13/11/18</v>
      </c>
      <c r="G42" s="29"/>
    </row>
    <row r="43" spans="1:7" x14ac:dyDescent="0.25">
      <c r="A43" t="s">
        <v>563</v>
      </c>
      <c r="B43" s="29">
        <f t="shared" si="1"/>
        <v>440</v>
      </c>
      <c r="C43" s="29" t="str">
        <f t="shared" si="6"/>
        <v>#10035</v>
      </c>
      <c r="D43" s="29">
        <f t="shared" si="3"/>
        <v>6</v>
      </c>
      <c r="E43" s="30" t="str">
        <f t="shared" si="0"/>
        <v>12/11/18, 08:57:10 thomas dupuis thomas.dupuis@actemium.com 2 €14.5</v>
      </c>
      <c r="F43" s="44" t="str">
        <f t="shared" si="4"/>
        <v>12/11/18</v>
      </c>
      <c r="G43" s="29"/>
    </row>
    <row r="44" spans="1:7" x14ac:dyDescent="0.25">
      <c r="A44" t="s">
        <v>564</v>
      </c>
      <c r="B44" s="29">
        <f t="shared" si="1"/>
        <v>521</v>
      </c>
      <c r="C44" s="29" t="str">
        <f t="shared" si="6"/>
        <v>#10034</v>
      </c>
      <c r="D44" s="29">
        <f t="shared" si="3"/>
        <v>6</v>
      </c>
      <c r="E44" s="30" t="str">
        <f t="shared" si="0"/>
        <v>12/11/18, 08:36:30 stephane mirouze stephane.mirouze@actemium.com 5 €1.0</v>
      </c>
      <c r="F44" s="44" t="str">
        <f t="shared" si="4"/>
        <v>12/11/18</v>
      </c>
      <c r="G44" s="29"/>
    </row>
    <row r="45" spans="1:7" x14ac:dyDescent="0.25">
      <c r="A45" t="s">
        <v>565</v>
      </c>
      <c r="B45" s="29">
        <f t="shared" si="1"/>
        <v>519</v>
      </c>
      <c r="C45" s="29" t="str">
        <f t="shared" si="6"/>
        <v>#10034</v>
      </c>
      <c r="D45" s="29">
        <f t="shared" si="3"/>
        <v>6</v>
      </c>
      <c r="E45" s="30" t="str">
        <f t="shared" si="0"/>
        <v>12/11/18, 08:36:30 stephane mirouze stephane.mirouze@actemium.com 2 €1.0</v>
      </c>
      <c r="F45" s="44" t="str">
        <f t="shared" si="4"/>
        <v>12/11/18</v>
      </c>
      <c r="G45" s="29"/>
    </row>
    <row r="46" spans="1:7" x14ac:dyDescent="0.25">
      <c r="A46" t="s">
        <v>566</v>
      </c>
      <c r="B46" s="29">
        <f t="shared" si="1"/>
        <v>489</v>
      </c>
      <c r="C46" s="29" t="str">
        <f t="shared" si="6"/>
        <v>#10033</v>
      </c>
      <c r="D46" s="29">
        <f t="shared" si="3"/>
        <v>6</v>
      </c>
      <c r="E46" s="30" t="str">
        <f t="shared" si="0"/>
        <v>12/11/18, 06:13:38 stephane mirouze stephane.mirouze@actemium.com 10 €3.71</v>
      </c>
      <c r="F46" s="44" t="str">
        <f t="shared" si="4"/>
        <v>12/11/18</v>
      </c>
      <c r="G46" s="29"/>
    </row>
    <row r="47" spans="1:7" x14ac:dyDescent="0.25">
      <c r="A47" t="s">
        <v>567</v>
      </c>
      <c r="B47" s="29">
        <f t="shared" si="1"/>
        <v>519</v>
      </c>
      <c r="C47" s="29" t="str">
        <f t="shared" si="6"/>
        <v>#10032</v>
      </c>
      <c r="D47" s="29">
        <f t="shared" si="3"/>
        <v>6</v>
      </c>
      <c r="E47" s="30" t="str">
        <f t="shared" si="0"/>
        <v>09/11/18, 18:45:30 stephane rodier alexandre.mourembles@actemium.com 1 €1.0</v>
      </c>
      <c r="F47" s="44" t="str">
        <f t="shared" si="4"/>
        <v>09/11/18</v>
      </c>
      <c r="G47" s="29"/>
    </row>
    <row r="48" spans="1:7" x14ac:dyDescent="0.25">
      <c r="A48" t="s">
        <v>568</v>
      </c>
      <c r="B48" s="29">
        <f t="shared" si="1"/>
        <v>524</v>
      </c>
      <c r="C48" s="29" t="str">
        <f t="shared" si="6"/>
        <v>#10032</v>
      </c>
      <c r="D48" s="29">
        <f t="shared" si="3"/>
        <v>6</v>
      </c>
      <c r="E48" s="30" t="str">
        <f t="shared" si="0"/>
        <v>09/11/18, 18:45:30 stephane rodier alexandre.mourembles@actemium.com 2 €1.0</v>
      </c>
      <c r="F48" s="44" t="str">
        <f t="shared" si="4"/>
        <v>09/11/18</v>
      </c>
      <c r="G48" s="29"/>
    </row>
    <row r="49" spans="1:7" x14ac:dyDescent="0.25">
      <c r="A49" t="s">
        <v>569</v>
      </c>
      <c r="B49" s="29">
        <f t="shared" si="1"/>
        <v>527</v>
      </c>
      <c r="C49" s="29" t="str">
        <f t="shared" si="6"/>
        <v>#10032</v>
      </c>
      <c r="D49" s="29">
        <f t="shared" si="3"/>
        <v>6</v>
      </c>
      <c r="E49" s="30" t="str">
        <f t="shared" si="0"/>
        <v>09/11/18, 18:45:30 stephane rodier alexandre.mourembles@actemium.com 3 €1.0</v>
      </c>
      <c r="F49" s="44" t="str">
        <f t="shared" si="4"/>
        <v>09/11/18</v>
      </c>
      <c r="G49" s="29"/>
    </row>
    <row r="50" spans="1:7" x14ac:dyDescent="0.25">
      <c r="A50" t="s">
        <v>570</v>
      </c>
      <c r="B50" s="29">
        <f t="shared" si="1"/>
        <v>473</v>
      </c>
      <c r="C50" s="29" t="str">
        <f t="shared" si="6"/>
        <v>#10031</v>
      </c>
      <c r="D50" s="29">
        <f t="shared" si="3"/>
        <v>6</v>
      </c>
      <c r="E50" s="30" t="str">
        <f t="shared" si="0"/>
        <v>09/11/18, 18:39:49 stephane rodier alexandre.mourembles@actemium.com 1 €61.5</v>
      </c>
      <c r="F50" s="44" t="str">
        <f t="shared" si="4"/>
        <v>09/11/18</v>
      </c>
      <c r="G50" s="29"/>
    </row>
    <row r="51" spans="1:7" x14ac:dyDescent="0.25">
      <c r="A51" t="s">
        <v>571</v>
      </c>
      <c r="B51" s="29">
        <f t="shared" si="1"/>
        <v>438</v>
      </c>
      <c r="C51" s="29" t="str">
        <f t="shared" si="6"/>
        <v>#10030</v>
      </c>
      <c r="D51" s="29">
        <f t="shared" si="3"/>
        <v>6</v>
      </c>
      <c r="E51" s="30" t="str">
        <f t="shared" si="0"/>
        <v>09/11/18, 15:35:24 jean luc CEBE jean-luc.cebe@actemium.com 6 €3.36</v>
      </c>
      <c r="F51" s="44" t="str">
        <f t="shared" si="4"/>
        <v>09/11/18</v>
      </c>
      <c r="G51" s="29"/>
    </row>
    <row r="52" spans="1:7" x14ac:dyDescent="0.25">
      <c r="A52" t="s">
        <v>572</v>
      </c>
      <c r="B52" s="29">
        <f t="shared" si="1"/>
        <v>461</v>
      </c>
      <c r="C52" s="29" t="str">
        <f t="shared" si="6"/>
        <v>#10029</v>
      </c>
      <c r="D52" s="29">
        <f t="shared" si="3"/>
        <v>6</v>
      </c>
      <c r="E52" s="30" t="str">
        <f t="shared" si="0"/>
        <v>08/11/18, 16:17:54 Guillaume Noel guillaume.noel@actemium.com 1 €1.0</v>
      </c>
      <c r="F52" s="44" t="str">
        <f t="shared" si="4"/>
        <v>08/11/18</v>
      </c>
      <c r="G52" s="29"/>
    </row>
    <row r="53" spans="1:7" x14ac:dyDescent="0.25">
      <c r="A53" t="s">
        <v>573</v>
      </c>
      <c r="B53" s="29">
        <f t="shared" si="1"/>
        <v>438</v>
      </c>
      <c r="C53" s="29" t="str">
        <f t="shared" si="6"/>
        <v>#10028</v>
      </c>
      <c r="D53" s="29">
        <f t="shared" si="3"/>
        <v>6</v>
      </c>
      <c r="E53" s="30" t="str">
        <f t="shared" si="0"/>
        <v>07/11/18, 16:18:03 karine bedon karine.bedon@actemium.com 2 €1.0</v>
      </c>
      <c r="F53" s="44" t="str">
        <f t="shared" si="4"/>
        <v>07/11/18</v>
      </c>
      <c r="G53" s="29"/>
    </row>
    <row r="54" spans="1:7" x14ac:dyDescent="0.25">
      <c r="A54" t="s">
        <v>574</v>
      </c>
      <c r="B54" s="29">
        <f t="shared" si="1"/>
        <v>443</v>
      </c>
      <c r="C54" s="29" t="str">
        <f t="shared" si="6"/>
        <v>#10028</v>
      </c>
      <c r="D54" s="29">
        <f t="shared" si="3"/>
        <v>6</v>
      </c>
      <c r="E54" s="30" t="str">
        <f t="shared" si="0"/>
        <v>07/11/18, 16:18:03 karine bedon karine.bedon@actemium.com 3 €1.0</v>
      </c>
      <c r="F54" s="44" t="str">
        <f t="shared" si="4"/>
        <v>07/11/18</v>
      </c>
      <c r="G54" s="29"/>
    </row>
    <row r="55" spans="1:7" x14ac:dyDescent="0.25">
      <c r="A55" t="s">
        <v>575</v>
      </c>
      <c r="B55" s="29">
        <f t="shared" si="1"/>
        <v>429</v>
      </c>
      <c r="C55" s="29" t="str">
        <f t="shared" si="6"/>
        <v>#10027</v>
      </c>
      <c r="D55" s="29">
        <f t="shared" si="3"/>
        <v>6</v>
      </c>
      <c r="E55" s="30" t="str">
        <f t="shared" si="0"/>
        <v>07/11/18, 15:18:11 Rémi Dal Maso remi.dal-maso@actemium.com 7 €18.35</v>
      </c>
      <c r="F55" s="44" t="str">
        <f t="shared" si="4"/>
        <v>07/11/18</v>
      </c>
      <c r="G55" s="29"/>
    </row>
    <row r="56" spans="1:7" x14ac:dyDescent="0.25">
      <c r="A56" t="s">
        <v>576</v>
      </c>
      <c r="B56" s="29">
        <f t="shared" si="1"/>
        <v>438</v>
      </c>
      <c r="C56" s="29" t="str">
        <f t="shared" si="6"/>
        <v>#10027</v>
      </c>
      <c r="D56" s="29">
        <f t="shared" si="3"/>
        <v>6</v>
      </c>
      <c r="E56" s="30" t="str">
        <f t="shared" si="0"/>
        <v>07/11/18, 15:18:11 Rémi Dal Maso remi.dal-maso@actemium.com 20 €3.95</v>
      </c>
      <c r="F56" s="44" t="str">
        <f t="shared" si="4"/>
        <v>07/11/18</v>
      </c>
      <c r="G56" s="29"/>
    </row>
    <row r="57" spans="1:7" x14ac:dyDescent="0.25">
      <c r="A57" t="s">
        <v>577</v>
      </c>
      <c r="B57" s="29">
        <f t="shared" si="1"/>
        <v>437</v>
      </c>
      <c r="C57" s="29" t="str">
        <f t="shared" si="6"/>
        <v>#10027</v>
      </c>
      <c r="D57" s="29">
        <f t="shared" si="3"/>
        <v>6</v>
      </c>
      <c r="E57" s="30" t="str">
        <f t="shared" si="0"/>
        <v>07/11/18, 15:18:11 Rémi Dal Maso remi.dal-maso@actemium.com 5 €14.06</v>
      </c>
      <c r="F57" s="44" t="str">
        <f t="shared" si="4"/>
        <v>07/11/18</v>
      </c>
      <c r="G57" s="29"/>
    </row>
    <row r="58" spans="1:7" x14ac:dyDescent="0.25">
      <c r="A58" t="s">
        <v>578</v>
      </c>
      <c r="B58" s="29">
        <f t="shared" si="1"/>
        <v>438</v>
      </c>
      <c r="C58" s="29" t="str">
        <f t="shared" si="6"/>
        <v>#10027</v>
      </c>
      <c r="D58" s="29">
        <f t="shared" si="3"/>
        <v>6</v>
      </c>
      <c r="E58" s="30" t="str">
        <f t="shared" si="0"/>
        <v>07/11/18, 15:18:11 Rémi Dal Maso remi.dal-maso@actemium.com 2 €14.06</v>
      </c>
      <c r="F58" s="44" t="str">
        <f t="shared" si="4"/>
        <v>07/11/18</v>
      </c>
      <c r="G58" s="29"/>
    </row>
    <row r="59" spans="1:7" x14ac:dyDescent="0.25">
      <c r="A59" t="s">
        <v>579</v>
      </c>
      <c r="B59" s="29">
        <f t="shared" si="1"/>
        <v>447</v>
      </c>
      <c r="C59" s="29" t="str">
        <f t="shared" si="6"/>
        <v>#10026</v>
      </c>
      <c r="D59" s="29">
        <f t="shared" si="3"/>
        <v>6</v>
      </c>
      <c r="E59" s="30" t="str">
        <f t="shared" si="0"/>
        <v>07/11/18, 13:01:02 aurelien aygoui juancarlos.diaz-llanos@actemium.com 1 €59.5</v>
      </c>
      <c r="F59" s="44" t="str">
        <f t="shared" si="4"/>
        <v>07/11/18</v>
      </c>
      <c r="G59" s="29"/>
    </row>
    <row r="60" spans="1:7" x14ac:dyDescent="0.25">
      <c r="A60" t="s">
        <v>580</v>
      </c>
      <c r="B60" s="29">
        <f t="shared" si="1"/>
        <v>466</v>
      </c>
      <c r="C60" s="29" t="str">
        <f t="shared" si="6"/>
        <v>#10026</v>
      </c>
      <c r="D60" s="29">
        <f t="shared" si="3"/>
        <v>6</v>
      </c>
      <c r="E60" s="30" t="str">
        <f t="shared" si="0"/>
        <v>07/11/18, 13:01:02 aurelien aygoui juancarlos.diaz-llanos@actemium.com 10 €3.71</v>
      </c>
      <c r="F60" s="44" t="str">
        <f t="shared" si="4"/>
        <v>07/11/18</v>
      </c>
      <c r="G60" s="29"/>
    </row>
    <row r="61" spans="1:7" x14ac:dyDescent="0.25">
      <c r="A61" t="s">
        <v>581</v>
      </c>
      <c r="B61" s="29">
        <f t="shared" si="1"/>
        <v>467</v>
      </c>
      <c r="C61" s="29" t="str">
        <f t="shared" si="6"/>
        <v>#10026</v>
      </c>
      <c r="D61" s="29">
        <f t="shared" si="3"/>
        <v>6</v>
      </c>
      <c r="E61" s="30" t="str">
        <f t="shared" si="0"/>
        <v>07/11/18, 13:01:02 aurelien aygoui juancarlos.diaz-llanos@actemium.com 10 €3.71</v>
      </c>
      <c r="F61" s="44" t="str">
        <f t="shared" si="4"/>
        <v>07/11/18</v>
      </c>
      <c r="G61" s="29"/>
    </row>
    <row r="62" spans="1:7" x14ac:dyDescent="0.25">
      <c r="A62" t="s">
        <v>582</v>
      </c>
      <c r="B62" s="29">
        <f t="shared" si="1"/>
        <v>465</v>
      </c>
      <c r="C62" s="29" t="str">
        <f t="shared" si="6"/>
        <v>#10025</v>
      </c>
      <c r="D62" s="29">
        <f t="shared" si="3"/>
        <v>6</v>
      </c>
      <c r="E62" s="30" t="str">
        <f t="shared" si="0"/>
        <v>07/11/18, 08:17:17 lorenzo franzetti lorenzo.franzetti@actemium.com 2 €59.5</v>
      </c>
      <c r="F62" s="44" t="str">
        <f t="shared" si="4"/>
        <v>07/11/18</v>
      </c>
      <c r="G62" s="29"/>
    </row>
    <row r="63" spans="1:7" x14ac:dyDescent="0.25">
      <c r="A63" t="s">
        <v>583</v>
      </c>
      <c r="B63" s="29">
        <f t="shared" si="1"/>
        <v>465</v>
      </c>
      <c r="C63" s="29" t="str">
        <f t="shared" si="6"/>
        <v>#10025</v>
      </c>
      <c r="D63" s="29">
        <f t="shared" si="3"/>
        <v>6</v>
      </c>
      <c r="E63" s="30" t="str">
        <f t="shared" si="0"/>
        <v>07/11/18, 08:17:17 lorenzo franzetti lorenzo.franzetti@actemium.com 1 €59.5</v>
      </c>
      <c r="F63" s="44" t="str">
        <f t="shared" si="4"/>
        <v>07/11/18</v>
      </c>
      <c r="G63" s="29"/>
    </row>
    <row r="64" spans="1:7" x14ac:dyDescent="0.25">
      <c r="A64" t="s">
        <v>584</v>
      </c>
      <c r="B64" s="29">
        <f t="shared" si="1"/>
        <v>462</v>
      </c>
      <c r="C64" s="29" t="str">
        <f t="shared" si="6"/>
        <v>#10024</v>
      </c>
      <c r="D64" s="29">
        <f t="shared" si="3"/>
        <v>6</v>
      </c>
      <c r="E64" s="30" t="str">
        <f t="shared" si="0"/>
        <v>06/11/18, 16:06:32 aurelien aygoui juancarlos.diaz-llanos@actemium.com 1 €14.5</v>
      </c>
      <c r="F64" s="44" t="str">
        <f t="shared" si="4"/>
        <v>06/11/18</v>
      </c>
      <c r="G64" s="29"/>
    </row>
    <row r="65" spans="1:7" x14ac:dyDescent="0.25">
      <c r="A65" t="s">
        <v>585</v>
      </c>
      <c r="B65" s="29">
        <f t="shared" si="1"/>
        <v>450</v>
      </c>
      <c r="C65" s="29" t="str">
        <f t="shared" si="6"/>
        <v>#10024</v>
      </c>
      <c r="D65" s="29">
        <f t="shared" si="3"/>
        <v>6</v>
      </c>
      <c r="E65" s="30" t="str">
        <f t="shared" ref="E65:E128" si="7">IFERROR(TEXT(DATE(RIGHT(MID(A65,FIND("µ",SUBSTITUTE(A65,",","µ",1))+2,FIND("µ",SUBSTITUTE(A65,",","µ",2))-FIND("µ",SUBSTITUTE(A65,",","µ",1))+4),4),MONTH(1&amp;MID(MID(A65,FIND("µ",SUBSTITUTE(A65,",","µ",1))+2,FIND("µ",SUBSTITUTE(A65,",","µ",2))-FIND("µ",SUBSTITUTE(A65,",","µ",1))+4),1,FIND(" ",MID(A65,FIND("µ",SUBSTITUTE(A65,",","µ",1))+2,FIND("µ",SUBSTITUTE(A65,",","µ",2))-FIND("µ",SUBSTITUTE(A65,",","µ",1))+4))-1)),MID(MID(A65,FIND("µ",SUBSTITUTE(A65,",","µ",1))+2,FIND("µ",SUBSTITUTE(A65,",","µ",2))-FIND("µ",SUBSTITUTE(A65,",","µ",1))+4),FIND(" ",MID(A65,FIND("µ",SUBSTITUTE(A65,",","µ",1))+2,FIND("µ",SUBSTITUTE(A65,",","µ",2))-FIND("µ",SUBSTITUTE(A65,",","µ",1))+4))+1,2)),"JJ/MM/AA") &amp;","&amp;" "&amp; TEXT(VALUE(MID(A65,FIND(""",""",A65)+3,10)),"hh:mm:ss")&amp;" "&amp;MID(A65,FIND("µ",SUBSTITUTE(A65,",","µ",4))+2,FIND("µ",SUBSTITUTE(A65,",","µ",5))-FIND("µ",SUBSTITUTE(A65,",","µ",4))-3) &amp;" "&amp;MID(A65,FIND("µ",SUBSTITUTE(A65,",","µ",20))+2,FIND("µ",SUBSTITUTE(A65,",","µ",21))-FIND("µ",SUBSTITUTE(A65,",","µ",20))-3)&amp;" "&amp;MID(A65,FIND("µ",SUBSTITUTE(A65,",","µ",25))+2,FIND("µ",SUBSTITUTE(A65,",","µ",26))-FIND("µ",SUBSTITUTE(A65,",","µ",25))-3)&amp;" "&amp;"€"&amp;MID(A65,FIND("µ",SUBSTITUTE(A65,",","µ",26))+2,FIND("µ",SUBSTITUTE(A65,",","µ",27))-FIND("µ",SUBSTITUTE(A65,",","µ",26))-3),"NA")</f>
        <v>06/11/18, 16:06:32 aurelien aygoui juancarlos.diaz-llanos@actemium.com 1 €61.5</v>
      </c>
      <c r="F65" s="44" t="str">
        <f t="shared" si="4"/>
        <v>06/11/18</v>
      </c>
      <c r="G65" s="29"/>
    </row>
    <row r="66" spans="1:7" x14ac:dyDescent="0.25">
      <c r="A66" t="s">
        <v>586</v>
      </c>
      <c r="B66" s="29">
        <f t="shared" si="1"/>
        <v>486</v>
      </c>
      <c r="C66" s="29" t="str">
        <f t="shared" si="6"/>
        <v>#10024</v>
      </c>
      <c r="D66" s="29">
        <f t="shared" si="3"/>
        <v>6</v>
      </c>
      <c r="E66" s="30" t="str">
        <f t="shared" si="7"/>
        <v>06/11/18, 16:06:32 aurelien aygoui juancarlos.diaz-llanos@actemium.com 2 €1.0</v>
      </c>
      <c r="F66" s="44" t="str">
        <f t="shared" si="4"/>
        <v>06/11/18</v>
      </c>
      <c r="G66" s="29"/>
    </row>
    <row r="67" spans="1:7" x14ac:dyDescent="0.25">
      <c r="A67" t="s">
        <v>587</v>
      </c>
      <c r="B67" s="29">
        <f t="shared" ref="B67:B129" si="8">LEN(A67)</f>
        <v>474</v>
      </c>
      <c r="C67" s="29" t="str">
        <f t="shared" si="6"/>
        <v>#10023</v>
      </c>
      <c r="D67" s="29">
        <f t="shared" ref="D67:D129" si="9">LEN(C67)</f>
        <v>6</v>
      </c>
      <c r="E67" s="30" t="str">
        <f t="shared" si="7"/>
        <v>06/11/18, 11:10:36 guillaume vigroux bruno.frayssinhes@actemium.com 1 €59.5</v>
      </c>
      <c r="F67" s="44" t="str">
        <f t="shared" ref="F67:F129" si="10">IFERROR(MID(E67,1,FIND(",",E67,1)-1),"")</f>
        <v>06/11/18</v>
      </c>
      <c r="G67" s="29"/>
    </row>
    <row r="68" spans="1:7" x14ac:dyDescent="0.25">
      <c r="A68" t="s">
        <v>588</v>
      </c>
      <c r="B68" s="29">
        <f t="shared" si="8"/>
        <v>519</v>
      </c>
      <c r="C68" s="29" t="str">
        <f t="shared" si="6"/>
        <v>#10022</v>
      </c>
      <c r="D68" s="29">
        <f t="shared" si="9"/>
        <v>6</v>
      </c>
      <c r="E68" s="30" t="str">
        <f t="shared" si="7"/>
        <v>05/11/18, 16:00:28 pascal garcia pascal.garcia@actemium.com 1 €1.0</v>
      </c>
      <c r="F68" s="44" t="str">
        <f t="shared" si="10"/>
        <v>05/11/18</v>
      </c>
      <c r="G68" s="29"/>
    </row>
    <row r="69" spans="1:7" x14ac:dyDescent="0.25">
      <c r="A69" t="s">
        <v>589</v>
      </c>
      <c r="B69" s="29">
        <f t="shared" si="8"/>
        <v>476</v>
      </c>
      <c r="C69" s="29" t="str">
        <f t="shared" si="6"/>
        <v>#10021</v>
      </c>
      <c r="D69" s="29">
        <f t="shared" si="9"/>
        <v>6</v>
      </c>
      <c r="E69" s="30" t="str">
        <f t="shared" si="7"/>
        <v>05/11/18, 13:12:37 eric sanchez-clary eric.sanchez-clary.external@airbus.com 5 €1.0</v>
      </c>
      <c r="F69" s="44" t="str">
        <f t="shared" si="10"/>
        <v>05/11/18</v>
      </c>
      <c r="G69" s="29"/>
    </row>
    <row r="70" spans="1:7" x14ac:dyDescent="0.25">
      <c r="A70" t="s">
        <v>590</v>
      </c>
      <c r="B70" s="29">
        <f t="shared" si="8"/>
        <v>444</v>
      </c>
      <c r="C70" s="29" t="str">
        <f t="shared" si="6"/>
        <v>#10021</v>
      </c>
      <c r="D70" s="29">
        <f t="shared" si="9"/>
        <v>6</v>
      </c>
      <c r="E70" s="30" t="str">
        <f t="shared" si="7"/>
        <v>05/11/18, 13:12:37 eric sanchez-clary eric.sanchez-clary.external@airbus.com 1 €48.91</v>
      </c>
      <c r="F70" s="44" t="str">
        <f t="shared" si="10"/>
        <v>05/11/18</v>
      </c>
      <c r="G70" s="29"/>
    </row>
    <row r="71" spans="1:7" x14ac:dyDescent="0.25">
      <c r="A71" t="s">
        <v>591</v>
      </c>
      <c r="B71" s="29">
        <f t="shared" si="8"/>
        <v>463</v>
      </c>
      <c r="C71" s="29" t="str">
        <f t="shared" si="6"/>
        <v>#10021</v>
      </c>
      <c r="D71" s="29">
        <f t="shared" si="9"/>
        <v>6</v>
      </c>
      <c r="E71" s="30" t="str">
        <f t="shared" si="7"/>
        <v>05/11/18, 13:12:37 eric sanchez-clary eric.sanchez-clary.external@airbus.com 120 €3.71</v>
      </c>
      <c r="F71" s="44" t="str">
        <f t="shared" si="10"/>
        <v>05/11/18</v>
      </c>
      <c r="G71" s="29"/>
    </row>
    <row r="72" spans="1:7" x14ac:dyDescent="0.25">
      <c r="A72" t="s">
        <v>592</v>
      </c>
      <c r="B72" s="29">
        <f t="shared" si="8"/>
        <v>462</v>
      </c>
      <c r="C72" s="29" t="str">
        <f t="shared" si="6"/>
        <v>#10021</v>
      </c>
      <c r="D72" s="29">
        <f t="shared" si="9"/>
        <v>6</v>
      </c>
      <c r="E72" s="30" t="str">
        <f t="shared" si="7"/>
        <v>05/11/18, 13:12:37 eric sanchez-clary eric.sanchez-clary.external@airbus.com 120 €3.71</v>
      </c>
      <c r="F72" s="44" t="str">
        <f t="shared" si="10"/>
        <v>05/11/18</v>
      </c>
      <c r="G72" s="29"/>
    </row>
    <row r="73" spans="1:7" x14ac:dyDescent="0.25">
      <c r="A73" t="s">
        <v>593</v>
      </c>
      <c r="B73" s="29">
        <f t="shared" si="8"/>
        <v>462</v>
      </c>
      <c r="C73" s="29" t="str">
        <f t="shared" si="6"/>
        <v>#10021</v>
      </c>
      <c r="D73" s="29">
        <f t="shared" si="9"/>
        <v>6</v>
      </c>
      <c r="E73" s="30" t="str">
        <f t="shared" si="7"/>
        <v>05/11/18, 13:12:37 eric sanchez-clary eric.sanchez-clary.external@airbus.com 120 €3.71</v>
      </c>
      <c r="F73" s="44" t="str">
        <f t="shared" si="10"/>
        <v>05/11/18</v>
      </c>
      <c r="G73" s="29"/>
    </row>
    <row r="74" spans="1:7" x14ac:dyDescent="0.25">
      <c r="A74" t="s">
        <v>594</v>
      </c>
      <c r="B74" s="29">
        <f t="shared" si="8"/>
        <v>455</v>
      </c>
      <c r="C74" s="29" t="str">
        <f t="shared" si="6"/>
        <v>#10021</v>
      </c>
      <c r="D74" s="29">
        <f t="shared" si="9"/>
        <v>6</v>
      </c>
      <c r="E74" s="30" t="str">
        <f t="shared" si="7"/>
        <v>05/11/18, 13:12:37 eric sanchez-clary eric.sanchez-clary.external@airbus.com 1 €39.85</v>
      </c>
      <c r="F74" s="44" t="str">
        <f t="shared" si="10"/>
        <v>05/11/18</v>
      </c>
      <c r="G74" s="29"/>
    </row>
    <row r="75" spans="1:7" x14ac:dyDescent="0.25">
      <c r="A75" t="s">
        <v>595</v>
      </c>
      <c r="B75" s="29">
        <f t="shared" si="8"/>
        <v>481</v>
      </c>
      <c r="C75" s="29" t="str">
        <f t="shared" si="6"/>
        <v>#10021</v>
      </c>
      <c r="D75" s="29">
        <f t="shared" si="9"/>
        <v>6</v>
      </c>
      <c r="E75" s="30" t="str">
        <f t="shared" si="7"/>
        <v>05/11/18, 13:12:37 eric sanchez-clary eric.sanchez-clary.external@airbus.com 5 €1.0</v>
      </c>
      <c r="F75" s="44" t="str">
        <f t="shared" si="10"/>
        <v>05/11/18</v>
      </c>
      <c r="G75" s="29"/>
    </row>
    <row r="76" spans="1:7" x14ac:dyDescent="0.25">
      <c r="A76" t="s">
        <v>596</v>
      </c>
      <c r="B76" s="29">
        <f t="shared" si="8"/>
        <v>482</v>
      </c>
      <c r="C76" s="29" t="str">
        <f t="shared" si="6"/>
        <v>#10021</v>
      </c>
      <c r="D76" s="29">
        <f t="shared" si="9"/>
        <v>6</v>
      </c>
      <c r="E76" s="30" t="str">
        <f t="shared" si="7"/>
        <v>05/11/18, 13:12:37 eric sanchez-clary eric.sanchez-clary.external@airbus.com 2 €1.0</v>
      </c>
      <c r="F76" s="44" t="str">
        <f t="shared" si="10"/>
        <v>05/11/18</v>
      </c>
      <c r="G76" s="29"/>
    </row>
    <row r="77" spans="1:7" x14ac:dyDescent="0.25">
      <c r="A77" t="s">
        <v>597</v>
      </c>
      <c r="B77" s="29">
        <f t="shared" si="8"/>
        <v>484</v>
      </c>
      <c r="C77" s="29" t="str">
        <f t="shared" si="6"/>
        <v>#10021</v>
      </c>
      <c r="D77" s="29">
        <f t="shared" si="9"/>
        <v>6</v>
      </c>
      <c r="E77" s="30" t="str">
        <f t="shared" si="7"/>
        <v>05/11/18, 13:12:37 eric sanchez-clary eric.sanchez-clary.external@airbus.com 5 €1.0</v>
      </c>
      <c r="F77" s="44" t="str">
        <f t="shared" si="10"/>
        <v>05/11/18</v>
      </c>
      <c r="G77" s="29"/>
    </row>
    <row r="78" spans="1:7" x14ac:dyDescent="0.25">
      <c r="A78" t="s">
        <v>598</v>
      </c>
      <c r="B78" s="29">
        <f t="shared" si="8"/>
        <v>453</v>
      </c>
      <c r="C78" s="29" t="str">
        <f t="shared" si="6"/>
        <v>#10020</v>
      </c>
      <c r="D78" s="29">
        <f t="shared" si="9"/>
        <v>6</v>
      </c>
      <c r="E78" s="30" t="str">
        <f t="shared" si="7"/>
        <v>05/11/18, 11:55:15 Rémi Dal Maso remi.dal-maso@actemium.com 12 €3.71</v>
      </c>
      <c r="F78" s="44" t="str">
        <f t="shared" si="10"/>
        <v>05/11/18</v>
      </c>
      <c r="G78" s="29"/>
    </row>
    <row r="79" spans="1:7" x14ac:dyDescent="0.25">
      <c r="A79" t="s">
        <v>599</v>
      </c>
      <c r="B79" s="29">
        <f t="shared" si="8"/>
        <v>437</v>
      </c>
      <c r="C79" s="29" t="str">
        <f t="shared" si="6"/>
        <v>#10020</v>
      </c>
      <c r="D79" s="29">
        <f t="shared" si="9"/>
        <v>6</v>
      </c>
      <c r="E79" s="30" t="str">
        <f t="shared" si="7"/>
        <v>05/11/18, 11:55:15 Rémi Dal Maso remi.dal-maso@actemium.com 6 €3.95</v>
      </c>
      <c r="F79" s="44" t="str">
        <f t="shared" si="10"/>
        <v>05/11/18</v>
      </c>
      <c r="G79" s="29"/>
    </row>
    <row r="80" spans="1:7" x14ac:dyDescent="0.25">
      <c r="A80" t="s">
        <v>600</v>
      </c>
      <c r="B80" s="29">
        <f t="shared" si="8"/>
        <v>482</v>
      </c>
      <c r="C80" s="29" t="str">
        <f t="shared" si="6"/>
        <v>#10019</v>
      </c>
      <c r="D80" s="29">
        <f t="shared" si="9"/>
        <v>6</v>
      </c>
      <c r="E80" s="30" t="str">
        <f t="shared" si="7"/>
        <v>05/11/18, 07:23:35 lorenzo franzetti lorenzo.franzetti@actemium.com 1 €39.85</v>
      </c>
      <c r="F80" s="44" t="str">
        <f t="shared" si="10"/>
        <v>05/11/18</v>
      </c>
      <c r="G80" s="29"/>
    </row>
    <row r="81" spans="1:7" x14ac:dyDescent="0.25">
      <c r="A81" t="s">
        <v>601</v>
      </c>
      <c r="B81" s="29">
        <f t="shared" si="8"/>
        <v>492</v>
      </c>
      <c r="C81" s="29" t="str">
        <f t="shared" si="6"/>
        <v>#10019</v>
      </c>
      <c r="D81" s="29">
        <f t="shared" si="9"/>
        <v>6</v>
      </c>
      <c r="E81" s="30" t="str">
        <f t="shared" si="7"/>
        <v>05/11/18, 07:23:35 lorenzo franzetti lorenzo.franzetti@actemium.com 5 €6.64</v>
      </c>
      <c r="F81" s="44" t="str">
        <f t="shared" si="10"/>
        <v>05/11/18</v>
      </c>
      <c r="G81" s="29"/>
    </row>
    <row r="82" spans="1:7" x14ac:dyDescent="0.25">
      <c r="A82" t="s">
        <v>602</v>
      </c>
      <c r="B82" s="29">
        <f t="shared" si="8"/>
        <v>488</v>
      </c>
      <c r="C82" s="29" t="str">
        <f t="shared" si="6"/>
        <v>#10019</v>
      </c>
      <c r="D82" s="29">
        <f t="shared" si="9"/>
        <v>6</v>
      </c>
      <c r="E82" s="30" t="str">
        <f t="shared" si="7"/>
        <v>05/11/18, 07:23:35 lorenzo franzetti lorenzo.franzetti@actemium.com 62 €3.71</v>
      </c>
      <c r="F82" s="44" t="str">
        <f t="shared" si="10"/>
        <v>05/11/18</v>
      </c>
      <c r="G82" s="29"/>
    </row>
    <row r="83" spans="1:7" x14ac:dyDescent="0.25">
      <c r="A83" t="s">
        <v>603</v>
      </c>
      <c r="B83" s="29">
        <f t="shared" si="8"/>
        <v>469</v>
      </c>
      <c r="C83" s="29" t="str">
        <f t="shared" ref="C83:C146" si="11" xml:space="preserve"> "#" &amp; IFERROR(MID(A83,1,FIND(",",A83,1)-1),"")</f>
        <v>#10018</v>
      </c>
      <c r="D83" s="29">
        <f t="shared" si="9"/>
        <v>6</v>
      </c>
      <c r="E83" s="30" t="str">
        <f t="shared" si="7"/>
        <v>05/11/18, 07:20:29 Luc Pettinicchio luc.pettinicchio@actemium.com 1 €3.95</v>
      </c>
      <c r="F83" s="44" t="str">
        <f t="shared" si="10"/>
        <v>05/11/18</v>
      </c>
      <c r="G83" s="29"/>
    </row>
    <row r="84" spans="1:7" x14ac:dyDescent="0.25">
      <c r="A84" t="s">
        <v>604</v>
      </c>
      <c r="B84" s="29">
        <f t="shared" si="8"/>
        <v>472</v>
      </c>
      <c r="C84" s="29" t="str">
        <f t="shared" si="11"/>
        <v>#10017</v>
      </c>
      <c r="D84" s="29">
        <f t="shared" si="9"/>
        <v>6</v>
      </c>
      <c r="E84" s="30" t="str">
        <f t="shared" si="7"/>
        <v>31/10/18, 09:47:38 lorenzo franzetti lorenzo.franzetti@actemium.com 1 €45.67</v>
      </c>
      <c r="F84" s="44" t="str">
        <f t="shared" si="10"/>
        <v>31/10/18</v>
      </c>
      <c r="G84" s="29"/>
    </row>
    <row r="85" spans="1:7" x14ac:dyDescent="0.25">
      <c r="A85" t="s">
        <v>605</v>
      </c>
      <c r="B85" s="29">
        <f t="shared" si="8"/>
        <v>492</v>
      </c>
      <c r="C85" s="29" t="str">
        <f t="shared" si="11"/>
        <v>#10016</v>
      </c>
      <c r="D85" s="29">
        <f t="shared" si="9"/>
        <v>6</v>
      </c>
      <c r="E85" s="30" t="str">
        <f t="shared" si="7"/>
        <v>31/10/18, 06:42:47 alexis tamowski vincent.davantes@actemium.com 5 €1.0</v>
      </c>
      <c r="F85" s="44" t="str">
        <f t="shared" si="10"/>
        <v>31/10/18</v>
      </c>
      <c r="G85" s="29"/>
    </row>
    <row r="86" spans="1:7" x14ac:dyDescent="0.25">
      <c r="A86" t="s">
        <v>606</v>
      </c>
      <c r="B86" s="29">
        <f t="shared" si="8"/>
        <v>480</v>
      </c>
      <c r="C86" s="29" t="str">
        <f t="shared" si="11"/>
        <v>#10015</v>
      </c>
      <c r="D86" s="29">
        <f t="shared" si="9"/>
        <v>6</v>
      </c>
      <c r="E86" s="30" t="str">
        <f t="shared" si="7"/>
        <v>30/10/18, 12:12:04 lorenzo franzetti lorenzo.franzetti@actemium.com 1 €39.85</v>
      </c>
      <c r="F86" s="44" t="str">
        <f t="shared" si="10"/>
        <v>30/10/18</v>
      </c>
      <c r="G86" s="29"/>
    </row>
    <row r="87" spans="1:7" x14ac:dyDescent="0.25">
      <c r="A87" t="s">
        <v>607</v>
      </c>
      <c r="B87" s="29">
        <f t="shared" si="8"/>
        <v>444</v>
      </c>
      <c r="C87" s="29" t="str">
        <f t="shared" si="11"/>
        <v>#10014</v>
      </c>
      <c r="D87" s="29">
        <f t="shared" si="9"/>
        <v>6</v>
      </c>
      <c r="E87" s="30" t="str">
        <f t="shared" si="7"/>
        <v>29/10/18, 12:51:58 alexis tamowski vincent.davantes@actemium.com 30 €18.35</v>
      </c>
      <c r="F87" s="44" t="str">
        <f t="shared" si="10"/>
        <v>29/10/18</v>
      </c>
      <c r="G87" s="29"/>
    </row>
    <row r="88" spans="1:7" x14ac:dyDescent="0.25">
      <c r="A88" t="s">
        <v>608</v>
      </c>
      <c r="B88" s="29">
        <f t="shared" si="8"/>
        <v>455</v>
      </c>
      <c r="C88" s="29" t="str">
        <f t="shared" si="11"/>
        <v>#10014</v>
      </c>
      <c r="D88" s="29">
        <f t="shared" si="9"/>
        <v>6</v>
      </c>
      <c r="E88" s="30" t="str">
        <f t="shared" si="7"/>
        <v>29/10/18, 12:51:58 alexis tamowski vincent.davantes@actemium.com 30 €5.63</v>
      </c>
      <c r="F88" s="44" t="str">
        <f t="shared" si="10"/>
        <v>29/10/18</v>
      </c>
      <c r="G88" s="29"/>
    </row>
    <row r="89" spans="1:7" x14ac:dyDescent="0.25">
      <c r="A89" t="s">
        <v>609</v>
      </c>
      <c r="B89" s="29">
        <f t="shared" si="8"/>
        <v>468</v>
      </c>
      <c r="C89" s="29" t="str">
        <f t="shared" si="11"/>
        <v>#10014</v>
      </c>
      <c r="D89" s="29">
        <f t="shared" si="9"/>
        <v>6</v>
      </c>
      <c r="E89" s="30" t="str">
        <f t="shared" si="7"/>
        <v>29/10/18, 12:51:58 alexis tamowski vincent.davantes@actemium.com 240 €3.71</v>
      </c>
      <c r="F89" s="44" t="str">
        <f t="shared" si="10"/>
        <v>29/10/18</v>
      </c>
      <c r="G89" s="29"/>
    </row>
    <row r="90" spans="1:7" x14ac:dyDescent="0.25">
      <c r="A90" t="s">
        <v>610</v>
      </c>
      <c r="B90" s="29">
        <f t="shared" si="8"/>
        <v>467</v>
      </c>
      <c r="C90" s="29" t="str">
        <f t="shared" si="11"/>
        <v>#10014</v>
      </c>
      <c r="D90" s="29">
        <f t="shared" si="9"/>
        <v>6</v>
      </c>
      <c r="E90" s="30" t="str">
        <f t="shared" si="7"/>
        <v>29/10/18, 12:51:58 alexis tamowski vincent.davantes@actemium.com 168 €3.71</v>
      </c>
      <c r="F90" s="44" t="str">
        <f t="shared" si="10"/>
        <v>29/10/18</v>
      </c>
      <c r="G90" s="29"/>
    </row>
    <row r="91" spans="1:7" x14ac:dyDescent="0.25">
      <c r="A91" t="s">
        <v>611</v>
      </c>
      <c r="B91" s="29">
        <f t="shared" si="8"/>
        <v>484</v>
      </c>
      <c r="C91" s="29" t="str">
        <f t="shared" si="11"/>
        <v>#10014</v>
      </c>
      <c r="D91" s="29">
        <f t="shared" si="9"/>
        <v>6</v>
      </c>
      <c r="E91" s="30" t="str">
        <f t="shared" si="7"/>
        <v>29/10/18, 12:51:58 alexis tamowski vincent.davantes@actemium.com 20 €1.11</v>
      </c>
      <c r="F91" s="44" t="str">
        <f t="shared" si="10"/>
        <v>29/10/18</v>
      </c>
      <c r="G91" s="29"/>
    </row>
    <row r="92" spans="1:7" x14ac:dyDescent="0.25">
      <c r="A92" t="s">
        <v>612</v>
      </c>
      <c r="B92" s="29">
        <f t="shared" si="8"/>
        <v>481</v>
      </c>
      <c r="C92" s="29" t="str">
        <f t="shared" si="11"/>
        <v>#10014</v>
      </c>
      <c r="D92" s="29">
        <f t="shared" si="9"/>
        <v>6</v>
      </c>
      <c r="E92" s="30" t="str">
        <f t="shared" si="7"/>
        <v>29/10/18, 12:51:58 alexis tamowski vincent.davantes@actemium.com 10 €1.11</v>
      </c>
      <c r="F92" s="44" t="str">
        <f t="shared" si="10"/>
        <v>29/10/18</v>
      </c>
      <c r="G92" s="29"/>
    </row>
    <row r="93" spans="1:7" x14ac:dyDescent="0.25">
      <c r="A93" t="s">
        <v>613</v>
      </c>
      <c r="B93" s="29">
        <f t="shared" si="8"/>
        <v>464</v>
      </c>
      <c r="C93" s="29" t="str">
        <f t="shared" si="11"/>
        <v>#10014</v>
      </c>
      <c r="D93" s="29">
        <f t="shared" si="9"/>
        <v>6</v>
      </c>
      <c r="E93" s="30" t="str">
        <f t="shared" si="7"/>
        <v>29/10/18, 12:51:58 alexis tamowski vincent.davantes@actemium.com 1 €16.88</v>
      </c>
      <c r="F93" s="44" t="str">
        <f t="shared" si="10"/>
        <v>29/10/18</v>
      </c>
      <c r="G93" s="29"/>
    </row>
    <row r="94" spans="1:7" x14ac:dyDescent="0.25">
      <c r="A94" t="s">
        <v>614</v>
      </c>
      <c r="B94" s="29">
        <f t="shared" si="8"/>
        <v>489</v>
      </c>
      <c r="C94" s="29" t="str">
        <f t="shared" si="11"/>
        <v>#10013</v>
      </c>
      <c r="D94" s="29">
        <f t="shared" si="9"/>
        <v>6</v>
      </c>
      <c r="E94" s="30" t="str">
        <f t="shared" si="7"/>
        <v>29/10/18, 09:55:42 lorenzo franzetti lorenzo.franzetti@actemium.com 6 €6.52</v>
      </c>
      <c r="F94" s="44" t="str">
        <f t="shared" si="10"/>
        <v>29/10/18</v>
      </c>
      <c r="G94" s="29"/>
    </row>
    <row r="95" spans="1:7" x14ac:dyDescent="0.25">
      <c r="A95" t="s">
        <v>615</v>
      </c>
      <c r="B95" s="29">
        <f t="shared" si="8"/>
        <v>480</v>
      </c>
      <c r="C95" s="29" t="str">
        <f t="shared" si="11"/>
        <v>#10013</v>
      </c>
      <c r="D95" s="29">
        <f t="shared" si="9"/>
        <v>6</v>
      </c>
      <c r="E95" s="30" t="str">
        <f t="shared" si="7"/>
        <v>29/10/18, 09:55:42 lorenzo franzetti lorenzo.franzetti@actemium.com 30 €11.9</v>
      </c>
      <c r="F95" s="44" t="str">
        <f t="shared" si="10"/>
        <v>29/10/18</v>
      </c>
      <c r="G95" s="29"/>
    </row>
    <row r="96" spans="1:7" x14ac:dyDescent="0.25">
      <c r="A96" t="s">
        <v>616</v>
      </c>
      <c r="B96" s="29">
        <f t="shared" si="8"/>
        <v>401</v>
      </c>
      <c r="C96" s="29" t="str">
        <f t="shared" si="11"/>
        <v>#10012</v>
      </c>
      <c r="D96" s="29">
        <f t="shared" si="9"/>
        <v>6</v>
      </c>
      <c r="E96" s="30" t="str">
        <f t="shared" si="7"/>
        <v>29/10/18, 06:16:14 stephane g stephane.mirouze@actemium.com 1 €16.88</v>
      </c>
      <c r="F96" s="44" t="str">
        <f t="shared" si="10"/>
        <v>29/10/18</v>
      </c>
      <c r="G96" s="29"/>
    </row>
    <row r="97" spans="1:7" x14ac:dyDescent="0.25">
      <c r="A97" t="s">
        <v>617</v>
      </c>
      <c r="B97" s="29">
        <f t="shared" si="8"/>
        <v>443</v>
      </c>
      <c r="C97" s="29" t="str">
        <f t="shared" si="11"/>
        <v>#10011</v>
      </c>
      <c r="D97" s="29">
        <f t="shared" si="9"/>
        <v>6</v>
      </c>
      <c r="E97" s="30" t="str">
        <f t="shared" si="7"/>
        <v>26/10/18, 09:01:12 lorenzo franzetti lorenzo.franzetti@actemium.com 2 €105.35</v>
      </c>
      <c r="F97" s="44" t="str">
        <f t="shared" si="10"/>
        <v>26/10/18</v>
      </c>
      <c r="G97" s="29"/>
    </row>
    <row r="98" spans="1:7" x14ac:dyDescent="0.25">
      <c r="A98" t="s">
        <v>618</v>
      </c>
      <c r="B98" s="29">
        <f t="shared" si="8"/>
        <v>442</v>
      </c>
      <c r="C98" s="29" t="str">
        <f t="shared" si="11"/>
        <v>#10011</v>
      </c>
      <c r="D98" s="29">
        <f t="shared" si="9"/>
        <v>6</v>
      </c>
      <c r="E98" s="30" t="str">
        <f t="shared" si="7"/>
        <v>26/10/18, 09:01:12 lorenzo franzetti lorenzo.franzetti@actemium.com 20 €10.09</v>
      </c>
      <c r="F98" s="44" t="str">
        <f t="shared" si="10"/>
        <v>26/10/18</v>
      </c>
      <c r="G98" s="29"/>
    </row>
    <row r="99" spans="1:7" x14ac:dyDescent="0.25">
      <c r="A99" t="s">
        <v>619</v>
      </c>
      <c r="B99" s="29">
        <f t="shared" si="8"/>
        <v>440</v>
      </c>
      <c r="C99" s="29" t="str">
        <f t="shared" si="11"/>
        <v>#10011</v>
      </c>
      <c r="D99" s="29">
        <f t="shared" si="9"/>
        <v>6</v>
      </c>
      <c r="E99" s="30" t="str">
        <f t="shared" si="7"/>
        <v>26/10/18, 09:01:12 lorenzo franzetti lorenzo.franzetti@actemium.com 20 €5.63</v>
      </c>
      <c r="F99" s="44" t="str">
        <f t="shared" si="10"/>
        <v>26/10/18</v>
      </c>
      <c r="G99" s="29"/>
    </row>
    <row r="100" spans="1:7" x14ac:dyDescent="0.25">
      <c r="A100" t="s">
        <v>620</v>
      </c>
      <c r="B100" s="29">
        <f t="shared" si="8"/>
        <v>441</v>
      </c>
      <c r="C100" s="29" t="str">
        <f t="shared" si="11"/>
        <v>#10011</v>
      </c>
      <c r="D100" s="29">
        <f t="shared" si="9"/>
        <v>6</v>
      </c>
      <c r="E100" s="30" t="str">
        <f t="shared" si="7"/>
        <v>26/10/18, 09:01:12 lorenzo franzetti lorenzo.franzetti@actemium.com 3 €35.2</v>
      </c>
      <c r="F100" s="44" t="str">
        <f t="shared" si="10"/>
        <v>26/10/18</v>
      </c>
      <c r="G100" s="29"/>
    </row>
    <row r="101" spans="1:7" x14ac:dyDescent="0.25">
      <c r="A101" t="s">
        <v>621</v>
      </c>
      <c r="B101" s="29">
        <f t="shared" si="8"/>
        <v>441</v>
      </c>
      <c r="C101" s="29" t="str">
        <f t="shared" si="11"/>
        <v>#10011</v>
      </c>
      <c r="D101" s="29">
        <f t="shared" si="9"/>
        <v>6</v>
      </c>
      <c r="E101" s="30" t="str">
        <f t="shared" si="7"/>
        <v>26/10/18, 09:01:12 lorenzo franzetti lorenzo.franzetti@actemium.com 3 €35.2</v>
      </c>
      <c r="F101" s="44" t="str">
        <f t="shared" si="10"/>
        <v>26/10/18</v>
      </c>
      <c r="G101" s="29"/>
    </row>
    <row r="102" spans="1:7" x14ac:dyDescent="0.25">
      <c r="A102" t="s">
        <v>622</v>
      </c>
      <c r="B102" s="29">
        <f t="shared" si="8"/>
        <v>441</v>
      </c>
      <c r="C102" s="29" t="str">
        <f t="shared" si="11"/>
        <v>#10011</v>
      </c>
      <c r="D102" s="29">
        <f t="shared" si="9"/>
        <v>6</v>
      </c>
      <c r="E102" s="30" t="str">
        <f t="shared" si="7"/>
        <v>26/10/18, 09:01:12 lorenzo franzetti lorenzo.franzetti@actemium.com 3 €35.2</v>
      </c>
      <c r="F102" s="44" t="str">
        <f t="shared" si="10"/>
        <v>26/10/18</v>
      </c>
      <c r="G102" s="29"/>
    </row>
    <row r="103" spans="1:7" x14ac:dyDescent="0.25">
      <c r="A103" t="s">
        <v>623</v>
      </c>
      <c r="B103" s="29">
        <f t="shared" si="8"/>
        <v>432</v>
      </c>
      <c r="C103" s="29" t="str">
        <f t="shared" si="11"/>
        <v>#10011</v>
      </c>
      <c r="D103" s="29">
        <f t="shared" si="9"/>
        <v>6</v>
      </c>
      <c r="E103" s="30" t="str">
        <f t="shared" si="7"/>
        <v>26/10/18, 09:01:12 lorenzo franzetti lorenzo.franzetti@actemium.com 3 €59.5</v>
      </c>
      <c r="F103" s="44" t="str">
        <f t="shared" si="10"/>
        <v>26/10/18</v>
      </c>
      <c r="G103" s="29"/>
    </row>
    <row r="104" spans="1:7" x14ac:dyDescent="0.25">
      <c r="A104" t="s">
        <v>624</v>
      </c>
      <c r="B104" s="29">
        <f t="shared" si="8"/>
        <v>432</v>
      </c>
      <c r="C104" s="29" t="str">
        <f t="shared" si="11"/>
        <v>#10011</v>
      </c>
      <c r="D104" s="29">
        <f t="shared" si="9"/>
        <v>6</v>
      </c>
      <c r="E104" s="30" t="str">
        <f t="shared" si="7"/>
        <v>26/10/18, 09:01:12 lorenzo franzetti lorenzo.franzetti@actemium.com 3 €59.5</v>
      </c>
      <c r="F104" s="44" t="str">
        <f t="shared" si="10"/>
        <v>26/10/18</v>
      </c>
      <c r="G104" s="29"/>
    </row>
    <row r="105" spans="1:7" x14ac:dyDescent="0.25">
      <c r="A105" t="s">
        <v>625</v>
      </c>
      <c r="B105" s="29">
        <f t="shared" si="8"/>
        <v>432</v>
      </c>
      <c r="C105" s="29" t="str">
        <f t="shared" si="11"/>
        <v>#10011</v>
      </c>
      <c r="D105" s="29">
        <f t="shared" si="9"/>
        <v>6</v>
      </c>
      <c r="E105" s="30" t="str">
        <f t="shared" si="7"/>
        <v>26/10/18, 09:01:12 lorenzo franzetti lorenzo.franzetti@actemium.com 3 €59.5</v>
      </c>
      <c r="F105" s="44" t="str">
        <f t="shared" si="10"/>
        <v>26/10/18</v>
      </c>
      <c r="G105" s="29"/>
    </row>
    <row r="106" spans="1:7" x14ac:dyDescent="0.25">
      <c r="A106" t="s">
        <v>626</v>
      </c>
      <c r="B106" s="29">
        <f t="shared" si="8"/>
        <v>432</v>
      </c>
      <c r="C106" s="29" t="str">
        <f t="shared" si="11"/>
        <v>#10011</v>
      </c>
      <c r="D106" s="29">
        <f t="shared" si="9"/>
        <v>6</v>
      </c>
      <c r="E106" s="30" t="str">
        <f t="shared" si="7"/>
        <v>26/10/18, 09:01:12 lorenzo franzetti lorenzo.franzetti@actemium.com 3 €59.5</v>
      </c>
      <c r="F106" s="44" t="str">
        <f t="shared" si="10"/>
        <v>26/10/18</v>
      </c>
      <c r="G106" s="29"/>
    </row>
    <row r="107" spans="1:7" x14ac:dyDescent="0.25">
      <c r="A107" t="s">
        <v>627</v>
      </c>
      <c r="B107" s="29">
        <f t="shared" si="8"/>
        <v>434</v>
      </c>
      <c r="C107" s="29" t="str">
        <f t="shared" si="11"/>
        <v>#10011</v>
      </c>
      <c r="D107" s="29">
        <f t="shared" si="9"/>
        <v>6</v>
      </c>
      <c r="E107" s="30" t="str">
        <f t="shared" si="7"/>
        <v>26/10/18, 09:01:12 lorenzo franzetti lorenzo.franzetti@actemium.com 2 €61.5</v>
      </c>
      <c r="F107" s="44" t="str">
        <f t="shared" si="10"/>
        <v>26/10/18</v>
      </c>
      <c r="G107" s="29"/>
    </row>
    <row r="108" spans="1:7" x14ac:dyDescent="0.25">
      <c r="A108" t="s">
        <v>628</v>
      </c>
      <c r="B108" s="29">
        <f t="shared" si="8"/>
        <v>434</v>
      </c>
      <c r="C108" s="29" t="str">
        <f t="shared" si="11"/>
        <v>#10011</v>
      </c>
      <c r="D108" s="29">
        <f t="shared" si="9"/>
        <v>6</v>
      </c>
      <c r="E108" s="30" t="str">
        <f t="shared" si="7"/>
        <v>26/10/18, 09:01:12 lorenzo franzetti lorenzo.franzetti@actemium.com 3 €61.5</v>
      </c>
      <c r="F108" s="44" t="str">
        <f t="shared" si="10"/>
        <v>26/10/18</v>
      </c>
      <c r="G108" s="29"/>
    </row>
    <row r="109" spans="1:7" x14ac:dyDescent="0.25">
      <c r="A109" t="s">
        <v>629</v>
      </c>
      <c r="B109" s="29">
        <f t="shared" si="8"/>
        <v>434</v>
      </c>
      <c r="C109" s="29" t="str">
        <f t="shared" si="11"/>
        <v>#10011</v>
      </c>
      <c r="D109" s="29">
        <f t="shared" si="9"/>
        <v>6</v>
      </c>
      <c r="E109" s="30" t="str">
        <f t="shared" si="7"/>
        <v>26/10/18, 09:01:12 lorenzo franzetti lorenzo.franzetti@actemium.com 3 €61.5</v>
      </c>
      <c r="F109" s="44" t="str">
        <f t="shared" si="10"/>
        <v>26/10/18</v>
      </c>
      <c r="G109" s="29"/>
    </row>
    <row r="110" spans="1:7" x14ac:dyDescent="0.25">
      <c r="A110" t="s">
        <v>630</v>
      </c>
      <c r="B110" s="29">
        <f t="shared" si="8"/>
        <v>434</v>
      </c>
      <c r="C110" s="29" t="str">
        <f t="shared" si="11"/>
        <v>#10011</v>
      </c>
      <c r="D110" s="29">
        <f t="shared" si="9"/>
        <v>6</v>
      </c>
      <c r="E110" s="30" t="str">
        <f t="shared" si="7"/>
        <v>26/10/18, 09:01:12 lorenzo franzetti lorenzo.franzetti@actemium.com 3 €61.5</v>
      </c>
      <c r="F110" s="44" t="str">
        <f t="shared" si="10"/>
        <v>26/10/18</v>
      </c>
      <c r="G110" s="29"/>
    </row>
    <row r="111" spans="1:7" x14ac:dyDescent="0.25">
      <c r="A111" t="s">
        <v>631</v>
      </c>
      <c r="B111" s="29">
        <f t="shared" si="8"/>
        <v>447</v>
      </c>
      <c r="C111" s="29" t="str">
        <f t="shared" si="11"/>
        <v>#10011</v>
      </c>
      <c r="D111" s="29">
        <f t="shared" si="9"/>
        <v>6</v>
      </c>
      <c r="E111" s="30" t="str">
        <f t="shared" si="7"/>
        <v>26/10/18, 09:01:12 lorenzo franzetti lorenzo.franzetti@actemium.com 15 €14.5</v>
      </c>
      <c r="F111" s="44" t="str">
        <f t="shared" si="10"/>
        <v>26/10/18</v>
      </c>
      <c r="G111" s="29"/>
    </row>
    <row r="112" spans="1:7" x14ac:dyDescent="0.25">
      <c r="A112" t="s">
        <v>632</v>
      </c>
      <c r="B112" s="29">
        <f t="shared" si="8"/>
        <v>447</v>
      </c>
      <c r="C112" s="29" t="str">
        <f t="shared" si="11"/>
        <v>#10011</v>
      </c>
      <c r="D112" s="29">
        <f t="shared" si="9"/>
        <v>6</v>
      </c>
      <c r="E112" s="30" t="str">
        <f t="shared" si="7"/>
        <v>26/10/18, 09:01:12 lorenzo franzetti lorenzo.franzetti@actemium.com 10 €3.19</v>
      </c>
      <c r="F112" s="44" t="str">
        <f t="shared" si="10"/>
        <v>26/10/18</v>
      </c>
      <c r="G112" s="29"/>
    </row>
    <row r="113" spans="1:7" x14ac:dyDescent="0.25">
      <c r="A113" t="s">
        <v>633</v>
      </c>
      <c r="B113" s="29">
        <f t="shared" si="8"/>
        <v>454</v>
      </c>
      <c r="C113" s="29" t="str">
        <f t="shared" si="11"/>
        <v>#10011</v>
      </c>
      <c r="D113" s="29">
        <f t="shared" si="9"/>
        <v>6</v>
      </c>
      <c r="E113" s="30" t="str">
        <f t="shared" si="7"/>
        <v>26/10/18, 09:01:12 lorenzo franzetti lorenzo.franzetti@actemium.com 20 €4.94</v>
      </c>
      <c r="F113" s="44" t="str">
        <f t="shared" si="10"/>
        <v>26/10/18</v>
      </c>
      <c r="G113" s="29"/>
    </row>
    <row r="114" spans="1:7" x14ac:dyDescent="0.25">
      <c r="A114" t="s">
        <v>634</v>
      </c>
      <c r="B114" s="29">
        <f t="shared" si="8"/>
        <v>449</v>
      </c>
      <c r="C114" s="29" t="str">
        <f t="shared" si="11"/>
        <v>#10011</v>
      </c>
      <c r="D114" s="29">
        <f t="shared" si="9"/>
        <v>6</v>
      </c>
      <c r="E114" s="30" t="str">
        <f t="shared" si="7"/>
        <v>26/10/18, 09:01:12 lorenzo franzetti lorenzo.franzetti@actemium.com 3 €16.88</v>
      </c>
      <c r="F114" s="44" t="str">
        <f t="shared" si="10"/>
        <v>26/10/18</v>
      </c>
      <c r="G114" s="29"/>
    </row>
    <row r="115" spans="1:7" x14ac:dyDescent="0.25">
      <c r="A115" t="s">
        <v>635</v>
      </c>
      <c r="B115" s="29">
        <f t="shared" si="8"/>
        <v>452</v>
      </c>
      <c r="C115" s="29" t="str">
        <f t="shared" si="11"/>
        <v>#10010</v>
      </c>
      <c r="D115" s="29">
        <f t="shared" si="9"/>
        <v>6</v>
      </c>
      <c r="E115" s="30" t="str">
        <f t="shared" si="7"/>
        <v>26/10/18, 07:29:44 Rémi Dal Maso remi.dal-maso@actemium.com 1 €3.71</v>
      </c>
      <c r="F115" s="44" t="str">
        <f t="shared" si="10"/>
        <v>26/10/18</v>
      </c>
      <c r="G115" s="29"/>
    </row>
    <row r="116" spans="1:7" x14ac:dyDescent="0.25">
      <c r="A116" t="s">
        <v>636</v>
      </c>
      <c r="B116" s="29">
        <f t="shared" si="8"/>
        <v>450</v>
      </c>
      <c r="C116" s="29" t="str">
        <f t="shared" si="11"/>
        <v>#10010</v>
      </c>
      <c r="D116" s="29">
        <f t="shared" si="9"/>
        <v>6</v>
      </c>
      <c r="E116" s="30" t="str">
        <f t="shared" si="7"/>
        <v>26/10/18, 07:29:44 Rémi Dal Maso remi.dal-maso@actemium.com 1 €16.88</v>
      </c>
      <c r="F116" s="44" t="str">
        <f t="shared" si="10"/>
        <v>26/10/18</v>
      </c>
      <c r="G116" s="29"/>
    </row>
    <row r="117" spans="1:7" x14ac:dyDescent="0.25">
      <c r="A117" t="s">
        <v>637</v>
      </c>
      <c r="B117" s="29">
        <f t="shared" si="8"/>
        <v>529</v>
      </c>
      <c r="C117" s="29" t="str">
        <f t="shared" si="11"/>
        <v>#10009</v>
      </c>
      <c r="D117" s="29">
        <f t="shared" si="9"/>
        <v>6</v>
      </c>
      <c r="E117" s="30" t="str">
        <f t="shared" si="7"/>
        <v>26/10/18, 06:59:54 jean-michel LOUBENS jean-michel.loubens@actemium.com 1 €105.35</v>
      </c>
      <c r="F117" s="44" t="str">
        <f t="shared" si="10"/>
        <v>26/10/18</v>
      </c>
      <c r="G117" s="29"/>
    </row>
    <row r="118" spans="1:7" x14ac:dyDescent="0.25">
      <c r="A118" t="s">
        <v>638</v>
      </c>
      <c r="B118" s="29">
        <f t="shared" si="8"/>
        <v>510</v>
      </c>
      <c r="C118" s="29" t="str">
        <f t="shared" si="11"/>
        <v>#10008</v>
      </c>
      <c r="D118" s="29">
        <f t="shared" si="9"/>
        <v>6</v>
      </c>
      <c r="E118" s="30" t="str">
        <f t="shared" si="7"/>
        <v>25/10/18, 15:20:16 sebastien grenon bruno.frayssinhes@actemium.com 5 €1.0</v>
      </c>
      <c r="F118" s="44" t="str">
        <f t="shared" si="10"/>
        <v>25/10/18</v>
      </c>
      <c r="G118" s="29"/>
    </row>
    <row r="119" spans="1:7" x14ac:dyDescent="0.25">
      <c r="A119" t="s">
        <v>639</v>
      </c>
      <c r="B119" s="29">
        <f t="shared" si="8"/>
        <v>521</v>
      </c>
      <c r="C119" s="29" t="str">
        <f t="shared" si="11"/>
        <v>#10007</v>
      </c>
      <c r="D119" s="29">
        <f t="shared" si="9"/>
        <v>6</v>
      </c>
      <c r="E119" s="30" t="str">
        <f t="shared" si="7"/>
        <v>25/10/18, 15:03:10 yann gombert christophe.combes.external@airbus.com 1 €59.5</v>
      </c>
      <c r="F119" s="44" t="str">
        <f t="shared" si="10"/>
        <v>25/10/18</v>
      </c>
      <c r="G119" s="29"/>
    </row>
    <row r="120" spans="1:7" x14ac:dyDescent="0.25">
      <c r="A120" t="s">
        <v>640</v>
      </c>
      <c r="B120" s="29">
        <f t="shared" si="8"/>
        <v>491</v>
      </c>
      <c r="C120" s="29" t="str">
        <f t="shared" si="11"/>
        <v>#10006</v>
      </c>
      <c r="D120" s="29">
        <f t="shared" si="9"/>
        <v>6</v>
      </c>
      <c r="E120" s="30" t="str">
        <f t="shared" si="7"/>
        <v>25/10/18, 13:46:02 alexandre mourembles alexandre.mourembles@actemium.com 4 €14.5</v>
      </c>
      <c r="F120" s="44" t="str">
        <f t="shared" si="10"/>
        <v>25/10/18</v>
      </c>
      <c r="G120" s="29"/>
    </row>
    <row r="121" spans="1:7" x14ac:dyDescent="0.25">
      <c r="A121" t="s">
        <v>641</v>
      </c>
      <c r="B121" s="29">
        <f t="shared" si="8"/>
        <v>486</v>
      </c>
      <c r="C121" s="29" t="str">
        <f t="shared" si="11"/>
        <v>#10005</v>
      </c>
      <c r="D121" s="29">
        <f t="shared" si="9"/>
        <v>6</v>
      </c>
      <c r="E121" s="30" t="str">
        <f t="shared" si="7"/>
        <v>25/10/18, 13:37:45 alexandre mourembles alexandre.mourembles@actemium.com 20 €5.63</v>
      </c>
      <c r="F121" s="44" t="str">
        <f t="shared" si="10"/>
        <v>25/10/18</v>
      </c>
      <c r="G121" s="29"/>
    </row>
    <row r="122" spans="1:7" x14ac:dyDescent="0.25">
      <c r="A122" t="s">
        <v>642</v>
      </c>
      <c r="B122" s="29">
        <f t="shared" si="8"/>
        <v>439</v>
      </c>
      <c r="C122" s="29" t="str">
        <f t="shared" si="11"/>
        <v>#10004</v>
      </c>
      <c r="D122" s="29">
        <f t="shared" si="9"/>
        <v>6</v>
      </c>
      <c r="E122" s="30" t="str">
        <f t="shared" si="7"/>
        <v>25/10/18, 11:59:47 lorenzo franzetti lorenzo.franzetti@actemium.com 11 €37.62</v>
      </c>
      <c r="F122" s="44" t="str">
        <f t="shared" si="10"/>
        <v>25/10/18</v>
      </c>
      <c r="G122" s="29"/>
    </row>
    <row r="123" spans="1:7" x14ac:dyDescent="0.25">
      <c r="A123" t="s">
        <v>643</v>
      </c>
      <c r="B123" s="29">
        <f t="shared" si="8"/>
        <v>430</v>
      </c>
      <c r="C123" s="29" t="str">
        <f t="shared" si="11"/>
        <v>#10004</v>
      </c>
      <c r="D123" s="29">
        <f t="shared" si="9"/>
        <v>6</v>
      </c>
      <c r="E123" s="30" t="str">
        <f t="shared" si="7"/>
        <v>25/10/18, 11:59:47 lorenzo franzetti lorenzo.franzetti@actemium.com 20 €18.35</v>
      </c>
      <c r="F123" s="44" t="str">
        <f t="shared" si="10"/>
        <v>25/10/18</v>
      </c>
      <c r="G123" s="29"/>
    </row>
    <row r="124" spans="1:7" x14ac:dyDescent="0.25">
      <c r="A124" t="s">
        <v>644</v>
      </c>
      <c r="B124" s="29">
        <f t="shared" si="8"/>
        <v>454</v>
      </c>
      <c r="C124" s="29" t="str">
        <f t="shared" si="11"/>
        <v>#10004</v>
      </c>
      <c r="D124" s="29">
        <f t="shared" si="9"/>
        <v>6</v>
      </c>
      <c r="E124" s="30" t="str">
        <f t="shared" si="7"/>
        <v>25/10/18, 11:59:47 lorenzo franzetti lorenzo.franzetti@actemium.com 100 €3.71</v>
      </c>
      <c r="F124" s="44" t="str">
        <f t="shared" si="10"/>
        <v>25/10/18</v>
      </c>
      <c r="G124" s="29"/>
    </row>
    <row r="125" spans="1:7" x14ac:dyDescent="0.25">
      <c r="A125" t="s">
        <v>645</v>
      </c>
      <c r="B125" s="29">
        <f t="shared" si="8"/>
        <v>453</v>
      </c>
      <c r="C125" s="29" t="str">
        <f t="shared" si="11"/>
        <v>#10004</v>
      </c>
      <c r="D125" s="29">
        <f t="shared" si="9"/>
        <v>6</v>
      </c>
      <c r="E125" s="30" t="str">
        <f t="shared" si="7"/>
        <v>25/10/18, 11:59:47 lorenzo franzetti lorenzo.franzetti@actemium.com 100 €3.71</v>
      </c>
      <c r="F125" s="44" t="str">
        <f t="shared" si="10"/>
        <v>25/10/18</v>
      </c>
      <c r="G125" s="29"/>
    </row>
    <row r="126" spans="1:7" x14ac:dyDescent="0.25">
      <c r="A126" t="s">
        <v>646</v>
      </c>
      <c r="B126" s="29">
        <f t="shared" si="8"/>
        <v>453</v>
      </c>
      <c r="C126" s="29" t="str">
        <f t="shared" si="11"/>
        <v>#10004</v>
      </c>
      <c r="D126" s="29">
        <f t="shared" si="9"/>
        <v>6</v>
      </c>
      <c r="E126" s="30" t="str">
        <f t="shared" si="7"/>
        <v>25/10/18, 11:59:47 lorenzo franzetti lorenzo.franzetti@actemium.com 130 €3.71</v>
      </c>
      <c r="F126" s="44" t="str">
        <f t="shared" si="10"/>
        <v>25/10/18</v>
      </c>
      <c r="G126" s="29"/>
    </row>
    <row r="127" spans="1:7" x14ac:dyDescent="0.25">
      <c r="A127" t="s">
        <v>647</v>
      </c>
      <c r="B127" s="29">
        <f t="shared" si="8"/>
        <v>443</v>
      </c>
      <c r="C127" s="29" t="str">
        <f t="shared" si="11"/>
        <v>#10004</v>
      </c>
      <c r="D127" s="29">
        <f t="shared" si="9"/>
        <v>6</v>
      </c>
      <c r="E127" s="30" t="str">
        <f t="shared" si="7"/>
        <v>25/10/18, 11:59:47 lorenzo franzetti lorenzo.franzetti@actemium.com 1 €35.89</v>
      </c>
      <c r="F127" s="44" t="str">
        <f t="shared" si="10"/>
        <v>25/10/18</v>
      </c>
      <c r="G127" s="29"/>
    </row>
    <row r="128" spans="1:7" x14ac:dyDescent="0.25">
      <c r="A128" t="s">
        <v>648</v>
      </c>
      <c r="B128" s="29">
        <f t="shared" si="8"/>
        <v>433</v>
      </c>
      <c r="C128" s="29" t="str">
        <f t="shared" si="11"/>
        <v>#10004</v>
      </c>
      <c r="D128" s="29">
        <f t="shared" si="9"/>
        <v>6</v>
      </c>
      <c r="E128" s="30" t="str">
        <f t="shared" si="7"/>
        <v>25/10/18, 11:59:47 lorenzo franzetti lorenzo.franzetti@actemium.com 4 €59.5</v>
      </c>
      <c r="F128" s="44" t="str">
        <f t="shared" si="10"/>
        <v>25/10/18</v>
      </c>
      <c r="G128" s="29"/>
    </row>
    <row r="129" spans="1:15" x14ac:dyDescent="0.25">
      <c r="A129" t="s">
        <v>649</v>
      </c>
      <c r="B129" s="29">
        <f t="shared" si="8"/>
        <v>435</v>
      </c>
      <c r="C129" s="29" t="str">
        <f t="shared" si="11"/>
        <v>#10004</v>
      </c>
      <c r="D129" s="29">
        <f t="shared" si="9"/>
        <v>6</v>
      </c>
      <c r="E129" s="30" t="str">
        <f t="shared" ref="E129:E132" si="12">IFERROR(TEXT(DATE(RIGHT(MID(A129,FIND("µ",SUBSTITUTE(A129,",","µ",1))+2,FIND("µ",SUBSTITUTE(A129,",","µ",2))-FIND("µ",SUBSTITUTE(A129,",","µ",1))+4),4),MONTH(1&amp;MID(MID(A129,FIND("µ",SUBSTITUTE(A129,",","µ",1))+2,FIND("µ",SUBSTITUTE(A129,",","µ",2))-FIND("µ",SUBSTITUTE(A129,",","µ",1))+4),1,FIND(" ",MID(A129,FIND("µ",SUBSTITUTE(A129,",","µ",1))+2,FIND("µ",SUBSTITUTE(A129,",","µ",2))-FIND("µ",SUBSTITUTE(A129,",","µ",1))+4))-1)),MID(MID(A129,FIND("µ",SUBSTITUTE(A129,",","µ",1))+2,FIND("µ",SUBSTITUTE(A129,",","µ",2))-FIND("µ",SUBSTITUTE(A129,",","µ",1))+4),FIND(" ",MID(A129,FIND("µ",SUBSTITUTE(A129,",","µ",1))+2,FIND("µ",SUBSTITUTE(A129,",","µ",2))-FIND("µ",SUBSTITUTE(A129,",","µ",1))+4))+1,2)),"JJ/MM/AA") &amp;","&amp;" "&amp; TEXT(VALUE(MID(A129,FIND(""",""",A129)+3,10)),"hh:mm:ss")&amp;" "&amp;MID(A129,FIND("µ",SUBSTITUTE(A129,",","µ",4))+2,FIND("µ",SUBSTITUTE(A129,",","µ",5))-FIND("µ",SUBSTITUTE(A129,",","µ",4))-3) &amp;" "&amp;MID(A129,FIND("µ",SUBSTITUTE(A129,",","µ",20))+2,FIND("µ",SUBSTITUTE(A129,",","µ",21))-FIND("µ",SUBSTITUTE(A129,",","µ",20))-3)&amp;" "&amp;MID(A129,FIND("µ",SUBSTITUTE(A129,",","µ",25))+2,FIND("µ",SUBSTITUTE(A129,",","µ",26))-FIND("µ",SUBSTITUTE(A129,",","µ",25))-3)&amp;" "&amp;"€"&amp;MID(A129,FIND("µ",SUBSTITUTE(A129,",","µ",26))+2,FIND("µ",SUBSTITUTE(A129,",","µ",27))-FIND("µ",SUBSTITUTE(A129,",","µ",26))-3),"NA")</f>
        <v>25/10/18, 11:59:47 lorenzo franzetti lorenzo.franzetti@actemium.com 4 €61.5</v>
      </c>
      <c r="F129" s="44" t="str">
        <f t="shared" si="10"/>
        <v>25/10/18</v>
      </c>
      <c r="G129" s="29"/>
    </row>
    <row r="130" spans="1:15" x14ac:dyDescent="0.25">
      <c r="A130" t="s">
        <v>525</v>
      </c>
      <c r="B130" s="29">
        <f t="shared" ref="B130:B193" si="13">LEN(A130)</f>
        <v>417</v>
      </c>
      <c r="C130" s="29" t="str">
        <f t="shared" si="11"/>
        <v>#10003</v>
      </c>
      <c r="D130" s="29">
        <f t="shared" ref="D130:D193" si="14">LEN(C130)</f>
        <v>6</v>
      </c>
      <c r="E130" s="30" t="str">
        <f t="shared" si="12"/>
        <v>25/10/18, 08:20:09 karine bedon karine.bedon@actemium.com 1 €6.52</v>
      </c>
      <c r="F130" s="44" t="str">
        <f t="shared" ref="F130:F193" si="15">IFERROR(MID(E130,1,FIND(",",E130,1)-1),"")</f>
        <v>25/10/18</v>
      </c>
      <c r="G130" s="29"/>
    </row>
    <row r="131" spans="1:15" x14ac:dyDescent="0.25">
      <c r="A131" t="s">
        <v>650</v>
      </c>
      <c r="B131" s="29">
        <f t="shared" si="13"/>
        <v>394</v>
      </c>
      <c r="C131" s="29" t="str">
        <f t="shared" si="11"/>
        <v>#10001</v>
      </c>
      <c r="D131" s="29">
        <f t="shared" si="14"/>
        <v>6</v>
      </c>
      <c r="E131" s="30" t="str">
        <f t="shared" si="12"/>
        <v>25/10/18, 06:25:58 stephane g stephane.mirouze@actemium.com 1 €35.89</v>
      </c>
      <c r="F131" s="44" t="str">
        <f t="shared" si="15"/>
        <v>25/10/18</v>
      </c>
      <c r="G131" s="29"/>
    </row>
    <row r="132" spans="1:15" ht="15.75" thickBot="1" x14ac:dyDescent="0.3">
      <c r="A132" t="s">
        <v>794</v>
      </c>
      <c r="B132" s="29">
        <f t="shared" si="13"/>
        <v>449</v>
      </c>
      <c r="C132" s="29" t="str">
        <f t="shared" si="11"/>
        <v>#10073</v>
      </c>
      <c r="D132" s="29">
        <f t="shared" si="14"/>
        <v>6</v>
      </c>
      <c r="E132" s="30" t="str">
        <f>IFERROR(TEXT(DATE(RIGHT(L132,4),MONTH(1&amp;MID(MID(A132,FIND("µ",SUBSTITUTE(A132,",","µ",1))+2,FIND("µ",SUBSTITUTE(A132,",","µ",2))-FIND("µ",SUBSTITUTE(A132,",","µ",1))+4),1,FIND(" ",MID(A132,FIND("µ",SUBSTITUTE(A132,",","µ",1))+2,FIND("µ",SUBSTITUTE(A132,",","µ",2))-FIND("µ",SUBSTITUTE(A132,",","µ",1))+4))-1)),L134),"JJ/MM/AA") &amp;","&amp;" "&amp; TEXT(VALUE(MID(A132,FIND(""",""",A132)+3,10)),"hh:mm:ss")&amp;" "&amp;MID(A132,FIND("µ",SUBSTITUTE(A132,",","µ",4))+2,FIND("µ",SUBSTITUTE(A132,",","µ",5))-FIND("µ",SUBSTITUTE(A132,",","µ",4))-3) &amp;" "&amp;MID(A132,FIND("µ",SUBSTITUTE(A132,",","µ",20))+2,FIND("µ",SUBSTITUTE(A132,",","µ",21))-FIND("µ",SUBSTITUTE(A132,",","µ",20))-3)&amp;" "&amp;MID(A132,FIND("µ",SUBSTITUTE(A132,",","µ",25))+2,FIND("µ",SUBSTITUTE(A132,",","µ",26))-FIND("µ",SUBSTITUTE(A132,",","µ",25))-3)&amp;" "&amp;"€"&amp;MID(A132,FIND("µ",SUBSTITUTE(A132,",","µ",26))+2,FIND("µ",SUBSTITUTE(A132,",","µ",27))-FIND("µ",SUBSTITUTE(A132,",","µ",26))-3),"NA")</f>
        <v>NA</v>
      </c>
      <c r="F132" s="44" t="str">
        <f>TEXT(VALUE(MID(A132,FIND(""",""",A132)+3,10)),"hh:mm:ss")</f>
        <v>10:53:52</v>
      </c>
      <c r="G132" s="29" t="str">
        <f>MID(A132,FIND("µ",SUBSTITUTE(A132,",","µ",4))+2,FIND("µ",SUBSTITUTE(A132,",","µ",5))-FIND("µ",SUBSTITUTE(A132,",","µ",4))-3)</f>
        <v>lorenzo franzetti</v>
      </c>
      <c r="H132" t="str">
        <f>MID(A132,FIND("µ",SUBSTITUTE(A132,",","µ",20))+2,FIND("µ",SUBSTITUTE(A132,",","µ",21))-FIND("µ",SUBSTITUTE(A132,",","µ",20))-3)</f>
        <v>lorenzo.franzetti@actemium.com</v>
      </c>
      <c r="I132" t="str">
        <f>MID(A132,FIND("µ",SUBSTITUTE(A132,",","µ",25))+2,FIND("µ",SUBSTITUTE(A132,",","µ",26))-FIND("µ",SUBSTITUTE(A132,",","µ",25))-3)</f>
        <v>5</v>
      </c>
      <c r="J132" t="str">
        <f>MID(A132,FIND("µ",SUBSTITUTE(A132,",","µ",26))+2,FIND("µ",SUBSTITUTE(A132,",","µ",27))-FIND("µ",SUBSTITUTE(A132,",","µ",26))-3)</f>
        <v>1.0</v>
      </c>
      <c r="K132" t="e">
        <f>TEXT(DATE(RIGHT(MID(A132,FIND("µ",SUBSTITUTE(A132,",","µ",1))+2,FIND("µ",SUBSTITUTE(A132,",","µ",2))-FIND("µ",SUBSTITUTE(A132,",","µ",1))+4),4),MONTH(1&amp;MID(MID(A132,FIND("µ",SUBSTITUTE(A132,",","µ",1))+2,FIND("µ",SUBSTITUTE(A132,",","µ",2))-FIND("µ",SUBSTITUTE(A132,",","µ",1))+4),1,FIND(" ",MID(A132,FIND("µ",SUBSTITUTE(A132,",","µ",1))+2,FIND("µ",SUBSTITUTE(A132,",","µ",2))-FIND("µ",SUBSTITUTE(A132,",","µ",1))+4))-1)),MID(MID(A132,FIND("µ",SUBSTITUTE(A132,",","µ",1))+2,FIND("µ",SUBSTITUTE(A132,",","µ",2))-FIND("µ",SUBSTITUTE(A132,",","µ",1))+4),FIND(" ",MID(A132,FIND("µ",SUBSTITUTE(A132,",","µ",1))+2,FIND("µ",SUBSTITUTE(A132,",","µ",2))-FIND("µ",SUBSTITUTE(A132,",","µ",1))+4))+1,2)),"JJ/MM/AA")</f>
        <v>#VALUE!</v>
      </c>
      <c r="L132" t="str">
        <f>MID(A132,FIND("µ",SUBSTITUTE(A132,",","µ",1))+2,FIND("µ",SUBSTITUTE(A132,",","µ",2))-FIND("µ",SUBSTITUTE(A132,",","µ",1))+4)</f>
        <v>Dec 5, 2018</v>
      </c>
      <c r="M132" t="str">
        <f>RIGHT(MID(A132,FIND("µ",SUBSTITUTE(A132,",","µ",1))+2,FIND("µ",SUBSTITUTE(A132,",","µ",2))-FIND("µ",SUBSTITUTE(A132,",","µ",1))+4),4)</f>
        <v>2018</v>
      </c>
      <c r="N132" t="e">
        <f>TEXT(DATE(RIGHT(MID(A132,FIND("µ",SUBSTITUTE(A132,",","µ",1))+2,FIND("µ",SUBSTITUTE(A132,",","µ",2))-FIND("µ",SUBSTITUTE(A132,",","µ",1))+4),4),MONTH(1&amp;MID(MID(A132,FIND("µ",SUBSTITUTE(A132,",","µ",1))+2,FIND("µ",SUBSTITUTE(A132,",","µ",2))-FIND("µ",SUBSTITUTE(A132,",","µ",1))+4),1,FIND(" ",MID(A132,FIND("µ",SUBSTITUTE(A132,",","µ",1))+2,FIND("µ",SUBSTITUTE(A132,",","µ",2))-FIND("µ",SUBSTITUTE(A132,",","µ",1))+4))-1)),MID(MID(A132,FIND("µ",SUBSTITUTE(A132,",","µ",1))+2,FIND("µ",SUBSTITUTE(A132,",","µ",2))-FIND("µ",SUBSTITUTE(A132,",","µ",1))+4),FIND(" ",MID(A132,FIND("µ",SUBSTITUTE(A132,",","µ",1))+2,FIND("µ",SUBSTITUTE(A132,",","µ",2))-FIND("µ",SUBSTITUTE(A132,",","µ",1))+4))+1,2)),"JJ/MM/AA")</f>
        <v>#VALUE!</v>
      </c>
    </row>
    <row r="133" spans="1:15" ht="15.75" thickBot="1" x14ac:dyDescent="0.3">
      <c r="A133" s="25"/>
      <c r="B133" s="29">
        <f t="shared" si="13"/>
        <v>0</v>
      </c>
      <c r="C133" s="29" t="str">
        <f t="shared" si="11"/>
        <v>#</v>
      </c>
      <c r="D133" s="29">
        <f t="shared" si="14"/>
        <v>1</v>
      </c>
      <c r="E133" s="30" t="str">
        <f t="shared" ref="E133:E196" si="16">IFERROR(TEXT(DATE(RIGHT(MID(A133,FIND("µ",SUBSTITUTE(A133,",","µ",1))+2,FIND("µ",SUBSTITUTE(A133,",","µ",2))-FIND("µ",SUBSTITUTE(A133,",","µ",1))+4),4),MONTH(1&amp;MID(MID(A133,FIND("µ",SUBSTITUTE(A133,",","µ",1))+2,FIND("µ",SUBSTITUTE(A133,",","µ",2))-FIND("µ",SUBSTITUTE(A133,",","µ",1))+4),1,FIND(" ",MID(A133,FIND("µ",SUBSTITUTE(A133,",","µ",1))+2,FIND("µ",SUBSTITUTE(A133,",","µ",2))-FIND("µ",SUBSTITUTE(A133,",","µ",1))+4))-1)),MID(MID(A133,FIND("µ",SUBSTITUTE(A133,",","µ",1))+2,FIND("µ",SUBSTITUTE(A133,",","µ",2))-FIND("µ",SUBSTITUTE(A133,",","µ",1))+4),FIND(" ",MID(A133,FIND("µ",SUBSTITUTE(A133,",","µ",1))+2,FIND("µ",SUBSTITUTE(A133,",","µ",2))-FIND("µ",SUBSTITUTE(A133,",","µ",1))+4))+1,2)),"JJ/MM/AA") &amp;","&amp;" "&amp; TEXT(VALUE(MID(A133,FIND(""",""",A133)+3,10)),"hh:mm:ss")&amp;" "&amp;MID(A133,FIND("µ",SUBSTITUTE(A133,",","µ",4))+2,FIND("µ",SUBSTITUTE(A133,",","µ",5))-FIND("µ",SUBSTITUTE(A133,",","µ",4))-3) &amp;" "&amp;MID(A133,FIND("µ",SUBSTITUTE(A133,",","µ",20))+2,FIND("µ",SUBSTITUTE(A133,",","µ",21))-FIND("µ",SUBSTITUTE(A133,",","µ",20))-3)&amp;" "&amp;MID(A133,FIND("µ",SUBSTITUTE(A133,",","µ",25))+2,FIND("µ",SUBSTITUTE(A133,",","µ",26))-FIND("µ",SUBSTITUTE(A133,",","µ",25))-3)&amp;" "&amp;"€"&amp;MID(A133,FIND("µ",SUBSTITUTE(A133,",","µ",26))+2,FIND("µ",SUBSTITUTE(A133,",","µ",27))-FIND("µ",SUBSTITUTE(A133,",","µ",26))-3),"NA")</f>
        <v>NA</v>
      </c>
      <c r="F133" s="44" t="str">
        <f t="shared" si="15"/>
        <v/>
      </c>
      <c r="G133" s="29"/>
      <c r="L133" t="str">
        <f>RIGHT(L132,4)</f>
        <v>2018</v>
      </c>
    </row>
    <row r="134" spans="1:15" ht="15.75" thickBot="1" x14ac:dyDescent="0.3">
      <c r="A134" s="24"/>
      <c r="B134" s="29">
        <f t="shared" si="13"/>
        <v>0</v>
      </c>
      <c r="C134" s="29" t="str">
        <f t="shared" si="11"/>
        <v>#</v>
      </c>
      <c r="D134" s="29">
        <f t="shared" si="14"/>
        <v>1</v>
      </c>
      <c r="E134" s="30" t="str">
        <f t="shared" si="16"/>
        <v>NA</v>
      </c>
      <c r="F134" s="44" t="str">
        <f t="shared" si="15"/>
        <v/>
      </c>
      <c r="G134" s="29"/>
      <c r="L134" t="str">
        <f>MID(MID(A132,FIND("µ",SUBSTITUTE(A132,",","µ",1))+2,FIND("µ",SUBSTITUTE(A132,",","µ",2))-FIND("µ",SUBSTITUTE(A132,",","µ",1))+4),FIND(" ",MID(A132,FIND("µ",SUBSTITUTE(A132,",","µ",1))+2,FIND("µ",SUBSTITUTE(A132,",","µ",2))-FIND("µ",SUBSTITUTE(A132,",","µ",1))+4))+1,1)</f>
        <v>5</v>
      </c>
      <c r="O134" t="s">
        <v>795</v>
      </c>
    </row>
    <row r="135" spans="1:15" ht="15.75" thickBot="1" x14ac:dyDescent="0.3">
      <c r="A135" s="25"/>
      <c r="B135" s="29">
        <f t="shared" si="13"/>
        <v>0</v>
      </c>
      <c r="C135" s="29" t="str">
        <f t="shared" si="11"/>
        <v>#</v>
      </c>
      <c r="D135" s="29">
        <f t="shared" si="14"/>
        <v>1</v>
      </c>
      <c r="E135" s="30" t="str">
        <f t="shared" si="16"/>
        <v>NA</v>
      </c>
      <c r="F135" s="44" t="str">
        <f t="shared" si="15"/>
        <v/>
      </c>
      <c r="G135" s="29"/>
      <c r="L135" t="e">
        <f>MONTH(1&amp;MID(MID(A132,FIND("µ",SUBSTITUTE(A132,",","µ",1))+2,FIND("µ",SUBSTITUTE(A132,",","µ",2))-FIND("µ",SUBSTITUTE(A132,",","µ",1))+4),1,FIND(" ",MID(A132,FIND("µ",SUBSTITUTE(A132,",","µ",1))+2,FIND("µ",SUBSTITUTE(A132,",","µ",2))-FIND("µ",SUBSTITUTE(A132,",","µ",1))+4))-1))</f>
        <v>#VALUE!</v>
      </c>
    </row>
    <row r="136" spans="1:15" ht="15.75" thickBot="1" x14ac:dyDescent="0.3">
      <c r="A136" s="24"/>
      <c r="B136" s="29">
        <f t="shared" si="13"/>
        <v>0</v>
      </c>
      <c r="C136" s="29" t="str">
        <f t="shared" si="11"/>
        <v>#</v>
      </c>
      <c r="D136" s="29">
        <f t="shared" si="14"/>
        <v>1</v>
      </c>
      <c r="E136" s="30" t="str">
        <f t="shared" si="16"/>
        <v>NA</v>
      </c>
      <c r="F136" s="44" t="str">
        <f t="shared" si="15"/>
        <v/>
      </c>
      <c r="G136" s="29"/>
    </row>
    <row r="137" spans="1:15" ht="15.75" thickBot="1" x14ac:dyDescent="0.3">
      <c r="A137" s="25"/>
      <c r="B137" s="29">
        <f t="shared" si="13"/>
        <v>0</v>
      </c>
      <c r="C137" s="29" t="str">
        <f t="shared" si="11"/>
        <v>#</v>
      </c>
      <c r="D137" s="29">
        <f t="shared" si="14"/>
        <v>1</v>
      </c>
      <c r="E137" s="30" t="str">
        <f t="shared" si="16"/>
        <v>NA</v>
      </c>
      <c r="F137" s="44" t="e">
        <f>TEXT(DATE(RIGHT(MID(A132,FIND("µ",SUBSTITUTE(A132,",","µ",1))+2,FIND("µ",SUBSTITUTE(A132,",","µ",2))-FIND("µ",SUBSTITUTE(A132,",","µ",1))+4),4),MONTH(1&amp;MID(MID(A132,FIND("µ",SUBSTITUTE(A132,",","µ",1))+2,FIND("µ",SUBSTITUTE(A132,",","µ",2))-FIND("µ",SUBSTITUTE(A132,",","µ",1))+4),1,FIND(" ",MID(A132,FIND("µ",SUBSTITUTE(A132,",","µ",1))+2,FIND("µ",SUBSTITUTE(A132,",","µ",2))-FIND("µ",SUBSTITUTE(A132,",","µ",1))+4))-1)),MID(MID(A132,FIND("µ",SUBSTITUTE(A124,",","µ",1))+2,FIND("µ",SUBSTITUTE(A132,",","µ",2))-FIND("µ",SUBSTITUTE(A132,",","µ",1))+4),FIND(" ",MID(A132,FIND("µ",SUBSTITUTE(A132,",","µ",1))+2,FIND("µ",SUBSTITUTE(A132,",","µ",2))-FIND("µ",SUBSTITUTE(A132,",","µ",1))+4))+1,2)),"JJ/MM/AA")</f>
        <v>#VALUE!</v>
      </c>
      <c r="G137" s="29"/>
      <c r="N137" s="69" t="e">
        <f>DATE(RIGHT(O134,4),MONTH(MID(O134,1,FIND(" ",O134)-1)),MID(O134,FIND(" ",O134)+1,2))</f>
        <v>#VALUE!</v>
      </c>
    </row>
    <row r="138" spans="1:15" ht="15.75" thickBot="1" x14ac:dyDescent="0.3">
      <c r="A138" s="24"/>
      <c r="B138" s="29">
        <f t="shared" si="13"/>
        <v>0</v>
      </c>
      <c r="C138" s="29" t="str">
        <f t="shared" si="11"/>
        <v>#</v>
      </c>
      <c r="D138" s="29">
        <f t="shared" si="14"/>
        <v>1</v>
      </c>
      <c r="E138" s="30" t="str">
        <f t="shared" si="16"/>
        <v>NA</v>
      </c>
      <c r="F138" s="44" t="str">
        <f t="shared" si="15"/>
        <v/>
      </c>
      <c r="G138" s="29"/>
    </row>
    <row r="139" spans="1:15" ht="15.75" thickBot="1" x14ac:dyDescent="0.3">
      <c r="A139" s="25"/>
      <c r="B139" s="29">
        <f t="shared" si="13"/>
        <v>0</v>
      </c>
      <c r="C139" s="29" t="str">
        <f t="shared" si="11"/>
        <v>#</v>
      </c>
      <c r="D139" s="29">
        <f t="shared" si="14"/>
        <v>1</v>
      </c>
      <c r="E139" s="30" t="str">
        <f t="shared" si="16"/>
        <v>NA</v>
      </c>
      <c r="F139" s="44" t="str">
        <f t="shared" si="15"/>
        <v/>
      </c>
      <c r="G139" s="29"/>
    </row>
    <row r="140" spans="1:15" ht="15.75" thickBot="1" x14ac:dyDescent="0.3">
      <c r="A140" s="24"/>
      <c r="B140" s="29">
        <f t="shared" si="13"/>
        <v>0</v>
      </c>
      <c r="C140" s="29" t="str">
        <f t="shared" si="11"/>
        <v>#</v>
      </c>
      <c r="D140" s="29">
        <f t="shared" si="14"/>
        <v>1</v>
      </c>
      <c r="E140" s="30" t="str">
        <f t="shared" si="16"/>
        <v>NA</v>
      </c>
      <c r="F140" s="44" t="str">
        <f t="shared" si="15"/>
        <v/>
      </c>
      <c r="G140" s="29"/>
    </row>
    <row r="141" spans="1:15" ht="15.75" thickBot="1" x14ac:dyDescent="0.3">
      <c r="A141" s="25"/>
      <c r="B141" s="29">
        <f t="shared" si="13"/>
        <v>0</v>
      </c>
      <c r="C141" s="29" t="str">
        <f t="shared" si="11"/>
        <v>#</v>
      </c>
      <c r="D141" s="29">
        <f t="shared" si="14"/>
        <v>1</v>
      </c>
      <c r="E141" s="30" t="str">
        <f t="shared" si="16"/>
        <v>NA</v>
      </c>
      <c r="F141" s="44" t="str">
        <f t="shared" si="15"/>
        <v/>
      </c>
      <c r="G141" s="29"/>
    </row>
    <row r="142" spans="1:15" ht="15.75" thickBot="1" x14ac:dyDescent="0.3">
      <c r="A142" s="24"/>
      <c r="B142" s="29">
        <f t="shared" si="13"/>
        <v>0</v>
      </c>
      <c r="C142" s="29" t="str">
        <f t="shared" si="11"/>
        <v>#</v>
      </c>
      <c r="D142" s="29">
        <f t="shared" si="14"/>
        <v>1</v>
      </c>
      <c r="E142" s="30" t="str">
        <f t="shared" si="16"/>
        <v>NA</v>
      </c>
      <c r="F142" s="44" t="str">
        <f t="shared" si="15"/>
        <v/>
      </c>
      <c r="G142" s="29"/>
    </row>
    <row r="143" spans="1:15" ht="15.75" thickBot="1" x14ac:dyDescent="0.3">
      <c r="A143" s="25"/>
      <c r="B143" s="29">
        <f t="shared" si="13"/>
        <v>0</v>
      </c>
      <c r="C143" s="29" t="str">
        <f t="shared" si="11"/>
        <v>#</v>
      </c>
      <c r="D143" s="29">
        <f t="shared" si="14"/>
        <v>1</v>
      </c>
      <c r="E143" s="30" t="str">
        <f t="shared" si="16"/>
        <v>NA</v>
      </c>
      <c r="F143" s="44" t="str">
        <f t="shared" si="15"/>
        <v/>
      </c>
      <c r="G143" s="29"/>
    </row>
    <row r="144" spans="1:15" ht="15.75" thickBot="1" x14ac:dyDescent="0.3">
      <c r="A144" s="24"/>
      <c r="B144" s="29">
        <f t="shared" si="13"/>
        <v>0</v>
      </c>
      <c r="C144" s="29" t="str">
        <f t="shared" si="11"/>
        <v>#</v>
      </c>
      <c r="D144" s="29">
        <f t="shared" si="14"/>
        <v>1</v>
      </c>
      <c r="E144" s="30" t="str">
        <f t="shared" si="16"/>
        <v>NA</v>
      </c>
      <c r="F144" s="44" t="str">
        <f t="shared" si="15"/>
        <v/>
      </c>
      <c r="G144" s="29"/>
    </row>
    <row r="145" spans="1:7" ht="15.75" thickBot="1" x14ac:dyDescent="0.3">
      <c r="A145" s="25"/>
      <c r="B145" s="29">
        <f t="shared" si="13"/>
        <v>0</v>
      </c>
      <c r="C145" s="29" t="str">
        <f t="shared" si="11"/>
        <v>#</v>
      </c>
      <c r="D145" s="29">
        <f t="shared" si="14"/>
        <v>1</v>
      </c>
      <c r="E145" s="30" t="str">
        <f t="shared" si="16"/>
        <v>NA</v>
      </c>
      <c r="F145" s="44" t="str">
        <f t="shared" si="15"/>
        <v/>
      </c>
      <c r="G145" s="29"/>
    </row>
    <row r="146" spans="1:7" ht="15.75" thickBot="1" x14ac:dyDescent="0.3">
      <c r="A146" s="24"/>
      <c r="B146" s="29">
        <f t="shared" si="13"/>
        <v>0</v>
      </c>
      <c r="C146" s="29" t="str">
        <f t="shared" si="11"/>
        <v>#</v>
      </c>
      <c r="D146" s="29">
        <f t="shared" si="14"/>
        <v>1</v>
      </c>
      <c r="E146" s="30" t="str">
        <f t="shared" si="16"/>
        <v>NA</v>
      </c>
      <c r="F146" s="44" t="str">
        <f t="shared" si="15"/>
        <v/>
      </c>
      <c r="G146" s="29"/>
    </row>
    <row r="147" spans="1:7" ht="15.75" thickBot="1" x14ac:dyDescent="0.3">
      <c r="A147" s="25"/>
      <c r="B147" s="29">
        <f t="shared" si="13"/>
        <v>0</v>
      </c>
      <c r="C147" s="29" t="str">
        <f t="shared" ref="C147:C210" si="17" xml:space="preserve"> "#" &amp; IFERROR(MID(A147,1,FIND(",",A147,1)-1),"")</f>
        <v>#</v>
      </c>
      <c r="D147" s="29">
        <f t="shared" si="14"/>
        <v>1</v>
      </c>
      <c r="E147" s="30" t="str">
        <f t="shared" si="16"/>
        <v>NA</v>
      </c>
      <c r="F147" s="44" t="str">
        <f t="shared" si="15"/>
        <v/>
      </c>
      <c r="G147" s="29"/>
    </row>
    <row r="148" spans="1:7" ht="15.75" thickBot="1" x14ac:dyDescent="0.3">
      <c r="A148" s="24"/>
      <c r="B148" s="29">
        <f t="shared" si="13"/>
        <v>0</v>
      </c>
      <c r="C148" s="29" t="str">
        <f t="shared" si="17"/>
        <v>#</v>
      </c>
      <c r="D148" s="29">
        <f t="shared" si="14"/>
        <v>1</v>
      </c>
      <c r="E148" s="30" t="str">
        <f t="shared" si="16"/>
        <v>NA</v>
      </c>
      <c r="F148" s="44" t="str">
        <f t="shared" si="15"/>
        <v/>
      </c>
      <c r="G148" s="29"/>
    </row>
    <row r="149" spans="1:7" ht="15.75" thickBot="1" x14ac:dyDescent="0.3">
      <c r="A149" s="25"/>
      <c r="B149" s="29">
        <f t="shared" si="13"/>
        <v>0</v>
      </c>
      <c r="C149" s="29" t="str">
        <f t="shared" si="17"/>
        <v>#</v>
      </c>
      <c r="D149" s="29">
        <f t="shared" si="14"/>
        <v>1</v>
      </c>
      <c r="E149" s="30" t="str">
        <f t="shared" si="16"/>
        <v>NA</v>
      </c>
      <c r="F149" s="44" t="str">
        <f t="shared" si="15"/>
        <v/>
      </c>
      <c r="G149" s="29"/>
    </row>
    <row r="150" spans="1:7" ht="15.75" thickBot="1" x14ac:dyDescent="0.3">
      <c r="A150" s="24"/>
      <c r="B150" s="29">
        <f t="shared" si="13"/>
        <v>0</v>
      </c>
      <c r="C150" s="29" t="str">
        <f t="shared" si="17"/>
        <v>#</v>
      </c>
      <c r="D150" s="29">
        <f t="shared" si="14"/>
        <v>1</v>
      </c>
      <c r="E150" s="30" t="str">
        <f t="shared" si="16"/>
        <v>NA</v>
      </c>
      <c r="F150" s="44" t="str">
        <f t="shared" si="15"/>
        <v/>
      </c>
      <c r="G150" s="29"/>
    </row>
    <row r="151" spans="1:7" ht="15.75" thickBot="1" x14ac:dyDescent="0.3">
      <c r="A151" s="25"/>
      <c r="B151" s="29">
        <f t="shared" si="13"/>
        <v>0</v>
      </c>
      <c r="C151" s="29" t="str">
        <f t="shared" si="17"/>
        <v>#</v>
      </c>
      <c r="D151" s="29">
        <f t="shared" si="14"/>
        <v>1</v>
      </c>
      <c r="E151" s="30" t="str">
        <f t="shared" si="16"/>
        <v>NA</v>
      </c>
      <c r="F151" s="44" t="str">
        <f t="shared" si="15"/>
        <v/>
      </c>
      <c r="G151" s="29"/>
    </row>
    <row r="152" spans="1:7" ht="15.75" thickBot="1" x14ac:dyDescent="0.3">
      <c r="A152" s="24"/>
      <c r="B152" s="29">
        <f t="shared" si="13"/>
        <v>0</v>
      </c>
      <c r="C152" s="29" t="str">
        <f t="shared" si="17"/>
        <v>#</v>
      </c>
      <c r="D152" s="29">
        <f t="shared" si="14"/>
        <v>1</v>
      </c>
      <c r="E152" s="30" t="str">
        <f t="shared" si="16"/>
        <v>NA</v>
      </c>
      <c r="F152" s="44" t="str">
        <f t="shared" si="15"/>
        <v/>
      </c>
      <c r="G152" s="29"/>
    </row>
    <row r="153" spans="1:7" ht="15.75" thickBot="1" x14ac:dyDescent="0.3">
      <c r="A153" s="25"/>
      <c r="B153" s="29">
        <f t="shared" si="13"/>
        <v>0</v>
      </c>
      <c r="C153" s="29" t="str">
        <f t="shared" si="17"/>
        <v>#</v>
      </c>
      <c r="D153" s="29">
        <f t="shared" si="14"/>
        <v>1</v>
      </c>
      <c r="E153" s="30" t="str">
        <f t="shared" si="16"/>
        <v>NA</v>
      </c>
      <c r="F153" s="44" t="str">
        <f t="shared" si="15"/>
        <v/>
      </c>
      <c r="G153" s="29"/>
    </row>
    <row r="154" spans="1:7" ht="15.75" thickBot="1" x14ac:dyDescent="0.3">
      <c r="A154" s="24"/>
      <c r="B154" s="29">
        <f t="shared" si="13"/>
        <v>0</v>
      </c>
      <c r="C154" s="29" t="str">
        <f t="shared" si="17"/>
        <v>#</v>
      </c>
      <c r="D154" s="29">
        <f t="shared" si="14"/>
        <v>1</v>
      </c>
      <c r="E154" s="30" t="str">
        <f t="shared" si="16"/>
        <v>NA</v>
      </c>
      <c r="F154" s="44" t="str">
        <f t="shared" si="15"/>
        <v/>
      </c>
      <c r="G154" s="29"/>
    </row>
    <row r="155" spans="1:7" ht="15.75" thickBot="1" x14ac:dyDescent="0.3">
      <c r="A155" s="25"/>
      <c r="B155" s="29">
        <f t="shared" si="13"/>
        <v>0</v>
      </c>
      <c r="C155" s="29" t="str">
        <f t="shared" si="17"/>
        <v>#</v>
      </c>
      <c r="D155" s="29">
        <f t="shared" si="14"/>
        <v>1</v>
      </c>
      <c r="E155" s="30" t="str">
        <f t="shared" si="16"/>
        <v>NA</v>
      </c>
      <c r="F155" s="44" t="str">
        <f t="shared" si="15"/>
        <v/>
      </c>
      <c r="G155" s="29"/>
    </row>
    <row r="156" spans="1:7" ht="15.75" thickBot="1" x14ac:dyDescent="0.3">
      <c r="A156" s="24"/>
      <c r="B156" s="29">
        <f t="shared" si="13"/>
        <v>0</v>
      </c>
      <c r="C156" s="29" t="str">
        <f t="shared" si="17"/>
        <v>#</v>
      </c>
      <c r="D156" s="29">
        <f t="shared" si="14"/>
        <v>1</v>
      </c>
      <c r="E156" s="30" t="str">
        <f t="shared" si="16"/>
        <v>NA</v>
      </c>
      <c r="F156" s="44" t="str">
        <f t="shared" si="15"/>
        <v/>
      </c>
      <c r="G156" s="29"/>
    </row>
    <row r="157" spans="1:7" ht="15.75" thickBot="1" x14ac:dyDescent="0.3">
      <c r="A157" s="25"/>
      <c r="B157" s="29">
        <f t="shared" si="13"/>
        <v>0</v>
      </c>
      <c r="C157" s="29" t="str">
        <f t="shared" si="17"/>
        <v>#</v>
      </c>
      <c r="D157" s="29">
        <f t="shared" si="14"/>
        <v>1</v>
      </c>
      <c r="E157" s="30" t="str">
        <f t="shared" si="16"/>
        <v>NA</v>
      </c>
      <c r="F157" s="44" t="str">
        <f t="shared" si="15"/>
        <v/>
      </c>
      <c r="G157" s="29"/>
    </row>
    <row r="158" spans="1:7" ht="15.75" thickBot="1" x14ac:dyDescent="0.3">
      <c r="A158" s="24"/>
      <c r="B158" s="29">
        <f t="shared" si="13"/>
        <v>0</v>
      </c>
      <c r="C158" s="29" t="str">
        <f t="shared" si="17"/>
        <v>#</v>
      </c>
      <c r="D158" s="29">
        <f t="shared" si="14"/>
        <v>1</v>
      </c>
      <c r="E158" s="30" t="str">
        <f t="shared" si="16"/>
        <v>NA</v>
      </c>
      <c r="F158" s="44" t="str">
        <f t="shared" si="15"/>
        <v/>
      </c>
      <c r="G158" s="29"/>
    </row>
    <row r="159" spans="1:7" ht="15.75" thickBot="1" x14ac:dyDescent="0.3">
      <c r="A159" s="25"/>
      <c r="B159" s="29">
        <f t="shared" si="13"/>
        <v>0</v>
      </c>
      <c r="C159" s="29" t="str">
        <f t="shared" si="17"/>
        <v>#</v>
      </c>
      <c r="D159" s="29">
        <f t="shared" si="14"/>
        <v>1</v>
      </c>
      <c r="E159" s="30" t="str">
        <f t="shared" si="16"/>
        <v>NA</v>
      </c>
      <c r="F159" s="44" t="str">
        <f t="shared" si="15"/>
        <v/>
      </c>
      <c r="G159" s="29"/>
    </row>
    <row r="160" spans="1:7" ht="15.75" thickBot="1" x14ac:dyDescent="0.3">
      <c r="A160" s="24"/>
      <c r="B160" s="29">
        <f t="shared" si="13"/>
        <v>0</v>
      </c>
      <c r="C160" s="29" t="str">
        <f t="shared" si="17"/>
        <v>#</v>
      </c>
      <c r="D160" s="29">
        <f t="shared" si="14"/>
        <v>1</v>
      </c>
      <c r="E160" s="30" t="str">
        <f t="shared" si="16"/>
        <v>NA</v>
      </c>
      <c r="F160" s="44" t="str">
        <f t="shared" si="15"/>
        <v/>
      </c>
      <c r="G160" s="29"/>
    </row>
    <row r="161" spans="1:7" ht="15.75" thickBot="1" x14ac:dyDescent="0.3">
      <c r="A161" s="25"/>
      <c r="B161" s="29">
        <f t="shared" si="13"/>
        <v>0</v>
      </c>
      <c r="C161" s="29" t="str">
        <f t="shared" si="17"/>
        <v>#</v>
      </c>
      <c r="D161" s="29">
        <f t="shared" si="14"/>
        <v>1</v>
      </c>
      <c r="E161" s="30" t="str">
        <f t="shared" si="16"/>
        <v>NA</v>
      </c>
      <c r="F161" s="44" t="str">
        <f t="shared" si="15"/>
        <v/>
      </c>
      <c r="G161" s="29"/>
    </row>
    <row r="162" spans="1:7" ht="15.75" thickBot="1" x14ac:dyDescent="0.3">
      <c r="A162" s="24"/>
      <c r="B162" s="29">
        <f t="shared" si="13"/>
        <v>0</v>
      </c>
      <c r="C162" s="29" t="str">
        <f t="shared" si="17"/>
        <v>#</v>
      </c>
      <c r="D162" s="29">
        <f t="shared" si="14"/>
        <v>1</v>
      </c>
      <c r="E162" s="30" t="str">
        <f t="shared" si="16"/>
        <v>NA</v>
      </c>
      <c r="F162" s="44" t="str">
        <f t="shared" si="15"/>
        <v/>
      </c>
      <c r="G162" s="29"/>
    </row>
    <row r="163" spans="1:7" ht="15.75" thickBot="1" x14ac:dyDescent="0.3">
      <c r="A163" s="25"/>
      <c r="B163" s="29">
        <f t="shared" si="13"/>
        <v>0</v>
      </c>
      <c r="C163" s="29" t="str">
        <f t="shared" si="17"/>
        <v>#</v>
      </c>
      <c r="D163" s="29">
        <f t="shared" si="14"/>
        <v>1</v>
      </c>
      <c r="E163" s="30" t="str">
        <f t="shared" si="16"/>
        <v>NA</v>
      </c>
      <c r="F163" s="44" t="str">
        <f t="shared" si="15"/>
        <v/>
      </c>
      <c r="G163" s="29"/>
    </row>
    <row r="164" spans="1:7" ht="15.75" thickBot="1" x14ac:dyDescent="0.3">
      <c r="A164" s="24"/>
      <c r="B164" s="29">
        <f t="shared" si="13"/>
        <v>0</v>
      </c>
      <c r="C164" s="29" t="str">
        <f t="shared" si="17"/>
        <v>#</v>
      </c>
      <c r="D164" s="29">
        <f t="shared" si="14"/>
        <v>1</v>
      </c>
      <c r="E164" s="30" t="str">
        <f t="shared" si="16"/>
        <v>NA</v>
      </c>
      <c r="F164" s="44" t="str">
        <f t="shared" si="15"/>
        <v/>
      </c>
      <c r="G164" s="29"/>
    </row>
    <row r="165" spans="1:7" ht="15.75" thickBot="1" x14ac:dyDescent="0.3">
      <c r="A165" s="25"/>
      <c r="B165" s="29">
        <f t="shared" si="13"/>
        <v>0</v>
      </c>
      <c r="C165" s="29" t="str">
        <f t="shared" si="17"/>
        <v>#</v>
      </c>
      <c r="D165" s="29">
        <f t="shared" si="14"/>
        <v>1</v>
      </c>
      <c r="E165" s="30" t="str">
        <f t="shared" si="16"/>
        <v>NA</v>
      </c>
      <c r="F165" s="44" t="str">
        <f t="shared" si="15"/>
        <v/>
      </c>
      <c r="G165" s="29"/>
    </row>
    <row r="166" spans="1:7" ht="15.75" thickBot="1" x14ac:dyDescent="0.3">
      <c r="A166" s="24"/>
      <c r="B166" s="29">
        <f t="shared" si="13"/>
        <v>0</v>
      </c>
      <c r="C166" s="29" t="str">
        <f t="shared" si="17"/>
        <v>#</v>
      </c>
      <c r="D166" s="29">
        <f t="shared" si="14"/>
        <v>1</v>
      </c>
      <c r="E166" s="30" t="str">
        <f t="shared" si="16"/>
        <v>NA</v>
      </c>
      <c r="F166" s="44" t="str">
        <f t="shared" si="15"/>
        <v/>
      </c>
      <c r="G166" s="29"/>
    </row>
    <row r="167" spans="1:7" ht="15.75" thickBot="1" x14ac:dyDescent="0.3">
      <c r="A167" s="25"/>
      <c r="B167" s="29">
        <f t="shared" si="13"/>
        <v>0</v>
      </c>
      <c r="C167" s="29" t="str">
        <f t="shared" si="17"/>
        <v>#</v>
      </c>
      <c r="D167" s="29">
        <f t="shared" si="14"/>
        <v>1</v>
      </c>
      <c r="E167" s="30" t="str">
        <f t="shared" si="16"/>
        <v>NA</v>
      </c>
      <c r="F167" s="44" t="str">
        <f t="shared" si="15"/>
        <v/>
      </c>
      <c r="G167" s="29"/>
    </row>
    <row r="168" spans="1:7" ht="15.75" thickBot="1" x14ac:dyDescent="0.3">
      <c r="A168" s="24"/>
      <c r="B168" s="29">
        <f t="shared" si="13"/>
        <v>0</v>
      </c>
      <c r="C168" s="29" t="str">
        <f t="shared" si="17"/>
        <v>#</v>
      </c>
      <c r="D168" s="29">
        <f t="shared" si="14"/>
        <v>1</v>
      </c>
      <c r="E168" s="30" t="str">
        <f t="shared" si="16"/>
        <v>NA</v>
      </c>
      <c r="F168" s="44" t="str">
        <f t="shared" si="15"/>
        <v/>
      </c>
      <c r="G168" s="29"/>
    </row>
    <row r="169" spans="1:7" ht="15.75" thickBot="1" x14ac:dyDescent="0.3">
      <c r="A169" s="25"/>
      <c r="B169" s="29">
        <f t="shared" si="13"/>
        <v>0</v>
      </c>
      <c r="C169" s="29" t="str">
        <f t="shared" si="17"/>
        <v>#</v>
      </c>
      <c r="D169" s="29">
        <f t="shared" si="14"/>
        <v>1</v>
      </c>
      <c r="E169" s="30" t="str">
        <f t="shared" si="16"/>
        <v>NA</v>
      </c>
      <c r="F169" s="44" t="str">
        <f t="shared" si="15"/>
        <v/>
      </c>
      <c r="G169" s="29"/>
    </row>
    <row r="170" spans="1:7" ht="15.75" thickBot="1" x14ac:dyDescent="0.3">
      <c r="A170" s="24"/>
      <c r="B170" s="29">
        <f t="shared" si="13"/>
        <v>0</v>
      </c>
      <c r="C170" s="29" t="str">
        <f t="shared" si="17"/>
        <v>#</v>
      </c>
      <c r="D170" s="29">
        <f t="shared" si="14"/>
        <v>1</v>
      </c>
      <c r="E170" s="30" t="str">
        <f t="shared" si="16"/>
        <v>NA</v>
      </c>
      <c r="F170" s="44" t="str">
        <f t="shared" si="15"/>
        <v/>
      </c>
      <c r="G170" s="29"/>
    </row>
    <row r="171" spans="1:7" ht="15.75" thickBot="1" x14ac:dyDescent="0.3">
      <c r="A171" s="25"/>
      <c r="B171" s="29">
        <f t="shared" si="13"/>
        <v>0</v>
      </c>
      <c r="C171" s="29" t="str">
        <f t="shared" si="17"/>
        <v>#</v>
      </c>
      <c r="D171" s="29">
        <f t="shared" si="14"/>
        <v>1</v>
      </c>
      <c r="E171" s="30" t="str">
        <f t="shared" si="16"/>
        <v>NA</v>
      </c>
      <c r="F171" s="44" t="str">
        <f t="shared" si="15"/>
        <v/>
      </c>
      <c r="G171" s="29"/>
    </row>
    <row r="172" spans="1:7" ht="15.75" thickBot="1" x14ac:dyDescent="0.3">
      <c r="A172" s="24"/>
      <c r="B172" s="29">
        <f t="shared" si="13"/>
        <v>0</v>
      </c>
      <c r="C172" s="29" t="str">
        <f t="shared" si="17"/>
        <v>#</v>
      </c>
      <c r="D172" s="29">
        <f t="shared" si="14"/>
        <v>1</v>
      </c>
      <c r="E172" s="30" t="str">
        <f t="shared" si="16"/>
        <v>NA</v>
      </c>
      <c r="F172" s="44" t="str">
        <f t="shared" si="15"/>
        <v/>
      </c>
      <c r="G172" s="29"/>
    </row>
    <row r="173" spans="1:7" ht="15.75" thickBot="1" x14ac:dyDescent="0.3">
      <c r="A173" s="25"/>
      <c r="B173" s="29">
        <f t="shared" si="13"/>
        <v>0</v>
      </c>
      <c r="C173" s="29" t="str">
        <f t="shared" si="17"/>
        <v>#</v>
      </c>
      <c r="D173" s="29">
        <f t="shared" si="14"/>
        <v>1</v>
      </c>
      <c r="E173" s="30" t="str">
        <f t="shared" si="16"/>
        <v>NA</v>
      </c>
      <c r="F173" s="44" t="str">
        <f t="shared" si="15"/>
        <v/>
      </c>
      <c r="G173" s="29"/>
    </row>
    <row r="174" spans="1:7" ht="15.75" thickBot="1" x14ac:dyDescent="0.3">
      <c r="A174" s="24"/>
      <c r="B174" s="29">
        <f t="shared" si="13"/>
        <v>0</v>
      </c>
      <c r="C174" s="29" t="str">
        <f t="shared" si="17"/>
        <v>#</v>
      </c>
      <c r="D174" s="29">
        <f t="shared" si="14"/>
        <v>1</v>
      </c>
      <c r="E174" s="30" t="str">
        <f t="shared" si="16"/>
        <v>NA</v>
      </c>
      <c r="F174" s="44" t="str">
        <f t="shared" si="15"/>
        <v/>
      </c>
      <c r="G174" s="29"/>
    </row>
    <row r="175" spans="1:7" ht="15.75" thickBot="1" x14ac:dyDescent="0.3">
      <c r="A175" s="25"/>
      <c r="B175" s="29">
        <f t="shared" si="13"/>
        <v>0</v>
      </c>
      <c r="C175" s="29" t="str">
        <f t="shared" si="17"/>
        <v>#</v>
      </c>
      <c r="D175" s="29">
        <f t="shared" si="14"/>
        <v>1</v>
      </c>
      <c r="E175" s="30" t="str">
        <f t="shared" si="16"/>
        <v>NA</v>
      </c>
      <c r="F175" s="44" t="str">
        <f t="shared" si="15"/>
        <v/>
      </c>
      <c r="G175" s="29"/>
    </row>
    <row r="176" spans="1:7" ht="15.75" thickBot="1" x14ac:dyDescent="0.3">
      <c r="A176" s="24"/>
      <c r="B176" s="29">
        <f t="shared" si="13"/>
        <v>0</v>
      </c>
      <c r="C176" s="29" t="str">
        <f t="shared" si="17"/>
        <v>#</v>
      </c>
      <c r="D176" s="29">
        <f t="shared" si="14"/>
        <v>1</v>
      </c>
      <c r="E176" s="30" t="str">
        <f t="shared" si="16"/>
        <v>NA</v>
      </c>
      <c r="F176" s="44" t="str">
        <f t="shared" si="15"/>
        <v/>
      </c>
      <c r="G176" s="29"/>
    </row>
    <row r="177" spans="1:7" ht="15.75" thickBot="1" x14ac:dyDescent="0.3">
      <c r="A177" s="25"/>
      <c r="B177" s="29">
        <f t="shared" si="13"/>
        <v>0</v>
      </c>
      <c r="C177" s="29" t="str">
        <f t="shared" si="17"/>
        <v>#</v>
      </c>
      <c r="D177" s="29">
        <f t="shared" si="14"/>
        <v>1</v>
      </c>
      <c r="E177" s="30" t="str">
        <f t="shared" si="16"/>
        <v>NA</v>
      </c>
      <c r="F177" s="44" t="str">
        <f t="shared" si="15"/>
        <v/>
      </c>
      <c r="G177" s="29"/>
    </row>
    <row r="178" spans="1:7" ht="15.75" thickBot="1" x14ac:dyDescent="0.3">
      <c r="A178" s="24"/>
      <c r="B178" s="29">
        <f t="shared" si="13"/>
        <v>0</v>
      </c>
      <c r="C178" s="29" t="str">
        <f t="shared" si="17"/>
        <v>#</v>
      </c>
      <c r="D178" s="29">
        <f t="shared" si="14"/>
        <v>1</v>
      </c>
      <c r="E178" s="30" t="str">
        <f t="shared" si="16"/>
        <v>NA</v>
      </c>
      <c r="F178" s="44" t="str">
        <f t="shared" si="15"/>
        <v/>
      </c>
      <c r="G178" s="29"/>
    </row>
    <row r="179" spans="1:7" ht="15.75" thickBot="1" x14ac:dyDescent="0.3">
      <c r="A179" s="25"/>
      <c r="B179" s="29">
        <f t="shared" si="13"/>
        <v>0</v>
      </c>
      <c r="C179" s="29" t="str">
        <f t="shared" si="17"/>
        <v>#</v>
      </c>
      <c r="D179" s="29">
        <f t="shared" si="14"/>
        <v>1</v>
      </c>
      <c r="E179" s="30" t="str">
        <f t="shared" si="16"/>
        <v>NA</v>
      </c>
      <c r="F179" s="44" t="str">
        <f t="shared" si="15"/>
        <v/>
      </c>
      <c r="G179" s="29"/>
    </row>
    <row r="180" spans="1:7" ht="15.75" thickBot="1" x14ac:dyDescent="0.3">
      <c r="A180" s="24"/>
      <c r="B180" s="29">
        <f t="shared" si="13"/>
        <v>0</v>
      </c>
      <c r="C180" s="29" t="str">
        <f t="shared" si="17"/>
        <v>#</v>
      </c>
      <c r="D180" s="29">
        <f t="shared" si="14"/>
        <v>1</v>
      </c>
      <c r="E180" s="30" t="str">
        <f t="shared" si="16"/>
        <v>NA</v>
      </c>
      <c r="F180" s="44" t="str">
        <f t="shared" si="15"/>
        <v/>
      </c>
      <c r="G180" s="29"/>
    </row>
    <row r="181" spans="1:7" ht="15.75" thickBot="1" x14ac:dyDescent="0.3">
      <c r="A181" s="25"/>
      <c r="B181" s="29">
        <f t="shared" si="13"/>
        <v>0</v>
      </c>
      <c r="C181" s="29" t="str">
        <f t="shared" si="17"/>
        <v>#</v>
      </c>
      <c r="D181" s="29">
        <f t="shared" si="14"/>
        <v>1</v>
      </c>
      <c r="E181" s="30" t="str">
        <f t="shared" si="16"/>
        <v>NA</v>
      </c>
      <c r="F181" s="44" t="str">
        <f t="shared" si="15"/>
        <v/>
      </c>
      <c r="G181" s="29"/>
    </row>
    <row r="182" spans="1:7" ht="15.75" thickBot="1" x14ac:dyDescent="0.3">
      <c r="A182" s="24"/>
      <c r="B182" s="29">
        <f t="shared" si="13"/>
        <v>0</v>
      </c>
      <c r="C182" s="29" t="str">
        <f t="shared" si="17"/>
        <v>#</v>
      </c>
      <c r="D182" s="29">
        <f t="shared" si="14"/>
        <v>1</v>
      </c>
      <c r="E182" s="30" t="str">
        <f t="shared" si="16"/>
        <v>NA</v>
      </c>
      <c r="F182" s="44" t="str">
        <f t="shared" si="15"/>
        <v/>
      </c>
      <c r="G182" s="29"/>
    </row>
    <row r="183" spans="1:7" ht="15.75" thickBot="1" x14ac:dyDescent="0.3">
      <c r="A183" s="25"/>
      <c r="B183" s="29">
        <f t="shared" si="13"/>
        <v>0</v>
      </c>
      <c r="C183" s="29" t="str">
        <f t="shared" si="17"/>
        <v>#</v>
      </c>
      <c r="D183" s="29">
        <f t="shared" si="14"/>
        <v>1</v>
      </c>
      <c r="E183" s="30" t="str">
        <f t="shared" si="16"/>
        <v>NA</v>
      </c>
      <c r="F183" s="44" t="str">
        <f t="shared" si="15"/>
        <v/>
      </c>
      <c r="G183" s="29"/>
    </row>
    <row r="184" spans="1:7" ht="15.75" thickBot="1" x14ac:dyDescent="0.3">
      <c r="A184" s="24"/>
      <c r="B184" s="29">
        <f t="shared" si="13"/>
        <v>0</v>
      </c>
      <c r="C184" s="29" t="str">
        <f t="shared" si="17"/>
        <v>#</v>
      </c>
      <c r="D184" s="29">
        <f t="shared" si="14"/>
        <v>1</v>
      </c>
      <c r="E184" s="30" t="str">
        <f t="shared" si="16"/>
        <v>NA</v>
      </c>
      <c r="F184" s="44" t="str">
        <f t="shared" si="15"/>
        <v/>
      </c>
      <c r="G184" s="29"/>
    </row>
    <row r="185" spans="1:7" ht="15.75" thickBot="1" x14ac:dyDescent="0.3">
      <c r="A185" s="25"/>
      <c r="B185" s="29">
        <f t="shared" si="13"/>
        <v>0</v>
      </c>
      <c r="C185" s="29" t="str">
        <f t="shared" si="17"/>
        <v>#</v>
      </c>
      <c r="D185" s="29">
        <f t="shared" si="14"/>
        <v>1</v>
      </c>
      <c r="E185" s="30" t="str">
        <f t="shared" si="16"/>
        <v>NA</v>
      </c>
      <c r="F185" s="44" t="str">
        <f t="shared" si="15"/>
        <v/>
      </c>
      <c r="G185" s="29"/>
    </row>
    <row r="186" spans="1:7" ht="15.75" thickBot="1" x14ac:dyDescent="0.3">
      <c r="A186" s="24"/>
      <c r="B186" s="29">
        <f t="shared" si="13"/>
        <v>0</v>
      </c>
      <c r="C186" s="29" t="str">
        <f t="shared" si="17"/>
        <v>#</v>
      </c>
      <c r="D186" s="29">
        <f t="shared" si="14"/>
        <v>1</v>
      </c>
      <c r="E186" s="30" t="str">
        <f t="shared" si="16"/>
        <v>NA</v>
      </c>
      <c r="F186" s="44" t="str">
        <f t="shared" si="15"/>
        <v/>
      </c>
      <c r="G186" s="29"/>
    </row>
    <row r="187" spans="1:7" ht="15.75" thickBot="1" x14ac:dyDescent="0.3">
      <c r="A187" s="25"/>
      <c r="B187" s="29">
        <f t="shared" si="13"/>
        <v>0</v>
      </c>
      <c r="C187" s="29" t="str">
        <f t="shared" si="17"/>
        <v>#</v>
      </c>
      <c r="D187" s="29">
        <f t="shared" si="14"/>
        <v>1</v>
      </c>
      <c r="E187" s="30" t="str">
        <f t="shared" si="16"/>
        <v>NA</v>
      </c>
      <c r="F187" s="44" t="str">
        <f t="shared" si="15"/>
        <v/>
      </c>
      <c r="G187" s="29"/>
    </row>
    <row r="188" spans="1:7" ht="15.75" thickBot="1" x14ac:dyDescent="0.3">
      <c r="A188" s="24"/>
      <c r="B188" s="29">
        <f t="shared" si="13"/>
        <v>0</v>
      </c>
      <c r="C188" s="29" t="str">
        <f t="shared" si="17"/>
        <v>#</v>
      </c>
      <c r="D188" s="29">
        <f t="shared" si="14"/>
        <v>1</v>
      </c>
      <c r="E188" s="30" t="str">
        <f t="shared" si="16"/>
        <v>NA</v>
      </c>
      <c r="F188" s="44" t="str">
        <f t="shared" si="15"/>
        <v/>
      </c>
      <c r="G188" s="29"/>
    </row>
    <row r="189" spans="1:7" ht="15.75" thickBot="1" x14ac:dyDescent="0.3">
      <c r="A189" s="25"/>
      <c r="B189" s="29">
        <f t="shared" si="13"/>
        <v>0</v>
      </c>
      <c r="C189" s="29" t="str">
        <f t="shared" si="17"/>
        <v>#</v>
      </c>
      <c r="D189" s="29">
        <f t="shared" si="14"/>
        <v>1</v>
      </c>
      <c r="E189" s="30" t="str">
        <f t="shared" si="16"/>
        <v>NA</v>
      </c>
      <c r="F189" s="44" t="str">
        <f t="shared" si="15"/>
        <v/>
      </c>
      <c r="G189" s="29"/>
    </row>
    <row r="190" spans="1:7" ht="15.75" thickBot="1" x14ac:dyDescent="0.3">
      <c r="A190" s="24"/>
      <c r="B190" s="29">
        <f t="shared" si="13"/>
        <v>0</v>
      </c>
      <c r="C190" s="29" t="str">
        <f t="shared" si="17"/>
        <v>#</v>
      </c>
      <c r="D190" s="29">
        <f t="shared" si="14"/>
        <v>1</v>
      </c>
      <c r="E190" s="30" t="str">
        <f t="shared" si="16"/>
        <v>NA</v>
      </c>
      <c r="F190" s="44" t="str">
        <f t="shared" si="15"/>
        <v/>
      </c>
      <c r="G190" s="29"/>
    </row>
    <row r="191" spans="1:7" ht="15.75" thickBot="1" x14ac:dyDescent="0.3">
      <c r="A191" s="25"/>
      <c r="B191" s="29">
        <f t="shared" si="13"/>
        <v>0</v>
      </c>
      <c r="C191" s="29" t="str">
        <f t="shared" si="17"/>
        <v>#</v>
      </c>
      <c r="D191" s="29">
        <f t="shared" si="14"/>
        <v>1</v>
      </c>
      <c r="E191" s="30" t="str">
        <f t="shared" si="16"/>
        <v>NA</v>
      </c>
      <c r="F191" s="44" t="str">
        <f t="shared" si="15"/>
        <v/>
      </c>
      <c r="G191" s="29"/>
    </row>
    <row r="192" spans="1:7" ht="15.75" thickBot="1" x14ac:dyDescent="0.3">
      <c r="A192" s="24"/>
      <c r="B192" s="29">
        <f t="shared" si="13"/>
        <v>0</v>
      </c>
      <c r="C192" s="29" t="str">
        <f t="shared" si="17"/>
        <v>#</v>
      </c>
      <c r="D192" s="29">
        <f t="shared" si="14"/>
        <v>1</v>
      </c>
      <c r="E192" s="30" t="str">
        <f t="shared" si="16"/>
        <v>NA</v>
      </c>
      <c r="F192" s="44" t="str">
        <f t="shared" si="15"/>
        <v/>
      </c>
      <c r="G192" s="29"/>
    </row>
    <row r="193" spans="1:7" ht="15.75" thickBot="1" x14ac:dyDescent="0.3">
      <c r="A193" s="25"/>
      <c r="B193" s="29">
        <f t="shared" si="13"/>
        <v>0</v>
      </c>
      <c r="C193" s="29" t="str">
        <f t="shared" si="17"/>
        <v>#</v>
      </c>
      <c r="D193" s="29">
        <f t="shared" si="14"/>
        <v>1</v>
      </c>
      <c r="E193" s="30" t="str">
        <f t="shared" si="16"/>
        <v>NA</v>
      </c>
      <c r="F193" s="44" t="str">
        <f t="shared" si="15"/>
        <v/>
      </c>
      <c r="G193" s="29"/>
    </row>
    <row r="194" spans="1:7" ht="15.75" thickBot="1" x14ac:dyDescent="0.3">
      <c r="A194" s="24"/>
      <c r="B194" s="29">
        <f t="shared" ref="B194:B257" si="18">LEN(A194)</f>
        <v>0</v>
      </c>
      <c r="C194" s="29" t="str">
        <f t="shared" si="17"/>
        <v>#</v>
      </c>
      <c r="D194" s="29">
        <f t="shared" ref="D194:D257" si="19">LEN(C194)</f>
        <v>1</v>
      </c>
      <c r="E194" s="30" t="str">
        <f t="shared" si="16"/>
        <v>NA</v>
      </c>
      <c r="F194" s="44" t="str">
        <f t="shared" ref="F194:F257" si="20">IFERROR(MID(E194,1,FIND(",",E194,1)-1),"")</f>
        <v/>
      </c>
      <c r="G194" s="29"/>
    </row>
    <row r="195" spans="1:7" ht="15.75" thickBot="1" x14ac:dyDescent="0.3">
      <c r="A195" s="25"/>
      <c r="B195" s="29">
        <f t="shared" si="18"/>
        <v>0</v>
      </c>
      <c r="C195" s="29" t="str">
        <f t="shared" si="17"/>
        <v>#</v>
      </c>
      <c r="D195" s="29">
        <f t="shared" si="19"/>
        <v>1</v>
      </c>
      <c r="E195" s="30" t="str">
        <f t="shared" si="16"/>
        <v>NA</v>
      </c>
      <c r="F195" s="44" t="str">
        <f t="shared" si="20"/>
        <v/>
      </c>
      <c r="G195" s="29"/>
    </row>
    <row r="196" spans="1:7" ht="15.75" thickBot="1" x14ac:dyDescent="0.3">
      <c r="A196" s="24"/>
      <c r="B196" s="29">
        <f t="shared" si="18"/>
        <v>0</v>
      </c>
      <c r="C196" s="29" t="str">
        <f t="shared" si="17"/>
        <v>#</v>
      </c>
      <c r="D196" s="29">
        <f t="shared" si="19"/>
        <v>1</v>
      </c>
      <c r="E196" s="30" t="str">
        <f t="shared" si="16"/>
        <v>NA</v>
      </c>
      <c r="F196" s="44" t="str">
        <f t="shared" si="20"/>
        <v/>
      </c>
      <c r="G196" s="29"/>
    </row>
    <row r="197" spans="1:7" ht="15.75" thickBot="1" x14ac:dyDescent="0.3">
      <c r="A197" s="25"/>
      <c r="B197" s="29">
        <f t="shared" si="18"/>
        <v>0</v>
      </c>
      <c r="C197" s="29" t="str">
        <f t="shared" si="17"/>
        <v>#</v>
      </c>
      <c r="D197" s="29">
        <f t="shared" si="19"/>
        <v>1</v>
      </c>
      <c r="E197" s="30" t="str">
        <f t="shared" ref="E197:E260" si="21">IFERROR(TEXT(DATE(RIGHT(MID(A197,FIND("µ",SUBSTITUTE(A197,",","µ",1))+2,FIND("µ",SUBSTITUTE(A197,",","µ",2))-FIND("µ",SUBSTITUTE(A197,",","µ",1))+4),4),MONTH(1&amp;MID(MID(A197,FIND("µ",SUBSTITUTE(A197,",","µ",1))+2,FIND("µ",SUBSTITUTE(A197,",","µ",2))-FIND("µ",SUBSTITUTE(A197,",","µ",1))+4),1,FIND(" ",MID(A197,FIND("µ",SUBSTITUTE(A197,",","µ",1))+2,FIND("µ",SUBSTITUTE(A197,",","µ",2))-FIND("µ",SUBSTITUTE(A197,",","µ",1))+4))-1)),MID(MID(A197,FIND("µ",SUBSTITUTE(A197,",","µ",1))+2,FIND("µ",SUBSTITUTE(A197,",","µ",2))-FIND("µ",SUBSTITUTE(A197,",","µ",1))+4),FIND(" ",MID(A197,FIND("µ",SUBSTITUTE(A197,",","µ",1))+2,FIND("µ",SUBSTITUTE(A197,",","µ",2))-FIND("µ",SUBSTITUTE(A197,",","µ",1))+4))+1,2)),"JJ/MM/AA") &amp;","&amp;" "&amp; TEXT(VALUE(MID(A197,FIND(""",""",A197)+3,10)),"hh:mm:ss")&amp;" "&amp;MID(A197,FIND("µ",SUBSTITUTE(A197,",","µ",4))+2,FIND("µ",SUBSTITUTE(A197,",","µ",5))-FIND("µ",SUBSTITUTE(A197,",","µ",4))-3) &amp;" "&amp;MID(A197,FIND("µ",SUBSTITUTE(A197,",","µ",20))+2,FIND("µ",SUBSTITUTE(A197,",","µ",21))-FIND("µ",SUBSTITUTE(A197,",","µ",20))-3)&amp;" "&amp;MID(A197,FIND("µ",SUBSTITUTE(A197,",","µ",25))+2,FIND("µ",SUBSTITUTE(A197,",","µ",26))-FIND("µ",SUBSTITUTE(A197,",","µ",25))-3)&amp;" "&amp;"€"&amp;MID(A197,FIND("µ",SUBSTITUTE(A197,",","µ",26))+2,FIND("µ",SUBSTITUTE(A197,",","µ",27))-FIND("µ",SUBSTITUTE(A197,",","µ",26))-3),"NA")</f>
        <v>NA</v>
      </c>
      <c r="F197" s="44" t="str">
        <f t="shared" si="20"/>
        <v/>
      </c>
      <c r="G197" s="29"/>
    </row>
    <row r="198" spans="1:7" ht="15.75" thickBot="1" x14ac:dyDescent="0.3">
      <c r="A198" s="24"/>
      <c r="B198" s="29">
        <f t="shared" si="18"/>
        <v>0</v>
      </c>
      <c r="C198" s="29" t="str">
        <f t="shared" si="17"/>
        <v>#</v>
      </c>
      <c r="D198" s="29">
        <f t="shared" si="19"/>
        <v>1</v>
      </c>
      <c r="E198" s="30" t="str">
        <f t="shared" si="21"/>
        <v>NA</v>
      </c>
      <c r="F198" s="44" t="str">
        <f t="shared" si="20"/>
        <v/>
      </c>
      <c r="G198" s="29"/>
    </row>
    <row r="199" spans="1:7" ht="15.75" thickBot="1" x14ac:dyDescent="0.3">
      <c r="A199" s="25"/>
      <c r="B199" s="29">
        <f t="shared" si="18"/>
        <v>0</v>
      </c>
      <c r="C199" s="29" t="str">
        <f t="shared" si="17"/>
        <v>#</v>
      </c>
      <c r="D199" s="29">
        <f t="shared" si="19"/>
        <v>1</v>
      </c>
      <c r="E199" s="30" t="str">
        <f t="shared" si="21"/>
        <v>NA</v>
      </c>
      <c r="F199" s="44" t="str">
        <f t="shared" si="20"/>
        <v/>
      </c>
      <c r="G199" s="29"/>
    </row>
    <row r="200" spans="1:7" ht="15.75" thickBot="1" x14ac:dyDescent="0.3">
      <c r="A200" s="24"/>
      <c r="B200" s="29">
        <f t="shared" si="18"/>
        <v>0</v>
      </c>
      <c r="C200" s="29" t="str">
        <f t="shared" si="17"/>
        <v>#</v>
      </c>
      <c r="D200" s="29">
        <f t="shared" si="19"/>
        <v>1</v>
      </c>
      <c r="E200" s="30" t="str">
        <f t="shared" si="21"/>
        <v>NA</v>
      </c>
      <c r="F200" s="44" t="str">
        <f t="shared" si="20"/>
        <v/>
      </c>
      <c r="G200" s="29"/>
    </row>
    <row r="201" spans="1:7" ht="15.75" thickBot="1" x14ac:dyDescent="0.3">
      <c r="A201" s="25"/>
      <c r="B201" s="29">
        <f t="shared" si="18"/>
        <v>0</v>
      </c>
      <c r="C201" s="29" t="str">
        <f t="shared" si="17"/>
        <v>#</v>
      </c>
      <c r="D201" s="29">
        <f t="shared" si="19"/>
        <v>1</v>
      </c>
      <c r="E201" s="30" t="str">
        <f t="shared" si="21"/>
        <v>NA</v>
      </c>
      <c r="F201" s="44" t="str">
        <f t="shared" si="20"/>
        <v/>
      </c>
      <c r="G201" s="29"/>
    </row>
    <row r="202" spans="1:7" ht="15.75" thickBot="1" x14ac:dyDescent="0.3">
      <c r="A202" s="24"/>
      <c r="B202" s="29">
        <f t="shared" si="18"/>
        <v>0</v>
      </c>
      <c r="C202" s="29" t="str">
        <f t="shared" si="17"/>
        <v>#</v>
      </c>
      <c r="D202" s="29">
        <f t="shared" si="19"/>
        <v>1</v>
      </c>
      <c r="E202" s="30" t="str">
        <f t="shared" si="21"/>
        <v>NA</v>
      </c>
      <c r="F202" s="44" t="str">
        <f t="shared" si="20"/>
        <v/>
      </c>
      <c r="G202" s="29"/>
    </row>
    <row r="203" spans="1:7" ht="15.75" thickBot="1" x14ac:dyDescent="0.3">
      <c r="A203" s="25"/>
      <c r="B203" s="29">
        <f t="shared" si="18"/>
        <v>0</v>
      </c>
      <c r="C203" s="29" t="str">
        <f t="shared" si="17"/>
        <v>#</v>
      </c>
      <c r="D203" s="29">
        <f t="shared" si="19"/>
        <v>1</v>
      </c>
      <c r="E203" s="30" t="str">
        <f t="shared" si="21"/>
        <v>NA</v>
      </c>
      <c r="F203" s="44" t="str">
        <f t="shared" si="20"/>
        <v/>
      </c>
      <c r="G203" s="29"/>
    </row>
    <row r="204" spans="1:7" ht="15.75" thickBot="1" x14ac:dyDescent="0.3">
      <c r="A204" s="24"/>
      <c r="B204" s="29">
        <f t="shared" si="18"/>
        <v>0</v>
      </c>
      <c r="C204" s="29" t="str">
        <f t="shared" si="17"/>
        <v>#</v>
      </c>
      <c r="D204" s="29">
        <f t="shared" si="19"/>
        <v>1</v>
      </c>
      <c r="E204" s="30" t="str">
        <f t="shared" si="21"/>
        <v>NA</v>
      </c>
      <c r="F204" s="44" t="str">
        <f t="shared" si="20"/>
        <v/>
      </c>
      <c r="G204" s="29"/>
    </row>
    <row r="205" spans="1:7" ht="15.75" thickBot="1" x14ac:dyDescent="0.3">
      <c r="A205" s="25"/>
      <c r="B205" s="29">
        <f t="shared" si="18"/>
        <v>0</v>
      </c>
      <c r="C205" s="29" t="str">
        <f t="shared" si="17"/>
        <v>#</v>
      </c>
      <c r="D205" s="29">
        <f t="shared" si="19"/>
        <v>1</v>
      </c>
      <c r="E205" s="30" t="str">
        <f t="shared" si="21"/>
        <v>NA</v>
      </c>
      <c r="F205" s="44" t="str">
        <f t="shared" si="20"/>
        <v/>
      </c>
      <c r="G205" s="29"/>
    </row>
    <row r="206" spans="1:7" ht="15.75" thickBot="1" x14ac:dyDescent="0.3">
      <c r="A206" s="24"/>
      <c r="B206" s="29">
        <f t="shared" si="18"/>
        <v>0</v>
      </c>
      <c r="C206" s="29" t="str">
        <f t="shared" si="17"/>
        <v>#</v>
      </c>
      <c r="D206" s="29">
        <f t="shared" si="19"/>
        <v>1</v>
      </c>
      <c r="E206" s="30" t="str">
        <f t="shared" si="21"/>
        <v>NA</v>
      </c>
      <c r="F206" s="44" t="str">
        <f t="shared" si="20"/>
        <v/>
      </c>
      <c r="G206" s="29"/>
    </row>
    <row r="207" spans="1:7" ht="15.75" thickBot="1" x14ac:dyDescent="0.3">
      <c r="A207" s="25"/>
      <c r="B207" s="29">
        <f t="shared" si="18"/>
        <v>0</v>
      </c>
      <c r="C207" s="29" t="str">
        <f t="shared" si="17"/>
        <v>#</v>
      </c>
      <c r="D207" s="29">
        <f t="shared" si="19"/>
        <v>1</v>
      </c>
      <c r="E207" s="30" t="str">
        <f t="shared" si="21"/>
        <v>NA</v>
      </c>
      <c r="F207" s="44" t="str">
        <f t="shared" si="20"/>
        <v/>
      </c>
      <c r="G207" s="29"/>
    </row>
    <row r="208" spans="1:7" ht="15.75" thickBot="1" x14ac:dyDescent="0.3">
      <c r="A208" s="24"/>
      <c r="B208" s="29">
        <f t="shared" si="18"/>
        <v>0</v>
      </c>
      <c r="C208" s="29" t="str">
        <f t="shared" si="17"/>
        <v>#</v>
      </c>
      <c r="D208" s="29">
        <f t="shared" si="19"/>
        <v>1</v>
      </c>
      <c r="E208" s="30" t="str">
        <f t="shared" si="21"/>
        <v>NA</v>
      </c>
      <c r="F208" s="44" t="str">
        <f t="shared" si="20"/>
        <v/>
      </c>
      <c r="G208" s="29"/>
    </row>
    <row r="209" spans="1:7" ht="15.75" thickBot="1" x14ac:dyDescent="0.3">
      <c r="A209" s="25"/>
      <c r="B209" s="29">
        <f t="shared" si="18"/>
        <v>0</v>
      </c>
      <c r="C209" s="29" t="str">
        <f t="shared" si="17"/>
        <v>#</v>
      </c>
      <c r="D209" s="29">
        <f t="shared" si="19"/>
        <v>1</v>
      </c>
      <c r="E209" s="30" t="str">
        <f t="shared" si="21"/>
        <v>NA</v>
      </c>
      <c r="F209" s="44" t="str">
        <f t="shared" si="20"/>
        <v/>
      </c>
      <c r="G209" s="29"/>
    </row>
    <row r="210" spans="1:7" ht="15.75" thickBot="1" x14ac:dyDescent="0.3">
      <c r="A210" s="24"/>
      <c r="B210" s="29">
        <f t="shared" si="18"/>
        <v>0</v>
      </c>
      <c r="C210" s="29" t="str">
        <f t="shared" si="17"/>
        <v>#</v>
      </c>
      <c r="D210" s="29">
        <f t="shared" si="19"/>
        <v>1</v>
      </c>
      <c r="E210" s="30" t="str">
        <f t="shared" si="21"/>
        <v>NA</v>
      </c>
      <c r="F210" s="44" t="str">
        <f t="shared" si="20"/>
        <v/>
      </c>
      <c r="G210" s="29"/>
    </row>
    <row r="211" spans="1:7" ht="15.75" thickBot="1" x14ac:dyDescent="0.3">
      <c r="A211" s="25"/>
      <c r="B211" s="29">
        <f t="shared" si="18"/>
        <v>0</v>
      </c>
      <c r="C211" s="29" t="str">
        <f t="shared" ref="C211:C274" si="22" xml:space="preserve"> "#" &amp; IFERROR(MID(A211,1,FIND(",",A211,1)-1),"")</f>
        <v>#</v>
      </c>
      <c r="D211" s="29">
        <f t="shared" si="19"/>
        <v>1</v>
      </c>
      <c r="E211" s="30" t="str">
        <f t="shared" si="21"/>
        <v>NA</v>
      </c>
      <c r="F211" s="44" t="str">
        <f t="shared" si="20"/>
        <v/>
      </c>
      <c r="G211" s="29"/>
    </row>
    <row r="212" spans="1:7" ht="15.75" thickBot="1" x14ac:dyDescent="0.3">
      <c r="A212" s="24"/>
      <c r="B212" s="29">
        <f t="shared" si="18"/>
        <v>0</v>
      </c>
      <c r="C212" s="29" t="str">
        <f t="shared" si="22"/>
        <v>#</v>
      </c>
      <c r="D212" s="29">
        <f t="shared" si="19"/>
        <v>1</v>
      </c>
      <c r="E212" s="30" t="str">
        <f t="shared" si="21"/>
        <v>NA</v>
      </c>
      <c r="F212" s="44" t="str">
        <f t="shared" si="20"/>
        <v/>
      </c>
      <c r="G212" s="29"/>
    </row>
    <row r="213" spans="1:7" ht="15.75" thickBot="1" x14ac:dyDescent="0.3">
      <c r="A213" s="25"/>
      <c r="B213" s="29">
        <f t="shared" si="18"/>
        <v>0</v>
      </c>
      <c r="C213" s="29" t="str">
        <f t="shared" si="22"/>
        <v>#</v>
      </c>
      <c r="D213" s="29">
        <f t="shared" si="19"/>
        <v>1</v>
      </c>
      <c r="E213" s="30" t="str">
        <f t="shared" si="21"/>
        <v>NA</v>
      </c>
      <c r="F213" s="44" t="str">
        <f t="shared" si="20"/>
        <v/>
      </c>
      <c r="G213" s="29"/>
    </row>
    <row r="214" spans="1:7" ht="15.75" thickBot="1" x14ac:dyDescent="0.3">
      <c r="A214" s="24"/>
      <c r="B214" s="29">
        <f t="shared" si="18"/>
        <v>0</v>
      </c>
      <c r="C214" s="29" t="str">
        <f t="shared" si="22"/>
        <v>#</v>
      </c>
      <c r="D214" s="29">
        <f t="shared" si="19"/>
        <v>1</v>
      </c>
      <c r="E214" s="30" t="str">
        <f t="shared" si="21"/>
        <v>NA</v>
      </c>
      <c r="F214" s="44" t="str">
        <f t="shared" si="20"/>
        <v/>
      </c>
      <c r="G214" s="29"/>
    </row>
    <row r="215" spans="1:7" ht="15.75" thickBot="1" x14ac:dyDescent="0.3">
      <c r="A215" s="25"/>
      <c r="B215" s="29">
        <f t="shared" si="18"/>
        <v>0</v>
      </c>
      <c r="C215" s="29" t="str">
        <f t="shared" si="22"/>
        <v>#</v>
      </c>
      <c r="D215" s="29">
        <f t="shared" si="19"/>
        <v>1</v>
      </c>
      <c r="E215" s="30" t="str">
        <f t="shared" si="21"/>
        <v>NA</v>
      </c>
      <c r="F215" s="44" t="str">
        <f t="shared" si="20"/>
        <v/>
      </c>
      <c r="G215" s="29"/>
    </row>
    <row r="216" spans="1:7" ht="15.75" thickBot="1" x14ac:dyDescent="0.3">
      <c r="A216" s="24"/>
      <c r="B216" s="29">
        <f t="shared" si="18"/>
        <v>0</v>
      </c>
      <c r="C216" s="29" t="str">
        <f t="shared" si="22"/>
        <v>#</v>
      </c>
      <c r="D216" s="29">
        <f t="shared" si="19"/>
        <v>1</v>
      </c>
      <c r="E216" s="30" t="str">
        <f t="shared" si="21"/>
        <v>NA</v>
      </c>
      <c r="F216" s="44" t="str">
        <f t="shared" si="20"/>
        <v/>
      </c>
      <c r="G216" s="29"/>
    </row>
    <row r="217" spans="1:7" ht="15.75" thickBot="1" x14ac:dyDescent="0.3">
      <c r="A217" s="25"/>
      <c r="B217" s="29">
        <f t="shared" si="18"/>
        <v>0</v>
      </c>
      <c r="C217" s="29" t="str">
        <f t="shared" si="22"/>
        <v>#</v>
      </c>
      <c r="D217" s="29">
        <f t="shared" si="19"/>
        <v>1</v>
      </c>
      <c r="E217" s="30" t="str">
        <f t="shared" si="21"/>
        <v>NA</v>
      </c>
      <c r="F217" s="44" t="str">
        <f t="shared" si="20"/>
        <v/>
      </c>
      <c r="G217" s="29"/>
    </row>
    <row r="218" spans="1:7" ht="15.75" thickBot="1" x14ac:dyDescent="0.3">
      <c r="A218" s="24"/>
      <c r="B218" s="29">
        <f t="shared" si="18"/>
        <v>0</v>
      </c>
      <c r="C218" s="29" t="str">
        <f t="shared" si="22"/>
        <v>#</v>
      </c>
      <c r="D218" s="29">
        <f t="shared" si="19"/>
        <v>1</v>
      </c>
      <c r="E218" s="30" t="str">
        <f t="shared" si="21"/>
        <v>NA</v>
      </c>
      <c r="F218" s="44" t="str">
        <f t="shared" si="20"/>
        <v/>
      </c>
      <c r="G218" s="29"/>
    </row>
    <row r="219" spans="1:7" ht="15.75" thickBot="1" x14ac:dyDescent="0.3">
      <c r="A219" s="25"/>
      <c r="B219" s="29">
        <f t="shared" si="18"/>
        <v>0</v>
      </c>
      <c r="C219" s="29" t="str">
        <f t="shared" si="22"/>
        <v>#</v>
      </c>
      <c r="D219" s="29">
        <f t="shared" si="19"/>
        <v>1</v>
      </c>
      <c r="E219" s="30" t="str">
        <f t="shared" si="21"/>
        <v>NA</v>
      </c>
      <c r="F219" s="44" t="str">
        <f t="shared" si="20"/>
        <v/>
      </c>
      <c r="G219" s="29"/>
    </row>
    <row r="220" spans="1:7" ht="15.75" thickBot="1" x14ac:dyDescent="0.3">
      <c r="A220" s="24"/>
      <c r="B220" s="29">
        <f t="shared" si="18"/>
        <v>0</v>
      </c>
      <c r="C220" s="29" t="str">
        <f t="shared" si="22"/>
        <v>#</v>
      </c>
      <c r="D220" s="29">
        <f t="shared" si="19"/>
        <v>1</v>
      </c>
      <c r="E220" s="30" t="str">
        <f t="shared" si="21"/>
        <v>NA</v>
      </c>
      <c r="F220" s="44" t="str">
        <f t="shared" si="20"/>
        <v/>
      </c>
      <c r="G220" s="29"/>
    </row>
    <row r="221" spans="1:7" ht="15.75" thickBot="1" x14ac:dyDescent="0.3">
      <c r="A221" s="25"/>
      <c r="B221" s="29">
        <f t="shared" si="18"/>
        <v>0</v>
      </c>
      <c r="C221" s="29" t="str">
        <f t="shared" si="22"/>
        <v>#</v>
      </c>
      <c r="D221" s="29">
        <f t="shared" si="19"/>
        <v>1</v>
      </c>
      <c r="E221" s="30" t="str">
        <f t="shared" si="21"/>
        <v>NA</v>
      </c>
      <c r="F221" s="44" t="str">
        <f t="shared" si="20"/>
        <v/>
      </c>
      <c r="G221" s="29"/>
    </row>
    <row r="222" spans="1:7" ht="15.75" thickBot="1" x14ac:dyDescent="0.3">
      <c r="A222" s="24"/>
      <c r="B222" s="29">
        <f t="shared" si="18"/>
        <v>0</v>
      </c>
      <c r="C222" s="29" t="str">
        <f t="shared" si="22"/>
        <v>#</v>
      </c>
      <c r="D222" s="29">
        <f t="shared" si="19"/>
        <v>1</v>
      </c>
      <c r="E222" s="30" t="str">
        <f t="shared" si="21"/>
        <v>NA</v>
      </c>
      <c r="F222" s="44" t="str">
        <f t="shared" si="20"/>
        <v/>
      </c>
      <c r="G222" s="29"/>
    </row>
    <row r="223" spans="1:7" ht="15.75" thickBot="1" x14ac:dyDescent="0.3">
      <c r="A223" s="25"/>
      <c r="B223" s="29">
        <f t="shared" si="18"/>
        <v>0</v>
      </c>
      <c r="C223" s="29" t="str">
        <f t="shared" si="22"/>
        <v>#</v>
      </c>
      <c r="D223" s="29">
        <f t="shared" si="19"/>
        <v>1</v>
      </c>
      <c r="E223" s="30" t="str">
        <f t="shared" si="21"/>
        <v>NA</v>
      </c>
      <c r="F223" s="44" t="str">
        <f t="shared" si="20"/>
        <v/>
      </c>
      <c r="G223" s="29"/>
    </row>
    <row r="224" spans="1:7" ht="15.75" thickBot="1" x14ac:dyDescent="0.3">
      <c r="A224" s="24"/>
      <c r="B224" s="29">
        <f t="shared" si="18"/>
        <v>0</v>
      </c>
      <c r="C224" s="29" t="str">
        <f t="shared" si="22"/>
        <v>#</v>
      </c>
      <c r="D224" s="29">
        <f t="shared" si="19"/>
        <v>1</v>
      </c>
      <c r="E224" s="30" t="str">
        <f t="shared" si="21"/>
        <v>NA</v>
      </c>
      <c r="F224" s="44" t="str">
        <f t="shared" si="20"/>
        <v/>
      </c>
      <c r="G224" s="29"/>
    </row>
    <row r="225" spans="1:7" ht="15.75" thickBot="1" x14ac:dyDescent="0.3">
      <c r="A225" s="25"/>
      <c r="B225" s="29">
        <f t="shared" si="18"/>
        <v>0</v>
      </c>
      <c r="C225" s="29" t="str">
        <f t="shared" si="22"/>
        <v>#</v>
      </c>
      <c r="D225" s="29">
        <f t="shared" si="19"/>
        <v>1</v>
      </c>
      <c r="E225" s="30" t="str">
        <f t="shared" si="21"/>
        <v>NA</v>
      </c>
      <c r="F225" s="44" t="str">
        <f t="shared" si="20"/>
        <v/>
      </c>
      <c r="G225" s="29"/>
    </row>
    <row r="226" spans="1:7" ht="15.75" thickBot="1" x14ac:dyDescent="0.3">
      <c r="A226" s="24"/>
      <c r="B226" s="29">
        <f t="shared" si="18"/>
        <v>0</v>
      </c>
      <c r="C226" s="29" t="str">
        <f t="shared" si="22"/>
        <v>#</v>
      </c>
      <c r="D226" s="29">
        <f t="shared" si="19"/>
        <v>1</v>
      </c>
      <c r="E226" s="30" t="str">
        <f t="shared" si="21"/>
        <v>NA</v>
      </c>
      <c r="F226" s="44" t="str">
        <f t="shared" si="20"/>
        <v/>
      </c>
      <c r="G226" s="29"/>
    </row>
    <row r="227" spans="1:7" ht="15.75" thickBot="1" x14ac:dyDescent="0.3">
      <c r="A227" s="25"/>
      <c r="B227" s="29">
        <f t="shared" si="18"/>
        <v>0</v>
      </c>
      <c r="C227" s="29" t="str">
        <f t="shared" si="22"/>
        <v>#</v>
      </c>
      <c r="D227" s="29">
        <f t="shared" si="19"/>
        <v>1</v>
      </c>
      <c r="E227" s="30" t="str">
        <f t="shared" si="21"/>
        <v>NA</v>
      </c>
      <c r="F227" s="44" t="str">
        <f t="shared" si="20"/>
        <v/>
      </c>
      <c r="G227" s="29"/>
    </row>
    <row r="228" spans="1:7" ht="15.75" thickBot="1" x14ac:dyDescent="0.3">
      <c r="A228" s="24"/>
      <c r="B228" s="29">
        <f t="shared" si="18"/>
        <v>0</v>
      </c>
      <c r="C228" s="29" t="str">
        <f t="shared" si="22"/>
        <v>#</v>
      </c>
      <c r="D228" s="29">
        <f t="shared" si="19"/>
        <v>1</v>
      </c>
      <c r="E228" s="30" t="str">
        <f t="shared" si="21"/>
        <v>NA</v>
      </c>
      <c r="F228" s="44" t="str">
        <f t="shared" si="20"/>
        <v/>
      </c>
      <c r="G228" s="29"/>
    </row>
    <row r="229" spans="1:7" ht="15.75" thickBot="1" x14ac:dyDescent="0.3">
      <c r="A229" s="25"/>
      <c r="B229" s="29">
        <f t="shared" si="18"/>
        <v>0</v>
      </c>
      <c r="C229" s="29" t="str">
        <f t="shared" si="22"/>
        <v>#</v>
      </c>
      <c r="D229" s="29">
        <f t="shared" si="19"/>
        <v>1</v>
      </c>
      <c r="E229" s="30" t="str">
        <f t="shared" si="21"/>
        <v>NA</v>
      </c>
      <c r="F229" s="44" t="str">
        <f t="shared" si="20"/>
        <v/>
      </c>
      <c r="G229" s="29"/>
    </row>
    <row r="230" spans="1:7" ht="15.75" thickBot="1" x14ac:dyDescent="0.3">
      <c r="A230" s="24"/>
      <c r="B230" s="29">
        <f t="shared" si="18"/>
        <v>0</v>
      </c>
      <c r="C230" s="29" t="str">
        <f t="shared" si="22"/>
        <v>#</v>
      </c>
      <c r="D230" s="29">
        <f t="shared" si="19"/>
        <v>1</v>
      </c>
      <c r="E230" s="30" t="str">
        <f t="shared" si="21"/>
        <v>NA</v>
      </c>
      <c r="F230" s="44" t="str">
        <f t="shared" si="20"/>
        <v/>
      </c>
      <c r="G230" s="29"/>
    </row>
    <row r="231" spans="1:7" ht="15.75" thickBot="1" x14ac:dyDescent="0.3">
      <c r="A231" s="25"/>
      <c r="B231" s="29">
        <f t="shared" si="18"/>
        <v>0</v>
      </c>
      <c r="C231" s="29" t="str">
        <f t="shared" si="22"/>
        <v>#</v>
      </c>
      <c r="D231" s="29">
        <f t="shared" si="19"/>
        <v>1</v>
      </c>
      <c r="E231" s="30" t="str">
        <f t="shared" si="21"/>
        <v>NA</v>
      </c>
      <c r="F231" s="44" t="str">
        <f t="shared" si="20"/>
        <v/>
      </c>
      <c r="G231" s="29"/>
    </row>
    <row r="232" spans="1:7" ht="15.75" thickBot="1" x14ac:dyDescent="0.3">
      <c r="A232" s="24"/>
      <c r="B232" s="29">
        <f t="shared" si="18"/>
        <v>0</v>
      </c>
      <c r="C232" s="29" t="str">
        <f t="shared" si="22"/>
        <v>#</v>
      </c>
      <c r="D232" s="29">
        <f t="shared" si="19"/>
        <v>1</v>
      </c>
      <c r="E232" s="30" t="str">
        <f t="shared" si="21"/>
        <v>NA</v>
      </c>
      <c r="F232" s="44" t="str">
        <f t="shared" si="20"/>
        <v/>
      </c>
      <c r="G232" s="29"/>
    </row>
    <row r="233" spans="1:7" ht="15.75" thickBot="1" x14ac:dyDescent="0.3">
      <c r="A233" s="25"/>
      <c r="B233" s="29">
        <f t="shared" si="18"/>
        <v>0</v>
      </c>
      <c r="C233" s="29" t="str">
        <f t="shared" si="22"/>
        <v>#</v>
      </c>
      <c r="D233" s="29">
        <f t="shared" si="19"/>
        <v>1</v>
      </c>
      <c r="E233" s="30" t="str">
        <f t="shared" si="21"/>
        <v>NA</v>
      </c>
      <c r="F233" s="44" t="str">
        <f t="shared" si="20"/>
        <v/>
      </c>
      <c r="G233" s="29"/>
    </row>
    <row r="234" spans="1:7" ht="15.75" thickBot="1" x14ac:dyDescent="0.3">
      <c r="A234" s="24"/>
      <c r="B234" s="29">
        <f t="shared" si="18"/>
        <v>0</v>
      </c>
      <c r="C234" s="29" t="str">
        <f t="shared" si="22"/>
        <v>#</v>
      </c>
      <c r="D234" s="29">
        <f t="shared" si="19"/>
        <v>1</v>
      </c>
      <c r="E234" s="30" t="str">
        <f t="shared" si="21"/>
        <v>NA</v>
      </c>
      <c r="F234" s="44" t="str">
        <f t="shared" si="20"/>
        <v/>
      </c>
      <c r="G234" s="29"/>
    </row>
    <row r="235" spans="1:7" ht="15.75" thickBot="1" x14ac:dyDescent="0.3">
      <c r="A235" s="25"/>
      <c r="B235" s="29">
        <f t="shared" si="18"/>
        <v>0</v>
      </c>
      <c r="C235" s="29" t="str">
        <f t="shared" si="22"/>
        <v>#</v>
      </c>
      <c r="D235" s="29">
        <f t="shared" si="19"/>
        <v>1</v>
      </c>
      <c r="E235" s="30" t="str">
        <f t="shared" si="21"/>
        <v>NA</v>
      </c>
      <c r="F235" s="44" t="str">
        <f t="shared" si="20"/>
        <v/>
      </c>
      <c r="G235" s="29"/>
    </row>
    <row r="236" spans="1:7" ht="15.75" thickBot="1" x14ac:dyDescent="0.3">
      <c r="A236" s="24"/>
      <c r="B236" s="29">
        <f t="shared" si="18"/>
        <v>0</v>
      </c>
      <c r="C236" s="29" t="str">
        <f t="shared" si="22"/>
        <v>#</v>
      </c>
      <c r="D236" s="29">
        <f t="shared" si="19"/>
        <v>1</v>
      </c>
      <c r="E236" s="30" t="str">
        <f t="shared" si="21"/>
        <v>NA</v>
      </c>
      <c r="F236" s="44" t="str">
        <f t="shared" si="20"/>
        <v/>
      </c>
      <c r="G236" s="29"/>
    </row>
    <row r="237" spans="1:7" ht="15.75" thickBot="1" x14ac:dyDescent="0.3">
      <c r="A237" s="25"/>
      <c r="B237" s="29">
        <f t="shared" si="18"/>
        <v>0</v>
      </c>
      <c r="C237" s="29" t="str">
        <f t="shared" si="22"/>
        <v>#</v>
      </c>
      <c r="D237" s="29">
        <f t="shared" si="19"/>
        <v>1</v>
      </c>
      <c r="E237" s="30" t="str">
        <f t="shared" si="21"/>
        <v>NA</v>
      </c>
      <c r="F237" s="44" t="str">
        <f t="shared" si="20"/>
        <v/>
      </c>
      <c r="G237" s="29"/>
    </row>
    <row r="238" spans="1:7" ht="15.75" thickBot="1" x14ac:dyDescent="0.3">
      <c r="A238" s="24"/>
      <c r="B238" s="29">
        <f t="shared" si="18"/>
        <v>0</v>
      </c>
      <c r="C238" s="29" t="str">
        <f t="shared" si="22"/>
        <v>#</v>
      </c>
      <c r="D238" s="29">
        <f t="shared" si="19"/>
        <v>1</v>
      </c>
      <c r="E238" s="30" t="str">
        <f t="shared" si="21"/>
        <v>NA</v>
      </c>
      <c r="F238" s="44" t="str">
        <f t="shared" si="20"/>
        <v/>
      </c>
      <c r="G238" s="29"/>
    </row>
    <row r="239" spans="1:7" ht="15.75" thickBot="1" x14ac:dyDescent="0.3">
      <c r="A239" s="25"/>
      <c r="B239" s="29">
        <f t="shared" si="18"/>
        <v>0</v>
      </c>
      <c r="C239" s="29" t="str">
        <f t="shared" si="22"/>
        <v>#</v>
      </c>
      <c r="D239" s="29">
        <f t="shared" si="19"/>
        <v>1</v>
      </c>
      <c r="E239" s="30" t="str">
        <f t="shared" si="21"/>
        <v>NA</v>
      </c>
      <c r="F239" s="44" t="str">
        <f t="shared" si="20"/>
        <v/>
      </c>
      <c r="G239" s="29"/>
    </row>
    <row r="240" spans="1:7" ht="15.75" thickBot="1" x14ac:dyDescent="0.3">
      <c r="A240" s="24"/>
      <c r="B240" s="29">
        <f t="shared" si="18"/>
        <v>0</v>
      </c>
      <c r="C240" s="29" t="str">
        <f t="shared" si="22"/>
        <v>#</v>
      </c>
      <c r="D240" s="29">
        <f t="shared" si="19"/>
        <v>1</v>
      </c>
      <c r="E240" s="30" t="str">
        <f t="shared" si="21"/>
        <v>NA</v>
      </c>
      <c r="F240" s="44" t="str">
        <f t="shared" si="20"/>
        <v/>
      </c>
      <c r="G240" s="29"/>
    </row>
    <row r="241" spans="1:7" ht="15.75" thickBot="1" x14ac:dyDescent="0.3">
      <c r="A241" s="25"/>
      <c r="B241" s="29">
        <f t="shared" si="18"/>
        <v>0</v>
      </c>
      <c r="C241" s="29" t="str">
        <f t="shared" si="22"/>
        <v>#</v>
      </c>
      <c r="D241" s="29">
        <f t="shared" si="19"/>
        <v>1</v>
      </c>
      <c r="E241" s="30" t="str">
        <f t="shared" si="21"/>
        <v>NA</v>
      </c>
      <c r="F241" s="44" t="str">
        <f t="shared" si="20"/>
        <v/>
      </c>
      <c r="G241" s="29"/>
    </row>
    <row r="242" spans="1:7" ht="15.75" thickBot="1" x14ac:dyDescent="0.3">
      <c r="A242" s="24"/>
      <c r="B242" s="29">
        <f t="shared" si="18"/>
        <v>0</v>
      </c>
      <c r="C242" s="29" t="str">
        <f t="shared" si="22"/>
        <v>#</v>
      </c>
      <c r="D242" s="29">
        <f t="shared" si="19"/>
        <v>1</v>
      </c>
      <c r="E242" s="30" t="str">
        <f t="shared" si="21"/>
        <v>NA</v>
      </c>
      <c r="F242" s="44" t="str">
        <f t="shared" si="20"/>
        <v/>
      </c>
      <c r="G242" s="29"/>
    </row>
    <row r="243" spans="1:7" ht="15.75" thickBot="1" x14ac:dyDescent="0.3">
      <c r="A243" s="25"/>
      <c r="B243" s="29">
        <f t="shared" si="18"/>
        <v>0</v>
      </c>
      <c r="C243" s="29" t="str">
        <f t="shared" si="22"/>
        <v>#</v>
      </c>
      <c r="D243" s="29">
        <f t="shared" si="19"/>
        <v>1</v>
      </c>
      <c r="E243" s="30" t="str">
        <f t="shared" si="21"/>
        <v>NA</v>
      </c>
      <c r="F243" s="44" t="str">
        <f t="shared" si="20"/>
        <v/>
      </c>
      <c r="G243" s="29"/>
    </row>
    <row r="244" spans="1:7" ht="15.75" thickBot="1" x14ac:dyDescent="0.3">
      <c r="A244" s="24"/>
      <c r="B244" s="29">
        <f t="shared" si="18"/>
        <v>0</v>
      </c>
      <c r="C244" s="29" t="str">
        <f t="shared" si="22"/>
        <v>#</v>
      </c>
      <c r="D244" s="29">
        <f t="shared" si="19"/>
        <v>1</v>
      </c>
      <c r="E244" s="30" t="str">
        <f t="shared" si="21"/>
        <v>NA</v>
      </c>
      <c r="F244" s="44" t="str">
        <f t="shared" si="20"/>
        <v/>
      </c>
      <c r="G244" s="29"/>
    </row>
    <row r="245" spans="1:7" ht="15.75" thickBot="1" x14ac:dyDescent="0.3">
      <c r="A245" s="25"/>
      <c r="B245" s="29">
        <f t="shared" si="18"/>
        <v>0</v>
      </c>
      <c r="C245" s="29" t="str">
        <f t="shared" si="22"/>
        <v>#</v>
      </c>
      <c r="D245" s="29">
        <f t="shared" si="19"/>
        <v>1</v>
      </c>
      <c r="E245" s="30" t="str">
        <f t="shared" si="21"/>
        <v>NA</v>
      </c>
      <c r="F245" s="44" t="str">
        <f t="shared" si="20"/>
        <v/>
      </c>
      <c r="G245" s="29"/>
    </row>
    <row r="246" spans="1:7" ht="15.75" thickBot="1" x14ac:dyDescent="0.3">
      <c r="A246" s="24"/>
      <c r="B246" s="29">
        <f t="shared" si="18"/>
        <v>0</v>
      </c>
      <c r="C246" s="29" t="str">
        <f t="shared" si="22"/>
        <v>#</v>
      </c>
      <c r="D246" s="29">
        <f t="shared" si="19"/>
        <v>1</v>
      </c>
      <c r="E246" s="30" t="str">
        <f t="shared" si="21"/>
        <v>NA</v>
      </c>
      <c r="F246" s="44" t="str">
        <f t="shared" si="20"/>
        <v/>
      </c>
      <c r="G246" s="29"/>
    </row>
    <row r="247" spans="1:7" ht="15.75" thickBot="1" x14ac:dyDescent="0.3">
      <c r="A247" s="25"/>
      <c r="B247" s="29">
        <f t="shared" si="18"/>
        <v>0</v>
      </c>
      <c r="C247" s="29" t="str">
        <f t="shared" si="22"/>
        <v>#</v>
      </c>
      <c r="D247" s="29">
        <f t="shared" si="19"/>
        <v>1</v>
      </c>
      <c r="E247" s="30" t="str">
        <f t="shared" si="21"/>
        <v>NA</v>
      </c>
      <c r="F247" s="44" t="str">
        <f t="shared" si="20"/>
        <v/>
      </c>
      <c r="G247" s="29"/>
    </row>
    <row r="248" spans="1:7" ht="15.75" thickBot="1" x14ac:dyDescent="0.3">
      <c r="A248" s="24"/>
      <c r="B248" s="29">
        <f t="shared" si="18"/>
        <v>0</v>
      </c>
      <c r="C248" s="29" t="str">
        <f t="shared" si="22"/>
        <v>#</v>
      </c>
      <c r="D248" s="29">
        <f t="shared" si="19"/>
        <v>1</v>
      </c>
      <c r="E248" s="30" t="str">
        <f t="shared" si="21"/>
        <v>NA</v>
      </c>
      <c r="F248" s="44" t="str">
        <f t="shared" si="20"/>
        <v/>
      </c>
      <c r="G248" s="29"/>
    </row>
    <row r="249" spans="1:7" ht="15.75" thickBot="1" x14ac:dyDescent="0.3">
      <c r="A249" s="25"/>
      <c r="B249" s="29">
        <f t="shared" si="18"/>
        <v>0</v>
      </c>
      <c r="C249" s="29" t="str">
        <f t="shared" si="22"/>
        <v>#</v>
      </c>
      <c r="D249" s="29">
        <f t="shared" si="19"/>
        <v>1</v>
      </c>
      <c r="E249" s="30" t="str">
        <f t="shared" si="21"/>
        <v>NA</v>
      </c>
      <c r="F249" s="44" t="str">
        <f t="shared" si="20"/>
        <v/>
      </c>
      <c r="G249" s="29"/>
    </row>
    <row r="250" spans="1:7" ht="15.75" thickBot="1" x14ac:dyDescent="0.3">
      <c r="A250" s="24"/>
      <c r="B250" s="29">
        <f t="shared" si="18"/>
        <v>0</v>
      </c>
      <c r="C250" s="29" t="str">
        <f t="shared" si="22"/>
        <v>#</v>
      </c>
      <c r="D250" s="29">
        <f t="shared" si="19"/>
        <v>1</v>
      </c>
      <c r="E250" s="30" t="str">
        <f t="shared" si="21"/>
        <v>NA</v>
      </c>
      <c r="F250" s="44" t="str">
        <f t="shared" si="20"/>
        <v/>
      </c>
      <c r="G250" s="29"/>
    </row>
    <row r="251" spans="1:7" ht="15.75" thickBot="1" x14ac:dyDescent="0.3">
      <c r="A251" s="25"/>
      <c r="B251" s="29">
        <f t="shared" si="18"/>
        <v>0</v>
      </c>
      <c r="C251" s="29" t="str">
        <f t="shared" si="22"/>
        <v>#</v>
      </c>
      <c r="D251" s="29">
        <f t="shared" si="19"/>
        <v>1</v>
      </c>
      <c r="E251" s="30" t="str">
        <f t="shared" si="21"/>
        <v>NA</v>
      </c>
      <c r="F251" s="44" t="str">
        <f t="shared" si="20"/>
        <v/>
      </c>
      <c r="G251" s="29"/>
    </row>
    <row r="252" spans="1:7" ht="15.75" thickBot="1" x14ac:dyDescent="0.3">
      <c r="A252" s="24"/>
      <c r="B252" s="29">
        <f t="shared" si="18"/>
        <v>0</v>
      </c>
      <c r="C252" s="29" t="str">
        <f t="shared" si="22"/>
        <v>#</v>
      </c>
      <c r="D252" s="29">
        <f t="shared" si="19"/>
        <v>1</v>
      </c>
      <c r="E252" s="30" t="str">
        <f t="shared" si="21"/>
        <v>NA</v>
      </c>
      <c r="F252" s="44" t="str">
        <f t="shared" si="20"/>
        <v/>
      </c>
      <c r="G252" s="29"/>
    </row>
    <row r="253" spans="1:7" ht="15.75" thickBot="1" x14ac:dyDescent="0.3">
      <c r="A253" s="25"/>
      <c r="B253" s="29">
        <f t="shared" si="18"/>
        <v>0</v>
      </c>
      <c r="C253" s="29" t="str">
        <f t="shared" si="22"/>
        <v>#</v>
      </c>
      <c r="D253" s="29">
        <f t="shared" si="19"/>
        <v>1</v>
      </c>
      <c r="E253" s="30" t="str">
        <f t="shared" si="21"/>
        <v>NA</v>
      </c>
      <c r="F253" s="44" t="str">
        <f t="shared" si="20"/>
        <v/>
      </c>
      <c r="G253" s="29"/>
    </row>
    <row r="254" spans="1:7" ht="15.75" thickBot="1" x14ac:dyDescent="0.3">
      <c r="A254" s="24"/>
      <c r="B254" s="29">
        <f t="shared" si="18"/>
        <v>0</v>
      </c>
      <c r="C254" s="29" t="str">
        <f t="shared" si="22"/>
        <v>#</v>
      </c>
      <c r="D254" s="29">
        <f t="shared" si="19"/>
        <v>1</v>
      </c>
      <c r="E254" s="30" t="str">
        <f t="shared" si="21"/>
        <v>NA</v>
      </c>
      <c r="F254" s="44" t="str">
        <f t="shared" si="20"/>
        <v/>
      </c>
      <c r="G254" s="29"/>
    </row>
    <row r="255" spans="1:7" ht="15.75" thickBot="1" x14ac:dyDescent="0.3">
      <c r="A255" s="25"/>
      <c r="B255" s="29">
        <f t="shared" si="18"/>
        <v>0</v>
      </c>
      <c r="C255" s="29" t="str">
        <f t="shared" si="22"/>
        <v>#</v>
      </c>
      <c r="D255" s="29">
        <f t="shared" si="19"/>
        <v>1</v>
      </c>
      <c r="E255" s="30" t="str">
        <f t="shared" si="21"/>
        <v>NA</v>
      </c>
      <c r="F255" s="44" t="str">
        <f t="shared" si="20"/>
        <v/>
      </c>
      <c r="G255" s="29"/>
    </row>
    <row r="256" spans="1:7" ht="15.75" thickBot="1" x14ac:dyDescent="0.3">
      <c r="A256" s="24"/>
      <c r="B256" s="29">
        <f t="shared" si="18"/>
        <v>0</v>
      </c>
      <c r="C256" s="29" t="str">
        <f t="shared" si="22"/>
        <v>#</v>
      </c>
      <c r="D256" s="29">
        <f t="shared" si="19"/>
        <v>1</v>
      </c>
      <c r="E256" s="30" t="str">
        <f t="shared" si="21"/>
        <v>NA</v>
      </c>
      <c r="F256" s="44" t="str">
        <f t="shared" si="20"/>
        <v/>
      </c>
      <c r="G256" s="29"/>
    </row>
    <row r="257" spans="1:7" ht="15.75" thickBot="1" x14ac:dyDescent="0.3">
      <c r="A257" s="25"/>
      <c r="B257" s="29">
        <f t="shared" si="18"/>
        <v>0</v>
      </c>
      <c r="C257" s="29" t="str">
        <f t="shared" si="22"/>
        <v>#</v>
      </c>
      <c r="D257" s="29">
        <f t="shared" si="19"/>
        <v>1</v>
      </c>
      <c r="E257" s="30" t="str">
        <f t="shared" si="21"/>
        <v>NA</v>
      </c>
      <c r="F257" s="44" t="str">
        <f t="shared" si="20"/>
        <v/>
      </c>
      <c r="G257" s="29"/>
    </row>
    <row r="258" spans="1:7" ht="15.75" thickBot="1" x14ac:dyDescent="0.3">
      <c r="A258" s="24"/>
      <c r="B258" s="29">
        <f t="shared" ref="B258:B321" si="23">LEN(A258)</f>
        <v>0</v>
      </c>
      <c r="C258" s="29" t="str">
        <f t="shared" si="22"/>
        <v>#</v>
      </c>
      <c r="D258" s="29">
        <f t="shared" ref="D258:D321" si="24">LEN(C258)</f>
        <v>1</v>
      </c>
      <c r="E258" s="30" t="str">
        <f t="shared" si="21"/>
        <v>NA</v>
      </c>
      <c r="F258" s="44" t="str">
        <f t="shared" ref="F258:F321" si="25">IFERROR(MID(E258,1,FIND(",",E258,1)-1),"")</f>
        <v/>
      </c>
      <c r="G258" s="29"/>
    </row>
    <row r="259" spans="1:7" ht="15.75" thickBot="1" x14ac:dyDescent="0.3">
      <c r="A259" s="25"/>
      <c r="B259" s="29">
        <f t="shared" si="23"/>
        <v>0</v>
      </c>
      <c r="C259" s="29" t="str">
        <f t="shared" si="22"/>
        <v>#</v>
      </c>
      <c r="D259" s="29">
        <f t="shared" si="24"/>
        <v>1</v>
      </c>
      <c r="E259" s="30" t="str">
        <f t="shared" si="21"/>
        <v>NA</v>
      </c>
      <c r="F259" s="44" t="str">
        <f t="shared" si="25"/>
        <v/>
      </c>
      <c r="G259" s="29"/>
    </row>
    <row r="260" spans="1:7" ht="15.75" thickBot="1" x14ac:dyDescent="0.3">
      <c r="A260" s="24"/>
      <c r="B260" s="29">
        <f t="shared" si="23"/>
        <v>0</v>
      </c>
      <c r="C260" s="29" t="str">
        <f t="shared" si="22"/>
        <v>#</v>
      </c>
      <c r="D260" s="29">
        <f t="shared" si="24"/>
        <v>1</v>
      </c>
      <c r="E260" s="30" t="str">
        <f t="shared" si="21"/>
        <v>NA</v>
      </c>
      <c r="F260" s="44" t="str">
        <f t="shared" si="25"/>
        <v/>
      </c>
      <c r="G260" s="29"/>
    </row>
    <row r="261" spans="1:7" ht="15.75" thickBot="1" x14ac:dyDescent="0.3">
      <c r="A261" s="25"/>
      <c r="B261" s="29">
        <f t="shared" si="23"/>
        <v>0</v>
      </c>
      <c r="C261" s="29" t="str">
        <f t="shared" si="22"/>
        <v>#</v>
      </c>
      <c r="D261" s="29">
        <f t="shared" si="24"/>
        <v>1</v>
      </c>
      <c r="E261" s="30" t="str">
        <f t="shared" ref="E261:E324" si="26">IFERROR(TEXT(DATE(RIGHT(MID(A261,FIND("µ",SUBSTITUTE(A261,",","µ",1))+2,FIND("µ",SUBSTITUTE(A261,",","µ",2))-FIND("µ",SUBSTITUTE(A261,",","µ",1))+4),4),MONTH(1&amp;MID(MID(A261,FIND("µ",SUBSTITUTE(A261,",","µ",1))+2,FIND("µ",SUBSTITUTE(A261,",","µ",2))-FIND("µ",SUBSTITUTE(A261,",","µ",1))+4),1,FIND(" ",MID(A261,FIND("µ",SUBSTITUTE(A261,",","µ",1))+2,FIND("µ",SUBSTITUTE(A261,",","µ",2))-FIND("µ",SUBSTITUTE(A261,",","µ",1))+4))-1)),MID(MID(A261,FIND("µ",SUBSTITUTE(A261,",","µ",1))+2,FIND("µ",SUBSTITUTE(A261,",","µ",2))-FIND("µ",SUBSTITUTE(A261,",","µ",1))+4),FIND(" ",MID(A261,FIND("µ",SUBSTITUTE(A261,",","µ",1))+2,FIND("µ",SUBSTITUTE(A261,",","µ",2))-FIND("µ",SUBSTITUTE(A261,",","µ",1))+4))+1,2)),"JJ/MM/AA") &amp;","&amp;" "&amp; TEXT(VALUE(MID(A261,FIND(""",""",A261)+3,10)),"hh:mm:ss")&amp;" "&amp;MID(A261,FIND("µ",SUBSTITUTE(A261,",","µ",4))+2,FIND("µ",SUBSTITUTE(A261,",","µ",5))-FIND("µ",SUBSTITUTE(A261,",","µ",4))-3) &amp;" "&amp;MID(A261,FIND("µ",SUBSTITUTE(A261,",","µ",20))+2,FIND("µ",SUBSTITUTE(A261,",","µ",21))-FIND("µ",SUBSTITUTE(A261,",","µ",20))-3)&amp;" "&amp;MID(A261,FIND("µ",SUBSTITUTE(A261,",","µ",25))+2,FIND("µ",SUBSTITUTE(A261,",","µ",26))-FIND("µ",SUBSTITUTE(A261,",","µ",25))-3)&amp;" "&amp;"€"&amp;MID(A261,FIND("µ",SUBSTITUTE(A261,",","µ",26))+2,FIND("µ",SUBSTITUTE(A261,",","µ",27))-FIND("µ",SUBSTITUTE(A261,",","µ",26))-3),"NA")</f>
        <v>NA</v>
      </c>
      <c r="F261" s="44" t="str">
        <f t="shared" si="25"/>
        <v/>
      </c>
      <c r="G261" s="29"/>
    </row>
    <row r="262" spans="1:7" ht="15.75" thickBot="1" x14ac:dyDescent="0.3">
      <c r="A262" s="24"/>
      <c r="B262" s="29">
        <f t="shared" si="23"/>
        <v>0</v>
      </c>
      <c r="C262" s="29" t="str">
        <f t="shared" si="22"/>
        <v>#</v>
      </c>
      <c r="D262" s="29">
        <f t="shared" si="24"/>
        <v>1</v>
      </c>
      <c r="E262" s="30" t="str">
        <f t="shared" si="26"/>
        <v>NA</v>
      </c>
      <c r="F262" s="44" t="str">
        <f t="shared" si="25"/>
        <v/>
      </c>
      <c r="G262" s="29"/>
    </row>
    <row r="263" spans="1:7" ht="15.75" thickBot="1" x14ac:dyDescent="0.3">
      <c r="A263" s="25"/>
      <c r="B263" s="29">
        <f t="shared" si="23"/>
        <v>0</v>
      </c>
      <c r="C263" s="29" t="str">
        <f t="shared" si="22"/>
        <v>#</v>
      </c>
      <c r="D263" s="29">
        <f t="shared" si="24"/>
        <v>1</v>
      </c>
      <c r="E263" s="30" t="str">
        <f t="shared" si="26"/>
        <v>NA</v>
      </c>
      <c r="F263" s="44" t="str">
        <f t="shared" si="25"/>
        <v/>
      </c>
      <c r="G263" s="29"/>
    </row>
    <row r="264" spans="1:7" ht="15.75" thickBot="1" x14ac:dyDescent="0.3">
      <c r="A264" s="24"/>
      <c r="B264" s="29">
        <f t="shared" si="23"/>
        <v>0</v>
      </c>
      <c r="C264" s="29" t="str">
        <f t="shared" si="22"/>
        <v>#</v>
      </c>
      <c r="D264" s="29">
        <f t="shared" si="24"/>
        <v>1</v>
      </c>
      <c r="E264" s="30" t="str">
        <f t="shared" si="26"/>
        <v>NA</v>
      </c>
      <c r="F264" s="44" t="str">
        <f t="shared" si="25"/>
        <v/>
      </c>
      <c r="G264" s="29"/>
    </row>
    <row r="265" spans="1:7" ht="15.75" thickBot="1" x14ac:dyDescent="0.3">
      <c r="A265" s="25"/>
      <c r="B265" s="29">
        <f t="shared" si="23"/>
        <v>0</v>
      </c>
      <c r="C265" s="29" t="str">
        <f t="shared" si="22"/>
        <v>#</v>
      </c>
      <c r="D265" s="29">
        <f t="shared" si="24"/>
        <v>1</v>
      </c>
      <c r="E265" s="30" t="str">
        <f t="shared" si="26"/>
        <v>NA</v>
      </c>
      <c r="F265" s="44" t="str">
        <f t="shared" si="25"/>
        <v/>
      </c>
      <c r="G265" s="29"/>
    </row>
    <row r="266" spans="1:7" ht="15.75" thickBot="1" x14ac:dyDescent="0.3">
      <c r="A266" s="24"/>
      <c r="B266" s="29">
        <f t="shared" si="23"/>
        <v>0</v>
      </c>
      <c r="C266" s="29" t="str">
        <f t="shared" si="22"/>
        <v>#</v>
      </c>
      <c r="D266" s="29">
        <f t="shared" si="24"/>
        <v>1</v>
      </c>
      <c r="E266" s="30" t="str">
        <f t="shared" si="26"/>
        <v>NA</v>
      </c>
      <c r="F266" s="44" t="str">
        <f t="shared" si="25"/>
        <v/>
      </c>
      <c r="G266" s="29"/>
    </row>
    <row r="267" spans="1:7" ht="15.75" thickBot="1" x14ac:dyDescent="0.3">
      <c r="A267" s="25"/>
      <c r="B267" s="29">
        <f t="shared" si="23"/>
        <v>0</v>
      </c>
      <c r="C267" s="29" t="str">
        <f t="shared" si="22"/>
        <v>#</v>
      </c>
      <c r="D267" s="29">
        <f t="shared" si="24"/>
        <v>1</v>
      </c>
      <c r="E267" s="30" t="str">
        <f t="shared" si="26"/>
        <v>NA</v>
      </c>
      <c r="F267" s="44" t="str">
        <f t="shared" si="25"/>
        <v/>
      </c>
      <c r="G267" s="29"/>
    </row>
    <row r="268" spans="1:7" ht="15.75" thickBot="1" x14ac:dyDescent="0.3">
      <c r="A268" s="24"/>
      <c r="B268" s="29">
        <f t="shared" si="23"/>
        <v>0</v>
      </c>
      <c r="C268" s="29" t="str">
        <f t="shared" si="22"/>
        <v>#</v>
      </c>
      <c r="D268" s="29">
        <f t="shared" si="24"/>
        <v>1</v>
      </c>
      <c r="E268" s="30" t="str">
        <f t="shared" si="26"/>
        <v>NA</v>
      </c>
      <c r="F268" s="44" t="str">
        <f t="shared" si="25"/>
        <v/>
      </c>
      <c r="G268" s="29"/>
    </row>
    <row r="269" spans="1:7" ht="15.75" thickBot="1" x14ac:dyDescent="0.3">
      <c r="A269" s="25"/>
      <c r="B269" s="29">
        <f t="shared" si="23"/>
        <v>0</v>
      </c>
      <c r="C269" s="29" t="str">
        <f t="shared" si="22"/>
        <v>#</v>
      </c>
      <c r="D269" s="29">
        <f t="shared" si="24"/>
        <v>1</v>
      </c>
      <c r="E269" s="30" t="str">
        <f t="shared" si="26"/>
        <v>NA</v>
      </c>
      <c r="F269" s="44" t="str">
        <f t="shared" si="25"/>
        <v/>
      </c>
      <c r="G269" s="29"/>
    </row>
    <row r="270" spans="1:7" ht="15.75" thickBot="1" x14ac:dyDescent="0.3">
      <c r="A270" s="24"/>
      <c r="B270" s="29">
        <f t="shared" si="23"/>
        <v>0</v>
      </c>
      <c r="C270" s="29" t="str">
        <f t="shared" si="22"/>
        <v>#</v>
      </c>
      <c r="D270" s="29">
        <f t="shared" si="24"/>
        <v>1</v>
      </c>
      <c r="E270" s="30" t="str">
        <f t="shared" si="26"/>
        <v>NA</v>
      </c>
      <c r="F270" s="44" t="str">
        <f t="shared" si="25"/>
        <v/>
      </c>
      <c r="G270" s="29"/>
    </row>
    <row r="271" spans="1:7" ht="15.75" thickBot="1" x14ac:dyDescent="0.3">
      <c r="A271" s="25"/>
      <c r="B271" s="29">
        <f t="shared" si="23"/>
        <v>0</v>
      </c>
      <c r="C271" s="29" t="str">
        <f t="shared" si="22"/>
        <v>#</v>
      </c>
      <c r="D271" s="29">
        <f t="shared" si="24"/>
        <v>1</v>
      </c>
      <c r="E271" s="30" t="str">
        <f t="shared" si="26"/>
        <v>NA</v>
      </c>
      <c r="F271" s="44" t="str">
        <f t="shared" si="25"/>
        <v/>
      </c>
      <c r="G271" s="29"/>
    </row>
    <row r="272" spans="1:7" ht="15.75" thickBot="1" x14ac:dyDescent="0.3">
      <c r="A272" s="24"/>
      <c r="B272" s="29">
        <f t="shared" si="23"/>
        <v>0</v>
      </c>
      <c r="C272" s="29" t="str">
        <f t="shared" si="22"/>
        <v>#</v>
      </c>
      <c r="D272" s="29">
        <f t="shared" si="24"/>
        <v>1</v>
      </c>
      <c r="E272" s="30" t="str">
        <f t="shared" si="26"/>
        <v>NA</v>
      </c>
      <c r="F272" s="44" t="str">
        <f t="shared" si="25"/>
        <v/>
      </c>
      <c r="G272" s="29"/>
    </row>
    <row r="273" spans="1:7" ht="15.75" thickBot="1" x14ac:dyDescent="0.3">
      <c r="A273" s="25"/>
      <c r="B273" s="29">
        <f t="shared" si="23"/>
        <v>0</v>
      </c>
      <c r="C273" s="29" t="str">
        <f t="shared" si="22"/>
        <v>#</v>
      </c>
      <c r="D273" s="29">
        <f t="shared" si="24"/>
        <v>1</v>
      </c>
      <c r="E273" s="30" t="str">
        <f t="shared" si="26"/>
        <v>NA</v>
      </c>
      <c r="F273" s="44" t="str">
        <f t="shared" si="25"/>
        <v/>
      </c>
      <c r="G273" s="29"/>
    </row>
    <row r="274" spans="1:7" ht="15.75" thickBot="1" x14ac:dyDescent="0.3">
      <c r="A274" s="24"/>
      <c r="B274" s="29">
        <f t="shared" si="23"/>
        <v>0</v>
      </c>
      <c r="C274" s="29" t="str">
        <f t="shared" si="22"/>
        <v>#</v>
      </c>
      <c r="D274" s="29">
        <f t="shared" si="24"/>
        <v>1</v>
      </c>
      <c r="E274" s="30" t="str">
        <f t="shared" si="26"/>
        <v>NA</v>
      </c>
      <c r="F274" s="44" t="str">
        <f t="shared" si="25"/>
        <v/>
      </c>
      <c r="G274" s="29"/>
    </row>
    <row r="275" spans="1:7" ht="15.75" thickBot="1" x14ac:dyDescent="0.3">
      <c r="A275" s="25"/>
      <c r="B275" s="29">
        <f t="shared" si="23"/>
        <v>0</v>
      </c>
      <c r="C275" s="29" t="str">
        <f t="shared" ref="C275:C338" si="27" xml:space="preserve"> "#" &amp; IFERROR(MID(A275,1,FIND(",",A275,1)-1),"")</f>
        <v>#</v>
      </c>
      <c r="D275" s="29">
        <f t="shared" si="24"/>
        <v>1</v>
      </c>
      <c r="E275" s="30" t="str">
        <f t="shared" si="26"/>
        <v>NA</v>
      </c>
      <c r="F275" s="44" t="str">
        <f t="shared" si="25"/>
        <v/>
      </c>
      <c r="G275" s="29"/>
    </row>
    <row r="276" spans="1:7" ht="15.75" thickBot="1" x14ac:dyDescent="0.3">
      <c r="A276" s="24"/>
      <c r="B276" s="29">
        <f t="shared" si="23"/>
        <v>0</v>
      </c>
      <c r="C276" s="29" t="str">
        <f t="shared" si="27"/>
        <v>#</v>
      </c>
      <c r="D276" s="29">
        <f t="shared" si="24"/>
        <v>1</v>
      </c>
      <c r="E276" s="30" t="str">
        <f t="shared" si="26"/>
        <v>NA</v>
      </c>
      <c r="F276" s="44" t="str">
        <f t="shared" si="25"/>
        <v/>
      </c>
      <c r="G276" s="29"/>
    </row>
    <row r="277" spans="1:7" ht="15.75" thickBot="1" x14ac:dyDescent="0.3">
      <c r="A277" s="25"/>
      <c r="B277" s="29">
        <f t="shared" si="23"/>
        <v>0</v>
      </c>
      <c r="C277" s="29" t="str">
        <f t="shared" si="27"/>
        <v>#</v>
      </c>
      <c r="D277" s="29">
        <f t="shared" si="24"/>
        <v>1</v>
      </c>
      <c r="E277" s="30" t="str">
        <f t="shared" si="26"/>
        <v>NA</v>
      </c>
      <c r="F277" s="44" t="str">
        <f t="shared" si="25"/>
        <v/>
      </c>
      <c r="G277" s="29"/>
    </row>
    <row r="278" spans="1:7" ht="15.75" thickBot="1" x14ac:dyDescent="0.3">
      <c r="A278" s="24"/>
      <c r="B278" s="29">
        <f t="shared" si="23"/>
        <v>0</v>
      </c>
      <c r="C278" s="29" t="str">
        <f t="shared" si="27"/>
        <v>#</v>
      </c>
      <c r="D278" s="29">
        <f t="shared" si="24"/>
        <v>1</v>
      </c>
      <c r="E278" s="30" t="str">
        <f t="shared" si="26"/>
        <v>NA</v>
      </c>
      <c r="F278" s="44" t="str">
        <f t="shared" si="25"/>
        <v/>
      </c>
      <c r="G278" s="29"/>
    </row>
    <row r="279" spans="1:7" ht="15.75" thickBot="1" x14ac:dyDescent="0.3">
      <c r="A279" s="25"/>
      <c r="B279" s="29">
        <f t="shared" si="23"/>
        <v>0</v>
      </c>
      <c r="C279" s="29" t="str">
        <f t="shared" si="27"/>
        <v>#</v>
      </c>
      <c r="D279" s="29">
        <f t="shared" si="24"/>
        <v>1</v>
      </c>
      <c r="E279" s="30" t="str">
        <f t="shared" si="26"/>
        <v>NA</v>
      </c>
      <c r="F279" s="44" t="str">
        <f t="shared" si="25"/>
        <v/>
      </c>
      <c r="G279" s="29"/>
    </row>
    <row r="280" spans="1:7" ht="15.75" thickBot="1" x14ac:dyDescent="0.3">
      <c r="A280" s="24"/>
      <c r="B280" s="29">
        <f t="shared" si="23"/>
        <v>0</v>
      </c>
      <c r="C280" s="29" t="str">
        <f t="shared" si="27"/>
        <v>#</v>
      </c>
      <c r="D280" s="29">
        <f t="shared" si="24"/>
        <v>1</v>
      </c>
      <c r="E280" s="30" t="str">
        <f t="shared" si="26"/>
        <v>NA</v>
      </c>
      <c r="F280" s="44" t="str">
        <f t="shared" si="25"/>
        <v/>
      </c>
      <c r="G280" s="29"/>
    </row>
    <row r="281" spans="1:7" ht="15.75" thickBot="1" x14ac:dyDescent="0.3">
      <c r="A281" s="25"/>
      <c r="B281" s="29">
        <f t="shared" si="23"/>
        <v>0</v>
      </c>
      <c r="C281" s="29" t="str">
        <f t="shared" si="27"/>
        <v>#</v>
      </c>
      <c r="D281" s="29">
        <f t="shared" si="24"/>
        <v>1</v>
      </c>
      <c r="E281" s="30" t="str">
        <f t="shared" si="26"/>
        <v>NA</v>
      </c>
      <c r="F281" s="44" t="str">
        <f t="shared" si="25"/>
        <v/>
      </c>
      <c r="G281" s="29"/>
    </row>
    <row r="282" spans="1:7" ht="15.75" thickBot="1" x14ac:dyDescent="0.3">
      <c r="A282" s="24"/>
      <c r="B282" s="29">
        <f t="shared" si="23"/>
        <v>0</v>
      </c>
      <c r="C282" s="29" t="str">
        <f t="shared" si="27"/>
        <v>#</v>
      </c>
      <c r="D282" s="29">
        <f t="shared" si="24"/>
        <v>1</v>
      </c>
      <c r="E282" s="30" t="str">
        <f t="shared" si="26"/>
        <v>NA</v>
      </c>
      <c r="F282" s="44" t="str">
        <f t="shared" si="25"/>
        <v/>
      </c>
      <c r="G282" s="29"/>
    </row>
    <row r="283" spans="1:7" ht="15.75" thickBot="1" x14ac:dyDescent="0.3">
      <c r="A283" s="25"/>
      <c r="B283" s="29">
        <f t="shared" si="23"/>
        <v>0</v>
      </c>
      <c r="C283" s="29" t="str">
        <f t="shared" si="27"/>
        <v>#</v>
      </c>
      <c r="D283" s="29">
        <f t="shared" si="24"/>
        <v>1</v>
      </c>
      <c r="E283" s="30" t="str">
        <f t="shared" si="26"/>
        <v>NA</v>
      </c>
      <c r="F283" s="44" t="str">
        <f t="shared" si="25"/>
        <v/>
      </c>
      <c r="G283" s="29"/>
    </row>
    <row r="284" spans="1:7" ht="15.75" thickBot="1" x14ac:dyDescent="0.3">
      <c r="A284" s="24"/>
      <c r="B284" s="29">
        <f t="shared" si="23"/>
        <v>0</v>
      </c>
      <c r="C284" s="29" t="str">
        <f t="shared" si="27"/>
        <v>#</v>
      </c>
      <c r="D284" s="29">
        <f t="shared" si="24"/>
        <v>1</v>
      </c>
      <c r="E284" s="30" t="str">
        <f t="shared" si="26"/>
        <v>NA</v>
      </c>
      <c r="F284" s="44" t="str">
        <f t="shared" si="25"/>
        <v/>
      </c>
      <c r="G284" s="29"/>
    </row>
    <row r="285" spans="1:7" ht="15.75" thickBot="1" x14ac:dyDescent="0.3">
      <c r="A285" s="25"/>
      <c r="B285" s="29">
        <f t="shared" si="23"/>
        <v>0</v>
      </c>
      <c r="C285" s="29" t="str">
        <f t="shared" si="27"/>
        <v>#</v>
      </c>
      <c r="D285" s="29">
        <f t="shared" si="24"/>
        <v>1</v>
      </c>
      <c r="E285" s="30" t="str">
        <f t="shared" si="26"/>
        <v>NA</v>
      </c>
      <c r="F285" s="44" t="str">
        <f t="shared" si="25"/>
        <v/>
      </c>
      <c r="G285" s="29"/>
    </row>
    <row r="286" spans="1:7" ht="15.75" thickBot="1" x14ac:dyDescent="0.3">
      <c r="A286" s="24"/>
      <c r="B286" s="29">
        <f t="shared" si="23"/>
        <v>0</v>
      </c>
      <c r="C286" s="29" t="str">
        <f t="shared" si="27"/>
        <v>#</v>
      </c>
      <c r="D286" s="29">
        <f t="shared" si="24"/>
        <v>1</v>
      </c>
      <c r="E286" s="30" t="str">
        <f t="shared" si="26"/>
        <v>NA</v>
      </c>
      <c r="F286" s="44" t="str">
        <f t="shared" si="25"/>
        <v/>
      </c>
      <c r="G286" s="29"/>
    </row>
    <row r="287" spans="1:7" ht="15.75" thickBot="1" x14ac:dyDescent="0.3">
      <c r="A287" s="25"/>
      <c r="B287" s="29">
        <f t="shared" si="23"/>
        <v>0</v>
      </c>
      <c r="C287" s="29" t="str">
        <f t="shared" si="27"/>
        <v>#</v>
      </c>
      <c r="D287" s="29">
        <f t="shared" si="24"/>
        <v>1</v>
      </c>
      <c r="E287" s="30" t="str">
        <f t="shared" si="26"/>
        <v>NA</v>
      </c>
      <c r="F287" s="44" t="str">
        <f t="shared" si="25"/>
        <v/>
      </c>
      <c r="G287" s="29"/>
    </row>
    <row r="288" spans="1:7" ht="15.75" thickBot="1" x14ac:dyDescent="0.3">
      <c r="A288" s="24"/>
      <c r="B288" s="29">
        <f t="shared" si="23"/>
        <v>0</v>
      </c>
      <c r="C288" s="29" t="str">
        <f t="shared" si="27"/>
        <v>#</v>
      </c>
      <c r="D288" s="29">
        <f t="shared" si="24"/>
        <v>1</v>
      </c>
      <c r="E288" s="30" t="str">
        <f t="shared" si="26"/>
        <v>NA</v>
      </c>
      <c r="F288" s="44" t="str">
        <f t="shared" si="25"/>
        <v/>
      </c>
      <c r="G288" s="29"/>
    </row>
    <row r="289" spans="1:7" ht="15.75" thickBot="1" x14ac:dyDescent="0.3">
      <c r="A289" s="25"/>
      <c r="B289" s="29">
        <f t="shared" si="23"/>
        <v>0</v>
      </c>
      <c r="C289" s="29" t="str">
        <f t="shared" si="27"/>
        <v>#</v>
      </c>
      <c r="D289" s="29">
        <f t="shared" si="24"/>
        <v>1</v>
      </c>
      <c r="E289" s="30" t="str">
        <f t="shared" si="26"/>
        <v>NA</v>
      </c>
      <c r="F289" s="44" t="str">
        <f t="shared" si="25"/>
        <v/>
      </c>
      <c r="G289" s="29"/>
    </row>
    <row r="290" spans="1:7" ht="15.75" thickBot="1" x14ac:dyDescent="0.3">
      <c r="A290" s="24"/>
      <c r="B290" s="29">
        <f t="shared" si="23"/>
        <v>0</v>
      </c>
      <c r="C290" s="29" t="str">
        <f t="shared" si="27"/>
        <v>#</v>
      </c>
      <c r="D290" s="29">
        <f t="shared" si="24"/>
        <v>1</v>
      </c>
      <c r="E290" s="30" t="str">
        <f t="shared" si="26"/>
        <v>NA</v>
      </c>
      <c r="F290" s="44" t="str">
        <f t="shared" si="25"/>
        <v/>
      </c>
      <c r="G290" s="29"/>
    </row>
    <row r="291" spans="1:7" ht="15.75" thickBot="1" x14ac:dyDescent="0.3">
      <c r="A291" s="25"/>
      <c r="B291" s="29">
        <f t="shared" si="23"/>
        <v>0</v>
      </c>
      <c r="C291" s="29" t="str">
        <f t="shared" si="27"/>
        <v>#</v>
      </c>
      <c r="D291" s="29">
        <f t="shared" si="24"/>
        <v>1</v>
      </c>
      <c r="E291" s="30" t="str">
        <f t="shared" si="26"/>
        <v>NA</v>
      </c>
      <c r="F291" s="44" t="str">
        <f t="shared" si="25"/>
        <v/>
      </c>
      <c r="G291" s="29"/>
    </row>
    <row r="292" spans="1:7" ht="15.75" thickBot="1" x14ac:dyDescent="0.3">
      <c r="A292" s="24"/>
      <c r="B292" s="29">
        <f t="shared" si="23"/>
        <v>0</v>
      </c>
      <c r="C292" s="29" t="str">
        <f t="shared" si="27"/>
        <v>#</v>
      </c>
      <c r="D292" s="29">
        <f t="shared" si="24"/>
        <v>1</v>
      </c>
      <c r="E292" s="30" t="str">
        <f t="shared" si="26"/>
        <v>NA</v>
      </c>
      <c r="F292" s="44" t="str">
        <f t="shared" si="25"/>
        <v/>
      </c>
      <c r="G292" s="29"/>
    </row>
    <row r="293" spans="1:7" ht="15.75" thickBot="1" x14ac:dyDescent="0.3">
      <c r="A293" s="25"/>
      <c r="B293" s="29">
        <f t="shared" si="23"/>
        <v>0</v>
      </c>
      <c r="C293" s="29" t="str">
        <f t="shared" si="27"/>
        <v>#</v>
      </c>
      <c r="D293" s="29">
        <f t="shared" si="24"/>
        <v>1</v>
      </c>
      <c r="E293" s="30" t="str">
        <f t="shared" si="26"/>
        <v>NA</v>
      </c>
      <c r="F293" s="44" t="str">
        <f t="shared" si="25"/>
        <v/>
      </c>
      <c r="G293" s="29"/>
    </row>
    <row r="294" spans="1:7" ht="15.75" thickBot="1" x14ac:dyDescent="0.3">
      <c r="A294" s="24"/>
      <c r="B294" s="29">
        <f t="shared" si="23"/>
        <v>0</v>
      </c>
      <c r="C294" s="29" t="str">
        <f t="shared" si="27"/>
        <v>#</v>
      </c>
      <c r="D294" s="29">
        <f t="shared" si="24"/>
        <v>1</v>
      </c>
      <c r="E294" s="30" t="str">
        <f t="shared" si="26"/>
        <v>NA</v>
      </c>
      <c r="F294" s="44" t="str">
        <f t="shared" si="25"/>
        <v/>
      </c>
      <c r="G294" s="29"/>
    </row>
    <row r="295" spans="1:7" ht="15.75" thickBot="1" x14ac:dyDescent="0.3">
      <c r="A295" s="25"/>
      <c r="B295" s="29">
        <f t="shared" si="23"/>
        <v>0</v>
      </c>
      <c r="C295" s="29" t="str">
        <f t="shared" si="27"/>
        <v>#</v>
      </c>
      <c r="D295" s="29">
        <f t="shared" si="24"/>
        <v>1</v>
      </c>
      <c r="E295" s="30" t="str">
        <f t="shared" si="26"/>
        <v>NA</v>
      </c>
      <c r="F295" s="44" t="str">
        <f t="shared" si="25"/>
        <v/>
      </c>
      <c r="G295" s="29"/>
    </row>
    <row r="296" spans="1:7" ht="15.75" thickBot="1" x14ac:dyDescent="0.3">
      <c r="A296" s="24"/>
      <c r="B296" s="29">
        <f t="shared" si="23"/>
        <v>0</v>
      </c>
      <c r="C296" s="29" t="str">
        <f t="shared" si="27"/>
        <v>#</v>
      </c>
      <c r="D296" s="29">
        <f t="shared" si="24"/>
        <v>1</v>
      </c>
      <c r="E296" s="30" t="str">
        <f t="shared" si="26"/>
        <v>NA</v>
      </c>
      <c r="F296" s="44" t="str">
        <f t="shared" si="25"/>
        <v/>
      </c>
      <c r="G296" s="29"/>
    </row>
    <row r="297" spans="1:7" ht="15.75" thickBot="1" x14ac:dyDescent="0.3">
      <c r="A297" s="25"/>
      <c r="B297" s="29">
        <f t="shared" si="23"/>
        <v>0</v>
      </c>
      <c r="C297" s="29" t="str">
        <f t="shared" si="27"/>
        <v>#</v>
      </c>
      <c r="D297" s="29">
        <f t="shared" si="24"/>
        <v>1</v>
      </c>
      <c r="E297" s="30" t="str">
        <f t="shared" si="26"/>
        <v>NA</v>
      </c>
      <c r="F297" s="44" t="str">
        <f t="shared" si="25"/>
        <v/>
      </c>
      <c r="G297" s="29"/>
    </row>
    <row r="298" spans="1:7" ht="15.75" thickBot="1" x14ac:dyDescent="0.3">
      <c r="A298" s="24"/>
      <c r="B298" s="29">
        <f t="shared" si="23"/>
        <v>0</v>
      </c>
      <c r="C298" s="29" t="str">
        <f t="shared" si="27"/>
        <v>#</v>
      </c>
      <c r="D298" s="29">
        <f t="shared" si="24"/>
        <v>1</v>
      </c>
      <c r="E298" s="30" t="str">
        <f t="shared" si="26"/>
        <v>NA</v>
      </c>
      <c r="F298" s="44" t="str">
        <f t="shared" si="25"/>
        <v/>
      </c>
      <c r="G298" s="29"/>
    </row>
    <row r="299" spans="1:7" ht="15.75" thickBot="1" x14ac:dyDescent="0.3">
      <c r="A299" s="25"/>
      <c r="B299" s="29">
        <f t="shared" si="23"/>
        <v>0</v>
      </c>
      <c r="C299" s="29" t="str">
        <f t="shared" si="27"/>
        <v>#</v>
      </c>
      <c r="D299" s="29">
        <f t="shared" si="24"/>
        <v>1</v>
      </c>
      <c r="E299" s="30" t="str">
        <f t="shared" si="26"/>
        <v>NA</v>
      </c>
      <c r="F299" s="44" t="str">
        <f t="shared" si="25"/>
        <v/>
      </c>
      <c r="G299" s="29"/>
    </row>
    <row r="300" spans="1:7" ht="15.75" thickBot="1" x14ac:dyDescent="0.3">
      <c r="A300" s="24"/>
      <c r="B300" s="29">
        <f t="shared" si="23"/>
        <v>0</v>
      </c>
      <c r="C300" s="29" t="str">
        <f t="shared" si="27"/>
        <v>#</v>
      </c>
      <c r="D300" s="29">
        <f t="shared" si="24"/>
        <v>1</v>
      </c>
      <c r="E300" s="30" t="str">
        <f t="shared" si="26"/>
        <v>NA</v>
      </c>
      <c r="F300" s="44" t="str">
        <f t="shared" si="25"/>
        <v/>
      </c>
      <c r="G300" s="29"/>
    </row>
    <row r="301" spans="1:7" ht="15.75" thickBot="1" x14ac:dyDescent="0.3">
      <c r="A301" s="25"/>
      <c r="B301" s="29">
        <f t="shared" si="23"/>
        <v>0</v>
      </c>
      <c r="C301" s="29" t="str">
        <f t="shared" si="27"/>
        <v>#</v>
      </c>
      <c r="D301" s="29">
        <f t="shared" si="24"/>
        <v>1</v>
      </c>
      <c r="E301" s="30" t="str">
        <f t="shared" si="26"/>
        <v>NA</v>
      </c>
      <c r="F301" s="44" t="str">
        <f t="shared" si="25"/>
        <v/>
      </c>
      <c r="G301" s="29"/>
    </row>
    <row r="302" spans="1:7" ht="15.75" thickBot="1" x14ac:dyDescent="0.3">
      <c r="A302" s="24"/>
      <c r="B302" s="29">
        <f t="shared" si="23"/>
        <v>0</v>
      </c>
      <c r="C302" s="29" t="str">
        <f t="shared" si="27"/>
        <v>#</v>
      </c>
      <c r="D302" s="29">
        <f t="shared" si="24"/>
        <v>1</v>
      </c>
      <c r="E302" s="30" t="str">
        <f t="shared" si="26"/>
        <v>NA</v>
      </c>
      <c r="F302" s="44" t="str">
        <f t="shared" si="25"/>
        <v/>
      </c>
      <c r="G302" s="29"/>
    </row>
    <row r="303" spans="1:7" ht="15.75" thickBot="1" x14ac:dyDescent="0.3">
      <c r="A303" s="25"/>
      <c r="B303" s="29">
        <f t="shared" si="23"/>
        <v>0</v>
      </c>
      <c r="C303" s="29" t="str">
        <f t="shared" si="27"/>
        <v>#</v>
      </c>
      <c r="D303" s="29">
        <f t="shared" si="24"/>
        <v>1</v>
      </c>
      <c r="E303" s="30" t="str">
        <f t="shared" si="26"/>
        <v>NA</v>
      </c>
      <c r="F303" s="44" t="str">
        <f t="shared" si="25"/>
        <v/>
      </c>
      <c r="G303" s="29"/>
    </row>
    <row r="304" spans="1:7" ht="15.75" thickBot="1" x14ac:dyDescent="0.3">
      <c r="A304" s="24"/>
      <c r="B304" s="29">
        <f t="shared" si="23"/>
        <v>0</v>
      </c>
      <c r="C304" s="29" t="str">
        <f t="shared" si="27"/>
        <v>#</v>
      </c>
      <c r="D304" s="29">
        <f t="shared" si="24"/>
        <v>1</v>
      </c>
      <c r="E304" s="30" t="str">
        <f t="shared" si="26"/>
        <v>NA</v>
      </c>
      <c r="F304" s="44" t="str">
        <f t="shared" si="25"/>
        <v/>
      </c>
      <c r="G304" s="29"/>
    </row>
    <row r="305" spans="1:7" ht="15.75" thickBot="1" x14ac:dyDescent="0.3">
      <c r="A305" s="25"/>
      <c r="B305" s="29">
        <f t="shared" si="23"/>
        <v>0</v>
      </c>
      <c r="C305" s="29" t="str">
        <f t="shared" si="27"/>
        <v>#</v>
      </c>
      <c r="D305" s="29">
        <f t="shared" si="24"/>
        <v>1</v>
      </c>
      <c r="E305" s="30" t="str">
        <f t="shared" si="26"/>
        <v>NA</v>
      </c>
      <c r="F305" s="44" t="str">
        <f t="shared" si="25"/>
        <v/>
      </c>
      <c r="G305" s="29"/>
    </row>
    <row r="306" spans="1:7" ht="15.75" thickBot="1" x14ac:dyDescent="0.3">
      <c r="A306" s="24"/>
      <c r="B306" s="29">
        <f t="shared" si="23"/>
        <v>0</v>
      </c>
      <c r="C306" s="29" t="str">
        <f t="shared" si="27"/>
        <v>#</v>
      </c>
      <c r="D306" s="29">
        <f t="shared" si="24"/>
        <v>1</v>
      </c>
      <c r="E306" s="30" t="str">
        <f t="shared" si="26"/>
        <v>NA</v>
      </c>
      <c r="F306" s="44" t="str">
        <f t="shared" si="25"/>
        <v/>
      </c>
      <c r="G306" s="29"/>
    </row>
    <row r="307" spans="1:7" ht="15.75" thickBot="1" x14ac:dyDescent="0.3">
      <c r="A307" s="25"/>
      <c r="B307" s="29">
        <f t="shared" si="23"/>
        <v>0</v>
      </c>
      <c r="C307" s="29" t="str">
        <f t="shared" si="27"/>
        <v>#</v>
      </c>
      <c r="D307" s="29">
        <f t="shared" si="24"/>
        <v>1</v>
      </c>
      <c r="E307" s="30" t="str">
        <f t="shared" si="26"/>
        <v>NA</v>
      </c>
      <c r="F307" s="44" t="str">
        <f t="shared" si="25"/>
        <v/>
      </c>
      <c r="G307" s="29"/>
    </row>
    <row r="308" spans="1:7" ht="15.75" thickBot="1" x14ac:dyDescent="0.3">
      <c r="A308" s="24"/>
      <c r="B308" s="29">
        <f t="shared" si="23"/>
        <v>0</v>
      </c>
      <c r="C308" s="29" t="str">
        <f t="shared" si="27"/>
        <v>#</v>
      </c>
      <c r="D308" s="29">
        <f t="shared" si="24"/>
        <v>1</v>
      </c>
      <c r="E308" s="30" t="str">
        <f t="shared" si="26"/>
        <v>NA</v>
      </c>
      <c r="F308" s="44" t="str">
        <f t="shared" si="25"/>
        <v/>
      </c>
      <c r="G308" s="29"/>
    </row>
    <row r="309" spans="1:7" ht="15.75" thickBot="1" x14ac:dyDescent="0.3">
      <c r="A309" s="25"/>
      <c r="B309" s="29">
        <f t="shared" si="23"/>
        <v>0</v>
      </c>
      <c r="C309" s="29" t="str">
        <f t="shared" si="27"/>
        <v>#</v>
      </c>
      <c r="D309" s="29">
        <f t="shared" si="24"/>
        <v>1</v>
      </c>
      <c r="E309" s="30" t="str">
        <f t="shared" si="26"/>
        <v>NA</v>
      </c>
      <c r="F309" s="44" t="str">
        <f t="shared" si="25"/>
        <v/>
      </c>
      <c r="G309" s="29"/>
    </row>
    <row r="310" spans="1:7" ht="15.75" thickBot="1" x14ac:dyDescent="0.3">
      <c r="A310" s="24"/>
      <c r="B310" s="29">
        <f t="shared" si="23"/>
        <v>0</v>
      </c>
      <c r="C310" s="29" t="str">
        <f t="shared" si="27"/>
        <v>#</v>
      </c>
      <c r="D310" s="29">
        <f t="shared" si="24"/>
        <v>1</v>
      </c>
      <c r="E310" s="30" t="str">
        <f t="shared" si="26"/>
        <v>NA</v>
      </c>
      <c r="F310" s="44" t="str">
        <f t="shared" si="25"/>
        <v/>
      </c>
      <c r="G310" s="29"/>
    </row>
    <row r="311" spans="1:7" ht="15.75" thickBot="1" x14ac:dyDescent="0.3">
      <c r="A311" s="25"/>
      <c r="B311" s="29">
        <f t="shared" si="23"/>
        <v>0</v>
      </c>
      <c r="C311" s="29" t="str">
        <f t="shared" si="27"/>
        <v>#</v>
      </c>
      <c r="D311" s="29">
        <f t="shared" si="24"/>
        <v>1</v>
      </c>
      <c r="E311" s="30" t="str">
        <f t="shared" si="26"/>
        <v>NA</v>
      </c>
      <c r="F311" s="44" t="str">
        <f t="shared" si="25"/>
        <v/>
      </c>
      <c r="G311" s="29"/>
    </row>
    <row r="312" spans="1:7" ht="15.75" thickBot="1" x14ac:dyDescent="0.3">
      <c r="A312" s="24"/>
      <c r="B312" s="29">
        <f t="shared" si="23"/>
        <v>0</v>
      </c>
      <c r="C312" s="29" t="str">
        <f t="shared" si="27"/>
        <v>#</v>
      </c>
      <c r="D312" s="29">
        <f t="shared" si="24"/>
        <v>1</v>
      </c>
      <c r="E312" s="30" t="str">
        <f t="shared" si="26"/>
        <v>NA</v>
      </c>
      <c r="F312" s="44" t="str">
        <f t="shared" si="25"/>
        <v/>
      </c>
      <c r="G312" s="29"/>
    </row>
    <row r="313" spans="1:7" ht="15.75" thickBot="1" x14ac:dyDescent="0.3">
      <c r="A313" s="25"/>
      <c r="B313" s="29">
        <f t="shared" si="23"/>
        <v>0</v>
      </c>
      <c r="C313" s="29" t="str">
        <f t="shared" si="27"/>
        <v>#</v>
      </c>
      <c r="D313" s="29">
        <f t="shared" si="24"/>
        <v>1</v>
      </c>
      <c r="E313" s="30" t="str">
        <f t="shared" si="26"/>
        <v>NA</v>
      </c>
      <c r="F313" s="44" t="str">
        <f t="shared" si="25"/>
        <v/>
      </c>
      <c r="G313" s="29"/>
    </row>
    <row r="314" spans="1:7" ht="15.75" thickBot="1" x14ac:dyDescent="0.3">
      <c r="A314" s="24"/>
      <c r="B314" s="29">
        <f t="shared" si="23"/>
        <v>0</v>
      </c>
      <c r="C314" s="29" t="str">
        <f t="shared" si="27"/>
        <v>#</v>
      </c>
      <c r="D314" s="29">
        <f t="shared" si="24"/>
        <v>1</v>
      </c>
      <c r="E314" s="30" t="str">
        <f t="shared" si="26"/>
        <v>NA</v>
      </c>
      <c r="F314" s="44" t="str">
        <f t="shared" si="25"/>
        <v/>
      </c>
      <c r="G314" s="29"/>
    </row>
    <row r="315" spans="1:7" ht="15.75" thickBot="1" x14ac:dyDescent="0.3">
      <c r="A315" s="25"/>
      <c r="B315" s="29">
        <f t="shared" si="23"/>
        <v>0</v>
      </c>
      <c r="C315" s="29" t="str">
        <f t="shared" si="27"/>
        <v>#</v>
      </c>
      <c r="D315" s="29">
        <f t="shared" si="24"/>
        <v>1</v>
      </c>
      <c r="E315" s="30" t="str">
        <f t="shared" si="26"/>
        <v>NA</v>
      </c>
      <c r="F315" s="44" t="str">
        <f t="shared" si="25"/>
        <v/>
      </c>
      <c r="G315" s="29"/>
    </row>
    <row r="316" spans="1:7" ht="15.75" thickBot="1" x14ac:dyDescent="0.3">
      <c r="A316" s="24"/>
      <c r="B316" s="29">
        <f t="shared" si="23"/>
        <v>0</v>
      </c>
      <c r="C316" s="29" t="str">
        <f t="shared" si="27"/>
        <v>#</v>
      </c>
      <c r="D316" s="29">
        <f t="shared" si="24"/>
        <v>1</v>
      </c>
      <c r="E316" s="30" t="str">
        <f t="shared" si="26"/>
        <v>NA</v>
      </c>
      <c r="F316" s="44" t="str">
        <f t="shared" si="25"/>
        <v/>
      </c>
      <c r="G316" s="29"/>
    </row>
    <row r="317" spans="1:7" ht="15.75" thickBot="1" x14ac:dyDescent="0.3">
      <c r="A317" s="25"/>
      <c r="B317" s="29">
        <f t="shared" si="23"/>
        <v>0</v>
      </c>
      <c r="C317" s="29" t="str">
        <f t="shared" si="27"/>
        <v>#</v>
      </c>
      <c r="D317" s="29">
        <f t="shared" si="24"/>
        <v>1</v>
      </c>
      <c r="E317" s="30" t="str">
        <f t="shared" si="26"/>
        <v>NA</v>
      </c>
      <c r="F317" s="44" t="str">
        <f t="shared" si="25"/>
        <v/>
      </c>
      <c r="G317" s="29"/>
    </row>
    <row r="318" spans="1:7" ht="15.75" thickBot="1" x14ac:dyDescent="0.3">
      <c r="A318" s="24"/>
      <c r="B318" s="29">
        <f t="shared" si="23"/>
        <v>0</v>
      </c>
      <c r="C318" s="29" t="str">
        <f t="shared" si="27"/>
        <v>#</v>
      </c>
      <c r="D318" s="29">
        <f t="shared" si="24"/>
        <v>1</v>
      </c>
      <c r="E318" s="30" t="str">
        <f t="shared" si="26"/>
        <v>NA</v>
      </c>
      <c r="F318" s="44" t="str">
        <f t="shared" si="25"/>
        <v/>
      </c>
      <c r="G318" s="29"/>
    </row>
    <row r="319" spans="1:7" ht="15.75" thickBot="1" x14ac:dyDescent="0.3">
      <c r="A319" s="25"/>
      <c r="B319" s="29">
        <f t="shared" si="23"/>
        <v>0</v>
      </c>
      <c r="C319" s="29" t="str">
        <f t="shared" si="27"/>
        <v>#</v>
      </c>
      <c r="D319" s="29">
        <f t="shared" si="24"/>
        <v>1</v>
      </c>
      <c r="E319" s="30" t="str">
        <f t="shared" si="26"/>
        <v>NA</v>
      </c>
      <c r="F319" s="44" t="str">
        <f t="shared" si="25"/>
        <v/>
      </c>
      <c r="G319" s="29"/>
    </row>
    <row r="320" spans="1:7" ht="15.75" thickBot="1" x14ac:dyDescent="0.3">
      <c r="A320" s="24"/>
      <c r="B320" s="29">
        <f t="shared" si="23"/>
        <v>0</v>
      </c>
      <c r="C320" s="29" t="str">
        <f t="shared" si="27"/>
        <v>#</v>
      </c>
      <c r="D320" s="29">
        <f t="shared" si="24"/>
        <v>1</v>
      </c>
      <c r="E320" s="30" t="str">
        <f t="shared" si="26"/>
        <v>NA</v>
      </c>
      <c r="F320" s="44" t="str">
        <f t="shared" si="25"/>
        <v/>
      </c>
      <c r="G320" s="29"/>
    </row>
    <row r="321" spans="1:7" ht="15.75" thickBot="1" x14ac:dyDescent="0.3">
      <c r="A321" s="25"/>
      <c r="B321" s="29">
        <f t="shared" si="23"/>
        <v>0</v>
      </c>
      <c r="C321" s="29" t="str">
        <f t="shared" si="27"/>
        <v>#</v>
      </c>
      <c r="D321" s="29">
        <f t="shared" si="24"/>
        <v>1</v>
      </c>
      <c r="E321" s="30" t="str">
        <f t="shared" si="26"/>
        <v>NA</v>
      </c>
      <c r="F321" s="44" t="str">
        <f t="shared" si="25"/>
        <v/>
      </c>
      <c r="G321" s="29"/>
    </row>
    <row r="322" spans="1:7" ht="15.75" thickBot="1" x14ac:dyDescent="0.3">
      <c r="A322" s="24"/>
      <c r="B322" s="29">
        <f t="shared" ref="B322:B385" si="28">LEN(A322)</f>
        <v>0</v>
      </c>
      <c r="C322" s="29" t="str">
        <f t="shared" si="27"/>
        <v>#</v>
      </c>
      <c r="D322" s="29">
        <f t="shared" ref="D322:D385" si="29">LEN(C322)</f>
        <v>1</v>
      </c>
      <c r="E322" s="30" t="str">
        <f t="shared" si="26"/>
        <v>NA</v>
      </c>
      <c r="F322" s="44" t="str">
        <f t="shared" ref="F322:F385" si="30">IFERROR(MID(E322,1,FIND(",",E322,1)-1),"")</f>
        <v/>
      </c>
      <c r="G322" s="29"/>
    </row>
    <row r="323" spans="1:7" ht="15.75" thickBot="1" x14ac:dyDescent="0.3">
      <c r="A323" s="25"/>
      <c r="B323" s="29">
        <f t="shared" si="28"/>
        <v>0</v>
      </c>
      <c r="C323" s="29" t="str">
        <f t="shared" si="27"/>
        <v>#</v>
      </c>
      <c r="D323" s="29">
        <f t="shared" si="29"/>
        <v>1</v>
      </c>
      <c r="E323" s="30" t="str">
        <f t="shared" si="26"/>
        <v>NA</v>
      </c>
      <c r="F323" s="44" t="str">
        <f t="shared" si="30"/>
        <v/>
      </c>
      <c r="G323" s="29"/>
    </row>
    <row r="324" spans="1:7" ht="15.75" thickBot="1" x14ac:dyDescent="0.3">
      <c r="A324" s="24"/>
      <c r="B324" s="29">
        <f t="shared" si="28"/>
        <v>0</v>
      </c>
      <c r="C324" s="29" t="str">
        <f t="shared" si="27"/>
        <v>#</v>
      </c>
      <c r="D324" s="29">
        <f t="shared" si="29"/>
        <v>1</v>
      </c>
      <c r="E324" s="30" t="str">
        <f t="shared" si="26"/>
        <v>NA</v>
      </c>
      <c r="F324" s="44" t="str">
        <f t="shared" si="30"/>
        <v/>
      </c>
      <c r="G324" s="29"/>
    </row>
    <row r="325" spans="1:7" ht="15.75" thickBot="1" x14ac:dyDescent="0.3">
      <c r="A325" s="25"/>
      <c r="B325" s="29">
        <f t="shared" si="28"/>
        <v>0</v>
      </c>
      <c r="C325" s="29" t="str">
        <f t="shared" si="27"/>
        <v>#</v>
      </c>
      <c r="D325" s="29">
        <f t="shared" si="29"/>
        <v>1</v>
      </c>
      <c r="E325" s="30" t="str">
        <f t="shared" ref="E325:E388" si="31">IFERROR(TEXT(DATE(RIGHT(MID(A325,FIND("µ",SUBSTITUTE(A325,",","µ",1))+2,FIND("µ",SUBSTITUTE(A325,",","µ",2))-FIND("µ",SUBSTITUTE(A325,",","µ",1))+4),4),MONTH(1&amp;MID(MID(A325,FIND("µ",SUBSTITUTE(A325,",","µ",1))+2,FIND("µ",SUBSTITUTE(A325,",","µ",2))-FIND("µ",SUBSTITUTE(A325,",","µ",1))+4),1,FIND(" ",MID(A325,FIND("µ",SUBSTITUTE(A325,",","µ",1))+2,FIND("µ",SUBSTITUTE(A325,",","µ",2))-FIND("µ",SUBSTITUTE(A325,",","µ",1))+4))-1)),MID(MID(A325,FIND("µ",SUBSTITUTE(A325,",","µ",1))+2,FIND("µ",SUBSTITUTE(A325,",","µ",2))-FIND("µ",SUBSTITUTE(A325,",","µ",1))+4),FIND(" ",MID(A325,FIND("µ",SUBSTITUTE(A325,",","µ",1))+2,FIND("µ",SUBSTITUTE(A325,",","µ",2))-FIND("µ",SUBSTITUTE(A325,",","µ",1))+4))+1,2)),"JJ/MM/AA") &amp;","&amp;" "&amp; TEXT(VALUE(MID(A325,FIND(""",""",A325)+3,10)),"hh:mm:ss")&amp;" "&amp;MID(A325,FIND("µ",SUBSTITUTE(A325,",","µ",4))+2,FIND("µ",SUBSTITUTE(A325,",","µ",5))-FIND("µ",SUBSTITUTE(A325,",","µ",4))-3) &amp;" "&amp;MID(A325,FIND("µ",SUBSTITUTE(A325,",","µ",20))+2,FIND("µ",SUBSTITUTE(A325,",","µ",21))-FIND("µ",SUBSTITUTE(A325,",","µ",20))-3)&amp;" "&amp;MID(A325,FIND("µ",SUBSTITUTE(A325,",","µ",25))+2,FIND("µ",SUBSTITUTE(A325,",","µ",26))-FIND("µ",SUBSTITUTE(A325,",","µ",25))-3)&amp;" "&amp;"€"&amp;MID(A325,FIND("µ",SUBSTITUTE(A325,",","µ",26))+2,FIND("µ",SUBSTITUTE(A325,",","µ",27))-FIND("µ",SUBSTITUTE(A325,",","µ",26))-3),"NA")</f>
        <v>NA</v>
      </c>
      <c r="F325" s="44" t="str">
        <f t="shared" si="30"/>
        <v/>
      </c>
      <c r="G325" s="29"/>
    </row>
    <row r="326" spans="1:7" ht="15.75" thickBot="1" x14ac:dyDescent="0.3">
      <c r="A326" s="24"/>
      <c r="B326" s="29">
        <f t="shared" si="28"/>
        <v>0</v>
      </c>
      <c r="C326" s="29" t="str">
        <f t="shared" si="27"/>
        <v>#</v>
      </c>
      <c r="D326" s="29">
        <f t="shared" si="29"/>
        <v>1</v>
      </c>
      <c r="E326" s="30" t="str">
        <f t="shared" si="31"/>
        <v>NA</v>
      </c>
      <c r="F326" s="44" t="str">
        <f t="shared" si="30"/>
        <v/>
      </c>
      <c r="G326" s="29"/>
    </row>
    <row r="327" spans="1:7" ht="15.75" thickBot="1" x14ac:dyDescent="0.3">
      <c r="A327" s="25"/>
      <c r="B327" s="29">
        <f t="shared" si="28"/>
        <v>0</v>
      </c>
      <c r="C327" s="29" t="str">
        <f t="shared" si="27"/>
        <v>#</v>
      </c>
      <c r="D327" s="29">
        <f t="shared" si="29"/>
        <v>1</v>
      </c>
      <c r="E327" s="30" t="str">
        <f t="shared" si="31"/>
        <v>NA</v>
      </c>
      <c r="F327" s="44" t="str">
        <f t="shared" si="30"/>
        <v/>
      </c>
      <c r="G327" s="29"/>
    </row>
    <row r="328" spans="1:7" ht="15.75" thickBot="1" x14ac:dyDescent="0.3">
      <c r="A328" s="24"/>
      <c r="B328" s="29">
        <f t="shared" si="28"/>
        <v>0</v>
      </c>
      <c r="C328" s="29" t="str">
        <f t="shared" si="27"/>
        <v>#</v>
      </c>
      <c r="D328" s="29">
        <f t="shared" si="29"/>
        <v>1</v>
      </c>
      <c r="E328" s="30" t="str">
        <f t="shared" si="31"/>
        <v>NA</v>
      </c>
      <c r="F328" s="44" t="str">
        <f t="shared" si="30"/>
        <v/>
      </c>
      <c r="G328" s="29"/>
    </row>
    <row r="329" spans="1:7" ht="15.75" thickBot="1" x14ac:dyDescent="0.3">
      <c r="A329" s="25"/>
      <c r="B329" s="29">
        <f t="shared" si="28"/>
        <v>0</v>
      </c>
      <c r="C329" s="29" t="str">
        <f t="shared" si="27"/>
        <v>#</v>
      </c>
      <c r="D329" s="29">
        <f t="shared" si="29"/>
        <v>1</v>
      </c>
      <c r="E329" s="30" t="str">
        <f t="shared" si="31"/>
        <v>NA</v>
      </c>
      <c r="F329" s="44" t="str">
        <f t="shared" si="30"/>
        <v/>
      </c>
      <c r="G329" s="29"/>
    </row>
    <row r="330" spans="1:7" ht="15.75" thickBot="1" x14ac:dyDescent="0.3">
      <c r="A330" s="24"/>
      <c r="B330" s="29">
        <f t="shared" si="28"/>
        <v>0</v>
      </c>
      <c r="C330" s="29" t="str">
        <f t="shared" si="27"/>
        <v>#</v>
      </c>
      <c r="D330" s="29">
        <f t="shared" si="29"/>
        <v>1</v>
      </c>
      <c r="E330" s="30" t="str">
        <f t="shared" si="31"/>
        <v>NA</v>
      </c>
      <c r="F330" s="44" t="str">
        <f t="shared" si="30"/>
        <v/>
      </c>
      <c r="G330" s="29"/>
    </row>
    <row r="331" spans="1:7" ht="15.75" thickBot="1" x14ac:dyDescent="0.3">
      <c r="A331" s="25"/>
      <c r="B331" s="29">
        <f t="shared" si="28"/>
        <v>0</v>
      </c>
      <c r="C331" s="29" t="str">
        <f t="shared" si="27"/>
        <v>#</v>
      </c>
      <c r="D331" s="29">
        <f t="shared" si="29"/>
        <v>1</v>
      </c>
      <c r="E331" s="30" t="str">
        <f t="shared" si="31"/>
        <v>NA</v>
      </c>
      <c r="F331" s="44" t="str">
        <f t="shared" si="30"/>
        <v/>
      </c>
      <c r="G331" s="29"/>
    </row>
    <row r="332" spans="1:7" ht="15.75" thickBot="1" x14ac:dyDescent="0.3">
      <c r="A332" s="24"/>
      <c r="B332" s="29">
        <f t="shared" si="28"/>
        <v>0</v>
      </c>
      <c r="C332" s="29" t="str">
        <f t="shared" si="27"/>
        <v>#</v>
      </c>
      <c r="D332" s="29">
        <f t="shared" si="29"/>
        <v>1</v>
      </c>
      <c r="E332" s="30" t="str">
        <f t="shared" si="31"/>
        <v>NA</v>
      </c>
      <c r="F332" s="44" t="str">
        <f t="shared" si="30"/>
        <v/>
      </c>
      <c r="G332" s="29"/>
    </row>
    <row r="333" spans="1:7" ht="15.75" thickBot="1" x14ac:dyDescent="0.3">
      <c r="A333" s="25"/>
      <c r="B333" s="29">
        <f t="shared" si="28"/>
        <v>0</v>
      </c>
      <c r="C333" s="29" t="str">
        <f t="shared" si="27"/>
        <v>#</v>
      </c>
      <c r="D333" s="29">
        <f t="shared" si="29"/>
        <v>1</v>
      </c>
      <c r="E333" s="30" t="str">
        <f t="shared" si="31"/>
        <v>NA</v>
      </c>
      <c r="F333" s="44" t="str">
        <f t="shared" si="30"/>
        <v/>
      </c>
      <c r="G333" s="29"/>
    </row>
    <row r="334" spans="1:7" ht="15.75" thickBot="1" x14ac:dyDescent="0.3">
      <c r="A334" s="24"/>
      <c r="B334" s="29">
        <f t="shared" si="28"/>
        <v>0</v>
      </c>
      <c r="C334" s="29" t="str">
        <f t="shared" si="27"/>
        <v>#</v>
      </c>
      <c r="D334" s="29">
        <f t="shared" si="29"/>
        <v>1</v>
      </c>
      <c r="E334" s="30" t="str">
        <f t="shared" si="31"/>
        <v>NA</v>
      </c>
      <c r="F334" s="44" t="str">
        <f t="shared" si="30"/>
        <v/>
      </c>
      <c r="G334" s="29"/>
    </row>
    <row r="335" spans="1:7" ht="15.75" thickBot="1" x14ac:dyDescent="0.3">
      <c r="A335" s="25"/>
      <c r="B335" s="29">
        <f t="shared" si="28"/>
        <v>0</v>
      </c>
      <c r="C335" s="29" t="str">
        <f t="shared" si="27"/>
        <v>#</v>
      </c>
      <c r="D335" s="29">
        <f t="shared" si="29"/>
        <v>1</v>
      </c>
      <c r="E335" s="30" t="str">
        <f t="shared" si="31"/>
        <v>NA</v>
      </c>
      <c r="F335" s="44" t="str">
        <f t="shared" si="30"/>
        <v/>
      </c>
      <c r="G335" s="29"/>
    </row>
    <row r="336" spans="1:7" ht="15.75" thickBot="1" x14ac:dyDescent="0.3">
      <c r="A336" s="24"/>
      <c r="B336" s="29">
        <f t="shared" si="28"/>
        <v>0</v>
      </c>
      <c r="C336" s="29" t="str">
        <f t="shared" si="27"/>
        <v>#</v>
      </c>
      <c r="D336" s="29">
        <f t="shared" si="29"/>
        <v>1</v>
      </c>
      <c r="E336" s="30" t="str">
        <f t="shared" si="31"/>
        <v>NA</v>
      </c>
      <c r="F336" s="44" t="str">
        <f t="shared" si="30"/>
        <v/>
      </c>
      <c r="G336" s="29"/>
    </row>
    <row r="337" spans="1:7" ht="15.75" thickBot="1" x14ac:dyDescent="0.3">
      <c r="A337" s="25"/>
      <c r="B337" s="29">
        <f t="shared" si="28"/>
        <v>0</v>
      </c>
      <c r="C337" s="29" t="str">
        <f t="shared" si="27"/>
        <v>#</v>
      </c>
      <c r="D337" s="29">
        <f t="shared" si="29"/>
        <v>1</v>
      </c>
      <c r="E337" s="30" t="str">
        <f t="shared" si="31"/>
        <v>NA</v>
      </c>
      <c r="F337" s="44" t="str">
        <f t="shared" si="30"/>
        <v/>
      </c>
      <c r="G337" s="29"/>
    </row>
    <row r="338" spans="1:7" ht="15.75" thickBot="1" x14ac:dyDescent="0.3">
      <c r="A338" s="24"/>
      <c r="B338" s="29">
        <f t="shared" si="28"/>
        <v>0</v>
      </c>
      <c r="C338" s="29" t="str">
        <f t="shared" si="27"/>
        <v>#</v>
      </c>
      <c r="D338" s="29">
        <f t="shared" si="29"/>
        <v>1</v>
      </c>
      <c r="E338" s="30" t="str">
        <f t="shared" si="31"/>
        <v>NA</v>
      </c>
      <c r="F338" s="44" t="str">
        <f t="shared" si="30"/>
        <v/>
      </c>
      <c r="G338" s="29"/>
    </row>
    <row r="339" spans="1:7" ht="15.75" thickBot="1" x14ac:dyDescent="0.3">
      <c r="A339" s="25"/>
      <c r="B339" s="29">
        <f t="shared" si="28"/>
        <v>0</v>
      </c>
      <c r="C339" s="29" t="str">
        <f t="shared" ref="C339:C402" si="32" xml:space="preserve"> "#" &amp; IFERROR(MID(A339,1,FIND(",",A339,1)-1),"")</f>
        <v>#</v>
      </c>
      <c r="D339" s="29">
        <f t="shared" si="29"/>
        <v>1</v>
      </c>
      <c r="E339" s="30" t="str">
        <f t="shared" si="31"/>
        <v>NA</v>
      </c>
      <c r="F339" s="44" t="str">
        <f t="shared" si="30"/>
        <v/>
      </c>
      <c r="G339" s="29"/>
    </row>
    <row r="340" spans="1:7" ht="15.75" thickBot="1" x14ac:dyDescent="0.3">
      <c r="A340" s="24"/>
      <c r="B340" s="29">
        <f t="shared" si="28"/>
        <v>0</v>
      </c>
      <c r="C340" s="29" t="str">
        <f t="shared" si="32"/>
        <v>#</v>
      </c>
      <c r="D340" s="29">
        <f t="shared" si="29"/>
        <v>1</v>
      </c>
      <c r="E340" s="30" t="str">
        <f t="shared" si="31"/>
        <v>NA</v>
      </c>
      <c r="F340" s="44" t="str">
        <f t="shared" si="30"/>
        <v/>
      </c>
      <c r="G340" s="29"/>
    </row>
    <row r="341" spans="1:7" ht="15.75" thickBot="1" x14ac:dyDescent="0.3">
      <c r="A341" s="25"/>
      <c r="B341" s="29">
        <f t="shared" si="28"/>
        <v>0</v>
      </c>
      <c r="C341" s="29" t="str">
        <f t="shared" si="32"/>
        <v>#</v>
      </c>
      <c r="D341" s="29">
        <f t="shared" si="29"/>
        <v>1</v>
      </c>
      <c r="E341" s="30" t="str">
        <f t="shared" si="31"/>
        <v>NA</v>
      </c>
      <c r="F341" s="44" t="str">
        <f t="shared" si="30"/>
        <v/>
      </c>
      <c r="G341" s="29"/>
    </row>
    <row r="342" spans="1:7" ht="15.75" thickBot="1" x14ac:dyDescent="0.3">
      <c r="A342" s="24"/>
      <c r="B342" s="29">
        <f t="shared" si="28"/>
        <v>0</v>
      </c>
      <c r="C342" s="29" t="str">
        <f t="shared" si="32"/>
        <v>#</v>
      </c>
      <c r="D342" s="29">
        <f t="shared" si="29"/>
        <v>1</v>
      </c>
      <c r="E342" s="30" t="str">
        <f t="shared" si="31"/>
        <v>NA</v>
      </c>
      <c r="F342" s="44" t="str">
        <f t="shared" si="30"/>
        <v/>
      </c>
      <c r="G342" s="29"/>
    </row>
    <row r="343" spans="1:7" ht="15.75" thickBot="1" x14ac:dyDescent="0.3">
      <c r="A343" s="25"/>
      <c r="B343" s="29">
        <f t="shared" si="28"/>
        <v>0</v>
      </c>
      <c r="C343" s="29" t="str">
        <f t="shared" si="32"/>
        <v>#</v>
      </c>
      <c r="D343" s="29">
        <f t="shared" si="29"/>
        <v>1</v>
      </c>
      <c r="E343" s="30" t="str">
        <f t="shared" si="31"/>
        <v>NA</v>
      </c>
      <c r="F343" s="44" t="str">
        <f t="shared" si="30"/>
        <v/>
      </c>
      <c r="G343" s="29"/>
    </row>
    <row r="344" spans="1:7" ht="15.75" thickBot="1" x14ac:dyDescent="0.3">
      <c r="A344" s="24"/>
      <c r="B344" s="29">
        <f t="shared" si="28"/>
        <v>0</v>
      </c>
      <c r="C344" s="29" t="str">
        <f t="shared" si="32"/>
        <v>#</v>
      </c>
      <c r="D344" s="29">
        <f t="shared" si="29"/>
        <v>1</v>
      </c>
      <c r="E344" s="30" t="str">
        <f t="shared" si="31"/>
        <v>NA</v>
      </c>
      <c r="F344" s="44" t="str">
        <f t="shared" si="30"/>
        <v/>
      </c>
      <c r="G344" s="29"/>
    </row>
    <row r="345" spans="1:7" ht="15.75" thickBot="1" x14ac:dyDescent="0.3">
      <c r="A345" s="25"/>
      <c r="B345" s="29">
        <f t="shared" si="28"/>
        <v>0</v>
      </c>
      <c r="C345" s="29" t="str">
        <f t="shared" si="32"/>
        <v>#</v>
      </c>
      <c r="D345" s="29">
        <f t="shared" si="29"/>
        <v>1</v>
      </c>
      <c r="E345" s="30" t="str">
        <f t="shared" si="31"/>
        <v>NA</v>
      </c>
      <c r="F345" s="44" t="str">
        <f t="shared" si="30"/>
        <v/>
      </c>
      <c r="G345" s="29"/>
    </row>
    <row r="346" spans="1:7" ht="15.75" thickBot="1" x14ac:dyDescent="0.3">
      <c r="A346" s="24"/>
      <c r="B346" s="29">
        <f t="shared" si="28"/>
        <v>0</v>
      </c>
      <c r="C346" s="29" t="str">
        <f t="shared" si="32"/>
        <v>#</v>
      </c>
      <c r="D346" s="29">
        <f t="shared" si="29"/>
        <v>1</v>
      </c>
      <c r="E346" s="30" t="str">
        <f t="shared" si="31"/>
        <v>NA</v>
      </c>
      <c r="F346" s="44" t="str">
        <f t="shared" si="30"/>
        <v/>
      </c>
      <c r="G346" s="29"/>
    </row>
    <row r="347" spans="1:7" ht="15.75" thickBot="1" x14ac:dyDescent="0.3">
      <c r="A347" s="25"/>
      <c r="B347" s="29">
        <f t="shared" si="28"/>
        <v>0</v>
      </c>
      <c r="C347" s="29" t="str">
        <f t="shared" si="32"/>
        <v>#</v>
      </c>
      <c r="D347" s="29">
        <f t="shared" si="29"/>
        <v>1</v>
      </c>
      <c r="E347" s="30" t="str">
        <f t="shared" si="31"/>
        <v>NA</v>
      </c>
      <c r="F347" s="44" t="str">
        <f t="shared" si="30"/>
        <v/>
      </c>
      <c r="G347" s="29"/>
    </row>
    <row r="348" spans="1:7" ht="15.75" thickBot="1" x14ac:dyDescent="0.3">
      <c r="A348" s="24"/>
      <c r="B348" s="29">
        <f t="shared" si="28"/>
        <v>0</v>
      </c>
      <c r="C348" s="29" t="str">
        <f t="shared" si="32"/>
        <v>#</v>
      </c>
      <c r="D348" s="29">
        <f t="shared" si="29"/>
        <v>1</v>
      </c>
      <c r="E348" s="30" t="str">
        <f t="shared" si="31"/>
        <v>NA</v>
      </c>
      <c r="F348" s="44" t="str">
        <f t="shared" si="30"/>
        <v/>
      </c>
      <c r="G348" s="29"/>
    </row>
    <row r="349" spans="1:7" ht="15.75" thickBot="1" x14ac:dyDescent="0.3">
      <c r="A349" s="25"/>
      <c r="B349" s="29">
        <f t="shared" si="28"/>
        <v>0</v>
      </c>
      <c r="C349" s="29" t="str">
        <f t="shared" si="32"/>
        <v>#</v>
      </c>
      <c r="D349" s="29">
        <f t="shared" si="29"/>
        <v>1</v>
      </c>
      <c r="E349" s="30" t="str">
        <f t="shared" si="31"/>
        <v>NA</v>
      </c>
      <c r="F349" s="44" t="str">
        <f t="shared" si="30"/>
        <v/>
      </c>
      <c r="G349" s="29"/>
    </row>
    <row r="350" spans="1:7" ht="15.75" thickBot="1" x14ac:dyDescent="0.3">
      <c r="A350" s="24"/>
      <c r="B350" s="29">
        <f t="shared" si="28"/>
        <v>0</v>
      </c>
      <c r="C350" s="29" t="str">
        <f t="shared" si="32"/>
        <v>#</v>
      </c>
      <c r="D350" s="29">
        <f t="shared" si="29"/>
        <v>1</v>
      </c>
      <c r="E350" s="30" t="str">
        <f t="shared" si="31"/>
        <v>NA</v>
      </c>
      <c r="F350" s="44" t="str">
        <f t="shared" si="30"/>
        <v/>
      </c>
      <c r="G350" s="29"/>
    </row>
    <row r="351" spans="1:7" ht="15.75" thickBot="1" x14ac:dyDescent="0.3">
      <c r="A351" s="25"/>
      <c r="B351" s="29">
        <f t="shared" si="28"/>
        <v>0</v>
      </c>
      <c r="C351" s="29" t="str">
        <f t="shared" si="32"/>
        <v>#</v>
      </c>
      <c r="D351" s="29">
        <f t="shared" si="29"/>
        <v>1</v>
      </c>
      <c r="E351" s="30" t="str">
        <f t="shared" si="31"/>
        <v>NA</v>
      </c>
      <c r="F351" s="44" t="str">
        <f t="shared" si="30"/>
        <v/>
      </c>
      <c r="G351" s="29"/>
    </row>
    <row r="352" spans="1:7" ht="15.75" thickBot="1" x14ac:dyDescent="0.3">
      <c r="A352" s="24"/>
      <c r="B352" s="29">
        <f t="shared" si="28"/>
        <v>0</v>
      </c>
      <c r="C352" s="29" t="str">
        <f t="shared" si="32"/>
        <v>#</v>
      </c>
      <c r="D352" s="29">
        <f t="shared" si="29"/>
        <v>1</v>
      </c>
      <c r="E352" s="30" t="str">
        <f t="shared" si="31"/>
        <v>NA</v>
      </c>
      <c r="F352" s="44" t="str">
        <f t="shared" si="30"/>
        <v/>
      </c>
      <c r="G352" s="29"/>
    </row>
    <row r="353" spans="1:7" ht="15.75" thickBot="1" x14ac:dyDescent="0.3">
      <c r="A353" s="25"/>
      <c r="B353" s="29">
        <f t="shared" si="28"/>
        <v>0</v>
      </c>
      <c r="C353" s="29" t="str">
        <f t="shared" si="32"/>
        <v>#</v>
      </c>
      <c r="D353" s="29">
        <f t="shared" si="29"/>
        <v>1</v>
      </c>
      <c r="E353" s="30" t="str">
        <f t="shared" si="31"/>
        <v>NA</v>
      </c>
      <c r="F353" s="44" t="str">
        <f t="shared" si="30"/>
        <v/>
      </c>
      <c r="G353" s="29"/>
    </row>
    <row r="354" spans="1:7" ht="15.75" thickBot="1" x14ac:dyDescent="0.3">
      <c r="A354" s="24"/>
      <c r="B354" s="29">
        <f t="shared" si="28"/>
        <v>0</v>
      </c>
      <c r="C354" s="29" t="str">
        <f t="shared" si="32"/>
        <v>#</v>
      </c>
      <c r="D354" s="29">
        <f t="shared" si="29"/>
        <v>1</v>
      </c>
      <c r="E354" s="30" t="str">
        <f t="shared" si="31"/>
        <v>NA</v>
      </c>
      <c r="F354" s="44" t="str">
        <f t="shared" si="30"/>
        <v/>
      </c>
      <c r="G354" s="29"/>
    </row>
    <row r="355" spans="1:7" ht="15.75" thickBot="1" x14ac:dyDescent="0.3">
      <c r="A355" s="25"/>
      <c r="B355" s="29">
        <f t="shared" si="28"/>
        <v>0</v>
      </c>
      <c r="C355" s="29" t="str">
        <f t="shared" si="32"/>
        <v>#</v>
      </c>
      <c r="D355" s="29">
        <f t="shared" si="29"/>
        <v>1</v>
      </c>
      <c r="E355" s="30" t="str">
        <f t="shared" si="31"/>
        <v>NA</v>
      </c>
      <c r="F355" s="44" t="str">
        <f t="shared" si="30"/>
        <v/>
      </c>
      <c r="G355" s="29"/>
    </row>
    <row r="356" spans="1:7" ht="15.75" thickBot="1" x14ac:dyDescent="0.3">
      <c r="A356" s="24"/>
      <c r="B356" s="29">
        <f t="shared" si="28"/>
        <v>0</v>
      </c>
      <c r="C356" s="29" t="str">
        <f t="shared" si="32"/>
        <v>#</v>
      </c>
      <c r="D356" s="29">
        <f t="shared" si="29"/>
        <v>1</v>
      </c>
      <c r="E356" s="30" t="str">
        <f t="shared" si="31"/>
        <v>NA</v>
      </c>
      <c r="F356" s="44" t="str">
        <f t="shared" si="30"/>
        <v/>
      </c>
      <c r="G356" s="29"/>
    </row>
    <row r="357" spans="1:7" ht="15.75" thickBot="1" x14ac:dyDescent="0.3">
      <c r="A357" s="25"/>
      <c r="B357" s="29">
        <f t="shared" si="28"/>
        <v>0</v>
      </c>
      <c r="C357" s="29" t="str">
        <f t="shared" si="32"/>
        <v>#</v>
      </c>
      <c r="D357" s="29">
        <f t="shared" si="29"/>
        <v>1</v>
      </c>
      <c r="E357" s="30" t="str">
        <f t="shared" si="31"/>
        <v>NA</v>
      </c>
      <c r="F357" s="44" t="str">
        <f t="shared" si="30"/>
        <v/>
      </c>
      <c r="G357" s="29"/>
    </row>
    <row r="358" spans="1:7" ht="15.75" thickBot="1" x14ac:dyDescent="0.3">
      <c r="A358" s="24"/>
      <c r="B358" s="29">
        <f t="shared" si="28"/>
        <v>0</v>
      </c>
      <c r="C358" s="29" t="str">
        <f t="shared" si="32"/>
        <v>#</v>
      </c>
      <c r="D358" s="29">
        <f t="shared" si="29"/>
        <v>1</v>
      </c>
      <c r="E358" s="30" t="str">
        <f t="shared" si="31"/>
        <v>NA</v>
      </c>
      <c r="F358" s="44" t="str">
        <f t="shared" si="30"/>
        <v/>
      </c>
      <c r="G358" s="29"/>
    </row>
    <row r="359" spans="1:7" ht="15.75" thickBot="1" x14ac:dyDescent="0.3">
      <c r="A359" s="25"/>
      <c r="B359" s="29">
        <f t="shared" si="28"/>
        <v>0</v>
      </c>
      <c r="C359" s="29" t="str">
        <f t="shared" si="32"/>
        <v>#</v>
      </c>
      <c r="D359" s="29">
        <f t="shared" si="29"/>
        <v>1</v>
      </c>
      <c r="E359" s="30" t="str">
        <f t="shared" si="31"/>
        <v>NA</v>
      </c>
      <c r="F359" s="44" t="str">
        <f t="shared" si="30"/>
        <v/>
      </c>
      <c r="G359" s="29"/>
    </row>
    <row r="360" spans="1:7" ht="15.75" thickBot="1" x14ac:dyDescent="0.3">
      <c r="A360" s="24"/>
      <c r="B360" s="29">
        <f t="shared" si="28"/>
        <v>0</v>
      </c>
      <c r="C360" s="29" t="str">
        <f t="shared" si="32"/>
        <v>#</v>
      </c>
      <c r="D360" s="29">
        <f t="shared" si="29"/>
        <v>1</v>
      </c>
      <c r="E360" s="30" t="str">
        <f t="shared" si="31"/>
        <v>NA</v>
      </c>
      <c r="F360" s="44" t="str">
        <f t="shared" si="30"/>
        <v/>
      </c>
      <c r="G360" s="29"/>
    </row>
    <row r="361" spans="1:7" ht="15.75" thickBot="1" x14ac:dyDescent="0.3">
      <c r="A361" s="25"/>
      <c r="B361" s="29">
        <f t="shared" si="28"/>
        <v>0</v>
      </c>
      <c r="C361" s="29" t="str">
        <f t="shared" si="32"/>
        <v>#</v>
      </c>
      <c r="D361" s="29">
        <f t="shared" si="29"/>
        <v>1</v>
      </c>
      <c r="E361" s="30" t="str">
        <f t="shared" si="31"/>
        <v>NA</v>
      </c>
      <c r="F361" s="44" t="str">
        <f t="shared" si="30"/>
        <v/>
      </c>
      <c r="G361" s="29"/>
    </row>
    <row r="362" spans="1:7" ht="15.75" thickBot="1" x14ac:dyDescent="0.3">
      <c r="A362" s="24"/>
      <c r="B362" s="29">
        <f t="shared" si="28"/>
        <v>0</v>
      </c>
      <c r="C362" s="29" t="str">
        <f t="shared" si="32"/>
        <v>#</v>
      </c>
      <c r="D362" s="29">
        <f t="shared" si="29"/>
        <v>1</v>
      </c>
      <c r="E362" s="30" t="str">
        <f t="shared" si="31"/>
        <v>NA</v>
      </c>
      <c r="F362" s="44" t="str">
        <f t="shared" si="30"/>
        <v/>
      </c>
      <c r="G362" s="29"/>
    </row>
    <row r="363" spans="1:7" ht="15.75" thickBot="1" x14ac:dyDescent="0.3">
      <c r="A363" s="25"/>
      <c r="B363" s="29">
        <f t="shared" si="28"/>
        <v>0</v>
      </c>
      <c r="C363" s="29" t="str">
        <f t="shared" si="32"/>
        <v>#</v>
      </c>
      <c r="D363" s="29">
        <f t="shared" si="29"/>
        <v>1</v>
      </c>
      <c r="E363" s="30" t="str">
        <f t="shared" si="31"/>
        <v>NA</v>
      </c>
      <c r="F363" s="44" t="str">
        <f t="shared" si="30"/>
        <v/>
      </c>
      <c r="G363" s="29"/>
    </row>
    <row r="364" spans="1:7" ht="15.75" thickBot="1" x14ac:dyDescent="0.3">
      <c r="A364" s="24"/>
      <c r="B364" s="29">
        <f t="shared" si="28"/>
        <v>0</v>
      </c>
      <c r="C364" s="29" t="str">
        <f t="shared" si="32"/>
        <v>#</v>
      </c>
      <c r="D364" s="29">
        <f t="shared" si="29"/>
        <v>1</v>
      </c>
      <c r="E364" s="30" t="str">
        <f t="shared" si="31"/>
        <v>NA</v>
      </c>
      <c r="F364" s="44" t="str">
        <f t="shared" si="30"/>
        <v/>
      </c>
      <c r="G364" s="29"/>
    </row>
    <row r="365" spans="1:7" ht="15.75" thickBot="1" x14ac:dyDescent="0.3">
      <c r="A365" s="25"/>
      <c r="B365" s="29">
        <f t="shared" si="28"/>
        <v>0</v>
      </c>
      <c r="C365" s="29" t="str">
        <f t="shared" si="32"/>
        <v>#</v>
      </c>
      <c r="D365" s="29">
        <f t="shared" si="29"/>
        <v>1</v>
      </c>
      <c r="E365" s="30" t="str">
        <f t="shared" si="31"/>
        <v>NA</v>
      </c>
      <c r="F365" s="44" t="str">
        <f t="shared" si="30"/>
        <v/>
      </c>
      <c r="G365" s="29"/>
    </row>
    <row r="366" spans="1:7" ht="15.75" thickBot="1" x14ac:dyDescent="0.3">
      <c r="A366" s="24"/>
      <c r="B366" s="29">
        <f t="shared" si="28"/>
        <v>0</v>
      </c>
      <c r="C366" s="29" t="str">
        <f t="shared" si="32"/>
        <v>#</v>
      </c>
      <c r="D366" s="29">
        <f t="shared" si="29"/>
        <v>1</v>
      </c>
      <c r="E366" s="30" t="str">
        <f t="shared" si="31"/>
        <v>NA</v>
      </c>
      <c r="F366" s="44" t="str">
        <f t="shared" si="30"/>
        <v/>
      </c>
      <c r="G366" s="29"/>
    </row>
    <row r="367" spans="1:7" ht="15.75" thickBot="1" x14ac:dyDescent="0.3">
      <c r="A367" s="25"/>
      <c r="B367" s="29">
        <f t="shared" si="28"/>
        <v>0</v>
      </c>
      <c r="C367" s="29" t="str">
        <f t="shared" si="32"/>
        <v>#</v>
      </c>
      <c r="D367" s="29">
        <f t="shared" si="29"/>
        <v>1</v>
      </c>
      <c r="E367" s="30" t="str">
        <f t="shared" si="31"/>
        <v>NA</v>
      </c>
      <c r="F367" s="44" t="str">
        <f t="shared" si="30"/>
        <v/>
      </c>
      <c r="G367" s="29"/>
    </row>
    <row r="368" spans="1:7" ht="15.75" thickBot="1" x14ac:dyDescent="0.3">
      <c r="A368" s="24"/>
      <c r="B368" s="29">
        <f t="shared" si="28"/>
        <v>0</v>
      </c>
      <c r="C368" s="29" t="str">
        <f t="shared" si="32"/>
        <v>#</v>
      </c>
      <c r="D368" s="29">
        <f t="shared" si="29"/>
        <v>1</v>
      </c>
      <c r="E368" s="30" t="str">
        <f t="shared" si="31"/>
        <v>NA</v>
      </c>
      <c r="F368" s="44" t="str">
        <f t="shared" si="30"/>
        <v/>
      </c>
      <c r="G368" s="29"/>
    </row>
    <row r="369" spans="1:7" ht="15.75" thickBot="1" x14ac:dyDescent="0.3">
      <c r="A369" s="25"/>
      <c r="B369" s="29">
        <f t="shared" si="28"/>
        <v>0</v>
      </c>
      <c r="C369" s="29" t="str">
        <f t="shared" si="32"/>
        <v>#</v>
      </c>
      <c r="D369" s="29">
        <f t="shared" si="29"/>
        <v>1</v>
      </c>
      <c r="E369" s="30" t="str">
        <f t="shared" si="31"/>
        <v>NA</v>
      </c>
      <c r="F369" s="44" t="str">
        <f t="shared" si="30"/>
        <v/>
      </c>
      <c r="G369" s="29"/>
    </row>
    <row r="370" spans="1:7" ht="15.75" thickBot="1" x14ac:dyDescent="0.3">
      <c r="A370" s="24"/>
      <c r="B370" s="29">
        <f t="shared" si="28"/>
        <v>0</v>
      </c>
      <c r="C370" s="29" t="str">
        <f t="shared" si="32"/>
        <v>#</v>
      </c>
      <c r="D370" s="29">
        <f t="shared" si="29"/>
        <v>1</v>
      </c>
      <c r="E370" s="30" t="str">
        <f t="shared" si="31"/>
        <v>NA</v>
      </c>
      <c r="F370" s="44" t="str">
        <f t="shared" si="30"/>
        <v/>
      </c>
      <c r="G370" s="29"/>
    </row>
    <row r="371" spans="1:7" ht="15.75" thickBot="1" x14ac:dyDescent="0.3">
      <c r="A371" s="25"/>
      <c r="B371" s="29">
        <f t="shared" si="28"/>
        <v>0</v>
      </c>
      <c r="C371" s="29" t="str">
        <f t="shared" si="32"/>
        <v>#</v>
      </c>
      <c r="D371" s="29">
        <f t="shared" si="29"/>
        <v>1</v>
      </c>
      <c r="E371" s="30" t="str">
        <f t="shared" si="31"/>
        <v>NA</v>
      </c>
      <c r="F371" s="44" t="str">
        <f t="shared" si="30"/>
        <v/>
      </c>
      <c r="G371" s="29"/>
    </row>
    <row r="372" spans="1:7" ht="15.75" thickBot="1" x14ac:dyDescent="0.3">
      <c r="A372" s="24"/>
      <c r="B372" s="29">
        <f t="shared" si="28"/>
        <v>0</v>
      </c>
      <c r="C372" s="29" t="str">
        <f t="shared" si="32"/>
        <v>#</v>
      </c>
      <c r="D372" s="29">
        <f t="shared" si="29"/>
        <v>1</v>
      </c>
      <c r="E372" s="30" t="str">
        <f t="shared" si="31"/>
        <v>NA</v>
      </c>
      <c r="F372" s="44" t="str">
        <f t="shared" si="30"/>
        <v/>
      </c>
      <c r="G372" s="29"/>
    </row>
    <row r="373" spans="1:7" ht="15.75" thickBot="1" x14ac:dyDescent="0.3">
      <c r="A373" s="25"/>
      <c r="B373" s="29">
        <f t="shared" si="28"/>
        <v>0</v>
      </c>
      <c r="C373" s="29" t="str">
        <f t="shared" si="32"/>
        <v>#</v>
      </c>
      <c r="D373" s="29">
        <f t="shared" si="29"/>
        <v>1</v>
      </c>
      <c r="E373" s="30" t="str">
        <f t="shared" si="31"/>
        <v>NA</v>
      </c>
      <c r="F373" s="44" t="str">
        <f t="shared" si="30"/>
        <v/>
      </c>
      <c r="G373" s="29"/>
    </row>
    <row r="374" spans="1:7" ht="15.75" thickBot="1" x14ac:dyDescent="0.3">
      <c r="A374" s="24"/>
      <c r="B374" s="29">
        <f t="shared" si="28"/>
        <v>0</v>
      </c>
      <c r="C374" s="29" t="str">
        <f t="shared" si="32"/>
        <v>#</v>
      </c>
      <c r="D374" s="29">
        <f t="shared" si="29"/>
        <v>1</v>
      </c>
      <c r="E374" s="30" t="str">
        <f t="shared" si="31"/>
        <v>NA</v>
      </c>
      <c r="F374" s="44" t="str">
        <f t="shared" si="30"/>
        <v/>
      </c>
      <c r="G374" s="29"/>
    </row>
    <row r="375" spans="1:7" ht="15.75" thickBot="1" x14ac:dyDescent="0.3">
      <c r="A375" s="25"/>
      <c r="B375" s="29">
        <f t="shared" si="28"/>
        <v>0</v>
      </c>
      <c r="C375" s="29" t="str">
        <f t="shared" si="32"/>
        <v>#</v>
      </c>
      <c r="D375" s="29">
        <f t="shared" si="29"/>
        <v>1</v>
      </c>
      <c r="E375" s="30" t="str">
        <f t="shared" si="31"/>
        <v>NA</v>
      </c>
      <c r="F375" s="44" t="str">
        <f t="shared" si="30"/>
        <v/>
      </c>
      <c r="G375" s="29"/>
    </row>
    <row r="376" spans="1:7" ht="15.75" thickBot="1" x14ac:dyDescent="0.3">
      <c r="A376" s="24"/>
      <c r="B376" s="29">
        <f t="shared" si="28"/>
        <v>0</v>
      </c>
      <c r="C376" s="29" t="str">
        <f t="shared" si="32"/>
        <v>#</v>
      </c>
      <c r="D376" s="29">
        <f t="shared" si="29"/>
        <v>1</v>
      </c>
      <c r="E376" s="30" t="str">
        <f t="shared" si="31"/>
        <v>NA</v>
      </c>
      <c r="F376" s="44" t="str">
        <f t="shared" si="30"/>
        <v/>
      </c>
      <c r="G376" s="29"/>
    </row>
    <row r="377" spans="1:7" ht="15.75" thickBot="1" x14ac:dyDescent="0.3">
      <c r="A377" s="25"/>
      <c r="B377" s="29">
        <f t="shared" si="28"/>
        <v>0</v>
      </c>
      <c r="C377" s="29" t="str">
        <f t="shared" si="32"/>
        <v>#</v>
      </c>
      <c r="D377" s="29">
        <f t="shared" si="29"/>
        <v>1</v>
      </c>
      <c r="E377" s="30" t="str">
        <f t="shared" si="31"/>
        <v>NA</v>
      </c>
      <c r="F377" s="44" t="str">
        <f t="shared" si="30"/>
        <v/>
      </c>
      <c r="G377" s="29"/>
    </row>
    <row r="378" spans="1:7" ht="15.75" thickBot="1" x14ac:dyDescent="0.3">
      <c r="A378" s="24"/>
      <c r="B378" s="29">
        <f t="shared" si="28"/>
        <v>0</v>
      </c>
      <c r="C378" s="29" t="str">
        <f t="shared" si="32"/>
        <v>#</v>
      </c>
      <c r="D378" s="29">
        <f t="shared" si="29"/>
        <v>1</v>
      </c>
      <c r="E378" s="30" t="str">
        <f t="shared" si="31"/>
        <v>NA</v>
      </c>
      <c r="F378" s="44" t="str">
        <f t="shared" si="30"/>
        <v/>
      </c>
      <c r="G378" s="29"/>
    </row>
    <row r="379" spans="1:7" ht="15.75" thickBot="1" x14ac:dyDescent="0.3">
      <c r="A379" s="25"/>
      <c r="B379" s="29">
        <f t="shared" si="28"/>
        <v>0</v>
      </c>
      <c r="C379" s="29" t="str">
        <f t="shared" si="32"/>
        <v>#</v>
      </c>
      <c r="D379" s="29">
        <f t="shared" si="29"/>
        <v>1</v>
      </c>
      <c r="E379" s="30" t="str">
        <f t="shared" si="31"/>
        <v>NA</v>
      </c>
      <c r="F379" s="44" t="str">
        <f t="shared" si="30"/>
        <v/>
      </c>
      <c r="G379" s="29"/>
    </row>
    <row r="380" spans="1:7" ht="15.75" thickBot="1" x14ac:dyDescent="0.3">
      <c r="A380" s="24"/>
      <c r="B380" s="29">
        <f t="shared" si="28"/>
        <v>0</v>
      </c>
      <c r="C380" s="29" t="str">
        <f t="shared" si="32"/>
        <v>#</v>
      </c>
      <c r="D380" s="29">
        <f t="shared" si="29"/>
        <v>1</v>
      </c>
      <c r="E380" s="30" t="str">
        <f t="shared" si="31"/>
        <v>NA</v>
      </c>
      <c r="F380" s="44" t="str">
        <f t="shared" si="30"/>
        <v/>
      </c>
      <c r="G380" s="29"/>
    </row>
    <row r="381" spans="1:7" ht="15.75" thickBot="1" x14ac:dyDescent="0.3">
      <c r="A381" s="25"/>
      <c r="B381" s="29">
        <f t="shared" si="28"/>
        <v>0</v>
      </c>
      <c r="C381" s="29" t="str">
        <f t="shared" si="32"/>
        <v>#</v>
      </c>
      <c r="D381" s="29">
        <f t="shared" si="29"/>
        <v>1</v>
      </c>
      <c r="E381" s="30" t="str">
        <f t="shared" si="31"/>
        <v>NA</v>
      </c>
      <c r="F381" s="44" t="str">
        <f t="shared" si="30"/>
        <v/>
      </c>
      <c r="G381" s="29"/>
    </row>
    <row r="382" spans="1:7" ht="15.75" thickBot="1" x14ac:dyDescent="0.3">
      <c r="A382" s="24"/>
      <c r="B382" s="29">
        <f t="shared" si="28"/>
        <v>0</v>
      </c>
      <c r="C382" s="29" t="str">
        <f t="shared" si="32"/>
        <v>#</v>
      </c>
      <c r="D382" s="29">
        <f t="shared" si="29"/>
        <v>1</v>
      </c>
      <c r="E382" s="30" t="str">
        <f t="shared" si="31"/>
        <v>NA</v>
      </c>
      <c r="F382" s="44" t="str">
        <f t="shared" si="30"/>
        <v/>
      </c>
      <c r="G382" s="29"/>
    </row>
    <row r="383" spans="1:7" ht="15.75" thickBot="1" x14ac:dyDescent="0.3">
      <c r="A383" s="25"/>
      <c r="B383" s="29">
        <f t="shared" si="28"/>
        <v>0</v>
      </c>
      <c r="C383" s="29" t="str">
        <f t="shared" si="32"/>
        <v>#</v>
      </c>
      <c r="D383" s="29">
        <f t="shared" si="29"/>
        <v>1</v>
      </c>
      <c r="E383" s="30" t="str">
        <f t="shared" si="31"/>
        <v>NA</v>
      </c>
      <c r="F383" s="44" t="str">
        <f t="shared" si="30"/>
        <v/>
      </c>
      <c r="G383" s="29"/>
    </row>
    <row r="384" spans="1:7" ht="15.75" thickBot="1" x14ac:dyDescent="0.3">
      <c r="A384" s="24"/>
      <c r="B384" s="29">
        <f t="shared" si="28"/>
        <v>0</v>
      </c>
      <c r="C384" s="29" t="str">
        <f t="shared" si="32"/>
        <v>#</v>
      </c>
      <c r="D384" s="29">
        <f t="shared" si="29"/>
        <v>1</v>
      </c>
      <c r="E384" s="30" t="str">
        <f t="shared" si="31"/>
        <v>NA</v>
      </c>
      <c r="F384" s="44" t="str">
        <f t="shared" si="30"/>
        <v/>
      </c>
      <c r="G384" s="29"/>
    </row>
    <row r="385" spans="1:7" ht="15.75" thickBot="1" x14ac:dyDescent="0.3">
      <c r="A385" s="25"/>
      <c r="B385" s="29">
        <f t="shared" si="28"/>
        <v>0</v>
      </c>
      <c r="C385" s="29" t="str">
        <f t="shared" si="32"/>
        <v>#</v>
      </c>
      <c r="D385" s="29">
        <f t="shared" si="29"/>
        <v>1</v>
      </c>
      <c r="E385" s="30" t="str">
        <f t="shared" si="31"/>
        <v>NA</v>
      </c>
      <c r="F385" s="44" t="str">
        <f t="shared" si="30"/>
        <v/>
      </c>
      <c r="G385" s="29"/>
    </row>
    <row r="386" spans="1:7" ht="15.75" thickBot="1" x14ac:dyDescent="0.3">
      <c r="A386" s="24"/>
      <c r="B386" s="29">
        <f t="shared" ref="B386:B449" si="33">LEN(A386)</f>
        <v>0</v>
      </c>
      <c r="C386" s="29" t="str">
        <f t="shared" si="32"/>
        <v>#</v>
      </c>
      <c r="D386" s="29">
        <f t="shared" ref="D386:D449" si="34">LEN(C386)</f>
        <v>1</v>
      </c>
      <c r="E386" s="30" t="str">
        <f t="shared" si="31"/>
        <v>NA</v>
      </c>
      <c r="F386" s="44" t="str">
        <f t="shared" ref="F386:F449" si="35">IFERROR(MID(E386,1,FIND(",",E386,1)-1),"")</f>
        <v/>
      </c>
      <c r="G386" s="29"/>
    </row>
    <row r="387" spans="1:7" ht="15.75" thickBot="1" x14ac:dyDescent="0.3">
      <c r="A387" s="25"/>
      <c r="B387" s="29">
        <f t="shared" si="33"/>
        <v>0</v>
      </c>
      <c r="C387" s="29" t="str">
        <f t="shared" si="32"/>
        <v>#</v>
      </c>
      <c r="D387" s="29">
        <f t="shared" si="34"/>
        <v>1</v>
      </c>
      <c r="E387" s="30" t="str">
        <f t="shared" si="31"/>
        <v>NA</v>
      </c>
      <c r="F387" s="44" t="str">
        <f t="shared" si="35"/>
        <v/>
      </c>
      <c r="G387" s="29"/>
    </row>
    <row r="388" spans="1:7" ht="15.75" thickBot="1" x14ac:dyDescent="0.3">
      <c r="A388" s="24"/>
      <c r="B388" s="29">
        <f t="shared" si="33"/>
        <v>0</v>
      </c>
      <c r="C388" s="29" t="str">
        <f t="shared" si="32"/>
        <v>#</v>
      </c>
      <c r="D388" s="29">
        <f t="shared" si="34"/>
        <v>1</v>
      </c>
      <c r="E388" s="30" t="str">
        <f t="shared" si="31"/>
        <v>NA</v>
      </c>
      <c r="F388" s="44" t="str">
        <f t="shared" si="35"/>
        <v/>
      </c>
      <c r="G388" s="29"/>
    </row>
    <row r="389" spans="1:7" ht="15.75" thickBot="1" x14ac:dyDescent="0.3">
      <c r="A389" s="25"/>
      <c r="B389" s="29">
        <f t="shared" si="33"/>
        <v>0</v>
      </c>
      <c r="C389" s="29" t="str">
        <f t="shared" si="32"/>
        <v>#</v>
      </c>
      <c r="D389" s="29">
        <f t="shared" si="34"/>
        <v>1</v>
      </c>
      <c r="E389" s="30" t="str">
        <f t="shared" ref="E389:E452" si="36">IFERROR(TEXT(DATE(RIGHT(MID(A389,FIND("µ",SUBSTITUTE(A389,",","µ",1))+2,FIND("µ",SUBSTITUTE(A389,",","µ",2))-FIND("µ",SUBSTITUTE(A389,",","µ",1))+4),4),MONTH(1&amp;MID(MID(A389,FIND("µ",SUBSTITUTE(A389,",","µ",1))+2,FIND("µ",SUBSTITUTE(A389,",","µ",2))-FIND("µ",SUBSTITUTE(A389,",","µ",1))+4),1,FIND(" ",MID(A389,FIND("µ",SUBSTITUTE(A389,",","µ",1))+2,FIND("µ",SUBSTITUTE(A389,",","µ",2))-FIND("µ",SUBSTITUTE(A389,",","µ",1))+4))-1)),MID(MID(A389,FIND("µ",SUBSTITUTE(A389,",","µ",1))+2,FIND("µ",SUBSTITUTE(A389,",","µ",2))-FIND("µ",SUBSTITUTE(A389,",","µ",1))+4),FIND(" ",MID(A389,FIND("µ",SUBSTITUTE(A389,",","µ",1))+2,FIND("µ",SUBSTITUTE(A389,",","µ",2))-FIND("µ",SUBSTITUTE(A389,",","µ",1))+4))+1,2)),"JJ/MM/AA") &amp;","&amp;" "&amp; TEXT(VALUE(MID(A389,FIND(""",""",A389)+3,10)),"hh:mm:ss")&amp;" "&amp;MID(A389,FIND("µ",SUBSTITUTE(A389,",","µ",4))+2,FIND("µ",SUBSTITUTE(A389,",","µ",5))-FIND("µ",SUBSTITUTE(A389,",","µ",4))-3) &amp;" "&amp;MID(A389,FIND("µ",SUBSTITUTE(A389,",","µ",20))+2,FIND("µ",SUBSTITUTE(A389,",","µ",21))-FIND("µ",SUBSTITUTE(A389,",","µ",20))-3)&amp;" "&amp;MID(A389,FIND("µ",SUBSTITUTE(A389,",","µ",25))+2,FIND("µ",SUBSTITUTE(A389,",","µ",26))-FIND("µ",SUBSTITUTE(A389,",","µ",25))-3)&amp;" "&amp;"€"&amp;MID(A389,FIND("µ",SUBSTITUTE(A389,",","µ",26))+2,FIND("µ",SUBSTITUTE(A389,",","µ",27))-FIND("µ",SUBSTITUTE(A389,",","µ",26))-3),"NA")</f>
        <v>NA</v>
      </c>
      <c r="F389" s="44" t="str">
        <f t="shared" si="35"/>
        <v/>
      </c>
      <c r="G389" s="29"/>
    </row>
    <row r="390" spans="1:7" ht="15.75" thickBot="1" x14ac:dyDescent="0.3">
      <c r="A390" s="24"/>
      <c r="B390" s="29">
        <f t="shared" si="33"/>
        <v>0</v>
      </c>
      <c r="C390" s="29" t="str">
        <f t="shared" si="32"/>
        <v>#</v>
      </c>
      <c r="D390" s="29">
        <f t="shared" si="34"/>
        <v>1</v>
      </c>
      <c r="E390" s="30" t="str">
        <f t="shared" si="36"/>
        <v>NA</v>
      </c>
      <c r="F390" s="44" t="str">
        <f t="shared" si="35"/>
        <v/>
      </c>
      <c r="G390" s="29"/>
    </row>
    <row r="391" spans="1:7" ht="15.75" thickBot="1" x14ac:dyDescent="0.3">
      <c r="A391" s="25"/>
      <c r="B391" s="29">
        <f t="shared" si="33"/>
        <v>0</v>
      </c>
      <c r="C391" s="29" t="str">
        <f t="shared" si="32"/>
        <v>#</v>
      </c>
      <c r="D391" s="29">
        <f t="shared" si="34"/>
        <v>1</v>
      </c>
      <c r="E391" s="30" t="str">
        <f t="shared" si="36"/>
        <v>NA</v>
      </c>
      <c r="F391" s="44" t="str">
        <f t="shared" si="35"/>
        <v/>
      </c>
      <c r="G391" s="29"/>
    </row>
    <row r="392" spans="1:7" ht="15.75" thickBot="1" x14ac:dyDescent="0.3">
      <c r="A392" s="24"/>
      <c r="B392" s="29">
        <f t="shared" si="33"/>
        <v>0</v>
      </c>
      <c r="C392" s="29" t="str">
        <f t="shared" si="32"/>
        <v>#</v>
      </c>
      <c r="D392" s="29">
        <f t="shared" si="34"/>
        <v>1</v>
      </c>
      <c r="E392" s="30" t="str">
        <f t="shared" si="36"/>
        <v>NA</v>
      </c>
      <c r="F392" s="44" t="str">
        <f t="shared" si="35"/>
        <v/>
      </c>
      <c r="G392" s="29"/>
    </row>
    <row r="393" spans="1:7" ht="15.75" thickBot="1" x14ac:dyDescent="0.3">
      <c r="A393" s="25"/>
      <c r="B393" s="29">
        <f t="shared" si="33"/>
        <v>0</v>
      </c>
      <c r="C393" s="29" t="str">
        <f t="shared" si="32"/>
        <v>#</v>
      </c>
      <c r="D393" s="29">
        <f t="shared" si="34"/>
        <v>1</v>
      </c>
      <c r="E393" s="30" t="str">
        <f t="shared" si="36"/>
        <v>NA</v>
      </c>
      <c r="F393" s="44" t="str">
        <f t="shared" si="35"/>
        <v/>
      </c>
      <c r="G393" s="29"/>
    </row>
    <row r="394" spans="1:7" ht="15.75" thickBot="1" x14ac:dyDescent="0.3">
      <c r="A394" s="24"/>
      <c r="B394" s="29">
        <f t="shared" si="33"/>
        <v>0</v>
      </c>
      <c r="C394" s="29" t="str">
        <f t="shared" si="32"/>
        <v>#</v>
      </c>
      <c r="D394" s="29">
        <f t="shared" si="34"/>
        <v>1</v>
      </c>
      <c r="E394" s="30" t="str">
        <f t="shared" si="36"/>
        <v>NA</v>
      </c>
      <c r="F394" s="44" t="str">
        <f t="shared" si="35"/>
        <v/>
      </c>
      <c r="G394" s="29"/>
    </row>
    <row r="395" spans="1:7" ht="15.75" thickBot="1" x14ac:dyDescent="0.3">
      <c r="A395" s="25"/>
      <c r="B395" s="29">
        <f t="shared" si="33"/>
        <v>0</v>
      </c>
      <c r="C395" s="29" t="str">
        <f t="shared" si="32"/>
        <v>#</v>
      </c>
      <c r="D395" s="29">
        <f t="shared" si="34"/>
        <v>1</v>
      </c>
      <c r="E395" s="30" t="str">
        <f t="shared" si="36"/>
        <v>NA</v>
      </c>
      <c r="F395" s="44" t="str">
        <f t="shared" si="35"/>
        <v/>
      </c>
      <c r="G395" s="29"/>
    </row>
    <row r="396" spans="1:7" ht="15.75" thickBot="1" x14ac:dyDescent="0.3">
      <c r="A396" s="24"/>
      <c r="B396" s="29">
        <f t="shared" si="33"/>
        <v>0</v>
      </c>
      <c r="C396" s="29" t="str">
        <f t="shared" si="32"/>
        <v>#</v>
      </c>
      <c r="D396" s="29">
        <f t="shared" si="34"/>
        <v>1</v>
      </c>
      <c r="E396" s="30" t="str">
        <f t="shared" si="36"/>
        <v>NA</v>
      </c>
      <c r="F396" s="44" t="str">
        <f t="shared" si="35"/>
        <v/>
      </c>
      <c r="G396" s="29"/>
    </row>
    <row r="397" spans="1:7" ht="15.75" thickBot="1" x14ac:dyDescent="0.3">
      <c r="A397" s="25"/>
      <c r="B397" s="29">
        <f t="shared" si="33"/>
        <v>0</v>
      </c>
      <c r="C397" s="29" t="str">
        <f t="shared" si="32"/>
        <v>#</v>
      </c>
      <c r="D397" s="29">
        <f t="shared" si="34"/>
        <v>1</v>
      </c>
      <c r="E397" s="30" t="str">
        <f t="shared" si="36"/>
        <v>NA</v>
      </c>
      <c r="F397" s="44" t="str">
        <f t="shared" si="35"/>
        <v/>
      </c>
      <c r="G397" s="29"/>
    </row>
    <row r="398" spans="1:7" ht="15.75" thickBot="1" x14ac:dyDescent="0.3">
      <c r="A398" s="24"/>
      <c r="B398" s="29">
        <f t="shared" si="33"/>
        <v>0</v>
      </c>
      <c r="C398" s="29" t="str">
        <f t="shared" si="32"/>
        <v>#</v>
      </c>
      <c r="D398" s="29">
        <f t="shared" si="34"/>
        <v>1</v>
      </c>
      <c r="E398" s="30" t="str">
        <f t="shared" si="36"/>
        <v>NA</v>
      </c>
      <c r="F398" s="44" t="str">
        <f t="shared" si="35"/>
        <v/>
      </c>
      <c r="G398" s="29"/>
    </row>
    <row r="399" spans="1:7" ht="15.75" thickBot="1" x14ac:dyDescent="0.3">
      <c r="A399" s="25"/>
      <c r="B399" s="29">
        <f t="shared" si="33"/>
        <v>0</v>
      </c>
      <c r="C399" s="29" t="str">
        <f t="shared" si="32"/>
        <v>#</v>
      </c>
      <c r="D399" s="29">
        <f t="shared" si="34"/>
        <v>1</v>
      </c>
      <c r="E399" s="30" t="str">
        <f t="shared" si="36"/>
        <v>NA</v>
      </c>
      <c r="F399" s="44" t="str">
        <f t="shared" si="35"/>
        <v/>
      </c>
      <c r="G399" s="29"/>
    </row>
    <row r="400" spans="1:7" ht="15.75" thickBot="1" x14ac:dyDescent="0.3">
      <c r="A400" s="24"/>
      <c r="B400" s="29">
        <f t="shared" si="33"/>
        <v>0</v>
      </c>
      <c r="C400" s="29" t="str">
        <f t="shared" si="32"/>
        <v>#</v>
      </c>
      <c r="D400" s="29">
        <f t="shared" si="34"/>
        <v>1</v>
      </c>
      <c r="E400" s="30" t="str">
        <f t="shared" si="36"/>
        <v>NA</v>
      </c>
      <c r="F400" s="44" t="str">
        <f t="shared" si="35"/>
        <v/>
      </c>
      <c r="G400" s="29"/>
    </row>
    <row r="401" spans="1:7" ht="15.75" thickBot="1" x14ac:dyDescent="0.3">
      <c r="A401" s="25"/>
      <c r="B401" s="29">
        <f t="shared" si="33"/>
        <v>0</v>
      </c>
      <c r="C401" s="29" t="str">
        <f t="shared" si="32"/>
        <v>#</v>
      </c>
      <c r="D401" s="29">
        <f t="shared" si="34"/>
        <v>1</v>
      </c>
      <c r="E401" s="30" t="str">
        <f t="shared" si="36"/>
        <v>NA</v>
      </c>
      <c r="F401" s="44" t="str">
        <f t="shared" si="35"/>
        <v/>
      </c>
      <c r="G401" s="29"/>
    </row>
    <row r="402" spans="1:7" ht="15.75" thickBot="1" x14ac:dyDescent="0.3">
      <c r="A402" s="24"/>
      <c r="B402" s="29">
        <f t="shared" si="33"/>
        <v>0</v>
      </c>
      <c r="C402" s="29" t="str">
        <f t="shared" si="32"/>
        <v>#</v>
      </c>
      <c r="D402" s="29">
        <f t="shared" si="34"/>
        <v>1</v>
      </c>
      <c r="E402" s="30" t="str">
        <f t="shared" si="36"/>
        <v>NA</v>
      </c>
      <c r="F402" s="44" t="str">
        <f t="shared" si="35"/>
        <v/>
      </c>
      <c r="G402" s="29"/>
    </row>
    <row r="403" spans="1:7" ht="15.75" thickBot="1" x14ac:dyDescent="0.3">
      <c r="A403" s="25"/>
      <c r="B403" s="29">
        <f t="shared" si="33"/>
        <v>0</v>
      </c>
      <c r="C403" s="29" t="str">
        <f t="shared" ref="C403:C466" si="37" xml:space="preserve"> "#" &amp; IFERROR(MID(A403,1,FIND(",",A403,1)-1),"")</f>
        <v>#</v>
      </c>
      <c r="D403" s="29">
        <f t="shared" si="34"/>
        <v>1</v>
      </c>
      <c r="E403" s="30" t="str">
        <f t="shared" si="36"/>
        <v>NA</v>
      </c>
      <c r="F403" s="44" t="str">
        <f t="shared" si="35"/>
        <v/>
      </c>
      <c r="G403" s="29"/>
    </row>
    <row r="404" spans="1:7" ht="15.75" thickBot="1" x14ac:dyDescent="0.3">
      <c r="A404" s="24"/>
      <c r="B404" s="29">
        <f t="shared" si="33"/>
        <v>0</v>
      </c>
      <c r="C404" s="29" t="str">
        <f t="shared" si="37"/>
        <v>#</v>
      </c>
      <c r="D404" s="29">
        <f t="shared" si="34"/>
        <v>1</v>
      </c>
      <c r="E404" s="30" t="str">
        <f t="shared" si="36"/>
        <v>NA</v>
      </c>
      <c r="F404" s="44" t="str">
        <f t="shared" si="35"/>
        <v/>
      </c>
      <c r="G404" s="29"/>
    </row>
    <row r="405" spans="1:7" ht="15.75" thickBot="1" x14ac:dyDescent="0.3">
      <c r="A405" s="25"/>
      <c r="B405" s="29">
        <f t="shared" si="33"/>
        <v>0</v>
      </c>
      <c r="C405" s="29" t="str">
        <f t="shared" si="37"/>
        <v>#</v>
      </c>
      <c r="D405" s="29">
        <f t="shared" si="34"/>
        <v>1</v>
      </c>
      <c r="E405" s="30" t="str">
        <f t="shared" si="36"/>
        <v>NA</v>
      </c>
      <c r="F405" s="44" t="str">
        <f t="shared" si="35"/>
        <v/>
      </c>
      <c r="G405" s="29"/>
    </row>
    <row r="406" spans="1:7" ht="15.75" thickBot="1" x14ac:dyDescent="0.3">
      <c r="A406" s="24"/>
      <c r="B406" s="29">
        <f t="shared" si="33"/>
        <v>0</v>
      </c>
      <c r="C406" s="29" t="str">
        <f t="shared" si="37"/>
        <v>#</v>
      </c>
      <c r="D406" s="29">
        <f t="shared" si="34"/>
        <v>1</v>
      </c>
      <c r="E406" s="30" t="str">
        <f t="shared" si="36"/>
        <v>NA</v>
      </c>
      <c r="F406" s="44" t="str">
        <f t="shared" si="35"/>
        <v/>
      </c>
      <c r="G406" s="29"/>
    </row>
    <row r="407" spans="1:7" ht="15.75" thickBot="1" x14ac:dyDescent="0.3">
      <c r="A407" s="25"/>
      <c r="B407" s="29">
        <f t="shared" si="33"/>
        <v>0</v>
      </c>
      <c r="C407" s="29" t="str">
        <f t="shared" si="37"/>
        <v>#</v>
      </c>
      <c r="D407" s="29">
        <f t="shared" si="34"/>
        <v>1</v>
      </c>
      <c r="E407" s="30" t="str">
        <f t="shared" si="36"/>
        <v>NA</v>
      </c>
      <c r="F407" s="44" t="str">
        <f t="shared" si="35"/>
        <v/>
      </c>
      <c r="G407" s="29"/>
    </row>
    <row r="408" spans="1:7" ht="15.75" thickBot="1" x14ac:dyDescent="0.3">
      <c r="A408" s="24"/>
      <c r="B408" s="29">
        <f t="shared" si="33"/>
        <v>0</v>
      </c>
      <c r="C408" s="29" t="str">
        <f t="shared" si="37"/>
        <v>#</v>
      </c>
      <c r="D408" s="29">
        <f t="shared" si="34"/>
        <v>1</v>
      </c>
      <c r="E408" s="30" t="str">
        <f t="shared" si="36"/>
        <v>NA</v>
      </c>
      <c r="F408" s="44" t="str">
        <f t="shared" si="35"/>
        <v/>
      </c>
      <c r="G408" s="29"/>
    </row>
    <row r="409" spans="1:7" ht="15.75" thickBot="1" x14ac:dyDescent="0.3">
      <c r="A409" s="25"/>
      <c r="B409" s="29">
        <f t="shared" si="33"/>
        <v>0</v>
      </c>
      <c r="C409" s="29" t="str">
        <f t="shared" si="37"/>
        <v>#</v>
      </c>
      <c r="D409" s="29">
        <f t="shared" si="34"/>
        <v>1</v>
      </c>
      <c r="E409" s="30" t="str">
        <f t="shared" si="36"/>
        <v>NA</v>
      </c>
      <c r="F409" s="44" t="str">
        <f t="shared" si="35"/>
        <v/>
      </c>
      <c r="G409" s="29"/>
    </row>
    <row r="410" spans="1:7" ht="15.75" thickBot="1" x14ac:dyDescent="0.3">
      <c r="A410" s="24"/>
      <c r="B410" s="29">
        <f t="shared" si="33"/>
        <v>0</v>
      </c>
      <c r="C410" s="29" t="str">
        <f t="shared" si="37"/>
        <v>#</v>
      </c>
      <c r="D410" s="29">
        <f t="shared" si="34"/>
        <v>1</v>
      </c>
      <c r="E410" s="30" t="str">
        <f t="shared" si="36"/>
        <v>NA</v>
      </c>
      <c r="F410" s="44" t="str">
        <f t="shared" si="35"/>
        <v/>
      </c>
      <c r="G410" s="29"/>
    </row>
    <row r="411" spans="1:7" ht="15.75" thickBot="1" x14ac:dyDescent="0.3">
      <c r="A411" s="25"/>
      <c r="B411" s="29">
        <f t="shared" si="33"/>
        <v>0</v>
      </c>
      <c r="C411" s="29" t="str">
        <f t="shared" si="37"/>
        <v>#</v>
      </c>
      <c r="D411" s="29">
        <f t="shared" si="34"/>
        <v>1</v>
      </c>
      <c r="E411" s="30" t="str">
        <f t="shared" si="36"/>
        <v>NA</v>
      </c>
      <c r="F411" s="44" t="str">
        <f t="shared" si="35"/>
        <v/>
      </c>
      <c r="G411" s="29"/>
    </row>
    <row r="412" spans="1:7" ht="15.75" thickBot="1" x14ac:dyDescent="0.3">
      <c r="A412" s="24"/>
      <c r="B412" s="29">
        <f t="shared" si="33"/>
        <v>0</v>
      </c>
      <c r="C412" s="29" t="str">
        <f t="shared" si="37"/>
        <v>#</v>
      </c>
      <c r="D412" s="29">
        <f t="shared" si="34"/>
        <v>1</v>
      </c>
      <c r="E412" s="30" t="str">
        <f t="shared" si="36"/>
        <v>NA</v>
      </c>
      <c r="F412" s="44" t="str">
        <f t="shared" si="35"/>
        <v/>
      </c>
      <c r="G412" s="29"/>
    </row>
    <row r="413" spans="1:7" ht="15.75" thickBot="1" x14ac:dyDescent="0.3">
      <c r="A413" s="25"/>
      <c r="B413" s="29">
        <f t="shared" si="33"/>
        <v>0</v>
      </c>
      <c r="C413" s="29" t="str">
        <f t="shared" si="37"/>
        <v>#</v>
      </c>
      <c r="D413" s="29">
        <f t="shared" si="34"/>
        <v>1</v>
      </c>
      <c r="E413" s="30" t="str">
        <f t="shared" si="36"/>
        <v>NA</v>
      </c>
      <c r="F413" s="44" t="str">
        <f t="shared" si="35"/>
        <v/>
      </c>
      <c r="G413" s="29"/>
    </row>
    <row r="414" spans="1:7" ht="15.75" thickBot="1" x14ac:dyDescent="0.3">
      <c r="A414" s="24"/>
      <c r="B414" s="29">
        <f t="shared" si="33"/>
        <v>0</v>
      </c>
      <c r="C414" s="29" t="str">
        <f t="shared" si="37"/>
        <v>#</v>
      </c>
      <c r="D414" s="29">
        <f t="shared" si="34"/>
        <v>1</v>
      </c>
      <c r="E414" s="30" t="str">
        <f t="shared" si="36"/>
        <v>NA</v>
      </c>
      <c r="F414" s="44" t="str">
        <f t="shared" si="35"/>
        <v/>
      </c>
      <c r="G414" s="29"/>
    </row>
    <row r="415" spans="1:7" ht="15.75" thickBot="1" x14ac:dyDescent="0.3">
      <c r="A415" s="25"/>
      <c r="B415" s="29">
        <f t="shared" si="33"/>
        <v>0</v>
      </c>
      <c r="C415" s="29" t="str">
        <f t="shared" si="37"/>
        <v>#</v>
      </c>
      <c r="D415" s="29">
        <f t="shared" si="34"/>
        <v>1</v>
      </c>
      <c r="E415" s="30" t="str">
        <f t="shared" si="36"/>
        <v>NA</v>
      </c>
      <c r="F415" s="44" t="str">
        <f t="shared" si="35"/>
        <v/>
      </c>
      <c r="G415" s="29"/>
    </row>
    <row r="416" spans="1:7" ht="15.75" thickBot="1" x14ac:dyDescent="0.3">
      <c r="A416" s="24"/>
      <c r="B416" s="29">
        <f t="shared" si="33"/>
        <v>0</v>
      </c>
      <c r="C416" s="29" t="str">
        <f t="shared" si="37"/>
        <v>#</v>
      </c>
      <c r="D416" s="29">
        <f t="shared" si="34"/>
        <v>1</v>
      </c>
      <c r="E416" s="30" t="str">
        <f t="shared" si="36"/>
        <v>NA</v>
      </c>
      <c r="F416" s="44" t="str">
        <f t="shared" si="35"/>
        <v/>
      </c>
      <c r="G416" s="29"/>
    </row>
    <row r="417" spans="1:7" ht="15.75" thickBot="1" x14ac:dyDescent="0.3">
      <c r="A417" s="25"/>
      <c r="B417" s="29">
        <f t="shared" si="33"/>
        <v>0</v>
      </c>
      <c r="C417" s="29" t="str">
        <f t="shared" si="37"/>
        <v>#</v>
      </c>
      <c r="D417" s="29">
        <f t="shared" si="34"/>
        <v>1</v>
      </c>
      <c r="E417" s="30" t="str">
        <f t="shared" si="36"/>
        <v>NA</v>
      </c>
      <c r="F417" s="44" t="str">
        <f t="shared" si="35"/>
        <v/>
      </c>
      <c r="G417" s="29"/>
    </row>
    <row r="418" spans="1:7" ht="15.75" thickBot="1" x14ac:dyDescent="0.3">
      <c r="A418" s="24"/>
      <c r="B418" s="29">
        <f t="shared" si="33"/>
        <v>0</v>
      </c>
      <c r="C418" s="29" t="str">
        <f t="shared" si="37"/>
        <v>#</v>
      </c>
      <c r="D418" s="29">
        <f t="shared" si="34"/>
        <v>1</v>
      </c>
      <c r="E418" s="30" t="str">
        <f t="shared" si="36"/>
        <v>NA</v>
      </c>
      <c r="F418" s="44" t="str">
        <f t="shared" si="35"/>
        <v/>
      </c>
      <c r="G418" s="29"/>
    </row>
    <row r="419" spans="1:7" ht="15.75" thickBot="1" x14ac:dyDescent="0.3">
      <c r="A419" s="25"/>
      <c r="B419" s="29">
        <f t="shared" si="33"/>
        <v>0</v>
      </c>
      <c r="C419" s="29" t="str">
        <f t="shared" si="37"/>
        <v>#</v>
      </c>
      <c r="D419" s="29">
        <f t="shared" si="34"/>
        <v>1</v>
      </c>
      <c r="E419" s="30" t="str">
        <f t="shared" si="36"/>
        <v>NA</v>
      </c>
      <c r="F419" s="44" t="str">
        <f t="shared" si="35"/>
        <v/>
      </c>
      <c r="G419" s="29"/>
    </row>
    <row r="420" spans="1:7" ht="15.75" thickBot="1" x14ac:dyDescent="0.3">
      <c r="A420" s="24"/>
      <c r="B420" s="29">
        <f t="shared" si="33"/>
        <v>0</v>
      </c>
      <c r="C420" s="29" t="str">
        <f t="shared" si="37"/>
        <v>#</v>
      </c>
      <c r="D420" s="29">
        <f t="shared" si="34"/>
        <v>1</v>
      </c>
      <c r="E420" s="30" t="str">
        <f t="shared" si="36"/>
        <v>NA</v>
      </c>
      <c r="F420" s="44" t="str">
        <f t="shared" si="35"/>
        <v/>
      </c>
      <c r="G420" s="29"/>
    </row>
    <row r="421" spans="1:7" ht="15.75" thickBot="1" x14ac:dyDescent="0.3">
      <c r="A421" s="25"/>
      <c r="B421" s="29">
        <f t="shared" si="33"/>
        <v>0</v>
      </c>
      <c r="C421" s="29" t="str">
        <f t="shared" si="37"/>
        <v>#</v>
      </c>
      <c r="D421" s="29">
        <f t="shared" si="34"/>
        <v>1</v>
      </c>
      <c r="E421" s="30" t="str">
        <f t="shared" si="36"/>
        <v>NA</v>
      </c>
      <c r="F421" s="44" t="str">
        <f t="shared" si="35"/>
        <v/>
      </c>
      <c r="G421" s="29"/>
    </row>
    <row r="422" spans="1:7" ht="15.75" thickBot="1" x14ac:dyDescent="0.3">
      <c r="A422" s="24"/>
      <c r="B422" s="29">
        <f t="shared" si="33"/>
        <v>0</v>
      </c>
      <c r="C422" s="29" t="str">
        <f t="shared" si="37"/>
        <v>#</v>
      </c>
      <c r="D422" s="29">
        <f t="shared" si="34"/>
        <v>1</v>
      </c>
      <c r="E422" s="30" t="str">
        <f t="shared" si="36"/>
        <v>NA</v>
      </c>
      <c r="F422" s="44" t="str">
        <f t="shared" si="35"/>
        <v/>
      </c>
      <c r="G422" s="29"/>
    </row>
    <row r="423" spans="1:7" ht="15.75" thickBot="1" x14ac:dyDescent="0.3">
      <c r="A423" s="25"/>
      <c r="B423" s="29">
        <f t="shared" si="33"/>
        <v>0</v>
      </c>
      <c r="C423" s="29" t="str">
        <f t="shared" si="37"/>
        <v>#</v>
      </c>
      <c r="D423" s="29">
        <f t="shared" si="34"/>
        <v>1</v>
      </c>
      <c r="E423" s="30" t="str">
        <f t="shared" si="36"/>
        <v>NA</v>
      </c>
      <c r="F423" s="44" t="str">
        <f t="shared" si="35"/>
        <v/>
      </c>
      <c r="G423" s="29"/>
    </row>
    <row r="424" spans="1:7" ht="15.75" thickBot="1" x14ac:dyDescent="0.3">
      <c r="A424" s="24"/>
      <c r="B424" s="29">
        <f t="shared" si="33"/>
        <v>0</v>
      </c>
      <c r="C424" s="29" t="str">
        <f t="shared" si="37"/>
        <v>#</v>
      </c>
      <c r="D424" s="29">
        <f t="shared" si="34"/>
        <v>1</v>
      </c>
      <c r="E424" s="30" t="str">
        <f t="shared" si="36"/>
        <v>NA</v>
      </c>
      <c r="F424" s="44" t="str">
        <f t="shared" si="35"/>
        <v/>
      </c>
      <c r="G424" s="29"/>
    </row>
    <row r="425" spans="1:7" ht="15.75" thickBot="1" x14ac:dyDescent="0.3">
      <c r="A425" s="25"/>
      <c r="B425" s="29">
        <f t="shared" si="33"/>
        <v>0</v>
      </c>
      <c r="C425" s="29" t="str">
        <f t="shared" si="37"/>
        <v>#</v>
      </c>
      <c r="D425" s="29">
        <f t="shared" si="34"/>
        <v>1</v>
      </c>
      <c r="E425" s="30" t="str">
        <f t="shared" si="36"/>
        <v>NA</v>
      </c>
      <c r="F425" s="44" t="str">
        <f t="shared" si="35"/>
        <v/>
      </c>
      <c r="G425" s="29"/>
    </row>
    <row r="426" spans="1:7" ht="15.75" thickBot="1" x14ac:dyDescent="0.3">
      <c r="A426" s="24"/>
      <c r="B426" s="29">
        <f t="shared" si="33"/>
        <v>0</v>
      </c>
      <c r="C426" s="29" t="str">
        <f t="shared" si="37"/>
        <v>#</v>
      </c>
      <c r="D426" s="29">
        <f t="shared" si="34"/>
        <v>1</v>
      </c>
      <c r="E426" s="30" t="str">
        <f t="shared" si="36"/>
        <v>NA</v>
      </c>
      <c r="F426" s="44" t="str">
        <f t="shared" si="35"/>
        <v/>
      </c>
      <c r="G426" s="29"/>
    </row>
    <row r="427" spans="1:7" ht="15.75" thickBot="1" x14ac:dyDescent="0.3">
      <c r="A427" s="25"/>
      <c r="B427" s="29">
        <f t="shared" si="33"/>
        <v>0</v>
      </c>
      <c r="C427" s="29" t="str">
        <f t="shared" si="37"/>
        <v>#</v>
      </c>
      <c r="D427" s="29">
        <f t="shared" si="34"/>
        <v>1</v>
      </c>
      <c r="E427" s="30" t="str">
        <f t="shared" si="36"/>
        <v>NA</v>
      </c>
      <c r="F427" s="44" t="str">
        <f t="shared" si="35"/>
        <v/>
      </c>
      <c r="G427" s="29"/>
    </row>
    <row r="428" spans="1:7" ht="15.75" thickBot="1" x14ac:dyDescent="0.3">
      <c r="A428" s="24"/>
      <c r="B428" s="29">
        <f t="shared" si="33"/>
        <v>0</v>
      </c>
      <c r="C428" s="29" t="str">
        <f t="shared" si="37"/>
        <v>#</v>
      </c>
      <c r="D428" s="29">
        <f t="shared" si="34"/>
        <v>1</v>
      </c>
      <c r="E428" s="30" t="str">
        <f t="shared" si="36"/>
        <v>NA</v>
      </c>
      <c r="F428" s="44" t="str">
        <f t="shared" si="35"/>
        <v/>
      </c>
      <c r="G428" s="29"/>
    </row>
    <row r="429" spans="1:7" ht="15.75" thickBot="1" x14ac:dyDescent="0.3">
      <c r="A429" s="25"/>
      <c r="B429" s="29">
        <f t="shared" si="33"/>
        <v>0</v>
      </c>
      <c r="C429" s="29" t="str">
        <f t="shared" si="37"/>
        <v>#</v>
      </c>
      <c r="D429" s="29">
        <f t="shared" si="34"/>
        <v>1</v>
      </c>
      <c r="E429" s="30" t="str">
        <f t="shared" si="36"/>
        <v>NA</v>
      </c>
      <c r="F429" s="44" t="str">
        <f t="shared" si="35"/>
        <v/>
      </c>
      <c r="G429" s="29"/>
    </row>
    <row r="430" spans="1:7" ht="15.75" thickBot="1" x14ac:dyDescent="0.3">
      <c r="A430" s="24"/>
      <c r="B430" s="29">
        <f t="shared" si="33"/>
        <v>0</v>
      </c>
      <c r="C430" s="29" t="str">
        <f t="shared" si="37"/>
        <v>#</v>
      </c>
      <c r="D430" s="29">
        <f t="shared" si="34"/>
        <v>1</v>
      </c>
      <c r="E430" s="30" t="str">
        <f t="shared" si="36"/>
        <v>NA</v>
      </c>
      <c r="F430" s="44" t="str">
        <f t="shared" si="35"/>
        <v/>
      </c>
      <c r="G430" s="29"/>
    </row>
    <row r="431" spans="1:7" ht="15.75" thickBot="1" x14ac:dyDescent="0.3">
      <c r="A431" s="25"/>
      <c r="B431" s="29">
        <f t="shared" si="33"/>
        <v>0</v>
      </c>
      <c r="C431" s="29" t="str">
        <f t="shared" si="37"/>
        <v>#</v>
      </c>
      <c r="D431" s="29">
        <f t="shared" si="34"/>
        <v>1</v>
      </c>
      <c r="E431" s="30" t="str">
        <f t="shared" si="36"/>
        <v>NA</v>
      </c>
      <c r="F431" s="44" t="str">
        <f t="shared" si="35"/>
        <v/>
      </c>
      <c r="G431" s="29"/>
    </row>
    <row r="432" spans="1:7" ht="15.75" thickBot="1" x14ac:dyDescent="0.3">
      <c r="A432" s="24"/>
      <c r="B432" s="29">
        <f t="shared" si="33"/>
        <v>0</v>
      </c>
      <c r="C432" s="29" t="str">
        <f t="shared" si="37"/>
        <v>#</v>
      </c>
      <c r="D432" s="29">
        <f t="shared" si="34"/>
        <v>1</v>
      </c>
      <c r="E432" s="30" t="str">
        <f t="shared" si="36"/>
        <v>NA</v>
      </c>
      <c r="F432" s="44" t="str">
        <f t="shared" si="35"/>
        <v/>
      </c>
      <c r="G432" s="29"/>
    </row>
    <row r="433" spans="1:7" ht="15.75" thickBot="1" x14ac:dyDescent="0.3">
      <c r="A433" s="25"/>
      <c r="B433" s="29">
        <f t="shared" si="33"/>
        <v>0</v>
      </c>
      <c r="C433" s="29" t="str">
        <f t="shared" si="37"/>
        <v>#</v>
      </c>
      <c r="D433" s="29">
        <f t="shared" si="34"/>
        <v>1</v>
      </c>
      <c r="E433" s="30" t="str">
        <f t="shared" si="36"/>
        <v>NA</v>
      </c>
      <c r="F433" s="44" t="str">
        <f t="shared" si="35"/>
        <v/>
      </c>
      <c r="G433" s="29"/>
    </row>
    <row r="434" spans="1:7" ht="15.75" thickBot="1" x14ac:dyDescent="0.3">
      <c r="A434" s="24"/>
      <c r="B434" s="29">
        <f t="shared" si="33"/>
        <v>0</v>
      </c>
      <c r="C434" s="29" t="str">
        <f t="shared" si="37"/>
        <v>#</v>
      </c>
      <c r="D434" s="29">
        <f t="shared" si="34"/>
        <v>1</v>
      </c>
      <c r="E434" s="30" t="str">
        <f t="shared" si="36"/>
        <v>NA</v>
      </c>
      <c r="F434" s="44" t="str">
        <f t="shared" si="35"/>
        <v/>
      </c>
      <c r="G434" s="29"/>
    </row>
    <row r="435" spans="1:7" ht="15.75" thickBot="1" x14ac:dyDescent="0.3">
      <c r="A435" s="25"/>
      <c r="B435" s="29">
        <f t="shared" si="33"/>
        <v>0</v>
      </c>
      <c r="C435" s="29" t="str">
        <f t="shared" si="37"/>
        <v>#</v>
      </c>
      <c r="D435" s="29">
        <f t="shared" si="34"/>
        <v>1</v>
      </c>
      <c r="E435" s="30" t="str">
        <f t="shared" si="36"/>
        <v>NA</v>
      </c>
      <c r="F435" s="44" t="str">
        <f t="shared" si="35"/>
        <v/>
      </c>
      <c r="G435" s="29"/>
    </row>
    <row r="436" spans="1:7" ht="15.75" thickBot="1" x14ac:dyDescent="0.3">
      <c r="A436" s="24"/>
      <c r="B436" s="29">
        <f t="shared" si="33"/>
        <v>0</v>
      </c>
      <c r="C436" s="29" t="str">
        <f t="shared" si="37"/>
        <v>#</v>
      </c>
      <c r="D436" s="29">
        <f t="shared" si="34"/>
        <v>1</v>
      </c>
      <c r="E436" s="30" t="str">
        <f t="shared" si="36"/>
        <v>NA</v>
      </c>
      <c r="F436" s="44" t="str">
        <f t="shared" si="35"/>
        <v/>
      </c>
      <c r="G436" s="29"/>
    </row>
    <row r="437" spans="1:7" ht="15.75" thickBot="1" x14ac:dyDescent="0.3">
      <c r="A437" s="25"/>
      <c r="B437" s="29">
        <f t="shared" si="33"/>
        <v>0</v>
      </c>
      <c r="C437" s="29" t="str">
        <f t="shared" si="37"/>
        <v>#</v>
      </c>
      <c r="D437" s="29">
        <f t="shared" si="34"/>
        <v>1</v>
      </c>
      <c r="E437" s="30" t="str">
        <f t="shared" si="36"/>
        <v>NA</v>
      </c>
      <c r="F437" s="44" t="str">
        <f t="shared" si="35"/>
        <v/>
      </c>
      <c r="G437" s="29"/>
    </row>
    <row r="438" spans="1:7" ht="15.75" thickBot="1" x14ac:dyDescent="0.3">
      <c r="A438" s="24"/>
      <c r="B438" s="29">
        <f t="shared" si="33"/>
        <v>0</v>
      </c>
      <c r="C438" s="29" t="str">
        <f t="shared" si="37"/>
        <v>#</v>
      </c>
      <c r="D438" s="29">
        <f t="shared" si="34"/>
        <v>1</v>
      </c>
      <c r="E438" s="30" t="str">
        <f t="shared" si="36"/>
        <v>NA</v>
      </c>
      <c r="F438" s="44" t="str">
        <f t="shared" si="35"/>
        <v/>
      </c>
      <c r="G438" s="29"/>
    </row>
    <row r="439" spans="1:7" ht="15.75" thickBot="1" x14ac:dyDescent="0.3">
      <c r="A439" s="25"/>
      <c r="B439" s="29">
        <f t="shared" si="33"/>
        <v>0</v>
      </c>
      <c r="C439" s="29" t="str">
        <f t="shared" si="37"/>
        <v>#</v>
      </c>
      <c r="D439" s="29">
        <f t="shared" si="34"/>
        <v>1</v>
      </c>
      <c r="E439" s="30" t="str">
        <f t="shared" si="36"/>
        <v>NA</v>
      </c>
      <c r="F439" s="44" t="str">
        <f t="shared" si="35"/>
        <v/>
      </c>
      <c r="G439" s="29"/>
    </row>
    <row r="440" spans="1:7" ht="15.75" thickBot="1" x14ac:dyDescent="0.3">
      <c r="A440" s="24"/>
      <c r="B440" s="29">
        <f t="shared" si="33"/>
        <v>0</v>
      </c>
      <c r="C440" s="29" t="str">
        <f t="shared" si="37"/>
        <v>#</v>
      </c>
      <c r="D440" s="29">
        <f t="shared" si="34"/>
        <v>1</v>
      </c>
      <c r="E440" s="30" t="str">
        <f t="shared" si="36"/>
        <v>NA</v>
      </c>
      <c r="F440" s="44" t="str">
        <f t="shared" si="35"/>
        <v/>
      </c>
      <c r="G440" s="29"/>
    </row>
    <row r="441" spans="1:7" ht="15.75" thickBot="1" x14ac:dyDescent="0.3">
      <c r="A441" s="25"/>
      <c r="B441" s="29">
        <f t="shared" si="33"/>
        <v>0</v>
      </c>
      <c r="C441" s="29" t="str">
        <f t="shared" si="37"/>
        <v>#</v>
      </c>
      <c r="D441" s="29">
        <f t="shared" si="34"/>
        <v>1</v>
      </c>
      <c r="E441" s="30" t="str">
        <f t="shared" si="36"/>
        <v>NA</v>
      </c>
      <c r="F441" s="44" t="str">
        <f t="shared" si="35"/>
        <v/>
      </c>
      <c r="G441" s="29"/>
    </row>
    <row r="442" spans="1:7" ht="15.75" thickBot="1" x14ac:dyDescent="0.3">
      <c r="A442" s="24"/>
      <c r="B442" s="29">
        <f t="shared" si="33"/>
        <v>0</v>
      </c>
      <c r="C442" s="29" t="str">
        <f t="shared" si="37"/>
        <v>#</v>
      </c>
      <c r="D442" s="29">
        <f t="shared" si="34"/>
        <v>1</v>
      </c>
      <c r="E442" s="30" t="str">
        <f t="shared" si="36"/>
        <v>NA</v>
      </c>
      <c r="F442" s="44" t="str">
        <f t="shared" si="35"/>
        <v/>
      </c>
      <c r="G442" s="29"/>
    </row>
    <row r="443" spans="1:7" ht="15.75" thickBot="1" x14ac:dyDescent="0.3">
      <c r="A443" s="25"/>
      <c r="B443" s="29">
        <f t="shared" si="33"/>
        <v>0</v>
      </c>
      <c r="C443" s="29" t="str">
        <f t="shared" si="37"/>
        <v>#</v>
      </c>
      <c r="D443" s="29">
        <f t="shared" si="34"/>
        <v>1</v>
      </c>
      <c r="E443" s="30" t="str">
        <f t="shared" si="36"/>
        <v>NA</v>
      </c>
      <c r="F443" s="44" t="str">
        <f t="shared" si="35"/>
        <v/>
      </c>
      <c r="G443" s="29"/>
    </row>
    <row r="444" spans="1:7" ht="15.75" thickBot="1" x14ac:dyDescent="0.3">
      <c r="A444" s="24"/>
      <c r="B444" s="29">
        <f t="shared" si="33"/>
        <v>0</v>
      </c>
      <c r="C444" s="29" t="str">
        <f t="shared" si="37"/>
        <v>#</v>
      </c>
      <c r="D444" s="29">
        <f t="shared" si="34"/>
        <v>1</v>
      </c>
      <c r="E444" s="30" t="str">
        <f t="shared" si="36"/>
        <v>NA</v>
      </c>
      <c r="F444" s="44" t="str">
        <f t="shared" si="35"/>
        <v/>
      </c>
      <c r="G444" s="29"/>
    </row>
    <row r="445" spans="1:7" ht="15.75" thickBot="1" x14ac:dyDescent="0.3">
      <c r="A445" s="25"/>
      <c r="B445" s="29">
        <f t="shared" si="33"/>
        <v>0</v>
      </c>
      <c r="C445" s="29" t="str">
        <f t="shared" si="37"/>
        <v>#</v>
      </c>
      <c r="D445" s="29">
        <f t="shared" si="34"/>
        <v>1</v>
      </c>
      <c r="E445" s="30" t="str">
        <f t="shared" si="36"/>
        <v>NA</v>
      </c>
      <c r="F445" s="44" t="str">
        <f t="shared" si="35"/>
        <v/>
      </c>
      <c r="G445" s="29"/>
    </row>
    <row r="446" spans="1:7" ht="15.75" thickBot="1" x14ac:dyDescent="0.3">
      <c r="A446" s="24"/>
      <c r="B446" s="29">
        <f t="shared" si="33"/>
        <v>0</v>
      </c>
      <c r="C446" s="29" t="str">
        <f t="shared" si="37"/>
        <v>#</v>
      </c>
      <c r="D446" s="29">
        <f t="shared" si="34"/>
        <v>1</v>
      </c>
      <c r="E446" s="30" t="str">
        <f t="shared" si="36"/>
        <v>NA</v>
      </c>
      <c r="F446" s="44" t="str">
        <f t="shared" si="35"/>
        <v/>
      </c>
      <c r="G446" s="29"/>
    </row>
    <row r="447" spans="1:7" ht="15.75" thickBot="1" x14ac:dyDescent="0.3">
      <c r="A447" s="25"/>
      <c r="B447" s="29">
        <f t="shared" si="33"/>
        <v>0</v>
      </c>
      <c r="C447" s="29" t="str">
        <f t="shared" si="37"/>
        <v>#</v>
      </c>
      <c r="D447" s="29">
        <f t="shared" si="34"/>
        <v>1</v>
      </c>
      <c r="E447" s="30" t="str">
        <f t="shared" si="36"/>
        <v>NA</v>
      </c>
      <c r="F447" s="44" t="str">
        <f t="shared" si="35"/>
        <v/>
      </c>
      <c r="G447" s="29"/>
    </row>
    <row r="448" spans="1:7" ht="15.75" thickBot="1" x14ac:dyDescent="0.3">
      <c r="A448" s="24"/>
      <c r="B448" s="29">
        <f t="shared" si="33"/>
        <v>0</v>
      </c>
      <c r="C448" s="29" t="str">
        <f t="shared" si="37"/>
        <v>#</v>
      </c>
      <c r="D448" s="29">
        <f t="shared" si="34"/>
        <v>1</v>
      </c>
      <c r="E448" s="30" t="str">
        <f t="shared" si="36"/>
        <v>NA</v>
      </c>
      <c r="F448" s="44" t="str">
        <f t="shared" si="35"/>
        <v/>
      </c>
      <c r="G448" s="29"/>
    </row>
    <row r="449" spans="1:7" ht="15.75" thickBot="1" x14ac:dyDescent="0.3">
      <c r="A449" s="25"/>
      <c r="B449" s="29">
        <f t="shared" si="33"/>
        <v>0</v>
      </c>
      <c r="C449" s="29" t="str">
        <f t="shared" si="37"/>
        <v>#</v>
      </c>
      <c r="D449" s="29">
        <f t="shared" si="34"/>
        <v>1</v>
      </c>
      <c r="E449" s="30" t="str">
        <f t="shared" si="36"/>
        <v>NA</v>
      </c>
      <c r="F449" s="44" t="str">
        <f t="shared" si="35"/>
        <v/>
      </c>
      <c r="G449" s="29"/>
    </row>
    <row r="450" spans="1:7" ht="15.75" thickBot="1" x14ac:dyDescent="0.3">
      <c r="A450" s="24"/>
      <c r="B450" s="29">
        <f t="shared" ref="B450:B513" si="38">LEN(A450)</f>
        <v>0</v>
      </c>
      <c r="C450" s="29" t="str">
        <f t="shared" si="37"/>
        <v>#</v>
      </c>
      <c r="D450" s="29">
        <f t="shared" ref="D450:D513" si="39">LEN(C450)</f>
        <v>1</v>
      </c>
      <c r="E450" s="30" t="str">
        <f t="shared" si="36"/>
        <v>NA</v>
      </c>
      <c r="F450" s="44" t="str">
        <f t="shared" ref="F450:F513" si="40">IFERROR(MID(E450,1,FIND(",",E450,1)-1),"")</f>
        <v/>
      </c>
      <c r="G450" s="29"/>
    </row>
    <row r="451" spans="1:7" ht="15.75" thickBot="1" x14ac:dyDescent="0.3">
      <c r="A451" s="25"/>
      <c r="B451" s="29">
        <f t="shared" si="38"/>
        <v>0</v>
      </c>
      <c r="C451" s="29" t="str">
        <f t="shared" si="37"/>
        <v>#</v>
      </c>
      <c r="D451" s="29">
        <f t="shared" si="39"/>
        <v>1</v>
      </c>
      <c r="E451" s="30" t="str">
        <f t="shared" si="36"/>
        <v>NA</v>
      </c>
      <c r="F451" s="44" t="str">
        <f t="shared" si="40"/>
        <v/>
      </c>
      <c r="G451" s="29"/>
    </row>
    <row r="452" spans="1:7" ht="15.75" thickBot="1" x14ac:dyDescent="0.3">
      <c r="A452" s="24"/>
      <c r="B452" s="29">
        <f t="shared" si="38"/>
        <v>0</v>
      </c>
      <c r="C452" s="29" t="str">
        <f t="shared" si="37"/>
        <v>#</v>
      </c>
      <c r="D452" s="29">
        <f t="shared" si="39"/>
        <v>1</v>
      </c>
      <c r="E452" s="30" t="str">
        <f t="shared" si="36"/>
        <v>NA</v>
      </c>
      <c r="F452" s="44" t="str">
        <f t="shared" si="40"/>
        <v/>
      </c>
      <c r="G452" s="29"/>
    </row>
    <row r="453" spans="1:7" ht="15.75" thickBot="1" x14ac:dyDescent="0.3">
      <c r="A453" s="25"/>
      <c r="B453" s="29">
        <f t="shared" si="38"/>
        <v>0</v>
      </c>
      <c r="C453" s="29" t="str">
        <f t="shared" si="37"/>
        <v>#</v>
      </c>
      <c r="D453" s="29">
        <f t="shared" si="39"/>
        <v>1</v>
      </c>
      <c r="E453" s="30" t="str">
        <f t="shared" ref="E453:E516" si="41">IFERROR(TEXT(DATE(RIGHT(MID(A453,FIND("µ",SUBSTITUTE(A453,",","µ",1))+2,FIND("µ",SUBSTITUTE(A453,",","µ",2))-FIND("µ",SUBSTITUTE(A453,",","µ",1))+4),4),MONTH(1&amp;MID(MID(A453,FIND("µ",SUBSTITUTE(A453,",","µ",1))+2,FIND("µ",SUBSTITUTE(A453,",","µ",2))-FIND("µ",SUBSTITUTE(A453,",","µ",1))+4),1,FIND(" ",MID(A453,FIND("µ",SUBSTITUTE(A453,",","µ",1))+2,FIND("µ",SUBSTITUTE(A453,",","µ",2))-FIND("µ",SUBSTITUTE(A453,",","µ",1))+4))-1)),MID(MID(A453,FIND("µ",SUBSTITUTE(A453,",","µ",1))+2,FIND("µ",SUBSTITUTE(A453,",","µ",2))-FIND("µ",SUBSTITUTE(A453,",","µ",1))+4),FIND(" ",MID(A453,FIND("µ",SUBSTITUTE(A453,",","µ",1))+2,FIND("µ",SUBSTITUTE(A453,",","µ",2))-FIND("µ",SUBSTITUTE(A453,",","µ",1))+4))+1,2)),"JJ/MM/AA") &amp;","&amp;" "&amp; TEXT(VALUE(MID(A453,FIND(""",""",A453)+3,10)),"hh:mm:ss")&amp;" "&amp;MID(A453,FIND("µ",SUBSTITUTE(A453,",","µ",4))+2,FIND("µ",SUBSTITUTE(A453,",","µ",5))-FIND("µ",SUBSTITUTE(A453,",","µ",4))-3) &amp;" "&amp;MID(A453,FIND("µ",SUBSTITUTE(A453,",","µ",20))+2,FIND("µ",SUBSTITUTE(A453,",","µ",21))-FIND("µ",SUBSTITUTE(A453,",","µ",20))-3)&amp;" "&amp;MID(A453,FIND("µ",SUBSTITUTE(A453,",","µ",25))+2,FIND("µ",SUBSTITUTE(A453,",","µ",26))-FIND("µ",SUBSTITUTE(A453,",","µ",25))-3)&amp;" "&amp;"€"&amp;MID(A453,FIND("µ",SUBSTITUTE(A453,",","µ",26))+2,FIND("µ",SUBSTITUTE(A453,",","µ",27))-FIND("µ",SUBSTITUTE(A453,",","µ",26))-3),"NA")</f>
        <v>NA</v>
      </c>
      <c r="F453" s="44" t="str">
        <f t="shared" si="40"/>
        <v/>
      </c>
      <c r="G453" s="29"/>
    </row>
    <row r="454" spans="1:7" ht="15.75" thickBot="1" x14ac:dyDescent="0.3">
      <c r="A454" s="24"/>
      <c r="B454" s="29">
        <f t="shared" si="38"/>
        <v>0</v>
      </c>
      <c r="C454" s="29" t="str">
        <f t="shared" si="37"/>
        <v>#</v>
      </c>
      <c r="D454" s="29">
        <f t="shared" si="39"/>
        <v>1</v>
      </c>
      <c r="E454" s="30" t="str">
        <f t="shared" si="41"/>
        <v>NA</v>
      </c>
      <c r="F454" s="44" t="str">
        <f t="shared" si="40"/>
        <v/>
      </c>
      <c r="G454" s="29"/>
    </row>
    <row r="455" spans="1:7" ht="15.75" thickBot="1" x14ac:dyDescent="0.3">
      <c r="A455" s="25"/>
      <c r="B455" s="29">
        <f t="shared" si="38"/>
        <v>0</v>
      </c>
      <c r="C455" s="29" t="str">
        <f t="shared" si="37"/>
        <v>#</v>
      </c>
      <c r="D455" s="29">
        <f t="shared" si="39"/>
        <v>1</v>
      </c>
      <c r="E455" s="30" t="str">
        <f t="shared" si="41"/>
        <v>NA</v>
      </c>
      <c r="F455" s="44" t="str">
        <f t="shared" si="40"/>
        <v/>
      </c>
      <c r="G455" s="29"/>
    </row>
    <row r="456" spans="1:7" ht="15.75" thickBot="1" x14ac:dyDescent="0.3">
      <c r="A456" s="24"/>
      <c r="B456" s="29">
        <f t="shared" si="38"/>
        <v>0</v>
      </c>
      <c r="C456" s="29" t="str">
        <f t="shared" si="37"/>
        <v>#</v>
      </c>
      <c r="D456" s="29">
        <f t="shared" si="39"/>
        <v>1</v>
      </c>
      <c r="E456" s="30" t="str">
        <f t="shared" si="41"/>
        <v>NA</v>
      </c>
      <c r="F456" s="44" t="str">
        <f t="shared" si="40"/>
        <v/>
      </c>
      <c r="G456" s="29"/>
    </row>
    <row r="457" spans="1:7" ht="15.75" thickBot="1" x14ac:dyDescent="0.3">
      <c r="A457" s="25"/>
      <c r="B457" s="29">
        <f t="shared" si="38"/>
        <v>0</v>
      </c>
      <c r="C457" s="29" t="str">
        <f t="shared" si="37"/>
        <v>#</v>
      </c>
      <c r="D457" s="29">
        <f t="shared" si="39"/>
        <v>1</v>
      </c>
      <c r="E457" s="30" t="str">
        <f t="shared" si="41"/>
        <v>NA</v>
      </c>
      <c r="F457" s="44" t="str">
        <f t="shared" si="40"/>
        <v/>
      </c>
      <c r="G457" s="29"/>
    </row>
    <row r="458" spans="1:7" ht="15.75" thickBot="1" x14ac:dyDescent="0.3">
      <c r="A458" s="24"/>
      <c r="B458" s="29">
        <f t="shared" si="38"/>
        <v>0</v>
      </c>
      <c r="C458" s="29" t="str">
        <f t="shared" si="37"/>
        <v>#</v>
      </c>
      <c r="D458" s="29">
        <f t="shared" si="39"/>
        <v>1</v>
      </c>
      <c r="E458" s="30" t="str">
        <f t="shared" si="41"/>
        <v>NA</v>
      </c>
      <c r="F458" s="44" t="str">
        <f t="shared" si="40"/>
        <v/>
      </c>
      <c r="G458" s="29"/>
    </row>
    <row r="459" spans="1:7" ht="15.75" thickBot="1" x14ac:dyDescent="0.3">
      <c r="A459" s="25"/>
      <c r="B459" s="29">
        <f t="shared" si="38"/>
        <v>0</v>
      </c>
      <c r="C459" s="29" t="str">
        <f t="shared" si="37"/>
        <v>#</v>
      </c>
      <c r="D459" s="29">
        <f t="shared" si="39"/>
        <v>1</v>
      </c>
      <c r="E459" s="30" t="str">
        <f t="shared" si="41"/>
        <v>NA</v>
      </c>
      <c r="F459" s="44" t="str">
        <f t="shared" si="40"/>
        <v/>
      </c>
      <c r="G459" s="29"/>
    </row>
    <row r="460" spans="1:7" ht="15.75" thickBot="1" x14ac:dyDescent="0.3">
      <c r="A460" s="24"/>
      <c r="B460" s="29">
        <f t="shared" si="38"/>
        <v>0</v>
      </c>
      <c r="C460" s="29" t="str">
        <f t="shared" si="37"/>
        <v>#</v>
      </c>
      <c r="D460" s="29">
        <f t="shared" si="39"/>
        <v>1</v>
      </c>
      <c r="E460" s="30" t="str">
        <f t="shared" si="41"/>
        <v>NA</v>
      </c>
      <c r="F460" s="44" t="str">
        <f t="shared" si="40"/>
        <v/>
      </c>
      <c r="G460" s="29"/>
    </row>
    <row r="461" spans="1:7" ht="15.75" thickBot="1" x14ac:dyDescent="0.3">
      <c r="A461" s="25"/>
      <c r="B461" s="29">
        <f t="shared" si="38"/>
        <v>0</v>
      </c>
      <c r="C461" s="29" t="str">
        <f t="shared" si="37"/>
        <v>#</v>
      </c>
      <c r="D461" s="29">
        <f t="shared" si="39"/>
        <v>1</v>
      </c>
      <c r="E461" s="30" t="str">
        <f t="shared" si="41"/>
        <v>NA</v>
      </c>
      <c r="F461" s="44" t="str">
        <f t="shared" si="40"/>
        <v/>
      </c>
      <c r="G461" s="29"/>
    </row>
    <row r="462" spans="1:7" ht="15.75" thickBot="1" x14ac:dyDescent="0.3">
      <c r="A462" s="24"/>
      <c r="B462" s="29">
        <f t="shared" si="38"/>
        <v>0</v>
      </c>
      <c r="C462" s="29" t="str">
        <f t="shared" si="37"/>
        <v>#</v>
      </c>
      <c r="D462" s="29">
        <f t="shared" si="39"/>
        <v>1</v>
      </c>
      <c r="E462" s="30" t="str">
        <f t="shared" si="41"/>
        <v>NA</v>
      </c>
      <c r="F462" s="44" t="str">
        <f t="shared" si="40"/>
        <v/>
      </c>
      <c r="G462" s="29"/>
    </row>
    <row r="463" spans="1:7" ht="15.75" thickBot="1" x14ac:dyDescent="0.3">
      <c r="A463" s="25"/>
      <c r="B463" s="29">
        <f t="shared" si="38"/>
        <v>0</v>
      </c>
      <c r="C463" s="29" t="str">
        <f t="shared" si="37"/>
        <v>#</v>
      </c>
      <c r="D463" s="29">
        <f t="shared" si="39"/>
        <v>1</v>
      </c>
      <c r="E463" s="30" t="str">
        <f t="shared" si="41"/>
        <v>NA</v>
      </c>
      <c r="F463" s="44" t="str">
        <f t="shared" si="40"/>
        <v/>
      </c>
      <c r="G463" s="29"/>
    </row>
    <row r="464" spans="1:7" ht="15.75" thickBot="1" x14ac:dyDescent="0.3">
      <c r="A464" s="24"/>
      <c r="B464" s="29">
        <f t="shared" si="38"/>
        <v>0</v>
      </c>
      <c r="C464" s="29" t="str">
        <f t="shared" si="37"/>
        <v>#</v>
      </c>
      <c r="D464" s="29">
        <f t="shared" si="39"/>
        <v>1</v>
      </c>
      <c r="E464" s="30" t="str">
        <f t="shared" si="41"/>
        <v>NA</v>
      </c>
      <c r="F464" s="44" t="str">
        <f t="shared" si="40"/>
        <v/>
      </c>
      <c r="G464" s="29"/>
    </row>
    <row r="465" spans="1:7" ht="15.75" thickBot="1" x14ac:dyDescent="0.3">
      <c r="A465" s="25"/>
      <c r="B465" s="29">
        <f t="shared" si="38"/>
        <v>0</v>
      </c>
      <c r="C465" s="29" t="str">
        <f t="shared" si="37"/>
        <v>#</v>
      </c>
      <c r="D465" s="29">
        <f t="shared" si="39"/>
        <v>1</v>
      </c>
      <c r="E465" s="30" t="str">
        <f t="shared" si="41"/>
        <v>NA</v>
      </c>
      <c r="F465" s="44" t="str">
        <f t="shared" si="40"/>
        <v/>
      </c>
      <c r="G465" s="29"/>
    </row>
    <row r="466" spans="1:7" ht="15.75" thickBot="1" x14ac:dyDescent="0.3">
      <c r="A466" s="24"/>
      <c r="B466" s="29">
        <f t="shared" si="38"/>
        <v>0</v>
      </c>
      <c r="C466" s="29" t="str">
        <f t="shared" si="37"/>
        <v>#</v>
      </c>
      <c r="D466" s="29">
        <f t="shared" si="39"/>
        <v>1</v>
      </c>
      <c r="E466" s="30" t="str">
        <f t="shared" si="41"/>
        <v>NA</v>
      </c>
      <c r="F466" s="44" t="str">
        <f t="shared" si="40"/>
        <v/>
      </c>
      <c r="G466" s="29"/>
    </row>
    <row r="467" spans="1:7" ht="15.75" thickBot="1" x14ac:dyDescent="0.3">
      <c r="A467" s="25"/>
      <c r="B467" s="29">
        <f t="shared" si="38"/>
        <v>0</v>
      </c>
      <c r="C467" s="29" t="str">
        <f t="shared" ref="C467:C530" si="42" xml:space="preserve"> "#" &amp; IFERROR(MID(A467,1,FIND(",",A467,1)-1),"")</f>
        <v>#</v>
      </c>
      <c r="D467" s="29">
        <f t="shared" si="39"/>
        <v>1</v>
      </c>
      <c r="E467" s="30" t="str">
        <f t="shared" si="41"/>
        <v>NA</v>
      </c>
      <c r="F467" s="44" t="str">
        <f t="shared" si="40"/>
        <v/>
      </c>
      <c r="G467" s="29"/>
    </row>
    <row r="468" spans="1:7" ht="15.75" thickBot="1" x14ac:dyDescent="0.3">
      <c r="A468" s="24"/>
      <c r="B468" s="29">
        <f t="shared" si="38"/>
        <v>0</v>
      </c>
      <c r="C468" s="29" t="str">
        <f t="shared" si="42"/>
        <v>#</v>
      </c>
      <c r="D468" s="29">
        <f t="shared" si="39"/>
        <v>1</v>
      </c>
      <c r="E468" s="30" t="str">
        <f t="shared" si="41"/>
        <v>NA</v>
      </c>
      <c r="F468" s="44" t="str">
        <f t="shared" si="40"/>
        <v/>
      </c>
      <c r="G468" s="29"/>
    </row>
    <row r="469" spans="1:7" ht="15.75" thickBot="1" x14ac:dyDescent="0.3">
      <c r="A469" s="25"/>
      <c r="B469" s="29">
        <f t="shared" si="38"/>
        <v>0</v>
      </c>
      <c r="C469" s="29" t="str">
        <f t="shared" si="42"/>
        <v>#</v>
      </c>
      <c r="D469" s="29">
        <f t="shared" si="39"/>
        <v>1</v>
      </c>
      <c r="E469" s="30" t="str">
        <f t="shared" si="41"/>
        <v>NA</v>
      </c>
      <c r="F469" s="44" t="str">
        <f t="shared" si="40"/>
        <v/>
      </c>
      <c r="G469" s="29"/>
    </row>
    <row r="470" spans="1:7" ht="15.75" thickBot="1" x14ac:dyDescent="0.3">
      <c r="A470" s="24"/>
      <c r="B470" s="29">
        <f t="shared" si="38"/>
        <v>0</v>
      </c>
      <c r="C470" s="29" t="str">
        <f t="shared" si="42"/>
        <v>#</v>
      </c>
      <c r="D470" s="29">
        <f t="shared" si="39"/>
        <v>1</v>
      </c>
      <c r="E470" s="30" t="str">
        <f t="shared" si="41"/>
        <v>NA</v>
      </c>
      <c r="F470" s="44" t="str">
        <f t="shared" si="40"/>
        <v/>
      </c>
      <c r="G470" s="29"/>
    </row>
    <row r="471" spans="1:7" ht="15.75" thickBot="1" x14ac:dyDescent="0.3">
      <c r="A471" s="25"/>
      <c r="B471" s="29">
        <f t="shared" si="38"/>
        <v>0</v>
      </c>
      <c r="C471" s="29" t="str">
        <f t="shared" si="42"/>
        <v>#</v>
      </c>
      <c r="D471" s="29">
        <f t="shared" si="39"/>
        <v>1</v>
      </c>
      <c r="E471" s="30" t="str">
        <f t="shared" si="41"/>
        <v>NA</v>
      </c>
      <c r="F471" s="44" t="str">
        <f t="shared" si="40"/>
        <v/>
      </c>
      <c r="G471" s="29"/>
    </row>
    <row r="472" spans="1:7" ht="15.75" thickBot="1" x14ac:dyDescent="0.3">
      <c r="A472" s="24"/>
      <c r="B472" s="29">
        <f t="shared" si="38"/>
        <v>0</v>
      </c>
      <c r="C472" s="29" t="str">
        <f t="shared" si="42"/>
        <v>#</v>
      </c>
      <c r="D472" s="29">
        <f t="shared" si="39"/>
        <v>1</v>
      </c>
      <c r="E472" s="30" t="str">
        <f t="shared" si="41"/>
        <v>NA</v>
      </c>
      <c r="F472" s="44" t="str">
        <f t="shared" si="40"/>
        <v/>
      </c>
      <c r="G472" s="29"/>
    </row>
    <row r="473" spans="1:7" ht="15.75" thickBot="1" x14ac:dyDescent="0.3">
      <c r="A473" s="25"/>
      <c r="B473" s="29">
        <f t="shared" si="38"/>
        <v>0</v>
      </c>
      <c r="C473" s="29" t="str">
        <f t="shared" si="42"/>
        <v>#</v>
      </c>
      <c r="D473" s="29">
        <f t="shared" si="39"/>
        <v>1</v>
      </c>
      <c r="E473" s="30" t="str">
        <f t="shared" si="41"/>
        <v>NA</v>
      </c>
      <c r="F473" s="44" t="str">
        <f t="shared" si="40"/>
        <v/>
      </c>
      <c r="G473" s="29"/>
    </row>
    <row r="474" spans="1:7" ht="15.75" thickBot="1" x14ac:dyDescent="0.3">
      <c r="A474" s="24"/>
      <c r="B474" s="29">
        <f t="shared" si="38"/>
        <v>0</v>
      </c>
      <c r="C474" s="29" t="str">
        <f t="shared" si="42"/>
        <v>#</v>
      </c>
      <c r="D474" s="29">
        <f t="shared" si="39"/>
        <v>1</v>
      </c>
      <c r="E474" s="30" t="str">
        <f t="shared" si="41"/>
        <v>NA</v>
      </c>
      <c r="F474" s="44" t="str">
        <f t="shared" si="40"/>
        <v/>
      </c>
      <c r="G474" s="29"/>
    </row>
    <row r="475" spans="1:7" ht="15.75" thickBot="1" x14ac:dyDescent="0.3">
      <c r="A475" s="25"/>
      <c r="B475" s="29">
        <f t="shared" si="38"/>
        <v>0</v>
      </c>
      <c r="C475" s="29" t="str">
        <f t="shared" si="42"/>
        <v>#</v>
      </c>
      <c r="D475" s="29">
        <f t="shared" si="39"/>
        <v>1</v>
      </c>
      <c r="E475" s="30" t="str">
        <f t="shared" si="41"/>
        <v>NA</v>
      </c>
      <c r="F475" s="44" t="str">
        <f t="shared" si="40"/>
        <v/>
      </c>
      <c r="G475" s="29"/>
    </row>
    <row r="476" spans="1:7" ht="15.75" thickBot="1" x14ac:dyDescent="0.3">
      <c r="A476" s="24"/>
      <c r="B476" s="29">
        <f t="shared" si="38"/>
        <v>0</v>
      </c>
      <c r="C476" s="29" t="str">
        <f t="shared" si="42"/>
        <v>#</v>
      </c>
      <c r="D476" s="29">
        <f t="shared" si="39"/>
        <v>1</v>
      </c>
      <c r="E476" s="30" t="str">
        <f t="shared" si="41"/>
        <v>NA</v>
      </c>
      <c r="F476" s="44" t="str">
        <f t="shared" si="40"/>
        <v/>
      </c>
      <c r="G476" s="29"/>
    </row>
    <row r="477" spans="1:7" ht="15.75" thickBot="1" x14ac:dyDescent="0.3">
      <c r="A477" s="25"/>
      <c r="B477" s="29">
        <f t="shared" si="38"/>
        <v>0</v>
      </c>
      <c r="C477" s="29" t="str">
        <f t="shared" si="42"/>
        <v>#</v>
      </c>
      <c r="D477" s="29">
        <f t="shared" si="39"/>
        <v>1</v>
      </c>
      <c r="E477" s="30" t="str">
        <f t="shared" si="41"/>
        <v>NA</v>
      </c>
      <c r="F477" s="44" t="str">
        <f t="shared" si="40"/>
        <v/>
      </c>
      <c r="G477" s="29"/>
    </row>
    <row r="478" spans="1:7" ht="15.75" thickBot="1" x14ac:dyDescent="0.3">
      <c r="A478" s="24"/>
      <c r="B478" s="29">
        <f t="shared" si="38"/>
        <v>0</v>
      </c>
      <c r="C478" s="29" t="str">
        <f t="shared" si="42"/>
        <v>#</v>
      </c>
      <c r="D478" s="29">
        <f t="shared" si="39"/>
        <v>1</v>
      </c>
      <c r="E478" s="30" t="str">
        <f t="shared" si="41"/>
        <v>NA</v>
      </c>
      <c r="F478" s="44" t="str">
        <f t="shared" si="40"/>
        <v/>
      </c>
      <c r="G478" s="29"/>
    </row>
    <row r="479" spans="1:7" ht="15.75" thickBot="1" x14ac:dyDescent="0.3">
      <c r="A479" s="25"/>
      <c r="B479" s="29">
        <f t="shared" si="38"/>
        <v>0</v>
      </c>
      <c r="C479" s="29" t="str">
        <f t="shared" si="42"/>
        <v>#</v>
      </c>
      <c r="D479" s="29">
        <f t="shared" si="39"/>
        <v>1</v>
      </c>
      <c r="E479" s="30" t="str">
        <f t="shared" si="41"/>
        <v>NA</v>
      </c>
      <c r="F479" s="44" t="str">
        <f t="shared" si="40"/>
        <v/>
      </c>
      <c r="G479" s="29"/>
    </row>
    <row r="480" spans="1:7" ht="15.75" thickBot="1" x14ac:dyDescent="0.3">
      <c r="A480" s="24"/>
      <c r="B480" s="29">
        <f t="shared" si="38"/>
        <v>0</v>
      </c>
      <c r="C480" s="29" t="str">
        <f t="shared" si="42"/>
        <v>#</v>
      </c>
      <c r="D480" s="29">
        <f t="shared" si="39"/>
        <v>1</v>
      </c>
      <c r="E480" s="30" t="str">
        <f t="shared" si="41"/>
        <v>NA</v>
      </c>
      <c r="F480" s="44" t="str">
        <f t="shared" si="40"/>
        <v/>
      </c>
      <c r="G480" s="29"/>
    </row>
    <row r="481" spans="1:7" ht="15.75" thickBot="1" x14ac:dyDescent="0.3">
      <c r="A481" s="25"/>
      <c r="B481" s="29">
        <f t="shared" si="38"/>
        <v>0</v>
      </c>
      <c r="C481" s="29" t="str">
        <f t="shared" si="42"/>
        <v>#</v>
      </c>
      <c r="D481" s="29">
        <f t="shared" si="39"/>
        <v>1</v>
      </c>
      <c r="E481" s="30" t="str">
        <f t="shared" si="41"/>
        <v>NA</v>
      </c>
      <c r="F481" s="44" t="str">
        <f t="shared" si="40"/>
        <v/>
      </c>
      <c r="G481" s="29"/>
    </row>
    <row r="482" spans="1:7" ht="15.75" thickBot="1" x14ac:dyDescent="0.3">
      <c r="A482" s="24"/>
      <c r="B482" s="29">
        <f t="shared" si="38"/>
        <v>0</v>
      </c>
      <c r="C482" s="29" t="str">
        <f t="shared" si="42"/>
        <v>#</v>
      </c>
      <c r="D482" s="29">
        <f t="shared" si="39"/>
        <v>1</v>
      </c>
      <c r="E482" s="30" t="str">
        <f t="shared" si="41"/>
        <v>NA</v>
      </c>
      <c r="F482" s="44" t="str">
        <f t="shared" si="40"/>
        <v/>
      </c>
      <c r="G482" s="29"/>
    </row>
    <row r="483" spans="1:7" ht="15.75" thickBot="1" x14ac:dyDescent="0.3">
      <c r="A483" s="25"/>
      <c r="B483" s="29">
        <f t="shared" si="38"/>
        <v>0</v>
      </c>
      <c r="C483" s="29" t="str">
        <f t="shared" si="42"/>
        <v>#</v>
      </c>
      <c r="D483" s="29">
        <f t="shared" si="39"/>
        <v>1</v>
      </c>
      <c r="E483" s="30" t="str">
        <f t="shared" si="41"/>
        <v>NA</v>
      </c>
      <c r="F483" s="44" t="str">
        <f t="shared" si="40"/>
        <v/>
      </c>
      <c r="G483" s="29"/>
    </row>
    <row r="484" spans="1:7" ht="15.75" thickBot="1" x14ac:dyDescent="0.3">
      <c r="A484" s="24"/>
      <c r="B484" s="29">
        <f t="shared" si="38"/>
        <v>0</v>
      </c>
      <c r="C484" s="29" t="str">
        <f t="shared" si="42"/>
        <v>#</v>
      </c>
      <c r="D484" s="29">
        <f t="shared" si="39"/>
        <v>1</v>
      </c>
      <c r="E484" s="30" t="str">
        <f t="shared" si="41"/>
        <v>NA</v>
      </c>
      <c r="F484" s="44" t="str">
        <f t="shared" si="40"/>
        <v/>
      </c>
      <c r="G484" s="29"/>
    </row>
    <row r="485" spans="1:7" ht="15.75" thickBot="1" x14ac:dyDescent="0.3">
      <c r="A485" s="25"/>
      <c r="B485" s="29">
        <f t="shared" si="38"/>
        <v>0</v>
      </c>
      <c r="C485" s="29" t="str">
        <f t="shared" si="42"/>
        <v>#</v>
      </c>
      <c r="D485" s="29">
        <f t="shared" si="39"/>
        <v>1</v>
      </c>
      <c r="E485" s="30" t="str">
        <f t="shared" si="41"/>
        <v>NA</v>
      </c>
      <c r="F485" s="44" t="str">
        <f t="shared" si="40"/>
        <v/>
      </c>
      <c r="G485" s="29"/>
    </row>
    <row r="486" spans="1:7" ht="15.75" thickBot="1" x14ac:dyDescent="0.3">
      <c r="A486" s="24"/>
      <c r="B486" s="29">
        <f t="shared" si="38"/>
        <v>0</v>
      </c>
      <c r="C486" s="29" t="str">
        <f t="shared" si="42"/>
        <v>#</v>
      </c>
      <c r="D486" s="29">
        <f t="shared" si="39"/>
        <v>1</v>
      </c>
      <c r="E486" s="30" t="str">
        <f t="shared" si="41"/>
        <v>NA</v>
      </c>
      <c r="F486" s="44" t="str">
        <f t="shared" si="40"/>
        <v/>
      </c>
      <c r="G486" s="29"/>
    </row>
    <row r="487" spans="1:7" ht="15.75" thickBot="1" x14ac:dyDescent="0.3">
      <c r="A487" s="25"/>
      <c r="B487" s="29">
        <f t="shared" si="38"/>
        <v>0</v>
      </c>
      <c r="C487" s="29" t="str">
        <f t="shared" si="42"/>
        <v>#</v>
      </c>
      <c r="D487" s="29">
        <f t="shared" si="39"/>
        <v>1</v>
      </c>
      <c r="E487" s="30" t="str">
        <f t="shared" si="41"/>
        <v>NA</v>
      </c>
      <c r="F487" s="44" t="str">
        <f t="shared" si="40"/>
        <v/>
      </c>
      <c r="G487" s="29"/>
    </row>
    <row r="488" spans="1:7" ht="15.75" thickBot="1" x14ac:dyDescent="0.3">
      <c r="A488" s="24"/>
      <c r="B488" s="29">
        <f t="shared" si="38"/>
        <v>0</v>
      </c>
      <c r="C488" s="29" t="str">
        <f t="shared" si="42"/>
        <v>#</v>
      </c>
      <c r="D488" s="29">
        <f t="shared" si="39"/>
        <v>1</v>
      </c>
      <c r="E488" s="30" t="str">
        <f t="shared" si="41"/>
        <v>NA</v>
      </c>
      <c r="F488" s="44" t="str">
        <f t="shared" si="40"/>
        <v/>
      </c>
      <c r="G488" s="29"/>
    </row>
    <row r="489" spans="1:7" ht="15.75" thickBot="1" x14ac:dyDescent="0.3">
      <c r="A489" s="25"/>
      <c r="B489" s="29">
        <f t="shared" si="38"/>
        <v>0</v>
      </c>
      <c r="C489" s="29" t="str">
        <f t="shared" si="42"/>
        <v>#</v>
      </c>
      <c r="D489" s="29">
        <f t="shared" si="39"/>
        <v>1</v>
      </c>
      <c r="E489" s="30" t="str">
        <f t="shared" si="41"/>
        <v>NA</v>
      </c>
      <c r="F489" s="44" t="str">
        <f t="shared" si="40"/>
        <v/>
      </c>
      <c r="G489" s="29"/>
    </row>
    <row r="490" spans="1:7" ht="15.75" thickBot="1" x14ac:dyDescent="0.3">
      <c r="A490" s="24"/>
      <c r="B490" s="29">
        <f t="shared" si="38"/>
        <v>0</v>
      </c>
      <c r="C490" s="29" t="str">
        <f t="shared" si="42"/>
        <v>#</v>
      </c>
      <c r="D490" s="29">
        <f t="shared" si="39"/>
        <v>1</v>
      </c>
      <c r="E490" s="30" t="str">
        <f t="shared" si="41"/>
        <v>NA</v>
      </c>
      <c r="F490" s="44" t="str">
        <f t="shared" si="40"/>
        <v/>
      </c>
      <c r="G490" s="29"/>
    </row>
    <row r="491" spans="1:7" ht="15.75" thickBot="1" x14ac:dyDescent="0.3">
      <c r="A491" s="25"/>
      <c r="B491" s="29">
        <f t="shared" si="38"/>
        <v>0</v>
      </c>
      <c r="C491" s="29" t="str">
        <f t="shared" si="42"/>
        <v>#</v>
      </c>
      <c r="D491" s="29">
        <f t="shared" si="39"/>
        <v>1</v>
      </c>
      <c r="E491" s="30" t="str">
        <f t="shared" si="41"/>
        <v>NA</v>
      </c>
      <c r="F491" s="44" t="str">
        <f t="shared" si="40"/>
        <v/>
      </c>
      <c r="G491" s="29"/>
    </row>
    <row r="492" spans="1:7" ht="15.75" thickBot="1" x14ac:dyDescent="0.3">
      <c r="A492" s="24"/>
      <c r="B492" s="29">
        <f t="shared" si="38"/>
        <v>0</v>
      </c>
      <c r="C492" s="29" t="str">
        <f t="shared" si="42"/>
        <v>#</v>
      </c>
      <c r="D492" s="29">
        <f t="shared" si="39"/>
        <v>1</v>
      </c>
      <c r="E492" s="30" t="str">
        <f t="shared" si="41"/>
        <v>NA</v>
      </c>
      <c r="F492" s="44" t="str">
        <f t="shared" si="40"/>
        <v/>
      </c>
      <c r="G492" s="29"/>
    </row>
    <row r="493" spans="1:7" ht="15.75" thickBot="1" x14ac:dyDescent="0.3">
      <c r="A493" s="25"/>
      <c r="B493" s="29">
        <f t="shared" si="38"/>
        <v>0</v>
      </c>
      <c r="C493" s="29" t="str">
        <f t="shared" si="42"/>
        <v>#</v>
      </c>
      <c r="D493" s="29">
        <f t="shared" si="39"/>
        <v>1</v>
      </c>
      <c r="E493" s="30" t="str">
        <f t="shared" si="41"/>
        <v>NA</v>
      </c>
      <c r="F493" s="44" t="str">
        <f t="shared" si="40"/>
        <v/>
      </c>
      <c r="G493" s="29"/>
    </row>
    <row r="494" spans="1:7" ht="15.75" thickBot="1" x14ac:dyDescent="0.3">
      <c r="A494" s="24"/>
      <c r="B494" s="29">
        <f t="shared" si="38"/>
        <v>0</v>
      </c>
      <c r="C494" s="29" t="str">
        <f t="shared" si="42"/>
        <v>#</v>
      </c>
      <c r="D494" s="29">
        <f t="shared" si="39"/>
        <v>1</v>
      </c>
      <c r="E494" s="30" t="str">
        <f t="shared" si="41"/>
        <v>NA</v>
      </c>
      <c r="F494" s="44" t="str">
        <f t="shared" si="40"/>
        <v/>
      </c>
      <c r="G494" s="29"/>
    </row>
    <row r="495" spans="1:7" ht="15.75" thickBot="1" x14ac:dyDescent="0.3">
      <c r="A495" s="25"/>
      <c r="B495" s="29">
        <f t="shared" si="38"/>
        <v>0</v>
      </c>
      <c r="C495" s="29" t="str">
        <f t="shared" si="42"/>
        <v>#</v>
      </c>
      <c r="D495" s="29">
        <f t="shared" si="39"/>
        <v>1</v>
      </c>
      <c r="E495" s="30" t="str">
        <f t="shared" si="41"/>
        <v>NA</v>
      </c>
      <c r="F495" s="44" t="str">
        <f t="shared" si="40"/>
        <v/>
      </c>
      <c r="G495" s="29"/>
    </row>
    <row r="496" spans="1:7" ht="15.75" thickBot="1" x14ac:dyDescent="0.3">
      <c r="A496" s="24"/>
      <c r="B496" s="29">
        <f t="shared" si="38"/>
        <v>0</v>
      </c>
      <c r="C496" s="29" t="str">
        <f t="shared" si="42"/>
        <v>#</v>
      </c>
      <c r="D496" s="29">
        <f t="shared" si="39"/>
        <v>1</v>
      </c>
      <c r="E496" s="30" t="str">
        <f t="shared" si="41"/>
        <v>NA</v>
      </c>
      <c r="F496" s="44" t="str">
        <f t="shared" si="40"/>
        <v/>
      </c>
      <c r="G496" s="29"/>
    </row>
    <row r="497" spans="1:7" ht="15.75" thickBot="1" x14ac:dyDescent="0.3">
      <c r="A497" s="25"/>
      <c r="B497" s="29">
        <f t="shared" si="38"/>
        <v>0</v>
      </c>
      <c r="C497" s="29" t="str">
        <f t="shared" si="42"/>
        <v>#</v>
      </c>
      <c r="D497" s="29">
        <f t="shared" si="39"/>
        <v>1</v>
      </c>
      <c r="E497" s="30" t="str">
        <f t="shared" si="41"/>
        <v>NA</v>
      </c>
      <c r="F497" s="44" t="str">
        <f t="shared" si="40"/>
        <v/>
      </c>
      <c r="G497" s="29"/>
    </row>
    <row r="498" spans="1:7" ht="15.75" thickBot="1" x14ac:dyDescent="0.3">
      <c r="A498" s="24"/>
      <c r="B498" s="29">
        <f t="shared" si="38"/>
        <v>0</v>
      </c>
      <c r="C498" s="29" t="str">
        <f t="shared" si="42"/>
        <v>#</v>
      </c>
      <c r="D498" s="29">
        <f t="shared" si="39"/>
        <v>1</v>
      </c>
      <c r="E498" s="30" t="str">
        <f t="shared" si="41"/>
        <v>NA</v>
      </c>
      <c r="F498" s="44" t="str">
        <f t="shared" si="40"/>
        <v/>
      </c>
      <c r="G498" s="29"/>
    </row>
    <row r="499" spans="1:7" ht="15.75" thickBot="1" x14ac:dyDescent="0.3">
      <c r="A499" s="25"/>
      <c r="B499" s="29">
        <f t="shared" si="38"/>
        <v>0</v>
      </c>
      <c r="C499" s="29" t="str">
        <f t="shared" si="42"/>
        <v>#</v>
      </c>
      <c r="D499" s="29">
        <f t="shared" si="39"/>
        <v>1</v>
      </c>
      <c r="E499" s="30" t="str">
        <f t="shared" si="41"/>
        <v>NA</v>
      </c>
      <c r="F499" s="44" t="str">
        <f t="shared" si="40"/>
        <v/>
      </c>
      <c r="G499" s="29"/>
    </row>
    <row r="500" spans="1:7" ht="15.75" thickBot="1" x14ac:dyDescent="0.3">
      <c r="A500" s="24"/>
      <c r="B500" s="29">
        <f t="shared" si="38"/>
        <v>0</v>
      </c>
      <c r="C500" s="29" t="str">
        <f t="shared" si="42"/>
        <v>#</v>
      </c>
      <c r="D500" s="29">
        <f t="shared" si="39"/>
        <v>1</v>
      </c>
      <c r="E500" s="30" t="str">
        <f t="shared" si="41"/>
        <v>NA</v>
      </c>
      <c r="F500" s="44" t="str">
        <f t="shared" si="40"/>
        <v/>
      </c>
      <c r="G500" s="29"/>
    </row>
    <row r="501" spans="1:7" ht="15.75" thickBot="1" x14ac:dyDescent="0.3">
      <c r="A501" s="25"/>
      <c r="B501" s="29">
        <f t="shared" si="38"/>
        <v>0</v>
      </c>
      <c r="C501" s="29" t="str">
        <f t="shared" si="42"/>
        <v>#</v>
      </c>
      <c r="D501" s="29">
        <f t="shared" si="39"/>
        <v>1</v>
      </c>
      <c r="E501" s="30" t="str">
        <f t="shared" si="41"/>
        <v>NA</v>
      </c>
      <c r="F501" s="44" t="str">
        <f t="shared" si="40"/>
        <v/>
      </c>
      <c r="G501" s="29"/>
    </row>
    <row r="502" spans="1:7" ht="15.75" thickBot="1" x14ac:dyDescent="0.3">
      <c r="A502" s="24"/>
      <c r="B502" s="29">
        <f t="shared" si="38"/>
        <v>0</v>
      </c>
      <c r="C502" s="29" t="str">
        <f t="shared" si="42"/>
        <v>#</v>
      </c>
      <c r="D502" s="29">
        <f t="shared" si="39"/>
        <v>1</v>
      </c>
      <c r="E502" s="30" t="str">
        <f t="shared" si="41"/>
        <v>NA</v>
      </c>
      <c r="F502" s="44" t="str">
        <f t="shared" si="40"/>
        <v/>
      </c>
      <c r="G502" s="29"/>
    </row>
    <row r="503" spans="1:7" ht="15.75" thickBot="1" x14ac:dyDescent="0.3">
      <c r="A503" s="25"/>
      <c r="B503" s="29">
        <f t="shared" si="38"/>
        <v>0</v>
      </c>
      <c r="C503" s="29" t="str">
        <f t="shared" si="42"/>
        <v>#</v>
      </c>
      <c r="D503" s="29">
        <f t="shared" si="39"/>
        <v>1</v>
      </c>
      <c r="E503" s="30" t="str">
        <f t="shared" si="41"/>
        <v>NA</v>
      </c>
      <c r="F503" s="44" t="str">
        <f t="shared" si="40"/>
        <v/>
      </c>
      <c r="G503" s="29"/>
    </row>
    <row r="504" spans="1:7" ht="15.75" thickBot="1" x14ac:dyDescent="0.3">
      <c r="A504" s="24"/>
      <c r="B504" s="29">
        <f t="shared" si="38"/>
        <v>0</v>
      </c>
      <c r="C504" s="29" t="str">
        <f t="shared" si="42"/>
        <v>#</v>
      </c>
      <c r="D504" s="29">
        <f t="shared" si="39"/>
        <v>1</v>
      </c>
      <c r="E504" s="30" t="str">
        <f t="shared" si="41"/>
        <v>NA</v>
      </c>
      <c r="F504" s="44" t="str">
        <f t="shared" si="40"/>
        <v/>
      </c>
      <c r="G504" s="29"/>
    </row>
    <row r="505" spans="1:7" ht="15.75" thickBot="1" x14ac:dyDescent="0.3">
      <c r="A505" s="25"/>
      <c r="B505" s="29">
        <f t="shared" si="38"/>
        <v>0</v>
      </c>
      <c r="C505" s="29" t="str">
        <f t="shared" si="42"/>
        <v>#</v>
      </c>
      <c r="D505" s="29">
        <f t="shared" si="39"/>
        <v>1</v>
      </c>
      <c r="E505" s="30" t="str">
        <f t="shared" si="41"/>
        <v>NA</v>
      </c>
      <c r="F505" s="44" t="str">
        <f t="shared" si="40"/>
        <v/>
      </c>
      <c r="G505" s="29"/>
    </row>
    <row r="506" spans="1:7" ht="15.75" thickBot="1" x14ac:dyDescent="0.3">
      <c r="A506" s="24"/>
      <c r="B506" s="29">
        <f t="shared" si="38"/>
        <v>0</v>
      </c>
      <c r="C506" s="29" t="str">
        <f t="shared" si="42"/>
        <v>#</v>
      </c>
      <c r="D506" s="29">
        <f t="shared" si="39"/>
        <v>1</v>
      </c>
      <c r="E506" s="30" t="str">
        <f t="shared" si="41"/>
        <v>NA</v>
      </c>
      <c r="F506" s="44" t="str">
        <f t="shared" si="40"/>
        <v/>
      </c>
      <c r="G506" s="29"/>
    </row>
    <row r="507" spans="1:7" ht="15.75" thickBot="1" x14ac:dyDescent="0.3">
      <c r="A507" s="25"/>
      <c r="B507" s="29">
        <f t="shared" si="38"/>
        <v>0</v>
      </c>
      <c r="C507" s="29" t="str">
        <f t="shared" si="42"/>
        <v>#</v>
      </c>
      <c r="D507" s="29">
        <f t="shared" si="39"/>
        <v>1</v>
      </c>
      <c r="E507" s="30" t="str">
        <f t="shared" si="41"/>
        <v>NA</v>
      </c>
      <c r="F507" s="44" t="str">
        <f t="shared" si="40"/>
        <v/>
      </c>
      <c r="G507" s="29"/>
    </row>
    <row r="508" spans="1:7" ht="15.75" thickBot="1" x14ac:dyDescent="0.3">
      <c r="A508" s="24"/>
      <c r="B508" s="29">
        <f t="shared" si="38"/>
        <v>0</v>
      </c>
      <c r="C508" s="29" t="str">
        <f t="shared" si="42"/>
        <v>#</v>
      </c>
      <c r="D508" s="29">
        <f t="shared" si="39"/>
        <v>1</v>
      </c>
      <c r="E508" s="30" t="str">
        <f t="shared" si="41"/>
        <v>NA</v>
      </c>
      <c r="F508" s="44" t="str">
        <f t="shared" si="40"/>
        <v/>
      </c>
      <c r="G508" s="29"/>
    </row>
    <row r="509" spans="1:7" ht="15.75" thickBot="1" x14ac:dyDescent="0.3">
      <c r="A509" s="25"/>
      <c r="B509" s="29">
        <f t="shared" si="38"/>
        <v>0</v>
      </c>
      <c r="C509" s="29" t="str">
        <f t="shared" si="42"/>
        <v>#</v>
      </c>
      <c r="D509" s="29">
        <f t="shared" si="39"/>
        <v>1</v>
      </c>
      <c r="E509" s="30" t="str">
        <f t="shared" si="41"/>
        <v>NA</v>
      </c>
      <c r="F509" s="44" t="str">
        <f t="shared" si="40"/>
        <v/>
      </c>
      <c r="G509" s="29"/>
    </row>
    <row r="510" spans="1:7" ht="15.75" thickBot="1" x14ac:dyDescent="0.3">
      <c r="A510" s="24"/>
      <c r="B510" s="29">
        <f t="shared" si="38"/>
        <v>0</v>
      </c>
      <c r="C510" s="29" t="str">
        <f t="shared" si="42"/>
        <v>#</v>
      </c>
      <c r="D510" s="29">
        <f t="shared" si="39"/>
        <v>1</v>
      </c>
      <c r="E510" s="30" t="str">
        <f t="shared" si="41"/>
        <v>NA</v>
      </c>
      <c r="F510" s="44" t="str">
        <f t="shared" si="40"/>
        <v/>
      </c>
      <c r="G510" s="29"/>
    </row>
    <row r="511" spans="1:7" ht="15.75" thickBot="1" x14ac:dyDescent="0.3">
      <c r="A511" s="25"/>
      <c r="B511" s="29">
        <f t="shared" si="38"/>
        <v>0</v>
      </c>
      <c r="C511" s="29" t="str">
        <f t="shared" si="42"/>
        <v>#</v>
      </c>
      <c r="D511" s="29">
        <f t="shared" si="39"/>
        <v>1</v>
      </c>
      <c r="E511" s="30" t="str">
        <f t="shared" si="41"/>
        <v>NA</v>
      </c>
      <c r="F511" s="44" t="str">
        <f t="shared" si="40"/>
        <v/>
      </c>
      <c r="G511" s="29"/>
    </row>
    <row r="512" spans="1:7" ht="15.75" thickBot="1" x14ac:dyDescent="0.3">
      <c r="A512" s="24"/>
      <c r="B512" s="29">
        <f t="shared" si="38"/>
        <v>0</v>
      </c>
      <c r="C512" s="29" t="str">
        <f t="shared" si="42"/>
        <v>#</v>
      </c>
      <c r="D512" s="29">
        <f t="shared" si="39"/>
        <v>1</v>
      </c>
      <c r="E512" s="30" t="str">
        <f t="shared" si="41"/>
        <v>NA</v>
      </c>
      <c r="F512" s="44" t="str">
        <f t="shared" si="40"/>
        <v/>
      </c>
      <c r="G512" s="29"/>
    </row>
    <row r="513" spans="1:7" ht="15.75" thickBot="1" x14ac:dyDescent="0.3">
      <c r="A513" s="25"/>
      <c r="B513" s="29">
        <f t="shared" si="38"/>
        <v>0</v>
      </c>
      <c r="C513" s="29" t="str">
        <f t="shared" si="42"/>
        <v>#</v>
      </c>
      <c r="D513" s="29">
        <f t="shared" si="39"/>
        <v>1</v>
      </c>
      <c r="E513" s="30" t="str">
        <f t="shared" si="41"/>
        <v>NA</v>
      </c>
      <c r="F513" s="44" t="str">
        <f t="shared" si="40"/>
        <v/>
      </c>
      <c r="G513" s="29"/>
    </row>
    <row r="514" spans="1:7" ht="15.75" thickBot="1" x14ac:dyDescent="0.3">
      <c r="A514" s="24"/>
      <c r="B514" s="29">
        <f t="shared" ref="B514:B577" si="43">LEN(A514)</f>
        <v>0</v>
      </c>
      <c r="C514" s="29" t="str">
        <f t="shared" si="42"/>
        <v>#</v>
      </c>
      <c r="D514" s="29">
        <f t="shared" ref="D514:D577" si="44">LEN(C514)</f>
        <v>1</v>
      </c>
      <c r="E514" s="30" t="str">
        <f t="shared" si="41"/>
        <v>NA</v>
      </c>
      <c r="F514" s="44" t="str">
        <f t="shared" ref="F514:F577" si="45">IFERROR(MID(E514,1,FIND(",",E514,1)-1),"")</f>
        <v/>
      </c>
      <c r="G514" s="29"/>
    </row>
    <row r="515" spans="1:7" ht="15.75" thickBot="1" x14ac:dyDescent="0.3">
      <c r="A515" s="25"/>
      <c r="B515" s="29">
        <f t="shared" si="43"/>
        <v>0</v>
      </c>
      <c r="C515" s="29" t="str">
        <f t="shared" si="42"/>
        <v>#</v>
      </c>
      <c r="D515" s="29">
        <f t="shared" si="44"/>
        <v>1</v>
      </c>
      <c r="E515" s="30" t="str">
        <f t="shared" si="41"/>
        <v>NA</v>
      </c>
      <c r="F515" s="44" t="str">
        <f t="shared" si="45"/>
        <v/>
      </c>
      <c r="G515" s="29"/>
    </row>
    <row r="516" spans="1:7" ht="15.75" thickBot="1" x14ac:dyDescent="0.3">
      <c r="A516" s="24"/>
      <c r="B516" s="29">
        <f t="shared" si="43"/>
        <v>0</v>
      </c>
      <c r="C516" s="29" t="str">
        <f t="shared" si="42"/>
        <v>#</v>
      </c>
      <c r="D516" s="29">
        <f t="shared" si="44"/>
        <v>1</v>
      </c>
      <c r="E516" s="30" t="str">
        <f t="shared" si="41"/>
        <v>NA</v>
      </c>
      <c r="F516" s="44" t="str">
        <f t="shared" si="45"/>
        <v/>
      </c>
      <c r="G516" s="29"/>
    </row>
    <row r="517" spans="1:7" ht="15.75" thickBot="1" x14ac:dyDescent="0.3">
      <c r="A517" s="25"/>
      <c r="B517" s="29">
        <f t="shared" si="43"/>
        <v>0</v>
      </c>
      <c r="C517" s="29" t="str">
        <f t="shared" si="42"/>
        <v>#</v>
      </c>
      <c r="D517" s="29">
        <f t="shared" si="44"/>
        <v>1</v>
      </c>
      <c r="E517" s="30" t="str">
        <f t="shared" ref="E517:E580" si="46">IFERROR(TEXT(DATE(RIGHT(MID(A517,FIND("µ",SUBSTITUTE(A517,",","µ",1))+2,FIND("µ",SUBSTITUTE(A517,",","µ",2))-FIND("µ",SUBSTITUTE(A517,",","µ",1))+4),4),MONTH(1&amp;MID(MID(A517,FIND("µ",SUBSTITUTE(A517,",","µ",1))+2,FIND("µ",SUBSTITUTE(A517,",","µ",2))-FIND("µ",SUBSTITUTE(A517,",","µ",1))+4),1,FIND(" ",MID(A517,FIND("µ",SUBSTITUTE(A517,",","µ",1))+2,FIND("µ",SUBSTITUTE(A517,",","µ",2))-FIND("µ",SUBSTITUTE(A517,",","µ",1))+4))-1)),MID(MID(A517,FIND("µ",SUBSTITUTE(A517,",","µ",1))+2,FIND("µ",SUBSTITUTE(A517,",","µ",2))-FIND("µ",SUBSTITUTE(A517,",","µ",1))+4),FIND(" ",MID(A517,FIND("µ",SUBSTITUTE(A517,",","µ",1))+2,FIND("µ",SUBSTITUTE(A517,",","µ",2))-FIND("µ",SUBSTITUTE(A517,",","µ",1))+4))+1,2)),"JJ/MM/AA") &amp;","&amp;" "&amp; TEXT(VALUE(MID(A517,FIND(""",""",A517)+3,10)),"hh:mm:ss")&amp;" "&amp;MID(A517,FIND("µ",SUBSTITUTE(A517,",","µ",4))+2,FIND("µ",SUBSTITUTE(A517,",","µ",5))-FIND("µ",SUBSTITUTE(A517,",","µ",4))-3) &amp;" "&amp;MID(A517,FIND("µ",SUBSTITUTE(A517,",","µ",20))+2,FIND("µ",SUBSTITUTE(A517,",","µ",21))-FIND("µ",SUBSTITUTE(A517,",","µ",20))-3)&amp;" "&amp;MID(A517,FIND("µ",SUBSTITUTE(A517,",","µ",25))+2,FIND("µ",SUBSTITUTE(A517,",","µ",26))-FIND("µ",SUBSTITUTE(A517,",","µ",25))-3)&amp;" "&amp;"€"&amp;MID(A517,FIND("µ",SUBSTITUTE(A517,",","µ",26))+2,FIND("µ",SUBSTITUTE(A517,",","µ",27))-FIND("µ",SUBSTITUTE(A517,",","µ",26))-3),"NA")</f>
        <v>NA</v>
      </c>
      <c r="F517" s="44" t="str">
        <f t="shared" si="45"/>
        <v/>
      </c>
      <c r="G517" s="29"/>
    </row>
    <row r="518" spans="1:7" ht="15.75" thickBot="1" x14ac:dyDescent="0.3">
      <c r="A518" s="24"/>
      <c r="B518" s="29">
        <f t="shared" si="43"/>
        <v>0</v>
      </c>
      <c r="C518" s="29" t="str">
        <f t="shared" si="42"/>
        <v>#</v>
      </c>
      <c r="D518" s="29">
        <f t="shared" si="44"/>
        <v>1</v>
      </c>
      <c r="E518" s="30" t="str">
        <f t="shared" si="46"/>
        <v>NA</v>
      </c>
      <c r="F518" s="44" t="str">
        <f t="shared" si="45"/>
        <v/>
      </c>
      <c r="G518" s="29"/>
    </row>
    <row r="519" spans="1:7" ht="15.75" thickBot="1" x14ac:dyDescent="0.3">
      <c r="A519" s="25"/>
      <c r="B519" s="29">
        <f t="shared" si="43"/>
        <v>0</v>
      </c>
      <c r="C519" s="29" t="str">
        <f t="shared" si="42"/>
        <v>#</v>
      </c>
      <c r="D519" s="29">
        <f t="shared" si="44"/>
        <v>1</v>
      </c>
      <c r="E519" s="30" t="str">
        <f t="shared" si="46"/>
        <v>NA</v>
      </c>
      <c r="F519" s="44" t="str">
        <f t="shared" si="45"/>
        <v/>
      </c>
      <c r="G519" s="29"/>
    </row>
    <row r="520" spans="1:7" ht="15.75" thickBot="1" x14ac:dyDescent="0.3">
      <c r="A520" s="24"/>
      <c r="B520" s="29">
        <f t="shared" si="43"/>
        <v>0</v>
      </c>
      <c r="C520" s="29" t="str">
        <f t="shared" si="42"/>
        <v>#</v>
      </c>
      <c r="D520" s="29">
        <f t="shared" si="44"/>
        <v>1</v>
      </c>
      <c r="E520" s="30" t="str">
        <f t="shared" si="46"/>
        <v>NA</v>
      </c>
      <c r="F520" s="44" t="str">
        <f t="shared" si="45"/>
        <v/>
      </c>
      <c r="G520" s="29"/>
    </row>
    <row r="521" spans="1:7" ht="15.75" thickBot="1" x14ac:dyDescent="0.3">
      <c r="A521" s="25"/>
      <c r="B521" s="29">
        <f t="shared" si="43"/>
        <v>0</v>
      </c>
      <c r="C521" s="29" t="str">
        <f t="shared" si="42"/>
        <v>#</v>
      </c>
      <c r="D521" s="29">
        <f t="shared" si="44"/>
        <v>1</v>
      </c>
      <c r="E521" s="30" t="str">
        <f t="shared" si="46"/>
        <v>NA</v>
      </c>
      <c r="F521" s="44" t="str">
        <f t="shared" si="45"/>
        <v/>
      </c>
      <c r="G521" s="29"/>
    </row>
    <row r="522" spans="1:7" ht="15.75" thickBot="1" x14ac:dyDescent="0.3">
      <c r="A522" s="24"/>
      <c r="B522" s="29">
        <f t="shared" si="43"/>
        <v>0</v>
      </c>
      <c r="C522" s="29" t="str">
        <f t="shared" si="42"/>
        <v>#</v>
      </c>
      <c r="D522" s="29">
        <f t="shared" si="44"/>
        <v>1</v>
      </c>
      <c r="E522" s="30" t="str">
        <f t="shared" si="46"/>
        <v>NA</v>
      </c>
      <c r="F522" s="44" t="str">
        <f t="shared" si="45"/>
        <v/>
      </c>
      <c r="G522" s="29"/>
    </row>
    <row r="523" spans="1:7" ht="15.75" thickBot="1" x14ac:dyDescent="0.3">
      <c r="A523" s="25"/>
      <c r="B523" s="29">
        <f t="shared" si="43"/>
        <v>0</v>
      </c>
      <c r="C523" s="29" t="str">
        <f t="shared" si="42"/>
        <v>#</v>
      </c>
      <c r="D523" s="29">
        <f t="shared" si="44"/>
        <v>1</v>
      </c>
      <c r="E523" s="30" t="str">
        <f t="shared" si="46"/>
        <v>NA</v>
      </c>
      <c r="F523" s="44" t="str">
        <f t="shared" si="45"/>
        <v/>
      </c>
      <c r="G523" s="29"/>
    </row>
    <row r="524" spans="1:7" ht="15.75" thickBot="1" x14ac:dyDescent="0.3">
      <c r="A524" s="24"/>
      <c r="B524" s="29">
        <f t="shared" si="43"/>
        <v>0</v>
      </c>
      <c r="C524" s="29" t="str">
        <f t="shared" si="42"/>
        <v>#</v>
      </c>
      <c r="D524" s="29">
        <f t="shared" si="44"/>
        <v>1</v>
      </c>
      <c r="E524" s="30" t="str">
        <f t="shared" si="46"/>
        <v>NA</v>
      </c>
      <c r="F524" s="44" t="str">
        <f t="shared" si="45"/>
        <v/>
      </c>
      <c r="G524" s="29"/>
    </row>
    <row r="525" spans="1:7" ht="15.75" thickBot="1" x14ac:dyDescent="0.3">
      <c r="A525" s="25"/>
      <c r="B525" s="29">
        <f t="shared" si="43"/>
        <v>0</v>
      </c>
      <c r="C525" s="29" t="str">
        <f t="shared" si="42"/>
        <v>#</v>
      </c>
      <c r="D525" s="29">
        <f t="shared" si="44"/>
        <v>1</v>
      </c>
      <c r="E525" s="30" t="str">
        <f t="shared" si="46"/>
        <v>NA</v>
      </c>
      <c r="F525" s="44" t="str">
        <f t="shared" si="45"/>
        <v/>
      </c>
      <c r="G525" s="29"/>
    </row>
    <row r="526" spans="1:7" ht="15.75" thickBot="1" x14ac:dyDescent="0.3">
      <c r="A526" s="24"/>
      <c r="B526" s="29">
        <f t="shared" si="43"/>
        <v>0</v>
      </c>
      <c r="C526" s="29" t="str">
        <f t="shared" si="42"/>
        <v>#</v>
      </c>
      <c r="D526" s="29">
        <f t="shared" si="44"/>
        <v>1</v>
      </c>
      <c r="E526" s="30" t="str">
        <f t="shared" si="46"/>
        <v>NA</v>
      </c>
      <c r="F526" s="44" t="str">
        <f t="shared" si="45"/>
        <v/>
      </c>
      <c r="G526" s="29"/>
    </row>
    <row r="527" spans="1:7" ht="15.75" thickBot="1" x14ac:dyDescent="0.3">
      <c r="A527" s="25"/>
      <c r="B527" s="29">
        <f t="shared" si="43"/>
        <v>0</v>
      </c>
      <c r="C527" s="29" t="str">
        <f t="shared" si="42"/>
        <v>#</v>
      </c>
      <c r="D527" s="29">
        <f t="shared" si="44"/>
        <v>1</v>
      </c>
      <c r="E527" s="30" t="str">
        <f t="shared" si="46"/>
        <v>NA</v>
      </c>
      <c r="F527" s="44" t="str">
        <f t="shared" si="45"/>
        <v/>
      </c>
      <c r="G527" s="29"/>
    </row>
    <row r="528" spans="1:7" ht="15.75" thickBot="1" x14ac:dyDescent="0.3">
      <c r="A528" s="24"/>
      <c r="B528" s="29">
        <f t="shared" si="43"/>
        <v>0</v>
      </c>
      <c r="C528" s="29" t="str">
        <f t="shared" si="42"/>
        <v>#</v>
      </c>
      <c r="D528" s="29">
        <f t="shared" si="44"/>
        <v>1</v>
      </c>
      <c r="E528" s="30" t="str">
        <f t="shared" si="46"/>
        <v>NA</v>
      </c>
      <c r="F528" s="44" t="str">
        <f t="shared" si="45"/>
        <v/>
      </c>
      <c r="G528" s="29"/>
    </row>
    <row r="529" spans="1:7" ht="15.75" thickBot="1" x14ac:dyDescent="0.3">
      <c r="A529" s="25"/>
      <c r="B529" s="29">
        <f t="shared" si="43"/>
        <v>0</v>
      </c>
      <c r="C529" s="29" t="str">
        <f t="shared" si="42"/>
        <v>#</v>
      </c>
      <c r="D529" s="29">
        <f t="shared" si="44"/>
        <v>1</v>
      </c>
      <c r="E529" s="30" t="str">
        <f t="shared" si="46"/>
        <v>NA</v>
      </c>
      <c r="F529" s="44" t="str">
        <f t="shared" si="45"/>
        <v/>
      </c>
      <c r="G529" s="29"/>
    </row>
    <row r="530" spans="1:7" ht="15.75" thickBot="1" x14ac:dyDescent="0.3">
      <c r="A530" s="24"/>
      <c r="B530" s="29">
        <f t="shared" si="43"/>
        <v>0</v>
      </c>
      <c r="C530" s="29" t="str">
        <f t="shared" si="42"/>
        <v>#</v>
      </c>
      <c r="D530" s="29">
        <f t="shared" si="44"/>
        <v>1</v>
      </c>
      <c r="E530" s="30" t="str">
        <f t="shared" si="46"/>
        <v>NA</v>
      </c>
      <c r="F530" s="44" t="str">
        <f t="shared" si="45"/>
        <v/>
      </c>
      <c r="G530" s="29"/>
    </row>
    <row r="531" spans="1:7" ht="15.75" thickBot="1" x14ac:dyDescent="0.3">
      <c r="A531" s="25"/>
      <c r="B531" s="29">
        <f t="shared" si="43"/>
        <v>0</v>
      </c>
      <c r="C531" s="29" t="str">
        <f t="shared" ref="C531:C594" si="47" xml:space="preserve"> "#" &amp; IFERROR(MID(A531,1,FIND(",",A531,1)-1),"")</f>
        <v>#</v>
      </c>
      <c r="D531" s="29">
        <f t="shared" si="44"/>
        <v>1</v>
      </c>
      <c r="E531" s="30" t="str">
        <f t="shared" si="46"/>
        <v>NA</v>
      </c>
      <c r="F531" s="44" t="str">
        <f t="shared" si="45"/>
        <v/>
      </c>
      <c r="G531" s="29"/>
    </row>
    <row r="532" spans="1:7" ht="15.75" thickBot="1" x14ac:dyDescent="0.3">
      <c r="A532" s="24"/>
      <c r="B532" s="29">
        <f t="shared" si="43"/>
        <v>0</v>
      </c>
      <c r="C532" s="29" t="str">
        <f t="shared" si="47"/>
        <v>#</v>
      </c>
      <c r="D532" s="29">
        <f t="shared" si="44"/>
        <v>1</v>
      </c>
      <c r="E532" s="30" t="str">
        <f t="shared" si="46"/>
        <v>NA</v>
      </c>
      <c r="F532" s="44" t="str">
        <f t="shared" si="45"/>
        <v/>
      </c>
      <c r="G532" s="29"/>
    </row>
    <row r="533" spans="1:7" ht="15.75" thickBot="1" x14ac:dyDescent="0.3">
      <c r="A533" s="25"/>
      <c r="B533" s="29">
        <f t="shared" si="43"/>
        <v>0</v>
      </c>
      <c r="C533" s="29" t="str">
        <f t="shared" si="47"/>
        <v>#</v>
      </c>
      <c r="D533" s="29">
        <f t="shared" si="44"/>
        <v>1</v>
      </c>
      <c r="E533" s="30" t="str">
        <f t="shared" si="46"/>
        <v>NA</v>
      </c>
      <c r="F533" s="44" t="str">
        <f t="shared" si="45"/>
        <v/>
      </c>
      <c r="G533" s="29"/>
    </row>
    <row r="534" spans="1:7" ht="15.75" thickBot="1" x14ac:dyDescent="0.3">
      <c r="A534" s="24"/>
      <c r="B534" s="29">
        <f t="shared" si="43"/>
        <v>0</v>
      </c>
      <c r="C534" s="29" t="str">
        <f t="shared" si="47"/>
        <v>#</v>
      </c>
      <c r="D534" s="29">
        <f t="shared" si="44"/>
        <v>1</v>
      </c>
      <c r="E534" s="30" t="str">
        <f t="shared" si="46"/>
        <v>NA</v>
      </c>
      <c r="F534" s="44" t="str">
        <f t="shared" si="45"/>
        <v/>
      </c>
      <c r="G534" s="29"/>
    </row>
    <row r="535" spans="1:7" ht="15.75" thickBot="1" x14ac:dyDescent="0.3">
      <c r="A535" s="25"/>
      <c r="B535" s="29">
        <f t="shared" si="43"/>
        <v>0</v>
      </c>
      <c r="C535" s="29" t="str">
        <f t="shared" si="47"/>
        <v>#</v>
      </c>
      <c r="D535" s="29">
        <f t="shared" si="44"/>
        <v>1</v>
      </c>
      <c r="E535" s="30" t="str">
        <f t="shared" si="46"/>
        <v>NA</v>
      </c>
      <c r="F535" s="44" t="str">
        <f t="shared" si="45"/>
        <v/>
      </c>
      <c r="G535" s="29"/>
    </row>
    <row r="536" spans="1:7" ht="15.75" thickBot="1" x14ac:dyDescent="0.3">
      <c r="A536" s="24"/>
      <c r="B536" s="29">
        <f t="shared" si="43"/>
        <v>0</v>
      </c>
      <c r="C536" s="29" t="str">
        <f t="shared" si="47"/>
        <v>#</v>
      </c>
      <c r="D536" s="29">
        <f t="shared" si="44"/>
        <v>1</v>
      </c>
      <c r="E536" s="30" t="str">
        <f t="shared" si="46"/>
        <v>NA</v>
      </c>
      <c r="F536" s="44" t="str">
        <f t="shared" si="45"/>
        <v/>
      </c>
      <c r="G536" s="29"/>
    </row>
    <row r="537" spans="1:7" ht="15.75" thickBot="1" x14ac:dyDescent="0.3">
      <c r="A537" s="25"/>
      <c r="B537" s="29">
        <f t="shared" si="43"/>
        <v>0</v>
      </c>
      <c r="C537" s="29" t="str">
        <f t="shared" si="47"/>
        <v>#</v>
      </c>
      <c r="D537" s="29">
        <f t="shared" si="44"/>
        <v>1</v>
      </c>
      <c r="E537" s="30" t="str">
        <f t="shared" si="46"/>
        <v>NA</v>
      </c>
      <c r="F537" s="44" t="str">
        <f t="shared" si="45"/>
        <v/>
      </c>
      <c r="G537" s="29"/>
    </row>
    <row r="538" spans="1:7" ht="15.75" thickBot="1" x14ac:dyDescent="0.3">
      <c r="A538" s="24"/>
      <c r="B538" s="29">
        <f t="shared" si="43"/>
        <v>0</v>
      </c>
      <c r="C538" s="29" t="str">
        <f t="shared" si="47"/>
        <v>#</v>
      </c>
      <c r="D538" s="29">
        <f t="shared" si="44"/>
        <v>1</v>
      </c>
      <c r="E538" s="30" t="str">
        <f t="shared" si="46"/>
        <v>NA</v>
      </c>
      <c r="F538" s="44" t="str">
        <f t="shared" si="45"/>
        <v/>
      </c>
      <c r="G538" s="29"/>
    </row>
    <row r="539" spans="1:7" ht="15.75" thickBot="1" x14ac:dyDescent="0.3">
      <c r="A539" s="25"/>
      <c r="B539" s="29">
        <f t="shared" si="43"/>
        <v>0</v>
      </c>
      <c r="C539" s="29" t="str">
        <f t="shared" si="47"/>
        <v>#</v>
      </c>
      <c r="D539" s="29">
        <f t="shared" si="44"/>
        <v>1</v>
      </c>
      <c r="E539" s="30" t="str">
        <f t="shared" si="46"/>
        <v>NA</v>
      </c>
      <c r="F539" s="44" t="str">
        <f t="shared" si="45"/>
        <v/>
      </c>
      <c r="G539" s="29"/>
    </row>
    <row r="540" spans="1:7" ht="15.75" thickBot="1" x14ac:dyDescent="0.3">
      <c r="A540" s="24"/>
      <c r="B540" s="29">
        <f t="shared" si="43"/>
        <v>0</v>
      </c>
      <c r="C540" s="29" t="str">
        <f t="shared" si="47"/>
        <v>#</v>
      </c>
      <c r="D540" s="29">
        <f t="shared" si="44"/>
        <v>1</v>
      </c>
      <c r="E540" s="30" t="str">
        <f t="shared" si="46"/>
        <v>NA</v>
      </c>
      <c r="F540" s="44" t="str">
        <f t="shared" si="45"/>
        <v/>
      </c>
      <c r="G540" s="29"/>
    </row>
    <row r="541" spans="1:7" ht="15.75" thickBot="1" x14ac:dyDescent="0.3">
      <c r="A541" s="25"/>
      <c r="B541" s="29">
        <f t="shared" si="43"/>
        <v>0</v>
      </c>
      <c r="C541" s="29" t="str">
        <f t="shared" si="47"/>
        <v>#</v>
      </c>
      <c r="D541" s="29">
        <f t="shared" si="44"/>
        <v>1</v>
      </c>
      <c r="E541" s="30" t="str">
        <f t="shared" si="46"/>
        <v>NA</v>
      </c>
      <c r="F541" s="44" t="str">
        <f t="shared" si="45"/>
        <v/>
      </c>
      <c r="G541" s="29"/>
    </row>
    <row r="542" spans="1:7" ht="15.75" thickBot="1" x14ac:dyDescent="0.3">
      <c r="A542" s="24"/>
      <c r="B542" s="29">
        <f t="shared" si="43"/>
        <v>0</v>
      </c>
      <c r="C542" s="29" t="str">
        <f t="shared" si="47"/>
        <v>#</v>
      </c>
      <c r="D542" s="29">
        <f t="shared" si="44"/>
        <v>1</v>
      </c>
      <c r="E542" s="30" t="str">
        <f t="shared" si="46"/>
        <v>NA</v>
      </c>
      <c r="F542" s="44" t="str">
        <f t="shared" si="45"/>
        <v/>
      </c>
      <c r="G542" s="29"/>
    </row>
    <row r="543" spans="1:7" ht="15.75" thickBot="1" x14ac:dyDescent="0.3">
      <c r="A543" s="25"/>
      <c r="B543" s="29">
        <f t="shared" si="43"/>
        <v>0</v>
      </c>
      <c r="C543" s="29" t="str">
        <f t="shared" si="47"/>
        <v>#</v>
      </c>
      <c r="D543" s="29">
        <f t="shared" si="44"/>
        <v>1</v>
      </c>
      <c r="E543" s="30" t="str">
        <f t="shared" si="46"/>
        <v>NA</v>
      </c>
      <c r="F543" s="44" t="str">
        <f t="shared" si="45"/>
        <v/>
      </c>
      <c r="G543" s="29"/>
    </row>
    <row r="544" spans="1:7" ht="15.75" thickBot="1" x14ac:dyDescent="0.3">
      <c r="A544" s="24"/>
      <c r="B544" s="29">
        <f t="shared" si="43"/>
        <v>0</v>
      </c>
      <c r="C544" s="29" t="str">
        <f t="shared" si="47"/>
        <v>#</v>
      </c>
      <c r="D544" s="29">
        <f t="shared" si="44"/>
        <v>1</v>
      </c>
      <c r="E544" s="30" t="str">
        <f t="shared" si="46"/>
        <v>NA</v>
      </c>
      <c r="F544" s="44" t="str">
        <f t="shared" si="45"/>
        <v/>
      </c>
      <c r="G544" s="29"/>
    </row>
    <row r="545" spans="1:7" ht="15.75" thickBot="1" x14ac:dyDescent="0.3">
      <c r="A545" s="25"/>
      <c r="B545" s="29">
        <f t="shared" si="43"/>
        <v>0</v>
      </c>
      <c r="C545" s="29" t="str">
        <f t="shared" si="47"/>
        <v>#</v>
      </c>
      <c r="D545" s="29">
        <f t="shared" si="44"/>
        <v>1</v>
      </c>
      <c r="E545" s="30" t="str">
        <f t="shared" si="46"/>
        <v>NA</v>
      </c>
      <c r="F545" s="44" t="str">
        <f t="shared" si="45"/>
        <v/>
      </c>
      <c r="G545" s="29"/>
    </row>
    <row r="546" spans="1:7" ht="15.75" thickBot="1" x14ac:dyDescent="0.3">
      <c r="A546" s="24"/>
      <c r="B546" s="29">
        <f t="shared" si="43"/>
        <v>0</v>
      </c>
      <c r="C546" s="29" t="str">
        <f t="shared" si="47"/>
        <v>#</v>
      </c>
      <c r="D546" s="29">
        <f t="shared" si="44"/>
        <v>1</v>
      </c>
      <c r="E546" s="30" t="str">
        <f t="shared" si="46"/>
        <v>NA</v>
      </c>
      <c r="F546" s="44" t="str">
        <f t="shared" si="45"/>
        <v/>
      </c>
      <c r="G546" s="29"/>
    </row>
    <row r="547" spans="1:7" ht="15.75" thickBot="1" x14ac:dyDescent="0.3">
      <c r="A547" s="25"/>
      <c r="B547" s="29">
        <f t="shared" si="43"/>
        <v>0</v>
      </c>
      <c r="C547" s="29" t="str">
        <f t="shared" si="47"/>
        <v>#</v>
      </c>
      <c r="D547" s="29">
        <f t="shared" si="44"/>
        <v>1</v>
      </c>
      <c r="E547" s="30" t="str">
        <f t="shared" si="46"/>
        <v>NA</v>
      </c>
      <c r="F547" s="44" t="str">
        <f t="shared" si="45"/>
        <v/>
      </c>
      <c r="G547" s="29"/>
    </row>
    <row r="548" spans="1:7" ht="15.75" thickBot="1" x14ac:dyDescent="0.3">
      <c r="A548" s="24"/>
      <c r="B548" s="29">
        <f t="shared" si="43"/>
        <v>0</v>
      </c>
      <c r="C548" s="29" t="str">
        <f t="shared" si="47"/>
        <v>#</v>
      </c>
      <c r="D548" s="29">
        <f t="shared" si="44"/>
        <v>1</v>
      </c>
      <c r="E548" s="30" t="str">
        <f t="shared" si="46"/>
        <v>NA</v>
      </c>
      <c r="F548" s="44" t="str">
        <f t="shared" si="45"/>
        <v/>
      </c>
      <c r="G548" s="29"/>
    </row>
    <row r="549" spans="1:7" ht="15.75" thickBot="1" x14ac:dyDescent="0.3">
      <c r="A549" s="25"/>
      <c r="B549" s="29">
        <f t="shared" si="43"/>
        <v>0</v>
      </c>
      <c r="C549" s="29" t="str">
        <f t="shared" si="47"/>
        <v>#</v>
      </c>
      <c r="D549" s="29">
        <f t="shared" si="44"/>
        <v>1</v>
      </c>
      <c r="E549" s="30" t="str">
        <f t="shared" si="46"/>
        <v>NA</v>
      </c>
      <c r="F549" s="44" t="str">
        <f t="shared" si="45"/>
        <v/>
      </c>
      <c r="G549" s="29"/>
    </row>
    <row r="550" spans="1:7" ht="15.75" thickBot="1" x14ac:dyDescent="0.3">
      <c r="A550" s="24"/>
      <c r="B550" s="29">
        <f t="shared" si="43"/>
        <v>0</v>
      </c>
      <c r="C550" s="29" t="str">
        <f t="shared" si="47"/>
        <v>#</v>
      </c>
      <c r="D550" s="29">
        <f t="shared" si="44"/>
        <v>1</v>
      </c>
      <c r="E550" s="30" t="str">
        <f t="shared" si="46"/>
        <v>NA</v>
      </c>
      <c r="F550" s="44" t="str">
        <f t="shared" si="45"/>
        <v/>
      </c>
      <c r="G550" s="29"/>
    </row>
    <row r="551" spans="1:7" ht="15.75" thickBot="1" x14ac:dyDescent="0.3">
      <c r="A551" s="25"/>
      <c r="B551" s="29">
        <f t="shared" si="43"/>
        <v>0</v>
      </c>
      <c r="C551" s="29" t="str">
        <f t="shared" si="47"/>
        <v>#</v>
      </c>
      <c r="D551" s="29">
        <f t="shared" si="44"/>
        <v>1</v>
      </c>
      <c r="E551" s="30" t="str">
        <f t="shared" si="46"/>
        <v>NA</v>
      </c>
      <c r="F551" s="44" t="str">
        <f t="shared" si="45"/>
        <v/>
      </c>
      <c r="G551" s="29"/>
    </row>
    <row r="552" spans="1:7" ht="15.75" thickBot="1" x14ac:dyDescent="0.3">
      <c r="A552" s="24"/>
      <c r="B552" s="29">
        <f t="shared" si="43"/>
        <v>0</v>
      </c>
      <c r="C552" s="29" t="str">
        <f t="shared" si="47"/>
        <v>#</v>
      </c>
      <c r="D552" s="29">
        <f t="shared" si="44"/>
        <v>1</v>
      </c>
      <c r="E552" s="30" t="str">
        <f t="shared" si="46"/>
        <v>NA</v>
      </c>
      <c r="F552" s="44" t="str">
        <f t="shared" si="45"/>
        <v/>
      </c>
      <c r="G552" s="29"/>
    </row>
    <row r="553" spans="1:7" ht="15.75" thickBot="1" x14ac:dyDescent="0.3">
      <c r="A553" s="25"/>
      <c r="B553" s="29">
        <f t="shared" si="43"/>
        <v>0</v>
      </c>
      <c r="C553" s="29" t="str">
        <f t="shared" si="47"/>
        <v>#</v>
      </c>
      <c r="D553" s="29">
        <f t="shared" si="44"/>
        <v>1</v>
      </c>
      <c r="E553" s="30" t="str">
        <f t="shared" si="46"/>
        <v>NA</v>
      </c>
      <c r="F553" s="44" t="str">
        <f t="shared" si="45"/>
        <v/>
      </c>
      <c r="G553" s="29"/>
    </row>
    <row r="554" spans="1:7" ht="15.75" thickBot="1" x14ac:dyDescent="0.3">
      <c r="A554" s="24"/>
      <c r="B554" s="29">
        <f t="shared" si="43"/>
        <v>0</v>
      </c>
      <c r="C554" s="29" t="str">
        <f t="shared" si="47"/>
        <v>#</v>
      </c>
      <c r="D554" s="29">
        <f t="shared" si="44"/>
        <v>1</v>
      </c>
      <c r="E554" s="30" t="str">
        <f t="shared" si="46"/>
        <v>NA</v>
      </c>
      <c r="F554" s="44" t="str">
        <f t="shared" si="45"/>
        <v/>
      </c>
      <c r="G554" s="29"/>
    </row>
    <row r="555" spans="1:7" ht="15.75" thickBot="1" x14ac:dyDescent="0.3">
      <c r="A555" s="25"/>
      <c r="B555" s="29">
        <f t="shared" si="43"/>
        <v>0</v>
      </c>
      <c r="C555" s="29" t="str">
        <f t="shared" si="47"/>
        <v>#</v>
      </c>
      <c r="D555" s="29">
        <f t="shared" si="44"/>
        <v>1</v>
      </c>
      <c r="E555" s="30" t="str">
        <f t="shared" si="46"/>
        <v>NA</v>
      </c>
      <c r="F555" s="44" t="str">
        <f t="shared" si="45"/>
        <v/>
      </c>
      <c r="G555" s="29"/>
    </row>
    <row r="556" spans="1:7" ht="15.75" thickBot="1" x14ac:dyDescent="0.3">
      <c r="A556" s="24"/>
      <c r="B556" s="29">
        <f t="shared" si="43"/>
        <v>0</v>
      </c>
      <c r="C556" s="29" t="str">
        <f t="shared" si="47"/>
        <v>#</v>
      </c>
      <c r="D556" s="29">
        <f t="shared" si="44"/>
        <v>1</v>
      </c>
      <c r="E556" s="30" t="str">
        <f t="shared" si="46"/>
        <v>NA</v>
      </c>
      <c r="F556" s="44" t="str">
        <f t="shared" si="45"/>
        <v/>
      </c>
      <c r="G556" s="29"/>
    </row>
    <row r="557" spans="1:7" ht="15.75" thickBot="1" x14ac:dyDescent="0.3">
      <c r="A557" s="25"/>
      <c r="B557" s="29">
        <f t="shared" si="43"/>
        <v>0</v>
      </c>
      <c r="C557" s="29" t="str">
        <f t="shared" si="47"/>
        <v>#</v>
      </c>
      <c r="D557" s="29">
        <f t="shared" si="44"/>
        <v>1</v>
      </c>
      <c r="E557" s="30" t="str">
        <f t="shared" si="46"/>
        <v>NA</v>
      </c>
      <c r="F557" s="44" t="str">
        <f t="shared" si="45"/>
        <v/>
      </c>
      <c r="G557" s="29"/>
    </row>
    <row r="558" spans="1:7" ht="15.75" thickBot="1" x14ac:dyDescent="0.3">
      <c r="A558" s="24"/>
      <c r="B558" s="29">
        <f t="shared" si="43"/>
        <v>0</v>
      </c>
      <c r="C558" s="29" t="str">
        <f t="shared" si="47"/>
        <v>#</v>
      </c>
      <c r="D558" s="29">
        <f t="shared" si="44"/>
        <v>1</v>
      </c>
      <c r="E558" s="30" t="str">
        <f t="shared" si="46"/>
        <v>NA</v>
      </c>
      <c r="F558" s="44" t="str">
        <f t="shared" si="45"/>
        <v/>
      </c>
      <c r="G558" s="29"/>
    </row>
    <row r="559" spans="1:7" ht="15.75" thickBot="1" x14ac:dyDescent="0.3">
      <c r="A559" s="25"/>
      <c r="B559" s="29">
        <f t="shared" si="43"/>
        <v>0</v>
      </c>
      <c r="C559" s="29" t="str">
        <f t="shared" si="47"/>
        <v>#</v>
      </c>
      <c r="D559" s="29">
        <f t="shared" si="44"/>
        <v>1</v>
      </c>
      <c r="E559" s="30" t="str">
        <f t="shared" si="46"/>
        <v>NA</v>
      </c>
      <c r="F559" s="44" t="str">
        <f t="shared" si="45"/>
        <v/>
      </c>
      <c r="G559" s="29"/>
    </row>
    <row r="560" spans="1:7" ht="15.75" thickBot="1" x14ac:dyDescent="0.3">
      <c r="A560" s="24"/>
      <c r="B560" s="29">
        <f t="shared" si="43"/>
        <v>0</v>
      </c>
      <c r="C560" s="29" t="str">
        <f t="shared" si="47"/>
        <v>#</v>
      </c>
      <c r="D560" s="29">
        <f t="shared" si="44"/>
        <v>1</v>
      </c>
      <c r="E560" s="30" t="str">
        <f t="shared" si="46"/>
        <v>NA</v>
      </c>
      <c r="F560" s="44" t="str">
        <f t="shared" si="45"/>
        <v/>
      </c>
      <c r="G560" s="29"/>
    </row>
    <row r="561" spans="1:7" ht="15.75" thickBot="1" x14ac:dyDescent="0.3">
      <c r="A561" s="25"/>
      <c r="B561" s="29">
        <f t="shared" si="43"/>
        <v>0</v>
      </c>
      <c r="C561" s="29" t="str">
        <f t="shared" si="47"/>
        <v>#</v>
      </c>
      <c r="D561" s="29">
        <f t="shared" si="44"/>
        <v>1</v>
      </c>
      <c r="E561" s="30" t="str">
        <f t="shared" si="46"/>
        <v>NA</v>
      </c>
      <c r="F561" s="44" t="str">
        <f t="shared" si="45"/>
        <v/>
      </c>
      <c r="G561" s="29"/>
    </row>
    <row r="562" spans="1:7" ht="15.75" thickBot="1" x14ac:dyDescent="0.3">
      <c r="A562" s="24"/>
      <c r="B562" s="29">
        <f t="shared" si="43"/>
        <v>0</v>
      </c>
      <c r="C562" s="29" t="str">
        <f t="shared" si="47"/>
        <v>#</v>
      </c>
      <c r="D562" s="29">
        <f t="shared" si="44"/>
        <v>1</v>
      </c>
      <c r="E562" s="30" t="str">
        <f t="shared" si="46"/>
        <v>NA</v>
      </c>
      <c r="F562" s="44" t="str">
        <f t="shared" si="45"/>
        <v/>
      </c>
      <c r="G562" s="29"/>
    </row>
    <row r="563" spans="1:7" ht="15.75" thickBot="1" x14ac:dyDescent="0.3">
      <c r="A563" s="25"/>
      <c r="B563" s="29">
        <f t="shared" si="43"/>
        <v>0</v>
      </c>
      <c r="C563" s="29" t="str">
        <f t="shared" si="47"/>
        <v>#</v>
      </c>
      <c r="D563" s="29">
        <f t="shared" si="44"/>
        <v>1</v>
      </c>
      <c r="E563" s="30" t="str">
        <f t="shared" si="46"/>
        <v>NA</v>
      </c>
      <c r="F563" s="44" t="str">
        <f t="shared" si="45"/>
        <v/>
      </c>
      <c r="G563" s="29"/>
    </row>
    <row r="564" spans="1:7" ht="15.75" thickBot="1" x14ac:dyDescent="0.3">
      <c r="A564" s="24"/>
      <c r="B564" s="29">
        <f t="shared" si="43"/>
        <v>0</v>
      </c>
      <c r="C564" s="29" t="str">
        <f t="shared" si="47"/>
        <v>#</v>
      </c>
      <c r="D564" s="29">
        <f t="shared" si="44"/>
        <v>1</v>
      </c>
      <c r="E564" s="30" t="str">
        <f t="shared" si="46"/>
        <v>NA</v>
      </c>
      <c r="F564" s="44" t="str">
        <f t="shared" si="45"/>
        <v/>
      </c>
      <c r="G564" s="29"/>
    </row>
    <row r="565" spans="1:7" ht="15.75" thickBot="1" x14ac:dyDescent="0.3">
      <c r="A565" s="25"/>
      <c r="B565" s="29">
        <f t="shared" si="43"/>
        <v>0</v>
      </c>
      <c r="C565" s="29" t="str">
        <f t="shared" si="47"/>
        <v>#</v>
      </c>
      <c r="D565" s="29">
        <f t="shared" si="44"/>
        <v>1</v>
      </c>
      <c r="E565" s="30" t="str">
        <f t="shared" si="46"/>
        <v>NA</v>
      </c>
      <c r="F565" s="44" t="str">
        <f t="shared" si="45"/>
        <v/>
      </c>
      <c r="G565" s="29"/>
    </row>
    <row r="566" spans="1:7" ht="15.75" thickBot="1" x14ac:dyDescent="0.3">
      <c r="A566" s="24"/>
      <c r="B566" s="29">
        <f t="shared" si="43"/>
        <v>0</v>
      </c>
      <c r="C566" s="29" t="str">
        <f t="shared" si="47"/>
        <v>#</v>
      </c>
      <c r="D566" s="29">
        <f t="shared" si="44"/>
        <v>1</v>
      </c>
      <c r="E566" s="30" t="str">
        <f t="shared" si="46"/>
        <v>NA</v>
      </c>
      <c r="F566" s="44" t="str">
        <f t="shared" si="45"/>
        <v/>
      </c>
      <c r="G566" s="29"/>
    </row>
    <row r="567" spans="1:7" ht="15.75" thickBot="1" x14ac:dyDescent="0.3">
      <c r="A567" s="25"/>
      <c r="B567" s="29">
        <f t="shared" si="43"/>
        <v>0</v>
      </c>
      <c r="C567" s="29" t="str">
        <f t="shared" si="47"/>
        <v>#</v>
      </c>
      <c r="D567" s="29">
        <f t="shared" si="44"/>
        <v>1</v>
      </c>
      <c r="E567" s="30" t="str">
        <f t="shared" si="46"/>
        <v>NA</v>
      </c>
      <c r="F567" s="44" t="str">
        <f t="shared" si="45"/>
        <v/>
      </c>
      <c r="G567" s="29"/>
    </row>
    <row r="568" spans="1:7" ht="15.75" thickBot="1" x14ac:dyDescent="0.3">
      <c r="A568" s="24"/>
      <c r="B568" s="29">
        <f t="shared" si="43"/>
        <v>0</v>
      </c>
      <c r="C568" s="29" t="str">
        <f t="shared" si="47"/>
        <v>#</v>
      </c>
      <c r="D568" s="29">
        <f t="shared" si="44"/>
        <v>1</v>
      </c>
      <c r="E568" s="30" t="str">
        <f t="shared" si="46"/>
        <v>NA</v>
      </c>
      <c r="F568" s="44" t="str">
        <f t="shared" si="45"/>
        <v/>
      </c>
      <c r="G568" s="29"/>
    </row>
    <row r="569" spans="1:7" ht="15.75" thickBot="1" x14ac:dyDescent="0.3">
      <c r="A569" s="25"/>
      <c r="B569" s="29">
        <f t="shared" si="43"/>
        <v>0</v>
      </c>
      <c r="C569" s="29" t="str">
        <f t="shared" si="47"/>
        <v>#</v>
      </c>
      <c r="D569" s="29">
        <f t="shared" si="44"/>
        <v>1</v>
      </c>
      <c r="E569" s="30" t="str">
        <f t="shared" si="46"/>
        <v>NA</v>
      </c>
      <c r="F569" s="44" t="str">
        <f t="shared" si="45"/>
        <v/>
      </c>
      <c r="G569" s="29"/>
    </row>
    <row r="570" spans="1:7" ht="15.75" thickBot="1" x14ac:dyDescent="0.3">
      <c r="A570" s="24"/>
      <c r="B570" s="29">
        <f t="shared" si="43"/>
        <v>0</v>
      </c>
      <c r="C570" s="29" t="str">
        <f t="shared" si="47"/>
        <v>#</v>
      </c>
      <c r="D570" s="29">
        <f t="shared" si="44"/>
        <v>1</v>
      </c>
      <c r="E570" s="30" t="str">
        <f t="shared" si="46"/>
        <v>NA</v>
      </c>
      <c r="F570" s="44" t="str">
        <f t="shared" si="45"/>
        <v/>
      </c>
      <c r="G570" s="29"/>
    </row>
    <row r="571" spans="1:7" ht="15.75" thickBot="1" x14ac:dyDescent="0.3">
      <c r="A571" s="25"/>
      <c r="B571" s="29">
        <f t="shared" si="43"/>
        <v>0</v>
      </c>
      <c r="C571" s="29" t="str">
        <f t="shared" si="47"/>
        <v>#</v>
      </c>
      <c r="D571" s="29">
        <f t="shared" si="44"/>
        <v>1</v>
      </c>
      <c r="E571" s="30" t="str">
        <f t="shared" si="46"/>
        <v>NA</v>
      </c>
      <c r="F571" s="44" t="str">
        <f t="shared" si="45"/>
        <v/>
      </c>
      <c r="G571" s="29"/>
    </row>
    <row r="572" spans="1:7" ht="15.75" thickBot="1" x14ac:dyDescent="0.3">
      <c r="A572" s="24"/>
      <c r="B572" s="29">
        <f t="shared" si="43"/>
        <v>0</v>
      </c>
      <c r="C572" s="29" t="str">
        <f t="shared" si="47"/>
        <v>#</v>
      </c>
      <c r="D572" s="29">
        <f t="shared" si="44"/>
        <v>1</v>
      </c>
      <c r="E572" s="30" t="str">
        <f t="shared" si="46"/>
        <v>NA</v>
      </c>
      <c r="F572" s="44" t="str">
        <f t="shared" si="45"/>
        <v/>
      </c>
      <c r="G572" s="29"/>
    </row>
    <row r="573" spans="1:7" ht="15.75" thickBot="1" x14ac:dyDescent="0.3">
      <c r="A573" s="25"/>
      <c r="B573" s="29">
        <f t="shared" si="43"/>
        <v>0</v>
      </c>
      <c r="C573" s="29" t="str">
        <f t="shared" si="47"/>
        <v>#</v>
      </c>
      <c r="D573" s="29">
        <f t="shared" si="44"/>
        <v>1</v>
      </c>
      <c r="E573" s="30" t="str">
        <f t="shared" si="46"/>
        <v>NA</v>
      </c>
      <c r="F573" s="44" t="str">
        <f t="shared" si="45"/>
        <v/>
      </c>
      <c r="G573" s="29"/>
    </row>
    <row r="574" spans="1:7" ht="15.75" thickBot="1" x14ac:dyDescent="0.3">
      <c r="A574" s="24"/>
      <c r="B574" s="29">
        <f t="shared" si="43"/>
        <v>0</v>
      </c>
      <c r="C574" s="29" t="str">
        <f t="shared" si="47"/>
        <v>#</v>
      </c>
      <c r="D574" s="29">
        <f t="shared" si="44"/>
        <v>1</v>
      </c>
      <c r="E574" s="30" t="str">
        <f t="shared" si="46"/>
        <v>NA</v>
      </c>
      <c r="F574" s="44" t="str">
        <f t="shared" si="45"/>
        <v/>
      </c>
      <c r="G574" s="29"/>
    </row>
    <row r="575" spans="1:7" ht="15.75" thickBot="1" x14ac:dyDescent="0.3">
      <c r="A575" s="25"/>
      <c r="B575" s="29">
        <f t="shared" si="43"/>
        <v>0</v>
      </c>
      <c r="C575" s="29" t="str">
        <f t="shared" si="47"/>
        <v>#</v>
      </c>
      <c r="D575" s="29">
        <f t="shared" si="44"/>
        <v>1</v>
      </c>
      <c r="E575" s="30" t="str">
        <f t="shared" si="46"/>
        <v>NA</v>
      </c>
      <c r="F575" s="44" t="str">
        <f t="shared" si="45"/>
        <v/>
      </c>
      <c r="G575" s="29"/>
    </row>
    <row r="576" spans="1:7" ht="15.75" thickBot="1" x14ac:dyDescent="0.3">
      <c r="A576" s="24"/>
      <c r="B576" s="29">
        <f t="shared" si="43"/>
        <v>0</v>
      </c>
      <c r="C576" s="29" t="str">
        <f t="shared" si="47"/>
        <v>#</v>
      </c>
      <c r="D576" s="29">
        <f t="shared" si="44"/>
        <v>1</v>
      </c>
      <c r="E576" s="30" t="str">
        <f t="shared" si="46"/>
        <v>NA</v>
      </c>
      <c r="F576" s="44" t="str">
        <f t="shared" si="45"/>
        <v/>
      </c>
      <c r="G576" s="29"/>
    </row>
    <row r="577" spans="1:7" ht="15.75" thickBot="1" x14ac:dyDescent="0.3">
      <c r="A577" s="25"/>
      <c r="B577" s="29">
        <f t="shared" si="43"/>
        <v>0</v>
      </c>
      <c r="C577" s="29" t="str">
        <f t="shared" si="47"/>
        <v>#</v>
      </c>
      <c r="D577" s="29">
        <f t="shared" si="44"/>
        <v>1</v>
      </c>
      <c r="E577" s="30" t="str">
        <f t="shared" si="46"/>
        <v>NA</v>
      </c>
      <c r="F577" s="44" t="str">
        <f t="shared" si="45"/>
        <v/>
      </c>
      <c r="G577" s="29"/>
    </row>
    <row r="578" spans="1:7" ht="15.75" thickBot="1" x14ac:dyDescent="0.3">
      <c r="A578" s="24"/>
      <c r="B578" s="29">
        <f t="shared" ref="B578:B641" si="48">LEN(A578)</f>
        <v>0</v>
      </c>
      <c r="C578" s="29" t="str">
        <f t="shared" si="47"/>
        <v>#</v>
      </c>
      <c r="D578" s="29">
        <f t="shared" ref="D578:D641" si="49">LEN(C578)</f>
        <v>1</v>
      </c>
      <c r="E578" s="30" t="str">
        <f t="shared" si="46"/>
        <v>NA</v>
      </c>
      <c r="F578" s="44" t="str">
        <f t="shared" ref="F578:F641" si="50">IFERROR(MID(E578,1,FIND(",",E578,1)-1),"")</f>
        <v/>
      </c>
      <c r="G578" s="29"/>
    </row>
    <row r="579" spans="1:7" ht="15.75" thickBot="1" x14ac:dyDescent="0.3">
      <c r="A579" s="25"/>
      <c r="B579" s="29">
        <f t="shared" si="48"/>
        <v>0</v>
      </c>
      <c r="C579" s="29" t="str">
        <f t="shared" si="47"/>
        <v>#</v>
      </c>
      <c r="D579" s="29">
        <f t="shared" si="49"/>
        <v>1</v>
      </c>
      <c r="E579" s="30" t="str">
        <f t="shared" si="46"/>
        <v>NA</v>
      </c>
      <c r="F579" s="44" t="str">
        <f t="shared" si="50"/>
        <v/>
      </c>
      <c r="G579" s="29"/>
    </row>
    <row r="580" spans="1:7" ht="15.75" thickBot="1" x14ac:dyDescent="0.3">
      <c r="A580" s="24"/>
      <c r="B580" s="29">
        <f t="shared" si="48"/>
        <v>0</v>
      </c>
      <c r="C580" s="29" t="str">
        <f t="shared" si="47"/>
        <v>#</v>
      </c>
      <c r="D580" s="29">
        <f t="shared" si="49"/>
        <v>1</v>
      </c>
      <c r="E580" s="30" t="str">
        <f t="shared" si="46"/>
        <v>NA</v>
      </c>
      <c r="F580" s="44" t="str">
        <f t="shared" si="50"/>
        <v/>
      </c>
      <c r="G580" s="29"/>
    </row>
    <row r="581" spans="1:7" ht="15.75" thickBot="1" x14ac:dyDescent="0.3">
      <c r="A581" s="25"/>
      <c r="B581" s="29">
        <f t="shared" si="48"/>
        <v>0</v>
      </c>
      <c r="C581" s="29" t="str">
        <f t="shared" si="47"/>
        <v>#</v>
      </c>
      <c r="D581" s="29">
        <f t="shared" si="49"/>
        <v>1</v>
      </c>
      <c r="E581" s="30" t="str">
        <f t="shared" ref="E581:E644" si="51">IFERROR(TEXT(DATE(RIGHT(MID(A581,FIND("µ",SUBSTITUTE(A581,",","µ",1))+2,FIND("µ",SUBSTITUTE(A581,",","µ",2))-FIND("µ",SUBSTITUTE(A581,",","µ",1))+4),4),MONTH(1&amp;MID(MID(A581,FIND("µ",SUBSTITUTE(A581,",","µ",1))+2,FIND("µ",SUBSTITUTE(A581,",","µ",2))-FIND("µ",SUBSTITUTE(A581,",","µ",1))+4),1,FIND(" ",MID(A581,FIND("µ",SUBSTITUTE(A581,",","µ",1))+2,FIND("µ",SUBSTITUTE(A581,",","µ",2))-FIND("µ",SUBSTITUTE(A581,",","µ",1))+4))-1)),MID(MID(A581,FIND("µ",SUBSTITUTE(A581,",","µ",1))+2,FIND("µ",SUBSTITUTE(A581,",","µ",2))-FIND("µ",SUBSTITUTE(A581,",","µ",1))+4),FIND(" ",MID(A581,FIND("µ",SUBSTITUTE(A581,",","µ",1))+2,FIND("µ",SUBSTITUTE(A581,",","µ",2))-FIND("µ",SUBSTITUTE(A581,",","µ",1))+4))+1,2)),"JJ/MM/AA") &amp;","&amp;" "&amp; TEXT(VALUE(MID(A581,FIND(""",""",A581)+3,10)),"hh:mm:ss")&amp;" "&amp;MID(A581,FIND("µ",SUBSTITUTE(A581,",","µ",4))+2,FIND("µ",SUBSTITUTE(A581,",","µ",5))-FIND("µ",SUBSTITUTE(A581,",","µ",4))-3) &amp;" "&amp;MID(A581,FIND("µ",SUBSTITUTE(A581,",","µ",20))+2,FIND("µ",SUBSTITUTE(A581,",","µ",21))-FIND("µ",SUBSTITUTE(A581,",","µ",20))-3)&amp;" "&amp;MID(A581,FIND("µ",SUBSTITUTE(A581,",","µ",25))+2,FIND("µ",SUBSTITUTE(A581,",","µ",26))-FIND("µ",SUBSTITUTE(A581,",","µ",25))-3)&amp;" "&amp;"€"&amp;MID(A581,FIND("µ",SUBSTITUTE(A581,",","µ",26))+2,FIND("µ",SUBSTITUTE(A581,",","µ",27))-FIND("µ",SUBSTITUTE(A581,",","µ",26))-3),"NA")</f>
        <v>NA</v>
      </c>
      <c r="F581" s="44" t="str">
        <f t="shared" si="50"/>
        <v/>
      </c>
      <c r="G581" s="29"/>
    </row>
    <row r="582" spans="1:7" ht="15.75" thickBot="1" x14ac:dyDescent="0.3">
      <c r="A582" s="24"/>
      <c r="B582" s="29">
        <f t="shared" si="48"/>
        <v>0</v>
      </c>
      <c r="C582" s="29" t="str">
        <f t="shared" si="47"/>
        <v>#</v>
      </c>
      <c r="D582" s="29">
        <f t="shared" si="49"/>
        <v>1</v>
      </c>
      <c r="E582" s="30" t="str">
        <f t="shared" si="51"/>
        <v>NA</v>
      </c>
      <c r="F582" s="44" t="str">
        <f t="shared" si="50"/>
        <v/>
      </c>
      <c r="G582" s="29"/>
    </row>
    <row r="583" spans="1:7" ht="15.75" thickBot="1" x14ac:dyDescent="0.3">
      <c r="A583" s="25"/>
      <c r="B583" s="29">
        <f t="shared" si="48"/>
        <v>0</v>
      </c>
      <c r="C583" s="29" t="str">
        <f t="shared" si="47"/>
        <v>#</v>
      </c>
      <c r="D583" s="29">
        <f t="shared" si="49"/>
        <v>1</v>
      </c>
      <c r="E583" s="30" t="str">
        <f t="shared" si="51"/>
        <v>NA</v>
      </c>
      <c r="F583" s="44" t="str">
        <f t="shared" si="50"/>
        <v/>
      </c>
      <c r="G583" s="29"/>
    </row>
    <row r="584" spans="1:7" ht="15.75" thickBot="1" x14ac:dyDescent="0.3">
      <c r="A584" s="24"/>
      <c r="B584" s="29">
        <f t="shared" si="48"/>
        <v>0</v>
      </c>
      <c r="C584" s="29" t="str">
        <f t="shared" si="47"/>
        <v>#</v>
      </c>
      <c r="D584" s="29">
        <f t="shared" si="49"/>
        <v>1</v>
      </c>
      <c r="E584" s="30" t="str">
        <f t="shared" si="51"/>
        <v>NA</v>
      </c>
      <c r="F584" s="44" t="str">
        <f t="shared" si="50"/>
        <v/>
      </c>
      <c r="G584" s="29"/>
    </row>
    <row r="585" spans="1:7" ht="15.75" thickBot="1" x14ac:dyDescent="0.3">
      <c r="A585" s="25"/>
      <c r="B585" s="29">
        <f t="shared" si="48"/>
        <v>0</v>
      </c>
      <c r="C585" s="29" t="str">
        <f t="shared" si="47"/>
        <v>#</v>
      </c>
      <c r="D585" s="29">
        <f t="shared" si="49"/>
        <v>1</v>
      </c>
      <c r="E585" s="30" t="str">
        <f t="shared" si="51"/>
        <v>NA</v>
      </c>
      <c r="F585" s="44" t="str">
        <f t="shared" si="50"/>
        <v/>
      </c>
      <c r="G585" s="29"/>
    </row>
    <row r="586" spans="1:7" ht="15.75" thickBot="1" x14ac:dyDescent="0.3">
      <c r="A586" s="24"/>
      <c r="B586" s="29">
        <f t="shared" si="48"/>
        <v>0</v>
      </c>
      <c r="C586" s="29" t="str">
        <f t="shared" si="47"/>
        <v>#</v>
      </c>
      <c r="D586" s="29">
        <f t="shared" si="49"/>
        <v>1</v>
      </c>
      <c r="E586" s="30" t="str">
        <f t="shared" si="51"/>
        <v>NA</v>
      </c>
      <c r="F586" s="44" t="str">
        <f t="shared" si="50"/>
        <v/>
      </c>
      <c r="G586" s="29"/>
    </row>
    <row r="587" spans="1:7" ht="15.75" thickBot="1" x14ac:dyDescent="0.3">
      <c r="A587" s="25"/>
      <c r="B587" s="29">
        <f t="shared" si="48"/>
        <v>0</v>
      </c>
      <c r="C587" s="29" t="str">
        <f t="shared" si="47"/>
        <v>#</v>
      </c>
      <c r="D587" s="29">
        <f t="shared" si="49"/>
        <v>1</v>
      </c>
      <c r="E587" s="30" t="str">
        <f t="shared" si="51"/>
        <v>NA</v>
      </c>
      <c r="F587" s="44" t="str">
        <f t="shared" si="50"/>
        <v/>
      </c>
      <c r="G587" s="29"/>
    </row>
    <row r="588" spans="1:7" ht="15.75" thickBot="1" x14ac:dyDescent="0.3">
      <c r="A588" s="24"/>
      <c r="B588" s="29">
        <f t="shared" si="48"/>
        <v>0</v>
      </c>
      <c r="C588" s="29" t="str">
        <f t="shared" si="47"/>
        <v>#</v>
      </c>
      <c r="D588" s="29">
        <f t="shared" si="49"/>
        <v>1</v>
      </c>
      <c r="E588" s="30" t="str">
        <f t="shared" si="51"/>
        <v>NA</v>
      </c>
      <c r="F588" s="44" t="str">
        <f t="shared" si="50"/>
        <v/>
      </c>
      <c r="G588" s="29"/>
    </row>
    <row r="589" spans="1:7" ht="15.75" thickBot="1" x14ac:dyDescent="0.3">
      <c r="A589" s="25"/>
      <c r="B589" s="29">
        <f t="shared" si="48"/>
        <v>0</v>
      </c>
      <c r="C589" s="29" t="str">
        <f t="shared" si="47"/>
        <v>#</v>
      </c>
      <c r="D589" s="29">
        <f t="shared" si="49"/>
        <v>1</v>
      </c>
      <c r="E589" s="30" t="str">
        <f t="shared" si="51"/>
        <v>NA</v>
      </c>
      <c r="F589" s="44" t="str">
        <f t="shared" si="50"/>
        <v/>
      </c>
      <c r="G589" s="29"/>
    </row>
    <row r="590" spans="1:7" ht="15.75" thickBot="1" x14ac:dyDescent="0.3">
      <c r="A590" s="24"/>
      <c r="B590" s="29">
        <f t="shared" si="48"/>
        <v>0</v>
      </c>
      <c r="C590" s="29" t="str">
        <f t="shared" si="47"/>
        <v>#</v>
      </c>
      <c r="D590" s="29">
        <f t="shared" si="49"/>
        <v>1</v>
      </c>
      <c r="E590" s="30" t="str">
        <f t="shared" si="51"/>
        <v>NA</v>
      </c>
      <c r="F590" s="44" t="str">
        <f t="shared" si="50"/>
        <v/>
      </c>
      <c r="G590" s="29"/>
    </row>
    <row r="591" spans="1:7" ht="15.75" thickBot="1" x14ac:dyDescent="0.3">
      <c r="A591" s="25"/>
      <c r="B591" s="29">
        <f t="shared" si="48"/>
        <v>0</v>
      </c>
      <c r="C591" s="29" t="str">
        <f t="shared" si="47"/>
        <v>#</v>
      </c>
      <c r="D591" s="29">
        <f t="shared" si="49"/>
        <v>1</v>
      </c>
      <c r="E591" s="30" t="str">
        <f t="shared" si="51"/>
        <v>NA</v>
      </c>
      <c r="F591" s="44" t="str">
        <f t="shared" si="50"/>
        <v/>
      </c>
      <c r="G591" s="29"/>
    </row>
    <row r="592" spans="1:7" ht="15.75" thickBot="1" x14ac:dyDescent="0.3">
      <c r="A592" s="24"/>
      <c r="B592" s="29">
        <f t="shared" si="48"/>
        <v>0</v>
      </c>
      <c r="C592" s="29" t="str">
        <f t="shared" si="47"/>
        <v>#</v>
      </c>
      <c r="D592" s="29">
        <f t="shared" si="49"/>
        <v>1</v>
      </c>
      <c r="E592" s="30" t="str">
        <f t="shared" si="51"/>
        <v>NA</v>
      </c>
      <c r="F592" s="44" t="str">
        <f t="shared" si="50"/>
        <v/>
      </c>
      <c r="G592" s="29"/>
    </row>
    <row r="593" spans="1:7" ht="15.75" thickBot="1" x14ac:dyDescent="0.3">
      <c r="A593" s="25"/>
      <c r="B593" s="29">
        <f t="shared" si="48"/>
        <v>0</v>
      </c>
      <c r="C593" s="29" t="str">
        <f t="shared" si="47"/>
        <v>#</v>
      </c>
      <c r="D593" s="29">
        <f t="shared" si="49"/>
        <v>1</v>
      </c>
      <c r="E593" s="30" t="str">
        <f t="shared" si="51"/>
        <v>NA</v>
      </c>
      <c r="F593" s="44" t="str">
        <f t="shared" si="50"/>
        <v/>
      </c>
      <c r="G593" s="29"/>
    </row>
    <row r="594" spans="1:7" ht="15.75" thickBot="1" x14ac:dyDescent="0.3">
      <c r="A594" s="24"/>
      <c r="B594" s="29">
        <f t="shared" si="48"/>
        <v>0</v>
      </c>
      <c r="C594" s="29" t="str">
        <f t="shared" si="47"/>
        <v>#</v>
      </c>
      <c r="D594" s="29">
        <f t="shared" si="49"/>
        <v>1</v>
      </c>
      <c r="E594" s="30" t="str">
        <f t="shared" si="51"/>
        <v>NA</v>
      </c>
      <c r="F594" s="44" t="str">
        <f t="shared" si="50"/>
        <v/>
      </c>
      <c r="G594" s="29"/>
    </row>
    <row r="595" spans="1:7" ht="15.75" thickBot="1" x14ac:dyDescent="0.3">
      <c r="A595" s="25"/>
      <c r="B595" s="29">
        <f t="shared" si="48"/>
        <v>0</v>
      </c>
      <c r="C595" s="29" t="str">
        <f t="shared" ref="C595:C658" si="52" xml:space="preserve"> "#" &amp; IFERROR(MID(A595,1,FIND(",",A595,1)-1),"")</f>
        <v>#</v>
      </c>
      <c r="D595" s="29">
        <f t="shared" si="49"/>
        <v>1</v>
      </c>
      <c r="E595" s="30" t="str">
        <f t="shared" si="51"/>
        <v>NA</v>
      </c>
      <c r="F595" s="44" t="str">
        <f t="shared" si="50"/>
        <v/>
      </c>
      <c r="G595" s="29"/>
    </row>
    <row r="596" spans="1:7" ht="15.75" thickBot="1" x14ac:dyDescent="0.3">
      <c r="A596" s="24"/>
      <c r="B596" s="29">
        <f t="shared" si="48"/>
        <v>0</v>
      </c>
      <c r="C596" s="29" t="str">
        <f t="shared" si="52"/>
        <v>#</v>
      </c>
      <c r="D596" s="29">
        <f t="shared" si="49"/>
        <v>1</v>
      </c>
      <c r="E596" s="30" t="str">
        <f t="shared" si="51"/>
        <v>NA</v>
      </c>
      <c r="F596" s="44" t="str">
        <f t="shared" si="50"/>
        <v/>
      </c>
      <c r="G596" s="29"/>
    </row>
    <row r="597" spans="1:7" ht="15.75" thickBot="1" x14ac:dyDescent="0.3">
      <c r="A597" s="25"/>
      <c r="B597" s="29">
        <f t="shared" si="48"/>
        <v>0</v>
      </c>
      <c r="C597" s="29" t="str">
        <f t="shared" si="52"/>
        <v>#</v>
      </c>
      <c r="D597" s="29">
        <f t="shared" si="49"/>
        <v>1</v>
      </c>
      <c r="E597" s="30" t="str">
        <f t="shared" si="51"/>
        <v>NA</v>
      </c>
      <c r="F597" s="44" t="str">
        <f t="shared" si="50"/>
        <v/>
      </c>
      <c r="G597" s="29"/>
    </row>
    <row r="598" spans="1:7" ht="15.75" thickBot="1" x14ac:dyDescent="0.3">
      <c r="A598" s="24"/>
      <c r="B598" s="29">
        <f t="shared" si="48"/>
        <v>0</v>
      </c>
      <c r="C598" s="29" t="str">
        <f t="shared" si="52"/>
        <v>#</v>
      </c>
      <c r="D598" s="29">
        <f t="shared" si="49"/>
        <v>1</v>
      </c>
      <c r="E598" s="30" t="str">
        <f t="shared" si="51"/>
        <v>NA</v>
      </c>
      <c r="F598" s="44" t="str">
        <f t="shared" si="50"/>
        <v/>
      </c>
      <c r="G598" s="29"/>
    </row>
    <row r="599" spans="1:7" ht="15.75" thickBot="1" x14ac:dyDescent="0.3">
      <c r="A599" s="25"/>
      <c r="B599" s="29">
        <f t="shared" si="48"/>
        <v>0</v>
      </c>
      <c r="C599" s="29" t="str">
        <f t="shared" si="52"/>
        <v>#</v>
      </c>
      <c r="D599" s="29">
        <f t="shared" si="49"/>
        <v>1</v>
      </c>
      <c r="E599" s="30" t="str">
        <f t="shared" si="51"/>
        <v>NA</v>
      </c>
      <c r="F599" s="44" t="str">
        <f t="shared" si="50"/>
        <v/>
      </c>
      <c r="G599" s="29"/>
    </row>
    <row r="600" spans="1:7" ht="15.75" thickBot="1" x14ac:dyDescent="0.3">
      <c r="A600" s="24"/>
      <c r="B600" s="29">
        <f t="shared" si="48"/>
        <v>0</v>
      </c>
      <c r="C600" s="29" t="str">
        <f t="shared" si="52"/>
        <v>#</v>
      </c>
      <c r="D600" s="29">
        <f t="shared" si="49"/>
        <v>1</v>
      </c>
      <c r="E600" s="30" t="str">
        <f t="shared" si="51"/>
        <v>NA</v>
      </c>
      <c r="F600" s="44" t="str">
        <f t="shared" si="50"/>
        <v/>
      </c>
      <c r="G600" s="29"/>
    </row>
    <row r="601" spans="1:7" ht="15.75" thickBot="1" x14ac:dyDescent="0.3">
      <c r="A601" s="25"/>
      <c r="B601" s="29">
        <f t="shared" si="48"/>
        <v>0</v>
      </c>
      <c r="C601" s="29" t="str">
        <f t="shared" si="52"/>
        <v>#</v>
      </c>
      <c r="D601" s="29">
        <f t="shared" si="49"/>
        <v>1</v>
      </c>
      <c r="E601" s="30" t="str">
        <f t="shared" si="51"/>
        <v>NA</v>
      </c>
      <c r="F601" s="44" t="str">
        <f t="shared" si="50"/>
        <v/>
      </c>
      <c r="G601" s="29"/>
    </row>
    <row r="602" spans="1:7" ht="15.75" thickBot="1" x14ac:dyDescent="0.3">
      <c r="A602" s="24"/>
      <c r="B602" s="29">
        <f t="shared" si="48"/>
        <v>0</v>
      </c>
      <c r="C602" s="29" t="str">
        <f t="shared" si="52"/>
        <v>#</v>
      </c>
      <c r="D602" s="29">
        <f t="shared" si="49"/>
        <v>1</v>
      </c>
      <c r="E602" s="30" t="str">
        <f t="shared" si="51"/>
        <v>NA</v>
      </c>
      <c r="F602" s="44" t="str">
        <f t="shared" si="50"/>
        <v/>
      </c>
      <c r="G602" s="29"/>
    </row>
    <row r="603" spans="1:7" ht="15.75" thickBot="1" x14ac:dyDescent="0.3">
      <c r="A603" s="25"/>
      <c r="B603" s="29">
        <f t="shared" si="48"/>
        <v>0</v>
      </c>
      <c r="C603" s="29" t="str">
        <f t="shared" si="52"/>
        <v>#</v>
      </c>
      <c r="D603" s="29">
        <f t="shared" si="49"/>
        <v>1</v>
      </c>
      <c r="E603" s="30" t="str">
        <f t="shared" si="51"/>
        <v>NA</v>
      </c>
      <c r="F603" s="44" t="str">
        <f t="shared" si="50"/>
        <v/>
      </c>
      <c r="G603" s="29"/>
    </row>
    <row r="604" spans="1:7" ht="15.75" thickBot="1" x14ac:dyDescent="0.3">
      <c r="A604" s="24"/>
      <c r="B604" s="29">
        <f t="shared" si="48"/>
        <v>0</v>
      </c>
      <c r="C604" s="29" t="str">
        <f t="shared" si="52"/>
        <v>#</v>
      </c>
      <c r="D604" s="29">
        <f t="shared" si="49"/>
        <v>1</v>
      </c>
      <c r="E604" s="30" t="str">
        <f t="shared" si="51"/>
        <v>NA</v>
      </c>
      <c r="F604" s="44" t="str">
        <f t="shared" si="50"/>
        <v/>
      </c>
      <c r="G604" s="29"/>
    </row>
    <row r="605" spans="1:7" ht="15.75" thickBot="1" x14ac:dyDescent="0.3">
      <c r="A605" s="25"/>
      <c r="B605" s="29">
        <f t="shared" si="48"/>
        <v>0</v>
      </c>
      <c r="C605" s="29" t="str">
        <f t="shared" si="52"/>
        <v>#</v>
      </c>
      <c r="D605" s="29">
        <f t="shared" si="49"/>
        <v>1</v>
      </c>
      <c r="E605" s="30" t="str">
        <f t="shared" si="51"/>
        <v>NA</v>
      </c>
      <c r="F605" s="44" t="str">
        <f t="shared" si="50"/>
        <v/>
      </c>
      <c r="G605" s="29"/>
    </row>
    <row r="606" spans="1:7" ht="15.75" thickBot="1" x14ac:dyDescent="0.3">
      <c r="A606" s="24"/>
      <c r="B606" s="29">
        <f t="shared" si="48"/>
        <v>0</v>
      </c>
      <c r="C606" s="29" t="str">
        <f t="shared" si="52"/>
        <v>#</v>
      </c>
      <c r="D606" s="29">
        <f t="shared" si="49"/>
        <v>1</v>
      </c>
      <c r="E606" s="30" t="str">
        <f t="shared" si="51"/>
        <v>NA</v>
      </c>
      <c r="F606" s="44" t="str">
        <f t="shared" si="50"/>
        <v/>
      </c>
      <c r="G606" s="29"/>
    </row>
    <row r="607" spans="1:7" ht="15.75" thickBot="1" x14ac:dyDescent="0.3">
      <c r="A607" s="25"/>
      <c r="B607" s="29">
        <f t="shared" si="48"/>
        <v>0</v>
      </c>
      <c r="C607" s="29" t="str">
        <f t="shared" si="52"/>
        <v>#</v>
      </c>
      <c r="D607" s="29">
        <f t="shared" si="49"/>
        <v>1</v>
      </c>
      <c r="E607" s="30" t="str">
        <f t="shared" si="51"/>
        <v>NA</v>
      </c>
      <c r="F607" s="44" t="str">
        <f t="shared" si="50"/>
        <v/>
      </c>
      <c r="G607" s="29"/>
    </row>
    <row r="608" spans="1:7" ht="15.75" thickBot="1" x14ac:dyDescent="0.3">
      <c r="A608" s="24"/>
      <c r="B608" s="29">
        <f t="shared" si="48"/>
        <v>0</v>
      </c>
      <c r="C608" s="29" t="str">
        <f t="shared" si="52"/>
        <v>#</v>
      </c>
      <c r="D608" s="29">
        <f t="shared" si="49"/>
        <v>1</v>
      </c>
      <c r="E608" s="30" t="str">
        <f t="shared" si="51"/>
        <v>NA</v>
      </c>
      <c r="F608" s="44" t="str">
        <f t="shared" si="50"/>
        <v/>
      </c>
      <c r="G608" s="29"/>
    </row>
    <row r="609" spans="1:7" ht="15.75" thickBot="1" x14ac:dyDescent="0.3">
      <c r="A609" s="25"/>
      <c r="B609" s="29">
        <f t="shared" si="48"/>
        <v>0</v>
      </c>
      <c r="C609" s="29" t="str">
        <f t="shared" si="52"/>
        <v>#</v>
      </c>
      <c r="D609" s="29">
        <f t="shared" si="49"/>
        <v>1</v>
      </c>
      <c r="E609" s="30" t="str">
        <f t="shared" si="51"/>
        <v>NA</v>
      </c>
      <c r="F609" s="44" t="str">
        <f t="shared" si="50"/>
        <v/>
      </c>
      <c r="G609" s="29"/>
    </row>
    <row r="610" spans="1:7" ht="15.75" thickBot="1" x14ac:dyDescent="0.3">
      <c r="A610" s="24"/>
      <c r="B610" s="29">
        <f t="shared" si="48"/>
        <v>0</v>
      </c>
      <c r="C610" s="29" t="str">
        <f t="shared" si="52"/>
        <v>#</v>
      </c>
      <c r="D610" s="29">
        <f t="shared" si="49"/>
        <v>1</v>
      </c>
      <c r="E610" s="30" t="str">
        <f t="shared" si="51"/>
        <v>NA</v>
      </c>
      <c r="F610" s="44" t="str">
        <f t="shared" si="50"/>
        <v/>
      </c>
      <c r="G610" s="29"/>
    </row>
    <row r="611" spans="1:7" ht="15.75" thickBot="1" x14ac:dyDescent="0.3">
      <c r="A611" s="25"/>
      <c r="B611" s="29">
        <f t="shared" si="48"/>
        <v>0</v>
      </c>
      <c r="C611" s="29" t="str">
        <f t="shared" si="52"/>
        <v>#</v>
      </c>
      <c r="D611" s="29">
        <f t="shared" si="49"/>
        <v>1</v>
      </c>
      <c r="E611" s="30" t="str">
        <f t="shared" si="51"/>
        <v>NA</v>
      </c>
      <c r="F611" s="44" t="str">
        <f t="shared" si="50"/>
        <v/>
      </c>
      <c r="G611" s="29"/>
    </row>
    <row r="612" spans="1:7" ht="15.75" thickBot="1" x14ac:dyDescent="0.3">
      <c r="A612" s="24"/>
      <c r="B612" s="29">
        <f t="shared" si="48"/>
        <v>0</v>
      </c>
      <c r="C612" s="29" t="str">
        <f t="shared" si="52"/>
        <v>#</v>
      </c>
      <c r="D612" s="29">
        <f t="shared" si="49"/>
        <v>1</v>
      </c>
      <c r="E612" s="30" t="str">
        <f t="shared" si="51"/>
        <v>NA</v>
      </c>
      <c r="F612" s="44" t="str">
        <f t="shared" si="50"/>
        <v/>
      </c>
      <c r="G612" s="29"/>
    </row>
    <row r="613" spans="1:7" ht="15.75" thickBot="1" x14ac:dyDescent="0.3">
      <c r="A613" s="25"/>
      <c r="B613" s="29">
        <f t="shared" si="48"/>
        <v>0</v>
      </c>
      <c r="C613" s="29" t="str">
        <f t="shared" si="52"/>
        <v>#</v>
      </c>
      <c r="D613" s="29">
        <f t="shared" si="49"/>
        <v>1</v>
      </c>
      <c r="E613" s="30" t="str">
        <f t="shared" si="51"/>
        <v>NA</v>
      </c>
      <c r="F613" s="44" t="str">
        <f t="shared" si="50"/>
        <v/>
      </c>
      <c r="G613" s="29"/>
    </row>
    <row r="614" spans="1:7" ht="15.75" thickBot="1" x14ac:dyDescent="0.3">
      <c r="A614" s="24"/>
      <c r="B614" s="29">
        <f t="shared" si="48"/>
        <v>0</v>
      </c>
      <c r="C614" s="29" t="str">
        <f t="shared" si="52"/>
        <v>#</v>
      </c>
      <c r="D614" s="29">
        <f t="shared" si="49"/>
        <v>1</v>
      </c>
      <c r="E614" s="30" t="str">
        <f t="shared" si="51"/>
        <v>NA</v>
      </c>
      <c r="F614" s="44" t="str">
        <f t="shared" si="50"/>
        <v/>
      </c>
      <c r="G614" s="29"/>
    </row>
    <row r="615" spans="1:7" ht="15.75" thickBot="1" x14ac:dyDescent="0.3">
      <c r="A615" s="25"/>
      <c r="B615" s="29">
        <f t="shared" si="48"/>
        <v>0</v>
      </c>
      <c r="C615" s="29" t="str">
        <f t="shared" si="52"/>
        <v>#</v>
      </c>
      <c r="D615" s="29">
        <f t="shared" si="49"/>
        <v>1</v>
      </c>
      <c r="E615" s="30" t="str">
        <f t="shared" si="51"/>
        <v>NA</v>
      </c>
      <c r="F615" s="44" t="str">
        <f t="shared" si="50"/>
        <v/>
      </c>
      <c r="G615" s="29"/>
    </row>
    <row r="616" spans="1:7" ht="15.75" thickBot="1" x14ac:dyDescent="0.3">
      <c r="A616" s="24"/>
      <c r="B616" s="29">
        <f t="shared" si="48"/>
        <v>0</v>
      </c>
      <c r="C616" s="29" t="str">
        <f t="shared" si="52"/>
        <v>#</v>
      </c>
      <c r="D616" s="29">
        <f t="shared" si="49"/>
        <v>1</v>
      </c>
      <c r="E616" s="30" t="str">
        <f t="shared" si="51"/>
        <v>NA</v>
      </c>
      <c r="F616" s="44" t="str">
        <f t="shared" si="50"/>
        <v/>
      </c>
      <c r="G616" s="29"/>
    </row>
    <row r="617" spans="1:7" ht="15.75" thickBot="1" x14ac:dyDescent="0.3">
      <c r="A617" s="25"/>
      <c r="B617" s="29">
        <f t="shared" si="48"/>
        <v>0</v>
      </c>
      <c r="C617" s="29" t="str">
        <f t="shared" si="52"/>
        <v>#</v>
      </c>
      <c r="D617" s="29">
        <f t="shared" si="49"/>
        <v>1</v>
      </c>
      <c r="E617" s="30" t="str">
        <f t="shared" si="51"/>
        <v>NA</v>
      </c>
      <c r="F617" s="44" t="str">
        <f t="shared" si="50"/>
        <v/>
      </c>
      <c r="G617" s="29"/>
    </row>
    <row r="618" spans="1:7" ht="15.75" thickBot="1" x14ac:dyDescent="0.3">
      <c r="A618" s="24"/>
      <c r="B618" s="29">
        <f t="shared" si="48"/>
        <v>0</v>
      </c>
      <c r="C618" s="29" t="str">
        <f t="shared" si="52"/>
        <v>#</v>
      </c>
      <c r="D618" s="29">
        <f t="shared" si="49"/>
        <v>1</v>
      </c>
      <c r="E618" s="30" t="str">
        <f t="shared" si="51"/>
        <v>NA</v>
      </c>
      <c r="F618" s="44" t="str">
        <f t="shared" si="50"/>
        <v/>
      </c>
      <c r="G618" s="29"/>
    </row>
    <row r="619" spans="1:7" ht="15.75" thickBot="1" x14ac:dyDescent="0.3">
      <c r="A619" s="25"/>
      <c r="B619" s="29">
        <f t="shared" si="48"/>
        <v>0</v>
      </c>
      <c r="C619" s="29" t="str">
        <f t="shared" si="52"/>
        <v>#</v>
      </c>
      <c r="D619" s="29">
        <f t="shared" si="49"/>
        <v>1</v>
      </c>
      <c r="E619" s="30" t="str">
        <f t="shared" si="51"/>
        <v>NA</v>
      </c>
      <c r="F619" s="44" t="str">
        <f t="shared" si="50"/>
        <v/>
      </c>
      <c r="G619" s="29"/>
    </row>
    <row r="620" spans="1:7" ht="15.75" thickBot="1" x14ac:dyDescent="0.3">
      <c r="A620" s="24"/>
      <c r="B620" s="29">
        <f t="shared" si="48"/>
        <v>0</v>
      </c>
      <c r="C620" s="29" t="str">
        <f t="shared" si="52"/>
        <v>#</v>
      </c>
      <c r="D620" s="29">
        <f t="shared" si="49"/>
        <v>1</v>
      </c>
      <c r="E620" s="30" t="str">
        <f t="shared" si="51"/>
        <v>NA</v>
      </c>
      <c r="F620" s="44" t="str">
        <f t="shared" si="50"/>
        <v/>
      </c>
      <c r="G620" s="29"/>
    </row>
    <row r="621" spans="1:7" ht="15.75" thickBot="1" x14ac:dyDescent="0.3">
      <c r="A621" s="25"/>
      <c r="B621" s="29">
        <f t="shared" si="48"/>
        <v>0</v>
      </c>
      <c r="C621" s="29" t="str">
        <f t="shared" si="52"/>
        <v>#</v>
      </c>
      <c r="D621" s="29">
        <f t="shared" si="49"/>
        <v>1</v>
      </c>
      <c r="E621" s="30" t="str">
        <f t="shared" si="51"/>
        <v>NA</v>
      </c>
      <c r="F621" s="44" t="str">
        <f t="shared" si="50"/>
        <v/>
      </c>
      <c r="G621" s="29"/>
    </row>
    <row r="622" spans="1:7" ht="15.75" thickBot="1" x14ac:dyDescent="0.3">
      <c r="A622" s="24"/>
      <c r="B622" s="29">
        <f t="shared" si="48"/>
        <v>0</v>
      </c>
      <c r="C622" s="29" t="str">
        <f t="shared" si="52"/>
        <v>#</v>
      </c>
      <c r="D622" s="29">
        <f t="shared" si="49"/>
        <v>1</v>
      </c>
      <c r="E622" s="30" t="str">
        <f t="shared" si="51"/>
        <v>NA</v>
      </c>
      <c r="F622" s="44" t="str">
        <f t="shared" si="50"/>
        <v/>
      </c>
      <c r="G622" s="29"/>
    </row>
    <row r="623" spans="1:7" ht="15.75" thickBot="1" x14ac:dyDescent="0.3">
      <c r="A623" s="25"/>
      <c r="B623" s="29">
        <f t="shared" si="48"/>
        <v>0</v>
      </c>
      <c r="C623" s="29" t="str">
        <f t="shared" si="52"/>
        <v>#</v>
      </c>
      <c r="D623" s="29">
        <f t="shared" si="49"/>
        <v>1</v>
      </c>
      <c r="E623" s="30" t="str">
        <f t="shared" si="51"/>
        <v>NA</v>
      </c>
      <c r="F623" s="44" t="str">
        <f t="shared" si="50"/>
        <v/>
      </c>
      <c r="G623" s="29"/>
    </row>
    <row r="624" spans="1:7" ht="15.75" thickBot="1" x14ac:dyDescent="0.3">
      <c r="A624" s="24"/>
      <c r="B624" s="29">
        <f t="shared" si="48"/>
        <v>0</v>
      </c>
      <c r="C624" s="29" t="str">
        <f t="shared" si="52"/>
        <v>#</v>
      </c>
      <c r="D624" s="29">
        <f t="shared" si="49"/>
        <v>1</v>
      </c>
      <c r="E624" s="30" t="str">
        <f t="shared" si="51"/>
        <v>NA</v>
      </c>
      <c r="F624" s="44" t="str">
        <f t="shared" si="50"/>
        <v/>
      </c>
      <c r="G624" s="29"/>
    </row>
    <row r="625" spans="1:7" ht="15.75" thickBot="1" x14ac:dyDescent="0.3">
      <c r="A625" s="25"/>
      <c r="B625" s="29">
        <f t="shared" si="48"/>
        <v>0</v>
      </c>
      <c r="C625" s="29" t="str">
        <f t="shared" si="52"/>
        <v>#</v>
      </c>
      <c r="D625" s="29">
        <f t="shared" si="49"/>
        <v>1</v>
      </c>
      <c r="E625" s="30" t="str">
        <f t="shared" si="51"/>
        <v>NA</v>
      </c>
      <c r="F625" s="44" t="str">
        <f t="shared" si="50"/>
        <v/>
      </c>
      <c r="G625" s="29"/>
    </row>
    <row r="626" spans="1:7" ht="15.75" thickBot="1" x14ac:dyDescent="0.3">
      <c r="A626" s="24"/>
      <c r="B626" s="29">
        <f t="shared" si="48"/>
        <v>0</v>
      </c>
      <c r="C626" s="29" t="str">
        <f t="shared" si="52"/>
        <v>#</v>
      </c>
      <c r="D626" s="29">
        <f t="shared" si="49"/>
        <v>1</v>
      </c>
      <c r="E626" s="30" t="str">
        <f t="shared" si="51"/>
        <v>NA</v>
      </c>
      <c r="F626" s="44" t="str">
        <f t="shared" si="50"/>
        <v/>
      </c>
      <c r="G626" s="29"/>
    </row>
    <row r="627" spans="1:7" ht="15.75" thickBot="1" x14ac:dyDescent="0.3">
      <c r="A627" s="25"/>
      <c r="B627" s="29">
        <f t="shared" si="48"/>
        <v>0</v>
      </c>
      <c r="C627" s="29" t="str">
        <f t="shared" si="52"/>
        <v>#</v>
      </c>
      <c r="D627" s="29">
        <f t="shared" si="49"/>
        <v>1</v>
      </c>
      <c r="E627" s="30" t="str">
        <f t="shared" si="51"/>
        <v>NA</v>
      </c>
      <c r="F627" s="44" t="str">
        <f t="shared" si="50"/>
        <v/>
      </c>
      <c r="G627" s="29"/>
    </row>
    <row r="628" spans="1:7" ht="15.75" thickBot="1" x14ac:dyDescent="0.3">
      <c r="A628" s="24"/>
      <c r="B628" s="29">
        <f t="shared" si="48"/>
        <v>0</v>
      </c>
      <c r="C628" s="29" t="str">
        <f t="shared" si="52"/>
        <v>#</v>
      </c>
      <c r="D628" s="29">
        <f t="shared" si="49"/>
        <v>1</v>
      </c>
      <c r="E628" s="30" t="str">
        <f t="shared" si="51"/>
        <v>NA</v>
      </c>
      <c r="F628" s="44" t="str">
        <f t="shared" si="50"/>
        <v/>
      </c>
      <c r="G628" s="29"/>
    </row>
    <row r="629" spans="1:7" ht="15.75" thickBot="1" x14ac:dyDescent="0.3">
      <c r="A629" s="25"/>
      <c r="B629" s="29">
        <f t="shared" si="48"/>
        <v>0</v>
      </c>
      <c r="C629" s="29" t="str">
        <f t="shared" si="52"/>
        <v>#</v>
      </c>
      <c r="D629" s="29">
        <f t="shared" si="49"/>
        <v>1</v>
      </c>
      <c r="E629" s="30" t="str">
        <f t="shared" si="51"/>
        <v>NA</v>
      </c>
      <c r="F629" s="44" t="str">
        <f t="shared" si="50"/>
        <v/>
      </c>
      <c r="G629" s="29"/>
    </row>
    <row r="630" spans="1:7" ht="15.75" thickBot="1" x14ac:dyDescent="0.3">
      <c r="A630" s="24"/>
      <c r="B630" s="29">
        <f t="shared" si="48"/>
        <v>0</v>
      </c>
      <c r="C630" s="29" t="str">
        <f t="shared" si="52"/>
        <v>#</v>
      </c>
      <c r="D630" s="29">
        <f t="shared" si="49"/>
        <v>1</v>
      </c>
      <c r="E630" s="30" t="str">
        <f t="shared" si="51"/>
        <v>NA</v>
      </c>
      <c r="F630" s="44" t="str">
        <f t="shared" si="50"/>
        <v/>
      </c>
      <c r="G630" s="29"/>
    </row>
    <row r="631" spans="1:7" ht="15.75" thickBot="1" x14ac:dyDescent="0.3">
      <c r="A631" s="25"/>
      <c r="B631" s="29">
        <f t="shared" si="48"/>
        <v>0</v>
      </c>
      <c r="C631" s="29" t="str">
        <f t="shared" si="52"/>
        <v>#</v>
      </c>
      <c r="D631" s="29">
        <f t="shared" si="49"/>
        <v>1</v>
      </c>
      <c r="E631" s="30" t="str">
        <f t="shared" si="51"/>
        <v>NA</v>
      </c>
      <c r="F631" s="44" t="str">
        <f t="shared" si="50"/>
        <v/>
      </c>
      <c r="G631" s="29"/>
    </row>
    <row r="632" spans="1:7" ht="15.75" thickBot="1" x14ac:dyDescent="0.3">
      <c r="A632" s="24"/>
      <c r="B632" s="29">
        <f t="shared" si="48"/>
        <v>0</v>
      </c>
      <c r="C632" s="29" t="str">
        <f t="shared" si="52"/>
        <v>#</v>
      </c>
      <c r="D632" s="29">
        <f t="shared" si="49"/>
        <v>1</v>
      </c>
      <c r="E632" s="30" t="str">
        <f t="shared" si="51"/>
        <v>NA</v>
      </c>
      <c r="F632" s="44" t="str">
        <f t="shared" si="50"/>
        <v/>
      </c>
      <c r="G632" s="29"/>
    </row>
    <row r="633" spans="1:7" ht="15.75" thickBot="1" x14ac:dyDescent="0.3">
      <c r="A633" s="25"/>
      <c r="B633" s="29">
        <f t="shared" si="48"/>
        <v>0</v>
      </c>
      <c r="C633" s="29" t="str">
        <f t="shared" si="52"/>
        <v>#</v>
      </c>
      <c r="D633" s="29">
        <f t="shared" si="49"/>
        <v>1</v>
      </c>
      <c r="E633" s="30" t="str">
        <f t="shared" si="51"/>
        <v>NA</v>
      </c>
      <c r="F633" s="44" t="str">
        <f t="shared" si="50"/>
        <v/>
      </c>
      <c r="G633" s="29"/>
    </row>
    <row r="634" spans="1:7" ht="15.75" thickBot="1" x14ac:dyDescent="0.3">
      <c r="A634" s="24"/>
      <c r="B634" s="29">
        <f t="shared" si="48"/>
        <v>0</v>
      </c>
      <c r="C634" s="29" t="str">
        <f t="shared" si="52"/>
        <v>#</v>
      </c>
      <c r="D634" s="29">
        <f t="shared" si="49"/>
        <v>1</v>
      </c>
      <c r="E634" s="30" t="str">
        <f t="shared" si="51"/>
        <v>NA</v>
      </c>
      <c r="F634" s="44" t="str">
        <f t="shared" si="50"/>
        <v/>
      </c>
      <c r="G634" s="29"/>
    </row>
    <row r="635" spans="1:7" ht="15.75" thickBot="1" x14ac:dyDescent="0.3">
      <c r="A635" s="25"/>
      <c r="B635" s="29">
        <f t="shared" si="48"/>
        <v>0</v>
      </c>
      <c r="C635" s="29" t="str">
        <f t="shared" si="52"/>
        <v>#</v>
      </c>
      <c r="D635" s="29">
        <f t="shared" si="49"/>
        <v>1</v>
      </c>
      <c r="E635" s="30" t="str">
        <f t="shared" si="51"/>
        <v>NA</v>
      </c>
      <c r="F635" s="44" t="str">
        <f t="shared" si="50"/>
        <v/>
      </c>
      <c r="G635" s="29"/>
    </row>
    <row r="636" spans="1:7" ht="15.75" thickBot="1" x14ac:dyDescent="0.3">
      <c r="A636" s="24"/>
      <c r="B636" s="29">
        <f t="shared" si="48"/>
        <v>0</v>
      </c>
      <c r="C636" s="29" t="str">
        <f t="shared" si="52"/>
        <v>#</v>
      </c>
      <c r="D636" s="29">
        <f t="shared" si="49"/>
        <v>1</v>
      </c>
      <c r="E636" s="30" t="str">
        <f t="shared" si="51"/>
        <v>NA</v>
      </c>
      <c r="F636" s="44" t="str">
        <f t="shared" si="50"/>
        <v/>
      </c>
      <c r="G636" s="29"/>
    </row>
    <row r="637" spans="1:7" ht="15.75" thickBot="1" x14ac:dyDescent="0.3">
      <c r="A637" s="25"/>
      <c r="B637" s="29">
        <f t="shared" si="48"/>
        <v>0</v>
      </c>
      <c r="C637" s="29" t="str">
        <f t="shared" si="52"/>
        <v>#</v>
      </c>
      <c r="D637" s="29">
        <f t="shared" si="49"/>
        <v>1</v>
      </c>
      <c r="E637" s="30" t="str">
        <f t="shared" si="51"/>
        <v>NA</v>
      </c>
      <c r="F637" s="44" t="str">
        <f t="shared" si="50"/>
        <v/>
      </c>
      <c r="G637" s="29"/>
    </row>
    <row r="638" spans="1:7" ht="15.75" thickBot="1" x14ac:dyDescent="0.3">
      <c r="A638" s="24"/>
      <c r="B638" s="29">
        <f t="shared" si="48"/>
        <v>0</v>
      </c>
      <c r="C638" s="29" t="str">
        <f t="shared" si="52"/>
        <v>#</v>
      </c>
      <c r="D638" s="29">
        <f t="shared" si="49"/>
        <v>1</v>
      </c>
      <c r="E638" s="30" t="str">
        <f t="shared" si="51"/>
        <v>NA</v>
      </c>
      <c r="F638" s="44" t="str">
        <f t="shared" si="50"/>
        <v/>
      </c>
      <c r="G638" s="29"/>
    </row>
    <row r="639" spans="1:7" ht="15.75" thickBot="1" x14ac:dyDescent="0.3">
      <c r="A639" s="25"/>
      <c r="B639" s="29">
        <f t="shared" si="48"/>
        <v>0</v>
      </c>
      <c r="C639" s="29" t="str">
        <f t="shared" si="52"/>
        <v>#</v>
      </c>
      <c r="D639" s="29">
        <f t="shared" si="49"/>
        <v>1</v>
      </c>
      <c r="E639" s="30" t="str">
        <f t="shared" si="51"/>
        <v>NA</v>
      </c>
      <c r="F639" s="44" t="str">
        <f t="shared" si="50"/>
        <v/>
      </c>
      <c r="G639" s="29"/>
    </row>
    <row r="640" spans="1:7" ht="15.75" thickBot="1" x14ac:dyDescent="0.3">
      <c r="A640" s="24"/>
      <c r="B640" s="29">
        <f t="shared" si="48"/>
        <v>0</v>
      </c>
      <c r="C640" s="29" t="str">
        <f t="shared" si="52"/>
        <v>#</v>
      </c>
      <c r="D640" s="29">
        <f t="shared" si="49"/>
        <v>1</v>
      </c>
      <c r="E640" s="30" t="str">
        <f t="shared" si="51"/>
        <v>NA</v>
      </c>
      <c r="F640" s="44" t="str">
        <f t="shared" si="50"/>
        <v/>
      </c>
      <c r="G640" s="29"/>
    </row>
    <row r="641" spans="1:7" ht="15.75" thickBot="1" x14ac:dyDescent="0.3">
      <c r="A641" s="25"/>
      <c r="B641" s="29">
        <f t="shared" si="48"/>
        <v>0</v>
      </c>
      <c r="C641" s="29" t="str">
        <f t="shared" si="52"/>
        <v>#</v>
      </c>
      <c r="D641" s="29">
        <f t="shared" si="49"/>
        <v>1</v>
      </c>
      <c r="E641" s="30" t="str">
        <f t="shared" si="51"/>
        <v>NA</v>
      </c>
      <c r="F641" s="44" t="str">
        <f t="shared" si="50"/>
        <v/>
      </c>
      <c r="G641" s="29"/>
    </row>
    <row r="642" spans="1:7" ht="15.75" thickBot="1" x14ac:dyDescent="0.3">
      <c r="A642" s="24"/>
      <c r="B642" s="29">
        <f t="shared" ref="B642:B705" si="53">LEN(A642)</f>
        <v>0</v>
      </c>
      <c r="C642" s="29" t="str">
        <f t="shared" si="52"/>
        <v>#</v>
      </c>
      <c r="D642" s="29">
        <f t="shared" ref="D642:D705" si="54">LEN(C642)</f>
        <v>1</v>
      </c>
      <c r="E642" s="30" t="str">
        <f t="shared" si="51"/>
        <v>NA</v>
      </c>
      <c r="F642" s="44" t="str">
        <f t="shared" ref="F642:F705" si="55">IFERROR(MID(E642,1,FIND(",",E642,1)-1),"")</f>
        <v/>
      </c>
      <c r="G642" s="29"/>
    </row>
    <row r="643" spans="1:7" ht="15.75" thickBot="1" x14ac:dyDescent="0.3">
      <c r="A643" s="25"/>
      <c r="B643" s="29">
        <f t="shared" si="53"/>
        <v>0</v>
      </c>
      <c r="C643" s="29" t="str">
        <f t="shared" si="52"/>
        <v>#</v>
      </c>
      <c r="D643" s="29">
        <f t="shared" si="54"/>
        <v>1</v>
      </c>
      <c r="E643" s="30" t="str">
        <f t="shared" si="51"/>
        <v>NA</v>
      </c>
      <c r="F643" s="44" t="str">
        <f t="shared" si="55"/>
        <v/>
      </c>
      <c r="G643" s="29"/>
    </row>
    <row r="644" spans="1:7" ht="15.75" thickBot="1" x14ac:dyDescent="0.3">
      <c r="A644" s="24"/>
      <c r="B644" s="29">
        <f t="shared" si="53"/>
        <v>0</v>
      </c>
      <c r="C644" s="29" t="str">
        <f t="shared" si="52"/>
        <v>#</v>
      </c>
      <c r="D644" s="29">
        <f t="shared" si="54"/>
        <v>1</v>
      </c>
      <c r="E644" s="30" t="str">
        <f t="shared" si="51"/>
        <v>NA</v>
      </c>
      <c r="F644" s="44" t="str">
        <f t="shared" si="55"/>
        <v/>
      </c>
      <c r="G644" s="29"/>
    </row>
    <row r="645" spans="1:7" ht="15.75" thickBot="1" x14ac:dyDescent="0.3">
      <c r="A645" s="25"/>
      <c r="B645" s="29">
        <f t="shared" si="53"/>
        <v>0</v>
      </c>
      <c r="C645" s="29" t="str">
        <f t="shared" si="52"/>
        <v>#</v>
      </c>
      <c r="D645" s="29">
        <f t="shared" si="54"/>
        <v>1</v>
      </c>
      <c r="E645" s="30" t="str">
        <f t="shared" ref="E645:E708" si="56">IFERROR(TEXT(DATE(RIGHT(MID(A645,FIND("µ",SUBSTITUTE(A645,",","µ",1))+2,FIND("µ",SUBSTITUTE(A645,",","µ",2))-FIND("µ",SUBSTITUTE(A645,",","µ",1))+4),4),MONTH(1&amp;MID(MID(A645,FIND("µ",SUBSTITUTE(A645,",","µ",1))+2,FIND("µ",SUBSTITUTE(A645,",","µ",2))-FIND("µ",SUBSTITUTE(A645,",","µ",1))+4),1,FIND(" ",MID(A645,FIND("µ",SUBSTITUTE(A645,",","µ",1))+2,FIND("µ",SUBSTITUTE(A645,",","µ",2))-FIND("µ",SUBSTITUTE(A645,",","µ",1))+4))-1)),MID(MID(A645,FIND("µ",SUBSTITUTE(A645,",","µ",1))+2,FIND("µ",SUBSTITUTE(A645,",","µ",2))-FIND("µ",SUBSTITUTE(A645,",","µ",1))+4),FIND(" ",MID(A645,FIND("µ",SUBSTITUTE(A645,",","µ",1))+2,FIND("µ",SUBSTITUTE(A645,",","µ",2))-FIND("µ",SUBSTITUTE(A645,",","µ",1))+4))+1,2)),"JJ/MM/AA") &amp;","&amp;" "&amp; TEXT(VALUE(MID(A645,FIND(""",""",A645)+3,10)),"hh:mm:ss")&amp;" "&amp;MID(A645,FIND("µ",SUBSTITUTE(A645,",","µ",4))+2,FIND("µ",SUBSTITUTE(A645,",","µ",5))-FIND("µ",SUBSTITUTE(A645,",","µ",4))-3) &amp;" "&amp;MID(A645,FIND("µ",SUBSTITUTE(A645,",","µ",20))+2,FIND("µ",SUBSTITUTE(A645,",","µ",21))-FIND("µ",SUBSTITUTE(A645,",","µ",20))-3)&amp;" "&amp;MID(A645,FIND("µ",SUBSTITUTE(A645,",","µ",25))+2,FIND("µ",SUBSTITUTE(A645,",","µ",26))-FIND("µ",SUBSTITUTE(A645,",","µ",25))-3)&amp;" "&amp;"€"&amp;MID(A645,FIND("µ",SUBSTITUTE(A645,",","µ",26))+2,FIND("µ",SUBSTITUTE(A645,",","µ",27))-FIND("µ",SUBSTITUTE(A645,",","µ",26))-3),"NA")</f>
        <v>NA</v>
      </c>
      <c r="F645" s="44" t="str">
        <f t="shared" si="55"/>
        <v/>
      </c>
      <c r="G645" s="29"/>
    </row>
    <row r="646" spans="1:7" ht="15.75" thickBot="1" x14ac:dyDescent="0.3">
      <c r="A646" s="24"/>
      <c r="B646" s="29">
        <f t="shared" si="53"/>
        <v>0</v>
      </c>
      <c r="C646" s="29" t="str">
        <f t="shared" si="52"/>
        <v>#</v>
      </c>
      <c r="D646" s="29">
        <f t="shared" si="54"/>
        <v>1</v>
      </c>
      <c r="E646" s="30" t="str">
        <f t="shared" si="56"/>
        <v>NA</v>
      </c>
      <c r="F646" s="44" t="str">
        <f t="shared" si="55"/>
        <v/>
      </c>
      <c r="G646" s="29"/>
    </row>
    <row r="647" spans="1:7" ht="15.75" thickBot="1" x14ac:dyDescent="0.3">
      <c r="A647" s="25"/>
      <c r="B647" s="29">
        <f t="shared" si="53"/>
        <v>0</v>
      </c>
      <c r="C647" s="29" t="str">
        <f t="shared" si="52"/>
        <v>#</v>
      </c>
      <c r="D647" s="29">
        <f t="shared" si="54"/>
        <v>1</v>
      </c>
      <c r="E647" s="30" t="str">
        <f t="shared" si="56"/>
        <v>NA</v>
      </c>
      <c r="F647" s="44" t="str">
        <f t="shared" si="55"/>
        <v/>
      </c>
      <c r="G647" s="29"/>
    </row>
    <row r="648" spans="1:7" ht="15.75" thickBot="1" x14ac:dyDescent="0.3">
      <c r="A648" s="24"/>
      <c r="B648" s="29">
        <f t="shared" si="53"/>
        <v>0</v>
      </c>
      <c r="C648" s="29" t="str">
        <f t="shared" si="52"/>
        <v>#</v>
      </c>
      <c r="D648" s="29">
        <f t="shared" si="54"/>
        <v>1</v>
      </c>
      <c r="E648" s="30" t="str">
        <f t="shared" si="56"/>
        <v>NA</v>
      </c>
      <c r="F648" s="44" t="str">
        <f t="shared" si="55"/>
        <v/>
      </c>
      <c r="G648" s="29"/>
    </row>
    <row r="649" spans="1:7" ht="15.75" thickBot="1" x14ac:dyDescent="0.3">
      <c r="A649" s="25"/>
      <c r="B649" s="29">
        <f t="shared" si="53"/>
        <v>0</v>
      </c>
      <c r="C649" s="29" t="str">
        <f t="shared" si="52"/>
        <v>#</v>
      </c>
      <c r="D649" s="29">
        <f t="shared" si="54"/>
        <v>1</v>
      </c>
      <c r="E649" s="30" t="str">
        <f t="shared" si="56"/>
        <v>NA</v>
      </c>
      <c r="F649" s="44" t="str">
        <f t="shared" si="55"/>
        <v/>
      </c>
      <c r="G649" s="29"/>
    </row>
    <row r="650" spans="1:7" ht="15.75" thickBot="1" x14ac:dyDescent="0.3">
      <c r="A650" s="24"/>
      <c r="B650" s="29">
        <f t="shared" si="53"/>
        <v>0</v>
      </c>
      <c r="C650" s="29" t="str">
        <f t="shared" si="52"/>
        <v>#</v>
      </c>
      <c r="D650" s="29">
        <f t="shared" si="54"/>
        <v>1</v>
      </c>
      <c r="E650" s="30" t="str">
        <f t="shared" si="56"/>
        <v>NA</v>
      </c>
      <c r="F650" s="44" t="str">
        <f t="shared" si="55"/>
        <v/>
      </c>
      <c r="G650" s="29"/>
    </row>
    <row r="651" spans="1:7" ht="15.75" thickBot="1" x14ac:dyDescent="0.3">
      <c r="A651" s="25"/>
      <c r="B651" s="29">
        <f t="shared" si="53"/>
        <v>0</v>
      </c>
      <c r="C651" s="29" t="str">
        <f t="shared" si="52"/>
        <v>#</v>
      </c>
      <c r="D651" s="29">
        <f t="shared" si="54"/>
        <v>1</v>
      </c>
      <c r="E651" s="30" t="str">
        <f t="shared" si="56"/>
        <v>NA</v>
      </c>
      <c r="F651" s="44" t="str">
        <f t="shared" si="55"/>
        <v/>
      </c>
      <c r="G651" s="29"/>
    </row>
    <row r="652" spans="1:7" ht="15.75" thickBot="1" x14ac:dyDescent="0.3">
      <c r="A652" s="24"/>
      <c r="B652" s="29">
        <f t="shared" si="53"/>
        <v>0</v>
      </c>
      <c r="C652" s="29" t="str">
        <f t="shared" si="52"/>
        <v>#</v>
      </c>
      <c r="D652" s="29">
        <f t="shared" si="54"/>
        <v>1</v>
      </c>
      <c r="E652" s="30" t="str">
        <f t="shared" si="56"/>
        <v>NA</v>
      </c>
      <c r="F652" s="44" t="str">
        <f t="shared" si="55"/>
        <v/>
      </c>
      <c r="G652" s="29"/>
    </row>
    <row r="653" spans="1:7" ht="15.75" thickBot="1" x14ac:dyDescent="0.3">
      <c r="A653" s="25"/>
      <c r="B653" s="29">
        <f t="shared" si="53"/>
        <v>0</v>
      </c>
      <c r="C653" s="29" t="str">
        <f t="shared" si="52"/>
        <v>#</v>
      </c>
      <c r="D653" s="29">
        <f t="shared" si="54"/>
        <v>1</v>
      </c>
      <c r="E653" s="30" t="str">
        <f t="shared" si="56"/>
        <v>NA</v>
      </c>
      <c r="F653" s="44" t="str">
        <f t="shared" si="55"/>
        <v/>
      </c>
      <c r="G653" s="29"/>
    </row>
    <row r="654" spans="1:7" ht="15.75" thickBot="1" x14ac:dyDescent="0.3">
      <c r="A654" s="24"/>
      <c r="B654" s="29">
        <f t="shared" si="53"/>
        <v>0</v>
      </c>
      <c r="C654" s="29" t="str">
        <f t="shared" si="52"/>
        <v>#</v>
      </c>
      <c r="D654" s="29">
        <f t="shared" si="54"/>
        <v>1</v>
      </c>
      <c r="E654" s="30" t="str">
        <f t="shared" si="56"/>
        <v>NA</v>
      </c>
      <c r="F654" s="44" t="str">
        <f t="shared" si="55"/>
        <v/>
      </c>
      <c r="G654" s="29"/>
    </row>
    <row r="655" spans="1:7" ht="15.75" thickBot="1" x14ac:dyDescent="0.3">
      <c r="A655" s="25"/>
      <c r="B655" s="29">
        <f t="shared" si="53"/>
        <v>0</v>
      </c>
      <c r="C655" s="29" t="str">
        <f t="shared" si="52"/>
        <v>#</v>
      </c>
      <c r="D655" s="29">
        <f t="shared" si="54"/>
        <v>1</v>
      </c>
      <c r="E655" s="30" t="str">
        <f t="shared" si="56"/>
        <v>NA</v>
      </c>
      <c r="F655" s="44" t="str">
        <f t="shared" si="55"/>
        <v/>
      </c>
      <c r="G655" s="29"/>
    </row>
    <row r="656" spans="1:7" ht="15.75" thickBot="1" x14ac:dyDescent="0.3">
      <c r="A656" s="24"/>
      <c r="B656" s="29">
        <f t="shared" si="53"/>
        <v>0</v>
      </c>
      <c r="C656" s="29" t="str">
        <f t="shared" si="52"/>
        <v>#</v>
      </c>
      <c r="D656" s="29">
        <f t="shared" si="54"/>
        <v>1</v>
      </c>
      <c r="E656" s="30" t="str">
        <f t="shared" si="56"/>
        <v>NA</v>
      </c>
      <c r="F656" s="44" t="str">
        <f t="shared" si="55"/>
        <v/>
      </c>
      <c r="G656" s="29"/>
    </row>
    <row r="657" spans="1:7" ht="15.75" thickBot="1" x14ac:dyDescent="0.3">
      <c r="A657" s="25"/>
      <c r="B657" s="29">
        <f t="shared" si="53"/>
        <v>0</v>
      </c>
      <c r="C657" s="29" t="str">
        <f t="shared" si="52"/>
        <v>#</v>
      </c>
      <c r="D657" s="29">
        <f t="shared" si="54"/>
        <v>1</v>
      </c>
      <c r="E657" s="30" t="str">
        <f t="shared" si="56"/>
        <v>NA</v>
      </c>
      <c r="F657" s="44" t="str">
        <f t="shared" si="55"/>
        <v/>
      </c>
      <c r="G657" s="29"/>
    </row>
    <row r="658" spans="1:7" ht="15.75" thickBot="1" x14ac:dyDescent="0.3">
      <c r="A658" s="24"/>
      <c r="B658" s="29">
        <f t="shared" si="53"/>
        <v>0</v>
      </c>
      <c r="C658" s="29" t="str">
        <f t="shared" si="52"/>
        <v>#</v>
      </c>
      <c r="D658" s="29">
        <f t="shared" si="54"/>
        <v>1</v>
      </c>
      <c r="E658" s="30" t="str">
        <f t="shared" si="56"/>
        <v>NA</v>
      </c>
      <c r="F658" s="44" t="str">
        <f t="shared" si="55"/>
        <v/>
      </c>
      <c r="G658" s="29"/>
    </row>
    <row r="659" spans="1:7" ht="15.75" thickBot="1" x14ac:dyDescent="0.3">
      <c r="A659" s="25"/>
      <c r="B659" s="29">
        <f t="shared" si="53"/>
        <v>0</v>
      </c>
      <c r="C659" s="29" t="str">
        <f t="shared" ref="C659:C722" si="57" xml:space="preserve"> "#" &amp; IFERROR(MID(A659,1,FIND(",",A659,1)-1),"")</f>
        <v>#</v>
      </c>
      <c r="D659" s="29">
        <f t="shared" si="54"/>
        <v>1</v>
      </c>
      <c r="E659" s="30" t="str">
        <f t="shared" si="56"/>
        <v>NA</v>
      </c>
      <c r="F659" s="44" t="str">
        <f t="shared" si="55"/>
        <v/>
      </c>
      <c r="G659" s="29"/>
    </row>
    <row r="660" spans="1:7" ht="15.75" thickBot="1" x14ac:dyDescent="0.3">
      <c r="A660" s="24"/>
      <c r="B660" s="29">
        <f t="shared" si="53"/>
        <v>0</v>
      </c>
      <c r="C660" s="29" t="str">
        <f t="shared" si="57"/>
        <v>#</v>
      </c>
      <c r="D660" s="29">
        <f t="shared" si="54"/>
        <v>1</v>
      </c>
      <c r="E660" s="30" t="str">
        <f t="shared" si="56"/>
        <v>NA</v>
      </c>
      <c r="F660" s="44" t="str">
        <f t="shared" si="55"/>
        <v/>
      </c>
      <c r="G660" s="29"/>
    </row>
    <row r="661" spans="1:7" ht="15.75" thickBot="1" x14ac:dyDescent="0.3">
      <c r="A661" s="25"/>
      <c r="B661" s="29">
        <f t="shared" si="53"/>
        <v>0</v>
      </c>
      <c r="C661" s="29" t="str">
        <f t="shared" si="57"/>
        <v>#</v>
      </c>
      <c r="D661" s="29">
        <f t="shared" si="54"/>
        <v>1</v>
      </c>
      <c r="E661" s="30" t="str">
        <f t="shared" si="56"/>
        <v>NA</v>
      </c>
      <c r="F661" s="44" t="str">
        <f t="shared" si="55"/>
        <v/>
      </c>
      <c r="G661" s="29"/>
    </row>
    <row r="662" spans="1:7" ht="15.75" thickBot="1" x14ac:dyDescent="0.3">
      <c r="A662" s="24"/>
      <c r="B662" s="29">
        <f t="shared" si="53"/>
        <v>0</v>
      </c>
      <c r="C662" s="29" t="str">
        <f t="shared" si="57"/>
        <v>#</v>
      </c>
      <c r="D662" s="29">
        <f t="shared" si="54"/>
        <v>1</v>
      </c>
      <c r="E662" s="30" t="str">
        <f t="shared" si="56"/>
        <v>NA</v>
      </c>
      <c r="F662" s="44" t="str">
        <f t="shared" si="55"/>
        <v/>
      </c>
      <c r="G662" s="29"/>
    </row>
    <row r="663" spans="1:7" ht="15.75" thickBot="1" x14ac:dyDescent="0.3">
      <c r="A663" s="25"/>
      <c r="B663" s="29">
        <f t="shared" si="53"/>
        <v>0</v>
      </c>
      <c r="C663" s="29" t="str">
        <f t="shared" si="57"/>
        <v>#</v>
      </c>
      <c r="D663" s="29">
        <f t="shared" si="54"/>
        <v>1</v>
      </c>
      <c r="E663" s="30" t="str">
        <f t="shared" si="56"/>
        <v>NA</v>
      </c>
      <c r="F663" s="44" t="str">
        <f t="shared" si="55"/>
        <v/>
      </c>
      <c r="G663" s="29"/>
    </row>
    <row r="664" spans="1:7" ht="15.75" thickBot="1" x14ac:dyDescent="0.3">
      <c r="A664" s="24"/>
      <c r="B664" s="29">
        <f t="shared" si="53"/>
        <v>0</v>
      </c>
      <c r="C664" s="29" t="str">
        <f t="shared" si="57"/>
        <v>#</v>
      </c>
      <c r="D664" s="29">
        <f t="shared" si="54"/>
        <v>1</v>
      </c>
      <c r="E664" s="30" t="str">
        <f t="shared" si="56"/>
        <v>NA</v>
      </c>
      <c r="F664" s="44" t="str">
        <f t="shared" si="55"/>
        <v/>
      </c>
      <c r="G664" s="29"/>
    </row>
    <row r="665" spans="1:7" ht="15.75" thickBot="1" x14ac:dyDescent="0.3">
      <c r="A665" s="25"/>
      <c r="B665" s="29">
        <f t="shared" si="53"/>
        <v>0</v>
      </c>
      <c r="C665" s="29" t="str">
        <f t="shared" si="57"/>
        <v>#</v>
      </c>
      <c r="D665" s="29">
        <f t="shared" si="54"/>
        <v>1</v>
      </c>
      <c r="E665" s="30" t="str">
        <f t="shared" si="56"/>
        <v>NA</v>
      </c>
      <c r="F665" s="44" t="str">
        <f t="shared" si="55"/>
        <v/>
      </c>
      <c r="G665" s="29"/>
    </row>
    <row r="666" spans="1:7" ht="15.75" thickBot="1" x14ac:dyDescent="0.3">
      <c r="A666" s="24"/>
      <c r="B666" s="29">
        <f t="shared" si="53"/>
        <v>0</v>
      </c>
      <c r="C666" s="29" t="str">
        <f t="shared" si="57"/>
        <v>#</v>
      </c>
      <c r="D666" s="29">
        <f t="shared" si="54"/>
        <v>1</v>
      </c>
      <c r="E666" s="30" t="str">
        <f t="shared" si="56"/>
        <v>NA</v>
      </c>
      <c r="F666" s="44" t="str">
        <f t="shared" si="55"/>
        <v/>
      </c>
      <c r="G666" s="29"/>
    </row>
    <row r="667" spans="1:7" ht="15.75" thickBot="1" x14ac:dyDescent="0.3">
      <c r="A667" s="25"/>
      <c r="B667" s="29">
        <f t="shared" si="53"/>
        <v>0</v>
      </c>
      <c r="C667" s="29" t="str">
        <f t="shared" si="57"/>
        <v>#</v>
      </c>
      <c r="D667" s="29">
        <f t="shared" si="54"/>
        <v>1</v>
      </c>
      <c r="E667" s="30" t="str">
        <f t="shared" si="56"/>
        <v>NA</v>
      </c>
      <c r="F667" s="44" t="str">
        <f t="shared" si="55"/>
        <v/>
      </c>
      <c r="G667" s="29"/>
    </row>
    <row r="668" spans="1:7" ht="15.75" thickBot="1" x14ac:dyDescent="0.3">
      <c r="A668" s="24"/>
      <c r="B668" s="29">
        <f t="shared" si="53"/>
        <v>0</v>
      </c>
      <c r="C668" s="29" t="str">
        <f t="shared" si="57"/>
        <v>#</v>
      </c>
      <c r="D668" s="29">
        <f t="shared" si="54"/>
        <v>1</v>
      </c>
      <c r="E668" s="30" t="str">
        <f t="shared" si="56"/>
        <v>NA</v>
      </c>
      <c r="F668" s="44" t="str">
        <f t="shared" si="55"/>
        <v/>
      </c>
      <c r="G668" s="29"/>
    </row>
    <row r="669" spans="1:7" ht="15.75" thickBot="1" x14ac:dyDescent="0.3">
      <c r="A669" s="25"/>
      <c r="B669" s="29">
        <f t="shared" si="53"/>
        <v>0</v>
      </c>
      <c r="C669" s="29" t="str">
        <f t="shared" si="57"/>
        <v>#</v>
      </c>
      <c r="D669" s="29">
        <f t="shared" si="54"/>
        <v>1</v>
      </c>
      <c r="E669" s="30" t="str">
        <f t="shared" si="56"/>
        <v>NA</v>
      </c>
      <c r="F669" s="44" t="str">
        <f t="shared" si="55"/>
        <v/>
      </c>
      <c r="G669" s="29"/>
    </row>
    <row r="670" spans="1:7" ht="15.75" thickBot="1" x14ac:dyDescent="0.3">
      <c r="A670" s="24"/>
      <c r="B670" s="29">
        <f t="shared" si="53"/>
        <v>0</v>
      </c>
      <c r="C670" s="29" t="str">
        <f t="shared" si="57"/>
        <v>#</v>
      </c>
      <c r="D670" s="29">
        <f t="shared" si="54"/>
        <v>1</v>
      </c>
      <c r="E670" s="30" t="str">
        <f t="shared" si="56"/>
        <v>NA</v>
      </c>
      <c r="F670" s="44" t="str">
        <f t="shared" si="55"/>
        <v/>
      </c>
      <c r="G670" s="29"/>
    </row>
    <row r="671" spans="1:7" ht="15.75" thickBot="1" x14ac:dyDescent="0.3">
      <c r="A671" s="25"/>
      <c r="B671" s="29">
        <f t="shared" si="53"/>
        <v>0</v>
      </c>
      <c r="C671" s="29" t="str">
        <f t="shared" si="57"/>
        <v>#</v>
      </c>
      <c r="D671" s="29">
        <f t="shared" si="54"/>
        <v>1</v>
      </c>
      <c r="E671" s="30" t="str">
        <f t="shared" si="56"/>
        <v>NA</v>
      </c>
      <c r="F671" s="44" t="str">
        <f t="shared" si="55"/>
        <v/>
      </c>
      <c r="G671" s="29"/>
    </row>
    <row r="672" spans="1:7" ht="15.75" thickBot="1" x14ac:dyDescent="0.3">
      <c r="A672" s="24"/>
      <c r="B672" s="29">
        <f t="shared" si="53"/>
        <v>0</v>
      </c>
      <c r="C672" s="29" t="str">
        <f t="shared" si="57"/>
        <v>#</v>
      </c>
      <c r="D672" s="29">
        <f t="shared" si="54"/>
        <v>1</v>
      </c>
      <c r="E672" s="30" t="str">
        <f t="shared" si="56"/>
        <v>NA</v>
      </c>
      <c r="F672" s="44" t="str">
        <f t="shared" si="55"/>
        <v/>
      </c>
      <c r="G672" s="29"/>
    </row>
    <row r="673" spans="1:7" ht="15.75" thickBot="1" x14ac:dyDescent="0.3">
      <c r="A673" s="25"/>
      <c r="B673" s="29">
        <f t="shared" si="53"/>
        <v>0</v>
      </c>
      <c r="C673" s="29" t="str">
        <f t="shared" si="57"/>
        <v>#</v>
      </c>
      <c r="D673" s="29">
        <f t="shared" si="54"/>
        <v>1</v>
      </c>
      <c r="E673" s="30" t="str">
        <f t="shared" si="56"/>
        <v>NA</v>
      </c>
      <c r="F673" s="44" t="str">
        <f t="shared" si="55"/>
        <v/>
      </c>
      <c r="G673" s="29"/>
    </row>
    <row r="674" spans="1:7" ht="15.75" thickBot="1" x14ac:dyDescent="0.3">
      <c r="A674" s="24"/>
      <c r="B674" s="29">
        <f t="shared" si="53"/>
        <v>0</v>
      </c>
      <c r="C674" s="29" t="str">
        <f t="shared" si="57"/>
        <v>#</v>
      </c>
      <c r="D674" s="29">
        <f t="shared" si="54"/>
        <v>1</v>
      </c>
      <c r="E674" s="30" t="str">
        <f t="shared" si="56"/>
        <v>NA</v>
      </c>
      <c r="F674" s="44" t="str">
        <f t="shared" si="55"/>
        <v/>
      </c>
      <c r="G674" s="29"/>
    </row>
    <row r="675" spans="1:7" ht="15.75" thickBot="1" x14ac:dyDescent="0.3">
      <c r="A675" s="25"/>
      <c r="B675" s="29">
        <f t="shared" si="53"/>
        <v>0</v>
      </c>
      <c r="C675" s="29" t="str">
        <f t="shared" si="57"/>
        <v>#</v>
      </c>
      <c r="D675" s="29">
        <f t="shared" si="54"/>
        <v>1</v>
      </c>
      <c r="E675" s="30" t="str">
        <f t="shared" si="56"/>
        <v>NA</v>
      </c>
      <c r="F675" s="44" t="str">
        <f t="shared" si="55"/>
        <v/>
      </c>
      <c r="G675" s="29"/>
    </row>
    <row r="676" spans="1:7" ht="15.75" thickBot="1" x14ac:dyDescent="0.3">
      <c r="A676" s="24"/>
      <c r="B676" s="29">
        <f t="shared" si="53"/>
        <v>0</v>
      </c>
      <c r="C676" s="29" t="str">
        <f t="shared" si="57"/>
        <v>#</v>
      </c>
      <c r="D676" s="29">
        <f t="shared" si="54"/>
        <v>1</v>
      </c>
      <c r="E676" s="30" t="str">
        <f t="shared" si="56"/>
        <v>NA</v>
      </c>
      <c r="F676" s="44" t="str">
        <f t="shared" si="55"/>
        <v/>
      </c>
      <c r="G676" s="29"/>
    </row>
    <row r="677" spans="1:7" ht="15.75" thickBot="1" x14ac:dyDescent="0.3">
      <c r="A677" s="25"/>
      <c r="B677" s="29">
        <f t="shared" si="53"/>
        <v>0</v>
      </c>
      <c r="C677" s="29" t="str">
        <f t="shared" si="57"/>
        <v>#</v>
      </c>
      <c r="D677" s="29">
        <f t="shared" si="54"/>
        <v>1</v>
      </c>
      <c r="E677" s="30" t="str">
        <f t="shared" si="56"/>
        <v>NA</v>
      </c>
      <c r="F677" s="44" t="str">
        <f t="shared" si="55"/>
        <v/>
      </c>
      <c r="G677" s="29"/>
    </row>
    <row r="678" spans="1:7" ht="15.75" thickBot="1" x14ac:dyDescent="0.3">
      <c r="A678" s="24"/>
      <c r="B678" s="29">
        <f t="shared" si="53"/>
        <v>0</v>
      </c>
      <c r="C678" s="29" t="str">
        <f t="shared" si="57"/>
        <v>#</v>
      </c>
      <c r="D678" s="29">
        <f t="shared" si="54"/>
        <v>1</v>
      </c>
      <c r="E678" s="30" t="str">
        <f t="shared" si="56"/>
        <v>NA</v>
      </c>
      <c r="F678" s="44" t="str">
        <f t="shared" si="55"/>
        <v/>
      </c>
      <c r="G678" s="29"/>
    </row>
    <row r="679" spans="1:7" ht="15.75" thickBot="1" x14ac:dyDescent="0.3">
      <c r="A679" s="25"/>
      <c r="B679" s="29">
        <f t="shared" si="53"/>
        <v>0</v>
      </c>
      <c r="C679" s="29" t="str">
        <f t="shared" si="57"/>
        <v>#</v>
      </c>
      <c r="D679" s="29">
        <f t="shared" si="54"/>
        <v>1</v>
      </c>
      <c r="E679" s="30" t="str">
        <f t="shared" si="56"/>
        <v>NA</v>
      </c>
      <c r="F679" s="44" t="str">
        <f t="shared" si="55"/>
        <v/>
      </c>
      <c r="G679" s="29"/>
    </row>
    <row r="680" spans="1:7" ht="15.75" thickBot="1" x14ac:dyDescent="0.3">
      <c r="A680" s="24"/>
      <c r="B680" s="29">
        <f t="shared" si="53"/>
        <v>0</v>
      </c>
      <c r="C680" s="29" t="str">
        <f t="shared" si="57"/>
        <v>#</v>
      </c>
      <c r="D680" s="29">
        <f t="shared" si="54"/>
        <v>1</v>
      </c>
      <c r="E680" s="30" t="str">
        <f t="shared" si="56"/>
        <v>NA</v>
      </c>
      <c r="F680" s="44" t="str">
        <f t="shared" si="55"/>
        <v/>
      </c>
      <c r="G680" s="29"/>
    </row>
    <row r="681" spans="1:7" ht="15.75" thickBot="1" x14ac:dyDescent="0.3">
      <c r="A681" s="25"/>
      <c r="B681" s="29">
        <f t="shared" si="53"/>
        <v>0</v>
      </c>
      <c r="C681" s="29" t="str">
        <f t="shared" si="57"/>
        <v>#</v>
      </c>
      <c r="D681" s="29">
        <f t="shared" si="54"/>
        <v>1</v>
      </c>
      <c r="E681" s="30" t="str">
        <f t="shared" si="56"/>
        <v>NA</v>
      </c>
      <c r="F681" s="44" t="str">
        <f t="shared" si="55"/>
        <v/>
      </c>
      <c r="G681" s="29"/>
    </row>
    <row r="682" spans="1:7" ht="15.75" thickBot="1" x14ac:dyDescent="0.3">
      <c r="A682" s="24"/>
      <c r="B682" s="29">
        <f t="shared" si="53"/>
        <v>0</v>
      </c>
      <c r="C682" s="29" t="str">
        <f t="shared" si="57"/>
        <v>#</v>
      </c>
      <c r="D682" s="29">
        <f t="shared" si="54"/>
        <v>1</v>
      </c>
      <c r="E682" s="30" t="str">
        <f t="shared" si="56"/>
        <v>NA</v>
      </c>
      <c r="F682" s="44" t="str">
        <f t="shared" si="55"/>
        <v/>
      </c>
      <c r="G682" s="29"/>
    </row>
    <row r="683" spans="1:7" ht="15.75" thickBot="1" x14ac:dyDescent="0.3">
      <c r="A683" s="25"/>
      <c r="B683" s="29">
        <f t="shared" si="53"/>
        <v>0</v>
      </c>
      <c r="C683" s="29" t="str">
        <f t="shared" si="57"/>
        <v>#</v>
      </c>
      <c r="D683" s="29">
        <f t="shared" si="54"/>
        <v>1</v>
      </c>
      <c r="E683" s="30" t="str">
        <f t="shared" si="56"/>
        <v>NA</v>
      </c>
      <c r="F683" s="44" t="str">
        <f t="shared" si="55"/>
        <v/>
      </c>
      <c r="G683" s="29"/>
    </row>
    <row r="684" spans="1:7" ht="15.75" thickBot="1" x14ac:dyDescent="0.3">
      <c r="A684" s="24"/>
      <c r="B684" s="29">
        <f t="shared" si="53"/>
        <v>0</v>
      </c>
      <c r="C684" s="29" t="str">
        <f t="shared" si="57"/>
        <v>#</v>
      </c>
      <c r="D684" s="29">
        <f t="shared" si="54"/>
        <v>1</v>
      </c>
      <c r="E684" s="30" t="str">
        <f t="shared" si="56"/>
        <v>NA</v>
      </c>
      <c r="F684" s="44" t="str">
        <f t="shared" si="55"/>
        <v/>
      </c>
      <c r="G684" s="29"/>
    </row>
    <row r="685" spans="1:7" ht="15.75" thickBot="1" x14ac:dyDescent="0.3">
      <c r="A685" s="25"/>
      <c r="B685" s="29">
        <f t="shared" si="53"/>
        <v>0</v>
      </c>
      <c r="C685" s="29" t="str">
        <f t="shared" si="57"/>
        <v>#</v>
      </c>
      <c r="D685" s="29">
        <f t="shared" si="54"/>
        <v>1</v>
      </c>
      <c r="E685" s="30" t="str">
        <f t="shared" si="56"/>
        <v>NA</v>
      </c>
      <c r="F685" s="44" t="str">
        <f t="shared" si="55"/>
        <v/>
      </c>
      <c r="G685" s="29"/>
    </row>
    <row r="686" spans="1:7" ht="15.75" thickBot="1" x14ac:dyDescent="0.3">
      <c r="A686" s="24"/>
      <c r="B686" s="29">
        <f t="shared" si="53"/>
        <v>0</v>
      </c>
      <c r="C686" s="29" t="str">
        <f t="shared" si="57"/>
        <v>#</v>
      </c>
      <c r="D686" s="29">
        <f t="shared" si="54"/>
        <v>1</v>
      </c>
      <c r="E686" s="30" t="str">
        <f t="shared" si="56"/>
        <v>NA</v>
      </c>
      <c r="F686" s="44" t="str">
        <f t="shared" si="55"/>
        <v/>
      </c>
      <c r="G686" s="29"/>
    </row>
    <row r="687" spans="1:7" ht="15.75" thickBot="1" x14ac:dyDescent="0.3">
      <c r="A687" s="25"/>
      <c r="B687" s="29">
        <f t="shared" si="53"/>
        <v>0</v>
      </c>
      <c r="C687" s="29" t="str">
        <f t="shared" si="57"/>
        <v>#</v>
      </c>
      <c r="D687" s="29">
        <f t="shared" si="54"/>
        <v>1</v>
      </c>
      <c r="E687" s="30" t="str">
        <f t="shared" si="56"/>
        <v>NA</v>
      </c>
      <c r="F687" s="44" t="str">
        <f t="shared" si="55"/>
        <v/>
      </c>
      <c r="G687" s="29"/>
    </row>
    <row r="688" spans="1:7" ht="15.75" thickBot="1" x14ac:dyDescent="0.3">
      <c r="A688" s="24"/>
      <c r="B688" s="29">
        <f t="shared" si="53"/>
        <v>0</v>
      </c>
      <c r="C688" s="29" t="str">
        <f t="shared" si="57"/>
        <v>#</v>
      </c>
      <c r="D688" s="29">
        <f t="shared" si="54"/>
        <v>1</v>
      </c>
      <c r="E688" s="30" t="str">
        <f t="shared" si="56"/>
        <v>NA</v>
      </c>
      <c r="F688" s="44" t="str">
        <f t="shared" si="55"/>
        <v/>
      </c>
      <c r="G688" s="29"/>
    </row>
    <row r="689" spans="1:7" ht="15.75" thickBot="1" x14ac:dyDescent="0.3">
      <c r="A689" s="25"/>
      <c r="B689" s="29">
        <f t="shared" si="53"/>
        <v>0</v>
      </c>
      <c r="C689" s="29" t="str">
        <f t="shared" si="57"/>
        <v>#</v>
      </c>
      <c r="D689" s="29">
        <f t="shared" si="54"/>
        <v>1</v>
      </c>
      <c r="E689" s="30" t="str">
        <f t="shared" si="56"/>
        <v>NA</v>
      </c>
      <c r="F689" s="44" t="str">
        <f t="shared" si="55"/>
        <v/>
      </c>
      <c r="G689" s="29"/>
    </row>
    <row r="690" spans="1:7" ht="15.75" thickBot="1" x14ac:dyDescent="0.3">
      <c r="A690" s="24"/>
      <c r="B690" s="29">
        <f t="shared" si="53"/>
        <v>0</v>
      </c>
      <c r="C690" s="29" t="str">
        <f t="shared" si="57"/>
        <v>#</v>
      </c>
      <c r="D690" s="29">
        <f t="shared" si="54"/>
        <v>1</v>
      </c>
      <c r="E690" s="30" t="str">
        <f t="shared" si="56"/>
        <v>NA</v>
      </c>
      <c r="F690" s="44" t="str">
        <f t="shared" si="55"/>
        <v/>
      </c>
      <c r="G690" s="29"/>
    </row>
    <row r="691" spans="1:7" ht="15.75" thickBot="1" x14ac:dyDescent="0.3">
      <c r="A691" s="25"/>
      <c r="B691" s="29">
        <f t="shared" si="53"/>
        <v>0</v>
      </c>
      <c r="C691" s="29" t="str">
        <f t="shared" si="57"/>
        <v>#</v>
      </c>
      <c r="D691" s="29">
        <f t="shared" si="54"/>
        <v>1</v>
      </c>
      <c r="E691" s="30" t="str">
        <f t="shared" si="56"/>
        <v>NA</v>
      </c>
      <c r="F691" s="44" t="str">
        <f t="shared" si="55"/>
        <v/>
      </c>
      <c r="G691" s="29"/>
    </row>
    <row r="692" spans="1:7" ht="15.75" thickBot="1" x14ac:dyDescent="0.3">
      <c r="A692" s="24"/>
      <c r="B692" s="29">
        <f t="shared" si="53"/>
        <v>0</v>
      </c>
      <c r="C692" s="29" t="str">
        <f t="shared" si="57"/>
        <v>#</v>
      </c>
      <c r="D692" s="29">
        <f t="shared" si="54"/>
        <v>1</v>
      </c>
      <c r="E692" s="30" t="str">
        <f t="shared" si="56"/>
        <v>NA</v>
      </c>
      <c r="F692" s="44" t="str">
        <f t="shared" si="55"/>
        <v/>
      </c>
      <c r="G692" s="29"/>
    </row>
    <row r="693" spans="1:7" ht="15.75" thickBot="1" x14ac:dyDescent="0.3">
      <c r="A693" s="25"/>
      <c r="B693" s="29">
        <f t="shared" si="53"/>
        <v>0</v>
      </c>
      <c r="C693" s="29" t="str">
        <f t="shared" si="57"/>
        <v>#</v>
      </c>
      <c r="D693" s="29">
        <f t="shared" si="54"/>
        <v>1</v>
      </c>
      <c r="E693" s="30" t="str">
        <f t="shared" si="56"/>
        <v>NA</v>
      </c>
      <c r="F693" s="44" t="str">
        <f t="shared" si="55"/>
        <v/>
      </c>
      <c r="G693" s="29"/>
    </row>
    <row r="694" spans="1:7" ht="15.75" thickBot="1" x14ac:dyDescent="0.3">
      <c r="A694" s="24"/>
      <c r="B694" s="29">
        <f t="shared" si="53"/>
        <v>0</v>
      </c>
      <c r="C694" s="29" t="str">
        <f t="shared" si="57"/>
        <v>#</v>
      </c>
      <c r="D694" s="29">
        <f t="shared" si="54"/>
        <v>1</v>
      </c>
      <c r="E694" s="30" t="str">
        <f t="shared" si="56"/>
        <v>NA</v>
      </c>
      <c r="F694" s="44" t="str">
        <f t="shared" si="55"/>
        <v/>
      </c>
      <c r="G694" s="29"/>
    </row>
    <row r="695" spans="1:7" ht="15.75" thickBot="1" x14ac:dyDescent="0.3">
      <c r="A695" s="25"/>
      <c r="B695" s="29">
        <f t="shared" si="53"/>
        <v>0</v>
      </c>
      <c r="C695" s="29" t="str">
        <f t="shared" si="57"/>
        <v>#</v>
      </c>
      <c r="D695" s="29">
        <f t="shared" si="54"/>
        <v>1</v>
      </c>
      <c r="E695" s="30" t="str">
        <f t="shared" si="56"/>
        <v>NA</v>
      </c>
      <c r="F695" s="44" t="str">
        <f t="shared" si="55"/>
        <v/>
      </c>
      <c r="G695" s="29"/>
    </row>
    <row r="696" spans="1:7" ht="15.75" thickBot="1" x14ac:dyDescent="0.3">
      <c r="A696" s="24"/>
      <c r="B696" s="29">
        <f t="shared" si="53"/>
        <v>0</v>
      </c>
      <c r="C696" s="29" t="str">
        <f t="shared" si="57"/>
        <v>#</v>
      </c>
      <c r="D696" s="29">
        <f t="shared" si="54"/>
        <v>1</v>
      </c>
      <c r="E696" s="30" t="str">
        <f t="shared" si="56"/>
        <v>NA</v>
      </c>
      <c r="F696" s="44" t="str">
        <f t="shared" si="55"/>
        <v/>
      </c>
      <c r="G696" s="29"/>
    </row>
    <row r="697" spans="1:7" ht="15.75" thickBot="1" x14ac:dyDescent="0.3">
      <c r="A697" s="25"/>
      <c r="B697" s="29">
        <f t="shared" si="53"/>
        <v>0</v>
      </c>
      <c r="C697" s="29" t="str">
        <f t="shared" si="57"/>
        <v>#</v>
      </c>
      <c r="D697" s="29">
        <f t="shared" si="54"/>
        <v>1</v>
      </c>
      <c r="E697" s="30" t="str">
        <f t="shared" si="56"/>
        <v>NA</v>
      </c>
      <c r="F697" s="44" t="str">
        <f t="shared" si="55"/>
        <v/>
      </c>
      <c r="G697" s="29"/>
    </row>
    <row r="698" spans="1:7" ht="15.75" thickBot="1" x14ac:dyDescent="0.3">
      <c r="A698" s="24"/>
      <c r="B698" s="29">
        <f t="shared" si="53"/>
        <v>0</v>
      </c>
      <c r="C698" s="29" t="str">
        <f t="shared" si="57"/>
        <v>#</v>
      </c>
      <c r="D698" s="29">
        <f t="shared" si="54"/>
        <v>1</v>
      </c>
      <c r="E698" s="30" t="str">
        <f t="shared" si="56"/>
        <v>NA</v>
      </c>
      <c r="F698" s="44" t="str">
        <f t="shared" si="55"/>
        <v/>
      </c>
      <c r="G698" s="29"/>
    </row>
    <row r="699" spans="1:7" ht="15.75" thickBot="1" x14ac:dyDescent="0.3">
      <c r="A699" s="25"/>
      <c r="B699" s="29">
        <f t="shared" si="53"/>
        <v>0</v>
      </c>
      <c r="C699" s="29" t="str">
        <f t="shared" si="57"/>
        <v>#</v>
      </c>
      <c r="D699" s="29">
        <f t="shared" si="54"/>
        <v>1</v>
      </c>
      <c r="E699" s="30" t="str">
        <f t="shared" si="56"/>
        <v>NA</v>
      </c>
      <c r="F699" s="44" t="str">
        <f t="shared" si="55"/>
        <v/>
      </c>
      <c r="G699" s="29"/>
    </row>
    <row r="700" spans="1:7" ht="15.75" thickBot="1" x14ac:dyDescent="0.3">
      <c r="A700" s="24"/>
      <c r="B700" s="29">
        <f t="shared" si="53"/>
        <v>0</v>
      </c>
      <c r="C700" s="29" t="str">
        <f t="shared" si="57"/>
        <v>#</v>
      </c>
      <c r="D700" s="29">
        <f t="shared" si="54"/>
        <v>1</v>
      </c>
      <c r="E700" s="30" t="str">
        <f t="shared" si="56"/>
        <v>NA</v>
      </c>
      <c r="F700" s="44" t="str">
        <f t="shared" si="55"/>
        <v/>
      </c>
      <c r="G700" s="29"/>
    </row>
    <row r="701" spans="1:7" ht="15.75" thickBot="1" x14ac:dyDescent="0.3">
      <c r="A701" s="25"/>
      <c r="B701" s="29">
        <f t="shared" si="53"/>
        <v>0</v>
      </c>
      <c r="C701" s="29" t="str">
        <f t="shared" si="57"/>
        <v>#</v>
      </c>
      <c r="D701" s="29">
        <f t="shared" si="54"/>
        <v>1</v>
      </c>
      <c r="E701" s="30" t="str">
        <f t="shared" si="56"/>
        <v>NA</v>
      </c>
      <c r="F701" s="44" t="str">
        <f t="shared" si="55"/>
        <v/>
      </c>
      <c r="G701" s="29"/>
    </row>
    <row r="702" spans="1:7" ht="15.75" thickBot="1" x14ac:dyDescent="0.3">
      <c r="A702" s="24"/>
      <c r="B702" s="29">
        <f t="shared" si="53"/>
        <v>0</v>
      </c>
      <c r="C702" s="29" t="str">
        <f t="shared" si="57"/>
        <v>#</v>
      </c>
      <c r="D702" s="29">
        <f t="shared" si="54"/>
        <v>1</v>
      </c>
      <c r="E702" s="30" t="str">
        <f t="shared" si="56"/>
        <v>NA</v>
      </c>
      <c r="F702" s="44" t="str">
        <f t="shared" si="55"/>
        <v/>
      </c>
      <c r="G702" s="29"/>
    </row>
    <row r="703" spans="1:7" ht="15.75" thickBot="1" x14ac:dyDescent="0.3">
      <c r="A703" s="25"/>
      <c r="B703" s="29">
        <f t="shared" si="53"/>
        <v>0</v>
      </c>
      <c r="C703" s="29" t="str">
        <f t="shared" si="57"/>
        <v>#</v>
      </c>
      <c r="D703" s="29">
        <f t="shared" si="54"/>
        <v>1</v>
      </c>
      <c r="E703" s="30" t="str">
        <f t="shared" si="56"/>
        <v>NA</v>
      </c>
      <c r="F703" s="44" t="str">
        <f t="shared" si="55"/>
        <v/>
      </c>
      <c r="G703" s="29"/>
    </row>
    <row r="704" spans="1:7" ht="15.75" thickBot="1" x14ac:dyDescent="0.3">
      <c r="A704" s="24"/>
      <c r="B704" s="29">
        <f t="shared" si="53"/>
        <v>0</v>
      </c>
      <c r="C704" s="29" t="str">
        <f t="shared" si="57"/>
        <v>#</v>
      </c>
      <c r="D704" s="29">
        <f t="shared" si="54"/>
        <v>1</v>
      </c>
      <c r="E704" s="30" t="str">
        <f t="shared" si="56"/>
        <v>NA</v>
      </c>
      <c r="F704" s="44" t="str">
        <f t="shared" si="55"/>
        <v/>
      </c>
      <c r="G704" s="29"/>
    </row>
    <row r="705" spans="1:7" ht="15.75" thickBot="1" x14ac:dyDescent="0.3">
      <c r="A705" s="25"/>
      <c r="B705" s="29">
        <f t="shared" si="53"/>
        <v>0</v>
      </c>
      <c r="C705" s="29" t="str">
        <f t="shared" si="57"/>
        <v>#</v>
      </c>
      <c r="D705" s="29">
        <f t="shared" si="54"/>
        <v>1</v>
      </c>
      <c r="E705" s="30" t="str">
        <f t="shared" si="56"/>
        <v>NA</v>
      </c>
      <c r="F705" s="44" t="str">
        <f t="shared" si="55"/>
        <v/>
      </c>
      <c r="G705" s="29"/>
    </row>
    <row r="706" spans="1:7" ht="15.75" thickBot="1" x14ac:dyDescent="0.3">
      <c r="A706" s="24"/>
      <c r="B706" s="29">
        <f t="shared" ref="B706:B769" si="58">LEN(A706)</f>
        <v>0</v>
      </c>
      <c r="C706" s="29" t="str">
        <f t="shared" si="57"/>
        <v>#</v>
      </c>
      <c r="D706" s="29">
        <f t="shared" ref="D706:D769" si="59">LEN(C706)</f>
        <v>1</v>
      </c>
      <c r="E706" s="30" t="str">
        <f t="shared" si="56"/>
        <v>NA</v>
      </c>
      <c r="F706" s="44" t="str">
        <f t="shared" ref="F706:F769" si="60">IFERROR(MID(E706,1,FIND(",",E706,1)-1),"")</f>
        <v/>
      </c>
      <c r="G706" s="29"/>
    </row>
    <row r="707" spans="1:7" ht="15.75" thickBot="1" x14ac:dyDescent="0.3">
      <c r="A707" s="25"/>
      <c r="B707" s="29">
        <f t="shared" si="58"/>
        <v>0</v>
      </c>
      <c r="C707" s="29" t="str">
        <f t="shared" si="57"/>
        <v>#</v>
      </c>
      <c r="D707" s="29">
        <f t="shared" si="59"/>
        <v>1</v>
      </c>
      <c r="E707" s="30" t="str">
        <f t="shared" si="56"/>
        <v>NA</v>
      </c>
      <c r="F707" s="44" t="str">
        <f t="shared" si="60"/>
        <v/>
      </c>
      <c r="G707" s="29"/>
    </row>
    <row r="708" spans="1:7" ht="15.75" thickBot="1" x14ac:dyDescent="0.3">
      <c r="A708" s="24"/>
      <c r="B708" s="29">
        <f t="shared" si="58"/>
        <v>0</v>
      </c>
      <c r="C708" s="29" t="str">
        <f t="shared" si="57"/>
        <v>#</v>
      </c>
      <c r="D708" s="29">
        <f t="shared" si="59"/>
        <v>1</v>
      </c>
      <c r="E708" s="30" t="str">
        <f t="shared" si="56"/>
        <v>NA</v>
      </c>
      <c r="F708" s="44" t="str">
        <f t="shared" si="60"/>
        <v/>
      </c>
      <c r="G708" s="29"/>
    </row>
    <row r="709" spans="1:7" ht="15.75" thickBot="1" x14ac:dyDescent="0.3">
      <c r="A709" s="25"/>
      <c r="B709" s="29">
        <f t="shared" si="58"/>
        <v>0</v>
      </c>
      <c r="C709" s="29" t="str">
        <f t="shared" si="57"/>
        <v>#</v>
      </c>
      <c r="D709" s="29">
        <f t="shared" si="59"/>
        <v>1</v>
      </c>
      <c r="E709" s="30" t="str">
        <f t="shared" ref="E709:E772" si="61">IFERROR(TEXT(DATE(RIGHT(MID(A709,FIND("µ",SUBSTITUTE(A709,",","µ",1))+2,FIND("µ",SUBSTITUTE(A709,",","µ",2))-FIND("µ",SUBSTITUTE(A709,",","µ",1))+4),4),MONTH(1&amp;MID(MID(A709,FIND("µ",SUBSTITUTE(A709,",","µ",1))+2,FIND("µ",SUBSTITUTE(A709,",","µ",2))-FIND("µ",SUBSTITUTE(A709,",","µ",1))+4),1,FIND(" ",MID(A709,FIND("µ",SUBSTITUTE(A709,",","µ",1))+2,FIND("µ",SUBSTITUTE(A709,",","µ",2))-FIND("µ",SUBSTITUTE(A709,",","µ",1))+4))-1)),MID(MID(A709,FIND("µ",SUBSTITUTE(A709,",","µ",1))+2,FIND("µ",SUBSTITUTE(A709,",","µ",2))-FIND("µ",SUBSTITUTE(A709,",","µ",1))+4),FIND(" ",MID(A709,FIND("µ",SUBSTITUTE(A709,",","µ",1))+2,FIND("µ",SUBSTITUTE(A709,",","µ",2))-FIND("µ",SUBSTITUTE(A709,",","µ",1))+4))+1,2)),"JJ/MM/AA") &amp;","&amp;" "&amp; TEXT(VALUE(MID(A709,FIND(""",""",A709)+3,10)),"hh:mm:ss")&amp;" "&amp;MID(A709,FIND("µ",SUBSTITUTE(A709,",","µ",4))+2,FIND("µ",SUBSTITUTE(A709,",","µ",5))-FIND("µ",SUBSTITUTE(A709,",","µ",4))-3) &amp;" "&amp;MID(A709,FIND("µ",SUBSTITUTE(A709,",","µ",20))+2,FIND("µ",SUBSTITUTE(A709,",","µ",21))-FIND("µ",SUBSTITUTE(A709,",","µ",20))-3)&amp;" "&amp;MID(A709,FIND("µ",SUBSTITUTE(A709,",","µ",25))+2,FIND("µ",SUBSTITUTE(A709,",","µ",26))-FIND("µ",SUBSTITUTE(A709,",","µ",25))-3)&amp;" "&amp;"€"&amp;MID(A709,FIND("µ",SUBSTITUTE(A709,",","µ",26))+2,FIND("µ",SUBSTITUTE(A709,",","µ",27))-FIND("µ",SUBSTITUTE(A709,",","µ",26))-3),"NA")</f>
        <v>NA</v>
      </c>
      <c r="F709" s="44" t="str">
        <f t="shared" si="60"/>
        <v/>
      </c>
      <c r="G709" s="29"/>
    </row>
    <row r="710" spans="1:7" ht="15.75" thickBot="1" x14ac:dyDescent="0.3">
      <c r="A710" s="24"/>
      <c r="B710" s="29">
        <f t="shared" si="58"/>
        <v>0</v>
      </c>
      <c r="C710" s="29" t="str">
        <f t="shared" si="57"/>
        <v>#</v>
      </c>
      <c r="D710" s="29">
        <f t="shared" si="59"/>
        <v>1</v>
      </c>
      <c r="E710" s="30" t="str">
        <f t="shared" si="61"/>
        <v>NA</v>
      </c>
      <c r="F710" s="44" t="str">
        <f t="shared" si="60"/>
        <v/>
      </c>
      <c r="G710" s="29"/>
    </row>
    <row r="711" spans="1:7" ht="15.75" thickBot="1" x14ac:dyDescent="0.3">
      <c r="A711" s="25"/>
      <c r="B711" s="29">
        <f t="shared" si="58"/>
        <v>0</v>
      </c>
      <c r="C711" s="29" t="str">
        <f t="shared" si="57"/>
        <v>#</v>
      </c>
      <c r="D711" s="29">
        <f t="shared" si="59"/>
        <v>1</v>
      </c>
      <c r="E711" s="30" t="str">
        <f t="shared" si="61"/>
        <v>NA</v>
      </c>
      <c r="F711" s="44" t="str">
        <f t="shared" si="60"/>
        <v/>
      </c>
      <c r="G711" s="29"/>
    </row>
    <row r="712" spans="1:7" ht="15.75" thickBot="1" x14ac:dyDescent="0.3">
      <c r="A712" s="24"/>
      <c r="B712" s="29">
        <f t="shared" si="58"/>
        <v>0</v>
      </c>
      <c r="C712" s="29" t="str">
        <f t="shared" si="57"/>
        <v>#</v>
      </c>
      <c r="D712" s="29">
        <f t="shared" si="59"/>
        <v>1</v>
      </c>
      <c r="E712" s="30" t="str">
        <f t="shared" si="61"/>
        <v>NA</v>
      </c>
      <c r="F712" s="44" t="str">
        <f t="shared" si="60"/>
        <v/>
      </c>
      <c r="G712" s="29"/>
    </row>
    <row r="713" spans="1:7" ht="15.75" thickBot="1" x14ac:dyDescent="0.3">
      <c r="A713" s="25"/>
      <c r="B713" s="29">
        <f t="shared" si="58"/>
        <v>0</v>
      </c>
      <c r="C713" s="29" t="str">
        <f t="shared" si="57"/>
        <v>#</v>
      </c>
      <c r="D713" s="29">
        <f t="shared" si="59"/>
        <v>1</v>
      </c>
      <c r="E713" s="30" t="str">
        <f t="shared" si="61"/>
        <v>NA</v>
      </c>
      <c r="F713" s="44" t="str">
        <f t="shared" si="60"/>
        <v/>
      </c>
      <c r="G713" s="29"/>
    </row>
    <row r="714" spans="1:7" ht="15.75" thickBot="1" x14ac:dyDescent="0.3">
      <c r="A714" s="24"/>
      <c r="B714" s="29">
        <f t="shared" si="58"/>
        <v>0</v>
      </c>
      <c r="C714" s="29" t="str">
        <f t="shared" si="57"/>
        <v>#</v>
      </c>
      <c r="D714" s="29">
        <f t="shared" si="59"/>
        <v>1</v>
      </c>
      <c r="E714" s="30" t="str">
        <f t="shared" si="61"/>
        <v>NA</v>
      </c>
      <c r="F714" s="44" t="str">
        <f t="shared" si="60"/>
        <v/>
      </c>
      <c r="G714" s="29"/>
    </row>
    <row r="715" spans="1:7" ht="15.75" thickBot="1" x14ac:dyDescent="0.3">
      <c r="A715" s="25"/>
      <c r="B715" s="29">
        <f t="shared" si="58"/>
        <v>0</v>
      </c>
      <c r="C715" s="29" t="str">
        <f t="shared" si="57"/>
        <v>#</v>
      </c>
      <c r="D715" s="29">
        <f t="shared" si="59"/>
        <v>1</v>
      </c>
      <c r="E715" s="30" t="str">
        <f t="shared" si="61"/>
        <v>NA</v>
      </c>
      <c r="F715" s="44" t="str">
        <f t="shared" si="60"/>
        <v/>
      </c>
      <c r="G715" s="29"/>
    </row>
    <row r="716" spans="1:7" ht="15.75" thickBot="1" x14ac:dyDescent="0.3">
      <c r="A716" s="24"/>
      <c r="B716" s="29">
        <f t="shared" si="58"/>
        <v>0</v>
      </c>
      <c r="C716" s="29" t="str">
        <f t="shared" si="57"/>
        <v>#</v>
      </c>
      <c r="D716" s="29">
        <f t="shared" si="59"/>
        <v>1</v>
      </c>
      <c r="E716" s="30" t="str">
        <f t="shared" si="61"/>
        <v>NA</v>
      </c>
      <c r="F716" s="44" t="str">
        <f t="shared" si="60"/>
        <v/>
      </c>
      <c r="G716" s="29"/>
    </row>
    <row r="717" spans="1:7" ht="15.75" thickBot="1" x14ac:dyDescent="0.3">
      <c r="A717" s="25"/>
      <c r="B717" s="29">
        <f t="shared" si="58"/>
        <v>0</v>
      </c>
      <c r="C717" s="29" t="str">
        <f t="shared" si="57"/>
        <v>#</v>
      </c>
      <c r="D717" s="29">
        <f t="shared" si="59"/>
        <v>1</v>
      </c>
      <c r="E717" s="30" t="str">
        <f t="shared" si="61"/>
        <v>NA</v>
      </c>
      <c r="F717" s="44" t="str">
        <f t="shared" si="60"/>
        <v/>
      </c>
      <c r="G717" s="29"/>
    </row>
    <row r="718" spans="1:7" ht="15.75" thickBot="1" x14ac:dyDescent="0.3">
      <c r="A718" s="24"/>
      <c r="B718" s="29">
        <f t="shared" si="58"/>
        <v>0</v>
      </c>
      <c r="C718" s="29" t="str">
        <f t="shared" si="57"/>
        <v>#</v>
      </c>
      <c r="D718" s="29">
        <f t="shared" si="59"/>
        <v>1</v>
      </c>
      <c r="E718" s="30" t="str">
        <f t="shared" si="61"/>
        <v>NA</v>
      </c>
      <c r="F718" s="44" t="str">
        <f t="shared" si="60"/>
        <v/>
      </c>
      <c r="G718" s="29"/>
    </row>
    <row r="719" spans="1:7" ht="15.75" thickBot="1" x14ac:dyDescent="0.3">
      <c r="A719" s="25"/>
      <c r="B719" s="29">
        <f t="shared" si="58"/>
        <v>0</v>
      </c>
      <c r="C719" s="29" t="str">
        <f t="shared" si="57"/>
        <v>#</v>
      </c>
      <c r="D719" s="29">
        <f t="shared" si="59"/>
        <v>1</v>
      </c>
      <c r="E719" s="30" t="str">
        <f t="shared" si="61"/>
        <v>NA</v>
      </c>
      <c r="F719" s="44" t="str">
        <f t="shared" si="60"/>
        <v/>
      </c>
      <c r="G719" s="29"/>
    </row>
    <row r="720" spans="1:7" ht="15.75" thickBot="1" x14ac:dyDescent="0.3">
      <c r="A720" s="24"/>
      <c r="B720" s="29">
        <f t="shared" si="58"/>
        <v>0</v>
      </c>
      <c r="C720" s="29" t="str">
        <f t="shared" si="57"/>
        <v>#</v>
      </c>
      <c r="D720" s="29">
        <f t="shared" si="59"/>
        <v>1</v>
      </c>
      <c r="E720" s="30" t="str">
        <f t="shared" si="61"/>
        <v>NA</v>
      </c>
      <c r="F720" s="44" t="str">
        <f t="shared" si="60"/>
        <v/>
      </c>
      <c r="G720" s="29"/>
    </row>
    <row r="721" spans="1:7" ht="15.75" thickBot="1" x14ac:dyDescent="0.3">
      <c r="A721" s="25"/>
      <c r="B721" s="29">
        <f t="shared" si="58"/>
        <v>0</v>
      </c>
      <c r="C721" s="29" t="str">
        <f t="shared" si="57"/>
        <v>#</v>
      </c>
      <c r="D721" s="29">
        <f t="shared" si="59"/>
        <v>1</v>
      </c>
      <c r="E721" s="30" t="str">
        <f t="shared" si="61"/>
        <v>NA</v>
      </c>
      <c r="F721" s="44" t="str">
        <f t="shared" si="60"/>
        <v/>
      </c>
      <c r="G721" s="29"/>
    </row>
    <row r="722" spans="1:7" ht="15.75" thickBot="1" x14ac:dyDescent="0.3">
      <c r="A722" s="24"/>
      <c r="B722" s="29">
        <f t="shared" si="58"/>
        <v>0</v>
      </c>
      <c r="C722" s="29" t="str">
        <f t="shared" si="57"/>
        <v>#</v>
      </c>
      <c r="D722" s="29">
        <f t="shared" si="59"/>
        <v>1</v>
      </c>
      <c r="E722" s="30" t="str">
        <f t="shared" si="61"/>
        <v>NA</v>
      </c>
      <c r="F722" s="44" t="str">
        <f t="shared" si="60"/>
        <v/>
      </c>
      <c r="G722" s="29"/>
    </row>
    <row r="723" spans="1:7" ht="15.75" thickBot="1" x14ac:dyDescent="0.3">
      <c r="A723" s="25"/>
      <c r="B723" s="29">
        <f t="shared" si="58"/>
        <v>0</v>
      </c>
      <c r="C723" s="29" t="str">
        <f t="shared" ref="C723:C786" si="62" xml:space="preserve"> "#" &amp; IFERROR(MID(A723,1,FIND(",",A723,1)-1),"")</f>
        <v>#</v>
      </c>
      <c r="D723" s="29">
        <f t="shared" si="59"/>
        <v>1</v>
      </c>
      <c r="E723" s="30" t="str">
        <f t="shared" si="61"/>
        <v>NA</v>
      </c>
      <c r="F723" s="44" t="str">
        <f t="shared" si="60"/>
        <v/>
      </c>
      <c r="G723" s="29"/>
    </row>
    <row r="724" spans="1:7" ht="15.75" thickBot="1" x14ac:dyDescent="0.3">
      <c r="A724" s="24"/>
      <c r="B724" s="29">
        <f t="shared" si="58"/>
        <v>0</v>
      </c>
      <c r="C724" s="29" t="str">
        <f t="shared" si="62"/>
        <v>#</v>
      </c>
      <c r="D724" s="29">
        <f t="shared" si="59"/>
        <v>1</v>
      </c>
      <c r="E724" s="30" t="str">
        <f t="shared" si="61"/>
        <v>NA</v>
      </c>
      <c r="F724" s="44" t="str">
        <f t="shared" si="60"/>
        <v/>
      </c>
      <c r="G724" s="29"/>
    </row>
    <row r="725" spans="1:7" ht="15.75" thickBot="1" x14ac:dyDescent="0.3">
      <c r="A725" s="25"/>
      <c r="B725" s="29">
        <f t="shared" si="58"/>
        <v>0</v>
      </c>
      <c r="C725" s="29" t="str">
        <f t="shared" si="62"/>
        <v>#</v>
      </c>
      <c r="D725" s="29">
        <f t="shared" si="59"/>
        <v>1</v>
      </c>
      <c r="E725" s="30" t="str">
        <f t="shared" si="61"/>
        <v>NA</v>
      </c>
      <c r="F725" s="44" t="str">
        <f t="shared" si="60"/>
        <v/>
      </c>
      <c r="G725" s="29"/>
    </row>
    <row r="726" spans="1:7" ht="15.75" thickBot="1" x14ac:dyDescent="0.3">
      <c r="A726" s="24"/>
      <c r="B726" s="29">
        <f t="shared" si="58"/>
        <v>0</v>
      </c>
      <c r="C726" s="29" t="str">
        <f t="shared" si="62"/>
        <v>#</v>
      </c>
      <c r="D726" s="29">
        <f t="shared" si="59"/>
        <v>1</v>
      </c>
      <c r="E726" s="30" t="str">
        <f t="shared" si="61"/>
        <v>NA</v>
      </c>
      <c r="F726" s="44" t="str">
        <f t="shared" si="60"/>
        <v/>
      </c>
      <c r="G726" s="29"/>
    </row>
    <row r="727" spans="1:7" ht="15.75" thickBot="1" x14ac:dyDescent="0.3">
      <c r="A727" s="25"/>
      <c r="B727" s="29">
        <f t="shared" si="58"/>
        <v>0</v>
      </c>
      <c r="C727" s="29" t="str">
        <f t="shared" si="62"/>
        <v>#</v>
      </c>
      <c r="D727" s="29">
        <f t="shared" si="59"/>
        <v>1</v>
      </c>
      <c r="E727" s="30" t="str">
        <f t="shared" si="61"/>
        <v>NA</v>
      </c>
      <c r="F727" s="44" t="str">
        <f t="shared" si="60"/>
        <v/>
      </c>
      <c r="G727" s="29"/>
    </row>
    <row r="728" spans="1:7" ht="15.75" thickBot="1" x14ac:dyDescent="0.3">
      <c r="A728" s="24"/>
      <c r="B728" s="29">
        <f t="shared" si="58"/>
        <v>0</v>
      </c>
      <c r="C728" s="29" t="str">
        <f t="shared" si="62"/>
        <v>#</v>
      </c>
      <c r="D728" s="29">
        <f t="shared" si="59"/>
        <v>1</v>
      </c>
      <c r="E728" s="30" t="str">
        <f t="shared" si="61"/>
        <v>NA</v>
      </c>
      <c r="F728" s="44" t="str">
        <f t="shared" si="60"/>
        <v/>
      </c>
      <c r="G728" s="29"/>
    </row>
    <row r="729" spans="1:7" ht="15.75" thickBot="1" x14ac:dyDescent="0.3">
      <c r="A729" s="25"/>
      <c r="B729" s="29">
        <f t="shared" si="58"/>
        <v>0</v>
      </c>
      <c r="C729" s="29" t="str">
        <f t="shared" si="62"/>
        <v>#</v>
      </c>
      <c r="D729" s="29">
        <f t="shared" si="59"/>
        <v>1</v>
      </c>
      <c r="E729" s="30" t="str">
        <f t="shared" si="61"/>
        <v>NA</v>
      </c>
      <c r="F729" s="44" t="str">
        <f t="shared" si="60"/>
        <v/>
      </c>
      <c r="G729" s="29"/>
    </row>
    <row r="730" spans="1:7" ht="15.75" thickBot="1" x14ac:dyDescent="0.3">
      <c r="A730" s="24"/>
      <c r="B730" s="29">
        <f t="shared" si="58"/>
        <v>0</v>
      </c>
      <c r="C730" s="29" t="str">
        <f t="shared" si="62"/>
        <v>#</v>
      </c>
      <c r="D730" s="29">
        <f t="shared" si="59"/>
        <v>1</v>
      </c>
      <c r="E730" s="30" t="str">
        <f t="shared" si="61"/>
        <v>NA</v>
      </c>
      <c r="F730" s="44" t="str">
        <f t="shared" si="60"/>
        <v/>
      </c>
      <c r="G730" s="29"/>
    </row>
    <row r="731" spans="1:7" ht="15.75" thickBot="1" x14ac:dyDescent="0.3">
      <c r="A731" s="25"/>
      <c r="B731" s="29">
        <f t="shared" si="58"/>
        <v>0</v>
      </c>
      <c r="C731" s="29" t="str">
        <f t="shared" si="62"/>
        <v>#</v>
      </c>
      <c r="D731" s="29">
        <f t="shared" si="59"/>
        <v>1</v>
      </c>
      <c r="E731" s="30" t="str">
        <f t="shared" si="61"/>
        <v>NA</v>
      </c>
      <c r="F731" s="44" t="str">
        <f t="shared" si="60"/>
        <v/>
      </c>
      <c r="G731" s="29"/>
    </row>
    <row r="732" spans="1:7" ht="15.75" thickBot="1" x14ac:dyDescent="0.3">
      <c r="A732" s="24"/>
      <c r="B732" s="29">
        <f t="shared" si="58"/>
        <v>0</v>
      </c>
      <c r="C732" s="29" t="str">
        <f t="shared" si="62"/>
        <v>#</v>
      </c>
      <c r="D732" s="29">
        <f t="shared" si="59"/>
        <v>1</v>
      </c>
      <c r="E732" s="30" t="str">
        <f t="shared" si="61"/>
        <v>NA</v>
      </c>
      <c r="F732" s="44" t="str">
        <f t="shared" si="60"/>
        <v/>
      </c>
      <c r="G732" s="29"/>
    </row>
    <row r="733" spans="1:7" ht="15.75" thickBot="1" x14ac:dyDescent="0.3">
      <c r="A733" s="25"/>
      <c r="B733" s="29">
        <f t="shared" si="58"/>
        <v>0</v>
      </c>
      <c r="C733" s="29" t="str">
        <f t="shared" si="62"/>
        <v>#</v>
      </c>
      <c r="D733" s="29">
        <f t="shared" si="59"/>
        <v>1</v>
      </c>
      <c r="E733" s="30" t="str">
        <f t="shared" si="61"/>
        <v>NA</v>
      </c>
      <c r="F733" s="44" t="str">
        <f t="shared" si="60"/>
        <v/>
      </c>
      <c r="G733" s="29"/>
    </row>
    <row r="734" spans="1:7" ht="15.75" thickBot="1" x14ac:dyDescent="0.3">
      <c r="A734" s="24"/>
      <c r="B734" s="29">
        <f t="shared" si="58"/>
        <v>0</v>
      </c>
      <c r="C734" s="29" t="str">
        <f t="shared" si="62"/>
        <v>#</v>
      </c>
      <c r="D734" s="29">
        <f t="shared" si="59"/>
        <v>1</v>
      </c>
      <c r="E734" s="30" t="str">
        <f t="shared" si="61"/>
        <v>NA</v>
      </c>
      <c r="F734" s="44" t="str">
        <f t="shared" si="60"/>
        <v/>
      </c>
      <c r="G734" s="29"/>
    </row>
    <row r="735" spans="1:7" ht="15.75" thickBot="1" x14ac:dyDescent="0.3">
      <c r="A735" s="25"/>
      <c r="B735" s="29">
        <f t="shared" si="58"/>
        <v>0</v>
      </c>
      <c r="C735" s="29" t="str">
        <f t="shared" si="62"/>
        <v>#</v>
      </c>
      <c r="D735" s="29">
        <f t="shared" si="59"/>
        <v>1</v>
      </c>
      <c r="E735" s="30" t="str">
        <f t="shared" si="61"/>
        <v>NA</v>
      </c>
      <c r="F735" s="44" t="str">
        <f t="shared" si="60"/>
        <v/>
      </c>
      <c r="G735" s="29"/>
    </row>
    <row r="736" spans="1:7" ht="15.75" thickBot="1" x14ac:dyDescent="0.3">
      <c r="A736" s="24"/>
      <c r="B736" s="29">
        <f t="shared" si="58"/>
        <v>0</v>
      </c>
      <c r="C736" s="29" t="str">
        <f t="shared" si="62"/>
        <v>#</v>
      </c>
      <c r="D736" s="29">
        <f t="shared" si="59"/>
        <v>1</v>
      </c>
      <c r="E736" s="30" t="str">
        <f t="shared" si="61"/>
        <v>NA</v>
      </c>
      <c r="F736" s="44" t="str">
        <f t="shared" si="60"/>
        <v/>
      </c>
      <c r="G736" s="29"/>
    </row>
    <row r="737" spans="1:7" ht="15.75" thickBot="1" x14ac:dyDescent="0.3">
      <c r="A737" s="25"/>
      <c r="B737" s="29">
        <f t="shared" si="58"/>
        <v>0</v>
      </c>
      <c r="C737" s="29" t="str">
        <f t="shared" si="62"/>
        <v>#</v>
      </c>
      <c r="D737" s="29">
        <f t="shared" si="59"/>
        <v>1</v>
      </c>
      <c r="E737" s="30" t="str">
        <f t="shared" si="61"/>
        <v>NA</v>
      </c>
      <c r="F737" s="44" t="str">
        <f t="shared" si="60"/>
        <v/>
      </c>
      <c r="G737" s="29"/>
    </row>
    <row r="738" spans="1:7" ht="15.75" thickBot="1" x14ac:dyDescent="0.3">
      <c r="A738" s="24"/>
      <c r="B738" s="29">
        <f t="shared" si="58"/>
        <v>0</v>
      </c>
      <c r="C738" s="29" t="str">
        <f t="shared" si="62"/>
        <v>#</v>
      </c>
      <c r="D738" s="29">
        <f t="shared" si="59"/>
        <v>1</v>
      </c>
      <c r="E738" s="30" t="str">
        <f t="shared" si="61"/>
        <v>NA</v>
      </c>
      <c r="F738" s="44" t="str">
        <f t="shared" si="60"/>
        <v/>
      </c>
      <c r="G738" s="29"/>
    </row>
    <row r="739" spans="1:7" ht="15.75" thickBot="1" x14ac:dyDescent="0.3">
      <c r="A739" s="25"/>
      <c r="B739" s="29">
        <f t="shared" si="58"/>
        <v>0</v>
      </c>
      <c r="C739" s="29" t="str">
        <f t="shared" si="62"/>
        <v>#</v>
      </c>
      <c r="D739" s="29">
        <f t="shared" si="59"/>
        <v>1</v>
      </c>
      <c r="E739" s="30" t="str">
        <f t="shared" si="61"/>
        <v>NA</v>
      </c>
      <c r="F739" s="44" t="str">
        <f t="shared" si="60"/>
        <v/>
      </c>
      <c r="G739" s="29"/>
    </row>
    <row r="740" spans="1:7" ht="15.75" thickBot="1" x14ac:dyDescent="0.3">
      <c r="A740" s="24"/>
      <c r="B740" s="29">
        <f t="shared" si="58"/>
        <v>0</v>
      </c>
      <c r="C740" s="29" t="str">
        <f t="shared" si="62"/>
        <v>#</v>
      </c>
      <c r="D740" s="29">
        <f t="shared" si="59"/>
        <v>1</v>
      </c>
      <c r="E740" s="30" t="str">
        <f t="shared" si="61"/>
        <v>NA</v>
      </c>
      <c r="F740" s="44" t="str">
        <f t="shared" si="60"/>
        <v/>
      </c>
      <c r="G740" s="29"/>
    </row>
    <row r="741" spans="1:7" ht="15.75" thickBot="1" x14ac:dyDescent="0.3">
      <c r="A741" s="25"/>
      <c r="B741" s="29">
        <f t="shared" si="58"/>
        <v>0</v>
      </c>
      <c r="C741" s="29" t="str">
        <f t="shared" si="62"/>
        <v>#</v>
      </c>
      <c r="D741" s="29">
        <f t="shared" si="59"/>
        <v>1</v>
      </c>
      <c r="E741" s="30" t="str">
        <f t="shared" si="61"/>
        <v>NA</v>
      </c>
      <c r="F741" s="44" t="str">
        <f t="shared" si="60"/>
        <v/>
      </c>
      <c r="G741" s="29"/>
    </row>
    <row r="742" spans="1:7" ht="15.75" thickBot="1" x14ac:dyDescent="0.3">
      <c r="A742" s="24"/>
      <c r="B742" s="29">
        <f t="shared" si="58"/>
        <v>0</v>
      </c>
      <c r="C742" s="29" t="str">
        <f t="shared" si="62"/>
        <v>#</v>
      </c>
      <c r="D742" s="29">
        <f t="shared" si="59"/>
        <v>1</v>
      </c>
      <c r="E742" s="30" t="str">
        <f t="shared" si="61"/>
        <v>NA</v>
      </c>
      <c r="F742" s="44" t="str">
        <f t="shared" si="60"/>
        <v/>
      </c>
      <c r="G742" s="29"/>
    </row>
    <row r="743" spans="1:7" ht="15.75" thickBot="1" x14ac:dyDescent="0.3">
      <c r="A743" s="25"/>
      <c r="B743" s="29">
        <f t="shared" si="58"/>
        <v>0</v>
      </c>
      <c r="C743" s="29" t="str">
        <f t="shared" si="62"/>
        <v>#</v>
      </c>
      <c r="D743" s="29">
        <f t="shared" si="59"/>
        <v>1</v>
      </c>
      <c r="E743" s="30" t="str">
        <f t="shared" si="61"/>
        <v>NA</v>
      </c>
      <c r="F743" s="44" t="str">
        <f t="shared" si="60"/>
        <v/>
      </c>
      <c r="G743" s="29"/>
    </row>
    <row r="744" spans="1:7" ht="15.75" thickBot="1" x14ac:dyDescent="0.3">
      <c r="A744" s="24"/>
      <c r="B744" s="29">
        <f t="shared" si="58"/>
        <v>0</v>
      </c>
      <c r="C744" s="29" t="str">
        <f t="shared" si="62"/>
        <v>#</v>
      </c>
      <c r="D744" s="29">
        <f t="shared" si="59"/>
        <v>1</v>
      </c>
      <c r="E744" s="30" t="str">
        <f t="shared" si="61"/>
        <v>NA</v>
      </c>
      <c r="F744" s="44" t="str">
        <f t="shared" si="60"/>
        <v/>
      </c>
      <c r="G744" s="29"/>
    </row>
    <row r="745" spans="1:7" ht="15.75" thickBot="1" x14ac:dyDescent="0.3">
      <c r="A745" s="25"/>
      <c r="B745" s="29">
        <f t="shared" si="58"/>
        <v>0</v>
      </c>
      <c r="C745" s="29" t="str">
        <f t="shared" si="62"/>
        <v>#</v>
      </c>
      <c r="D745" s="29">
        <f t="shared" si="59"/>
        <v>1</v>
      </c>
      <c r="E745" s="30" t="str">
        <f t="shared" si="61"/>
        <v>NA</v>
      </c>
      <c r="F745" s="44" t="str">
        <f t="shared" si="60"/>
        <v/>
      </c>
      <c r="G745" s="29"/>
    </row>
    <row r="746" spans="1:7" ht="15.75" thickBot="1" x14ac:dyDescent="0.3">
      <c r="A746" s="24"/>
      <c r="B746" s="29">
        <f t="shared" si="58"/>
        <v>0</v>
      </c>
      <c r="C746" s="29" t="str">
        <f t="shared" si="62"/>
        <v>#</v>
      </c>
      <c r="D746" s="29">
        <f t="shared" si="59"/>
        <v>1</v>
      </c>
      <c r="E746" s="30" t="str">
        <f t="shared" si="61"/>
        <v>NA</v>
      </c>
      <c r="F746" s="44" t="str">
        <f t="shared" si="60"/>
        <v/>
      </c>
      <c r="G746" s="29"/>
    </row>
    <row r="747" spans="1:7" ht="15.75" thickBot="1" x14ac:dyDescent="0.3">
      <c r="A747" s="25"/>
      <c r="B747" s="29">
        <f t="shared" si="58"/>
        <v>0</v>
      </c>
      <c r="C747" s="29" t="str">
        <f t="shared" si="62"/>
        <v>#</v>
      </c>
      <c r="D747" s="29">
        <f t="shared" si="59"/>
        <v>1</v>
      </c>
      <c r="E747" s="30" t="str">
        <f t="shared" si="61"/>
        <v>NA</v>
      </c>
      <c r="F747" s="44" t="str">
        <f t="shared" si="60"/>
        <v/>
      </c>
      <c r="G747" s="29"/>
    </row>
    <row r="748" spans="1:7" ht="15.75" thickBot="1" x14ac:dyDescent="0.3">
      <c r="A748" s="24"/>
      <c r="B748" s="29">
        <f t="shared" si="58"/>
        <v>0</v>
      </c>
      <c r="C748" s="29" t="str">
        <f t="shared" si="62"/>
        <v>#</v>
      </c>
      <c r="D748" s="29">
        <f t="shared" si="59"/>
        <v>1</v>
      </c>
      <c r="E748" s="30" t="str">
        <f t="shared" si="61"/>
        <v>NA</v>
      </c>
      <c r="F748" s="44" t="str">
        <f t="shared" si="60"/>
        <v/>
      </c>
      <c r="G748" s="29"/>
    </row>
    <row r="749" spans="1:7" ht="15.75" thickBot="1" x14ac:dyDescent="0.3">
      <c r="A749" s="25"/>
      <c r="B749" s="29">
        <f t="shared" si="58"/>
        <v>0</v>
      </c>
      <c r="C749" s="29" t="str">
        <f t="shared" si="62"/>
        <v>#</v>
      </c>
      <c r="D749" s="29">
        <f t="shared" si="59"/>
        <v>1</v>
      </c>
      <c r="E749" s="30" t="str">
        <f t="shared" si="61"/>
        <v>NA</v>
      </c>
      <c r="F749" s="44" t="str">
        <f t="shared" si="60"/>
        <v/>
      </c>
      <c r="G749" s="29"/>
    </row>
    <row r="750" spans="1:7" ht="15.75" thickBot="1" x14ac:dyDescent="0.3">
      <c r="A750" s="24"/>
      <c r="B750" s="29">
        <f t="shared" si="58"/>
        <v>0</v>
      </c>
      <c r="C750" s="29" t="str">
        <f t="shared" si="62"/>
        <v>#</v>
      </c>
      <c r="D750" s="29">
        <f t="shared" si="59"/>
        <v>1</v>
      </c>
      <c r="E750" s="30" t="str">
        <f t="shared" si="61"/>
        <v>NA</v>
      </c>
      <c r="F750" s="44" t="str">
        <f t="shared" si="60"/>
        <v/>
      </c>
      <c r="G750" s="29"/>
    </row>
    <row r="751" spans="1:7" ht="15.75" thickBot="1" x14ac:dyDescent="0.3">
      <c r="A751" s="25"/>
      <c r="B751" s="29">
        <f t="shared" si="58"/>
        <v>0</v>
      </c>
      <c r="C751" s="29" t="str">
        <f t="shared" si="62"/>
        <v>#</v>
      </c>
      <c r="D751" s="29">
        <f t="shared" si="59"/>
        <v>1</v>
      </c>
      <c r="E751" s="30" t="str">
        <f t="shared" si="61"/>
        <v>NA</v>
      </c>
      <c r="F751" s="44" t="str">
        <f t="shared" si="60"/>
        <v/>
      </c>
      <c r="G751" s="29"/>
    </row>
    <row r="752" spans="1:7" ht="15.75" thickBot="1" x14ac:dyDescent="0.3">
      <c r="A752" s="24"/>
      <c r="B752" s="29">
        <f t="shared" si="58"/>
        <v>0</v>
      </c>
      <c r="C752" s="29" t="str">
        <f t="shared" si="62"/>
        <v>#</v>
      </c>
      <c r="D752" s="29">
        <f t="shared" si="59"/>
        <v>1</v>
      </c>
      <c r="E752" s="30" t="str">
        <f t="shared" si="61"/>
        <v>NA</v>
      </c>
      <c r="F752" s="44" t="str">
        <f t="shared" si="60"/>
        <v/>
      </c>
      <c r="G752" s="29"/>
    </row>
    <row r="753" spans="1:7" ht="15.75" thickBot="1" x14ac:dyDescent="0.3">
      <c r="A753" s="25"/>
      <c r="B753" s="29">
        <f t="shared" si="58"/>
        <v>0</v>
      </c>
      <c r="C753" s="29" t="str">
        <f t="shared" si="62"/>
        <v>#</v>
      </c>
      <c r="D753" s="29">
        <f t="shared" si="59"/>
        <v>1</v>
      </c>
      <c r="E753" s="30" t="str">
        <f t="shared" si="61"/>
        <v>NA</v>
      </c>
      <c r="F753" s="44" t="str">
        <f t="shared" si="60"/>
        <v/>
      </c>
      <c r="G753" s="29"/>
    </row>
    <row r="754" spans="1:7" ht="15.75" thickBot="1" x14ac:dyDescent="0.3">
      <c r="A754" s="24"/>
      <c r="B754" s="29">
        <f t="shared" si="58"/>
        <v>0</v>
      </c>
      <c r="C754" s="29" t="str">
        <f t="shared" si="62"/>
        <v>#</v>
      </c>
      <c r="D754" s="29">
        <f t="shared" si="59"/>
        <v>1</v>
      </c>
      <c r="E754" s="30" t="str">
        <f t="shared" si="61"/>
        <v>NA</v>
      </c>
      <c r="F754" s="44" t="str">
        <f t="shared" si="60"/>
        <v/>
      </c>
      <c r="G754" s="29"/>
    </row>
    <row r="755" spans="1:7" ht="15.75" thickBot="1" x14ac:dyDescent="0.3">
      <c r="A755" s="25"/>
      <c r="B755" s="29">
        <f t="shared" si="58"/>
        <v>0</v>
      </c>
      <c r="C755" s="29" t="str">
        <f t="shared" si="62"/>
        <v>#</v>
      </c>
      <c r="D755" s="29">
        <f t="shared" si="59"/>
        <v>1</v>
      </c>
      <c r="E755" s="30" t="str">
        <f t="shared" si="61"/>
        <v>NA</v>
      </c>
      <c r="F755" s="44" t="str">
        <f t="shared" si="60"/>
        <v/>
      </c>
      <c r="G755" s="29"/>
    </row>
    <row r="756" spans="1:7" ht="15.75" thickBot="1" x14ac:dyDescent="0.3">
      <c r="A756" s="24"/>
      <c r="B756" s="29">
        <f t="shared" si="58"/>
        <v>0</v>
      </c>
      <c r="C756" s="29" t="str">
        <f t="shared" si="62"/>
        <v>#</v>
      </c>
      <c r="D756" s="29">
        <f t="shared" si="59"/>
        <v>1</v>
      </c>
      <c r="E756" s="30" t="str">
        <f t="shared" si="61"/>
        <v>NA</v>
      </c>
      <c r="F756" s="44" t="str">
        <f t="shared" si="60"/>
        <v/>
      </c>
      <c r="G756" s="29"/>
    </row>
    <row r="757" spans="1:7" ht="15.75" thickBot="1" x14ac:dyDescent="0.3">
      <c r="A757" s="25"/>
      <c r="B757" s="29">
        <f t="shared" si="58"/>
        <v>0</v>
      </c>
      <c r="C757" s="29" t="str">
        <f t="shared" si="62"/>
        <v>#</v>
      </c>
      <c r="D757" s="29">
        <f t="shared" si="59"/>
        <v>1</v>
      </c>
      <c r="E757" s="30" t="str">
        <f t="shared" si="61"/>
        <v>NA</v>
      </c>
      <c r="F757" s="44" t="str">
        <f t="shared" si="60"/>
        <v/>
      </c>
      <c r="G757" s="29"/>
    </row>
    <row r="758" spans="1:7" ht="15.75" thickBot="1" x14ac:dyDescent="0.3">
      <c r="A758" s="24"/>
      <c r="B758" s="29">
        <f t="shared" si="58"/>
        <v>0</v>
      </c>
      <c r="C758" s="29" t="str">
        <f t="shared" si="62"/>
        <v>#</v>
      </c>
      <c r="D758" s="29">
        <f t="shared" si="59"/>
        <v>1</v>
      </c>
      <c r="E758" s="30" t="str">
        <f t="shared" si="61"/>
        <v>NA</v>
      </c>
      <c r="F758" s="44" t="str">
        <f t="shared" si="60"/>
        <v/>
      </c>
      <c r="G758" s="29"/>
    </row>
    <row r="759" spans="1:7" ht="15.75" thickBot="1" x14ac:dyDescent="0.3">
      <c r="A759" s="25"/>
      <c r="B759" s="29">
        <f t="shared" si="58"/>
        <v>0</v>
      </c>
      <c r="C759" s="29" t="str">
        <f t="shared" si="62"/>
        <v>#</v>
      </c>
      <c r="D759" s="29">
        <f t="shared" si="59"/>
        <v>1</v>
      </c>
      <c r="E759" s="30" t="str">
        <f t="shared" si="61"/>
        <v>NA</v>
      </c>
      <c r="F759" s="44" t="str">
        <f t="shared" si="60"/>
        <v/>
      </c>
      <c r="G759" s="29"/>
    </row>
    <row r="760" spans="1:7" ht="15.75" thickBot="1" x14ac:dyDescent="0.3">
      <c r="A760" s="24"/>
      <c r="B760" s="29">
        <f t="shared" si="58"/>
        <v>0</v>
      </c>
      <c r="C760" s="29" t="str">
        <f t="shared" si="62"/>
        <v>#</v>
      </c>
      <c r="D760" s="29">
        <f t="shared" si="59"/>
        <v>1</v>
      </c>
      <c r="E760" s="30" t="str">
        <f t="shared" si="61"/>
        <v>NA</v>
      </c>
      <c r="F760" s="44" t="str">
        <f t="shared" si="60"/>
        <v/>
      </c>
      <c r="G760" s="29"/>
    </row>
    <row r="761" spans="1:7" ht="15.75" thickBot="1" x14ac:dyDescent="0.3">
      <c r="A761" s="25"/>
      <c r="B761" s="29">
        <f t="shared" si="58"/>
        <v>0</v>
      </c>
      <c r="C761" s="29" t="str">
        <f t="shared" si="62"/>
        <v>#</v>
      </c>
      <c r="D761" s="29">
        <f t="shared" si="59"/>
        <v>1</v>
      </c>
      <c r="E761" s="30" t="str">
        <f t="shared" si="61"/>
        <v>NA</v>
      </c>
      <c r="F761" s="44" t="str">
        <f t="shared" si="60"/>
        <v/>
      </c>
      <c r="G761" s="29"/>
    </row>
    <row r="762" spans="1:7" ht="15.75" thickBot="1" x14ac:dyDescent="0.3">
      <c r="A762" s="24"/>
      <c r="B762" s="29">
        <f t="shared" si="58"/>
        <v>0</v>
      </c>
      <c r="C762" s="29" t="str">
        <f t="shared" si="62"/>
        <v>#</v>
      </c>
      <c r="D762" s="29">
        <f t="shared" si="59"/>
        <v>1</v>
      </c>
      <c r="E762" s="30" t="str">
        <f t="shared" si="61"/>
        <v>NA</v>
      </c>
      <c r="F762" s="44" t="str">
        <f t="shared" si="60"/>
        <v/>
      </c>
      <c r="G762" s="29"/>
    </row>
    <row r="763" spans="1:7" ht="15.75" thickBot="1" x14ac:dyDescent="0.3">
      <c r="A763" s="25"/>
      <c r="B763" s="29">
        <f t="shared" si="58"/>
        <v>0</v>
      </c>
      <c r="C763" s="29" t="str">
        <f t="shared" si="62"/>
        <v>#</v>
      </c>
      <c r="D763" s="29">
        <f t="shared" si="59"/>
        <v>1</v>
      </c>
      <c r="E763" s="30" t="str">
        <f t="shared" si="61"/>
        <v>NA</v>
      </c>
      <c r="F763" s="44" t="str">
        <f t="shared" si="60"/>
        <v/>
      </c>
      <c r="G763" s="29"/>
    </row>
    <row r="764" spans="1:7" ht="15.75" thickBot="1" x14ac:dyDescent="0.3">
      <c r="A764" s="24"/>
      <c r="B764" s="29">
        <f t="shared" si="58"/>
        <v>0</v>
      </c>
      <c r="C764" s="29" t="str">
        <f t="shared" si="62"/>
        <v>#</v>
      </c>
      <c r="D764" s="29">
        <f t="shared" si="59"/>
        <v>1</v>
      </c>
      <c r="E764" s="30" t="str">
        <f t="shared" si="61"/>
        <v>NA</v>
      </c>
      <c r="F764" s="44" t="str">
        <f t="shared" si="60"/>
        <v/>
      </c>
      <c r="G764" s="29"/>
    </row>
    <row r="765" spans="1:7" ht="15.75" thickBot="1" x14ac:dyDescent="0.3">
      <c r="A765" s="25"/>
      <c r="B765" s="29">
        <f t="shared" si="58"/>
        <v>0</v>
      </c>
      <c r="C765" s="29" t="str">
        <f t="shared" si="62"/>
        <v>#</v>
      </c>
      <c r="D765" s="29">
        <f t="shared" si="59"/>
        <v>1</v>
      </c>
      <c r="E765" s="30" t="str">
        <f t="shared" si="61"/>
        <v>NA</v>
      </c>
      <c r="F765" s="44" t="str">
        <f t="shared" si="60"/>
        <v/>
      </c>
      <c r="G765" s="29"/>
    </row>
    <row r="766" spans="1:7" ht="15.75" thickBot="1" x14ac:dyDescent="0.3">
      <c r="A766" s="24"/>
      <c r="B766" s="29">
        <f t="shared" si="58"/>
        <v>0</v>
      </c>
      <c r="C766" s="29" t="str">
        <f t="shared" si="62"/>
        <v>#</v>
      </c>
      <c r="D766" s="29">
        <f t="shared" si="59"/>
        <v>1</v>
      </c>
      <c r="E766" s="30" t="str">
        <f t="shared" si="61"/>
        <v>NA</v>
      </c>
      <c r="F766" s="44" t="str">
        <f t="shared" si="60"/>
        <v/>
      </c>
      <c r="G766" s="29"/>
    </row>
    <row r="767" spans="1:7" ht="15.75" thickBot="1" x14ac:dyDescent="0.3">
      <c r="A767" s="25"/>
      <c r="B767" s="29">
        <f t="shared" si="58"/>
        <v>0</v>
      </c>
      <c r="C767" s="29" t="str">
        <f t="shared" si="62"/>
        <v>#</v>
      </c>
      <c r="D767" s="29">
        <f t="shared" si="59"/>
        <v>1</v>
      </c>
      <c r="E767" s="30" t="str">
        <f t="shared" si="61"/>
        <v>NA</v>
      </c>
      <c r="F767" s="44" t="str">
        <f t="shared" si="60"/>
        <v/>
      </c>
      <c r="G767" s="29"/>
    </row>
    <row r="768" spans="1:7" ht="15.75" thickBot="1" x14ac:dyDescent="0.3">
      <c r="A768" s="24"/>
      <c r="B768" s="29">
        <f t="shared" si="58"/>
        <v>0</v>
      </c>
      <c r="C768" s="29" t="str">
        <f t="shared" si="62"/>
        <v>#</v>
      </c>
      <c r="D768" s="29">
        <f t="shared" si="59"/>
        <v>1</v>
      </c>
      <c r="E768" s="30" t="str">
        <f t="shared" si="61"/>
        <v>NA</v>
      </c>
      <c r="F768" s="44" t="str">
        <f t="shared" si="60"/>
        <v/>
      </c>
      <c r="G768" s="29"/>
    </row>
    <row r="769" spans="1:7" ht="15.75" thickBot="1" x14ac:dyDescent="0.3">
      <c r="A769" s="25"/>
      <c r="B769" s="29">
        <f t="shared" si="58"/>
        <v>0</v>
      </c>
      <c r="C769" s="29" t="str">
        <f t="shared" si="62"/>
        <v>#</v>
      </c>
      <c r="D769" s="29">
        <f t="shared" si="59"/>
        <v>1</v>
      </c>
      <c r="E769" s="30" t="str">
        <f t="shared" si="61"/>
        <v>NA</v>
      </c>
      <c r="F769" s="44" t="str">
        <f t="shared" si="60"/>
        <v/>
      </c>
      <c r="G769" s="29"/>
    </row>
    <row r="770" spans="1:7" ht="15.75" thickBot="1" x14ac:dyDescent="0.3">
      <c r="A770" s="24"/>
      <c r="B770" s="29">
        <f t="shared" ref="B770:B833" si="63">LEN(A770)</f>
        <v>0</v>
      </c>
      <c r="C770" s="29" t="str">
        <f t="shared" si="62"/>
        <v>#</v>
      </c>
      <c r="D770" s="29">
        <f t="shared" ref="D770:D833" si="64">LEN(C770)</f>
        <v>1</v>
      </c>
      <c r="E770" s="30" t="str">
        <f t="shared" si="61"/>
        <v>NA</v>
      </c>
      <c r="F770" s="44" t="str">
        <f t="shared" ref="F770:F833" si="65">IFERROR(MID(E770,1,FIND(",",E770,1)-1),"")</f>
        <v/>
      </c>
      <c r="G770" s="29"/>
    </row>
    <row r="771" spans="1:7" ht="15.75" thickBot="1" x14ac:dyDescent="0.3">
      <c r="A771" s="25"/>
      <c r="B771" s="29">
        <f t="shared" si="63"/>
        <v>0</v>
      </c>
      <c r="C771" s="29" t="str">
        <f t="shared" si="62"/>
        <v>#</v>
      </c>
      <c r="D771" s="29">
        <f t="shared" si="64"/>
        <v>1</v>
      </c>
      <c r="E771" s="30" t="str">
        <f t="shared" si="61"/>
        <v>NA</v>
      </c>
      <c r="F771" s="44" t="str">
        <f t="shared" si="65"/>
        <v/>
      </c>
      <c r="G771" s="29"/>
    </row>
    <row r="772" spans="1:7" ht="15.75" thickBot="1" x14ac:dyDescent="0.3">
      <c r="A772" s="24"/>
      <c r="B772" s="29">
        <f t="shared" si="63"/>
        <v>0</v>
      </c>
      <c r="C772" s="29" t="str">
        <f t="shared" si="62"/>
        <v>#</v>
      </c>
      <c r="D772" s="29">
        <f t="shared" si="64"/>
        <v>1</v>
      </c>
      <c r="E772" s="30" t="str">
        <f t="shared" si="61"/>
        <v>NA</v>
      </c>
      <c r="F772" s="44" t="str">
        <f t="shared" si="65"/>
        <v/>
      </c>
      <c r="G772" s="29"/>
    </row>
    <row r="773" spans="1:7" ht="15.75" thickBot="1" x14ac:dyDescent="0.3">
      <c r="A773" s="25"/>
      <c r="B773" s="29">
        <f t="shared" si="63"/>
        <v>0</v>
      </c>
      <c r="C773" s="29" t="str">
        <f t="shared" si="62"/>
        <v>#</v>
      </c>
      <c r="D773" s="29">
        <f t="shared" si="64"/>
        <v>1</v>
      </c>
      <c r="E773" s="30" t="str">
        <f t="shared" ref="E773:E836" si="66">IFERROR(TEXT(DATE(RIGHT(MID(A773,FIND("µ",SUBSTITUTE(A773,",","µ",1))+2,FIND("µ",SUBSTITUTE(A773,",","µ",2))-FIND("µ",SUBSTITUTE(A773,",","µ",1))+4),4),MONTH(1&amp;MID(MID(A773,FIND("µ",SUBSTITUTE(A773,",","µ",1))+2,FIND("µ",SUBSTITUTE(A773,",","µ",2))-FIND("µ",SUBSTITUTE(A773,",","µ",1))+4),1,FIND(" ",MID(A773,FIND("µ",SUBSTITUTE(A773,",","µ",1))+2,FIND("µ",SUBSTITUTE(A773,",","µ",2))-FIND("µ",SUBSTITUTE(A773,",","µ",1))+4))-1)),MID(MID(A773,FIND("µ",SUBSTITUTE(A773,",","µ",1))+2,FIND("µ",SUBSTITUTE(A773,",","µ",2))-FIND("µ",SUBSTITUTE(A773,",","µ",1))+4),FIND(" ",MID(A773,FIND("µ",SUBSTITUTE(A773,",","µ",1))+2,FIND("µ",SUBSTITUTE(A773,",","µ",2))-FIND("µ",SUBSTITUTE(A773,",","µ",1))+4))+1,2)),"JJ/MM/AA") &amp;","&amp;" "&amp; TEXT(VALUE(MID(A773,FIND(""",""",A773)+3,10)),"hh:mm:ss")&amp;" "&amp;MID(A773,FIND("µ",SUBSTITUTE(A773,",","µ",4))+2,FIND("µ",SUBSTITUTE(A773,",","µ",5))-FIND("µ",SUBSTITUTE(A773,",","µ",4))-3) &amp;" "&amp;MID(A773,FIND("µ",SUBSTITUTE(A773,",","µ",20))+2,FIND("µ",SUBSTITUTE(A773,",","µ",21))-FIND("µ",SUBSTITUTE(A773,",","µ",20))-3)&amp;" "&amp;MID(A773,FIND("µ",SUBSTITUTE(A773,",","µ",25))+2,FIND("µ",SUBSTITUTE(A773,",","µ",26))-FIND("µ",SUBSTITUTE(A773,",","µ",25))-3)&amp;" "&amp;"€"&amp;MID(A773,FIND("µ",SUBSTITUTE(A773,",","µ",26))+2,FIND("µ",SUBSTITUTE(A773,",","µ",27))-FIND("µ",SUBSTITUTE(A773,",","µ",26))-3),"NA")</f>
        <v>NA</v>
      </c>
      <c r="F773" s="44" t="str">
        <f t="shared" si="65"/>
        <v/>
      </c>
      <c r="G773" s="29"/>
    </row>
    <row r="774" spans="1:7" ht="15.75" thickBot="1" x14ac:dyDescent="0.3">
      <c r="A774" s="24"/>
      <c r="B774" s="29">
        <f t="shared" si="63"/>
        <v>0</v>
      </c>
      <c r="C774" s="29" t="str">
        <f t="shared" si="62"/>
        <v>#</v>
      </c>
      <c r="D774" s="29">
        <f t="shared" si="64"/>
        <v>1</v>
      </c>
      <c r="E774" s="30" t="str">
        <f t="shared" si="66"/>
        <v>NA</v>
      </c>
      <c r="F774" s="44" t="str">
        <f t="shared" si="65"/>
        <v/>
      </c>
      <c r="G774" s="29"/>
    </row>
    <row r="775" spans="1:7" ht="15.75" thickBot="1" x14ac:dyDescent="0.3">
      <c r="A775" s="25"/>
      <c r="B775" s="29">
        <f t="shared" si="63"/>
        <v>0</v>
      </c>
      <c r="C775" s="29" t="str">
        <f t="shared" si="62"/>
        <v>#</v>
      </c>
      <c r="D775" s="29">
        <f t="shared" si="64"/>
        <v>1</v>
      </c>
      <c r="E775" s="30" t="str">
        <f t="shared" si="66"/>
        <v>NA</v>
      </c>
      <c r="F775" s="44" t="str">
        <f t="shared" si="65"/>
        <v/>
      </c>
      <c r="G775" s="29"/>
    </row>
    <row r="776" spans="1:7" ht="15.75" thickBot="1" x14ac:dyDescent="0.3">
      <c r="A776" s="24"/>
      <c r="B776" s="29">
        <f t="shared" si="63"/>
        <v>0</v>
      </c>
      <c r="C776" s="29" t="str">
        <f t="shared" si="62"/>
        <v>#</v>
      </c>
      <c r="D776" s="29">
        <f t="shared" si="64"/>
        <v>1</v>
      </c>
      <c r="E776" s="30" t="str">
        <f t="shared" si="66"/>
        <v>NA</v>
      </c>
      <c r="F776" s="44" t="str">
        <f t="shared" si="65"/>
        <v/>
      </c>
      <c r="G776" s="29"/>
    </row>
    <row r="777" spans="1:7" ht="15.75" thickBot="1" x14ac:dyDescent="0.3">
      <c r="A777" s="25"/>
      <c r="B777" s="29">
        <f t="shared" si="63"/>
        <v>0</v>
      </c>
      <c r="C777" s="29" t="str">
        <f t="shared" si="62"/>
        <v>#</v>
      </c>
      <c r="D777" s="29">
        <f t="shared" si="64"/>
        <v>1</v>
      </c>
      <c r="E777" s="30" t="str">
        <f t="shared" si="66"/>
        <v>NA</v>
      </c>
      <c r="F777" s="44" t="str">
        <f t="shared" si="65"/>
        <v/>
      </c>
      <c r="G777" s="29"/>
    </row>
    <row r="778" spans="1:7" ht="15.75" thickBot="1" x14ac:dyDescent="0.3">
      <c r="A778" s="24"/>
      <c r="B778" s="29">
        <f t="shared" si="63"/>
        <v>0</v>
      </c>
      <c r="C778" s="29" t="str">
        <f t="shared" si="62"/>
        <v>#</v>
      </c>
      <c r="D778" s="29">
        <f t="shared" si="64"/>
        <v>1</v>
      </c>
      <c r="E778" s="30" t="str">
        <f t="shared" si="66"/>
        <v>NA</v>
      </c>
      <c r="F778" s="44" t="str">
        <f t="shared" si="65"/>
        <v/>
      </c>
      <c r="G778" s="29"/>
    </row>
    <row r="779" spans="1:7" ht="15.75" thickBot="1" x14ac:dyDescent="0.3">
      <c r="A779" s="25"/>
      <c r="B779" s="29">
        <f t="shared" si="63"/>
        <v>0</v>
      </c>
      <c r="C779" s="29" t="str">
        <f t="shared" si="62"/>
        <v>#</v>
      </c>
      <c r="D779" s="29">
        <f t="shared" si="64"/>
        <v>1</v>
      </c>
      <c r="E779" s="30" t="str">
        <f t="shared" si="66"/>
        <v>NA</v>
      </c>
      <c r="F779" s="44" t="str">
        <f t="shared" si="65"/>
        <v/>
      </c>
      <c r="G779" s="29"/>
    </row>
    <row r="780" spans="1:7" ht="15.75" thickBot="1" x14ac:dyDescent="0.3">
      <c r="A780" s="24"/>
      <c r="B780" s="29">
        <f t="shared" si="63"/>
        <v>0</v>
      </c>
      <c r="C780" s="29" t="str">
        <f t="shared" si="62"/>
        <v>#</v>
      </c>
      <c r="D780" s="29">
        <f t="shared" si="64"/>
        <v>1</v>
      </c>
      <c r="E780" s="30" t="str">
        <f t="shared" si="66"/>
        <v>NA</v>
      </c>
      <c r="F780" s="44" t="str">
        <f t="shared" si="65"/>
        <v/>
      </c>
      <c r="G780" s="29"/>
    </row>
    <row r="781" spans="1:7" ht="15.75" thickBot="1" x14ac:dyDescent="0.3">
      <c r="A781" s="25"/>
      <c r="B781" s="29">
        <f t="shared" si="63"/>
        <v>0</v>
      </c>
      <c r="C781" s="29" t="str">
        <f t="shared" si="62"/>
        <v>#</v>
      </c>
      <c r="D781" s="29">
        <f t="shared" si="64"/>
        <v>1</v>
      </c>
      <c r="E781" s="30" t="str">
        <f t="shared" si="66"/>
        <v>NA</v>
      </c>
      <c r="F781" s="44" t="str">
        <f t="shared" si="65"/>
        <v/>
      </c>
      <c r="G781" s="29"/>
    </row>
    <row r="782" spans="1:7" ht="15.75" thickBot="1" x14ac:dyDescent="0.3">
      <c r="A782" s="24"/>
      <c r="B782" s="29">
        <f t="shared" si="63"/>
        <v>0</v>
      </c>
      <c r="C782" s="29" t="str">
        <f t="shared" si="62"/>
        <v>#</v>
      </c>
      <c r="D782" s="29">
        <f t="shared" si="64"/>
        <v>1</v>
      </c>
      <c r="E782" s="30" t="str">
        <f t="shared" si="66"/>
        <v>NA</v>
      </c>
      <c r="F782" s="44" t="str">
        <f t="shared" si="65"/>
        <v/>
      </c>
      <c r="G782" s="29"/>
    </row>
    <row r="783" spans="1:7" ht="15.75" thickBot="1" x14ac:dyDescent="0.3">
      <c r="A783" s="25"/>
      <c r="B783" s="29">
        <f t="shared" si="63"/>
        <v>0</v>
      </c>
      <c r="C783" s="29" t="str">
        <f t="shared" si="62"/>
        <v>#</v>
      </c>
      <c r="D783" s="29">
        <f t="shared" si="64"/>
        <v>1</v>
      </c>
      <c r="E783" s="30" t="str">
        <f t="shared" si="66"/>
        <v>NA</v>
      </c>
      <c r="F783" s="44" t="str">
        <f t="shared" si="65"/>
        <v/>
      </c>
      <c r="G783" s="29"/>
    </row>
    <row r="784" spans="1:7" ht="15.75" thickBot="1" x14ac:dyDescent="0.3">
      <c r="A784" s="24"/>
      <c r="B784" s="29">
        <f t="shared" si="63"/>
        <v>0</v>
      </c>
      <c r="C784" s="29" t="str">
        <f t="shared" si="62"/>
        <v>#</v>
      </c>
      <c r="D784" s="29">
        <f t="shared" si="64"/>
        <v>1</v>
      </c>
      <c r="E784" s="30" t="str">
        <f t="shared" si="66"/>
        <v>NA</v>
      </c>
      <c r="F784" s="44" t="str">
        <f t="shared" si="65"/>
        <v/>
      </c>
      <c r="G784" s="29"/>
    </row>
    <row r="785" spans="1:7" ht="15.75" thickBot="1" x14ac:dyDescent="0.3">
      <c r="A785" s="25"/>
      <c r="B785" s="29">
        <f t="shared" si="63"/>
        <v>0</v>
      </c>
      <c r="C785" s="29" t="str">
        <f t="shared" si="62"/>
        <v>#</v>
      </c>
      <c r="D785" s="29">
        <f t="shared" si="64"/>
        <v>1</v>
      </c>
      <c r="E785" s="30" t="str">
        <f t="shared" si="66"/>
        <v>NA</v>
      </c>
      <c r="F785" s="44" t="str">
        <f t="shared" si="65"/>
        <v/>
      </c>
      <c r="G785" s="29"/>
    </row>
    <row r="786" spans="1:7" ht="15.75" thickBot="1" x14ac:dyDescent="0.3">
      <c r="A786" s="24"/>
      <c r="B786" s="29">
        <f t="shared" si="63"/>
        <v>0</v>
      </c>
      <c r="C786" s="29" t="str">
        <f t="shared" si="62"/>
        <v>#</v>
      </c>
      <c r="D786" s="29">
        <f t="shared" si="64"/>
        <v>1</v>
      </c>
      <c r="E786" s="30" t="str">
        <f t="shared" si="66"/>
        <v>NA</v>
      </c>
      <c r="F786" s="44" t="str">
        <f t="shared" si="65"/>
        <v/>
      </c>
      <c r="G786" s="29"/>
    </row>
    <row r="787" spans="1:7" ht="15.75" thickBot="1" x14ac:dyDescent="0.3">
      <c r="A787" s="25"/>
      <c r="B787" s="29">
        <f t="shared" si="63"/>
        <v>0</v>
      </c>
      <c r="C787" s="29" t="str">
        <f t="shared" ref="C787:C850" si="67" xml:space="preserve"> "#" &amp; IFERROR(MID(A787,1,FIND(",",A787,1)-1),"")</f>
        <v>#</v>
      </c>
      <c r="D787" s="29">
        <f t="shared" si="64"/>
        <v>1</v>
      </c>
      <c r="E787" s="30" t="str">
        <f t="shared" si="66"/>
        <v>NA</v>
      </c>
      <c r="F787" s="44" t="str">
        <f t="shared" si="65"/>
        <v/>
      </c>
      <c r="G787" s="29"/>
    </row>
    <row r="788" spans="1:7" ht="15.75" thickBot="1" x14ac:dyDescent="0.3">
      <c r="A788" s="24"/>
      <c r="B788" s="29">
        <f t="shared" si="63"/>
        <v>0</v>
      </c>
      <c r="C788" s="29" t="str">
        <f t="shared" si="67"/>
        <v>#</v>
      </c>
      <c r="D788" s="29">
        <f t="shared" si="64"/>
        <v>1</v>
      </c>
      <c r="E788" s="30" t="str">
        <f t="shared" si="66"/>
        <v>NA</v>
      </c>
      <c r="F788" s="44" t="str">
        <f t="shared" si="65"/>
        <v/>
      </c>
      <c r="G788" s="29"/>
    </row>
    <row r="789" spans="1:7" ht="15.75" thickBot="1" x14ac:dyDescent="0.3">
      <c r="A789" s="25"/>
      <c r="B789" s="29">
        <f t="shared" si="63"/>
        <v>0</v>
      </c>
      <c r="C789" s="29" t="str">
        <f t="shared" si="67"/>
        <v>#</v>
      </c>
      <c r="D789" s="29">
        <f t="shared" si="64"/>
        <v>1</v>
      </c>
      <c r="E789" s="30" t="str">
        <f t="shared" si="66"/>
        <v>NA</v>
      </c>
      <c r="F789" s="44" t="str">
        <f t="shared" si="65"/>
        <v/>
      </c>
      <c r="G789" s="29"/>
    </row>
    <row r="790" spans="1:7" ht="15.75" thickBot="1" x14ac:dyDescent="0.3">
      <c r="A790" s="24"/>
      <c r="B790" s="29">
        <f t="shared" si="63"/>
        <v>0</v>
      </c>
      <c r="C790" s="29" t="str">
        <f t="shared" si="67"/>
        <v>#</v>
      </c>
      <c r="D790" s="29">
        <f t="shared" si="64"/>
        <v>1</v>
      </c>
      <c r="E790" s="30" t="str">
        <f t="shared" si="66"/>
        <v>NA</v>
      </c>
      <c r="F790" s="44" t="str">
        <f t="shared" si="65"/>
        <v/>
      </c>
      <c r="G790" s="29"/>
    </row>
    <row r="791" spans="1:7" ht="15.75" thickBot="1" x14ac:dyDescent="0.3">
      <c r="A791" s="25"/>
      <c r="B791" s="29">
        <f t="shared" si="63"/>
        <v>0</v>
      </c>
      <c r="C791" s="29" t="str">
        <f t="shared" si="67"/>
        <v>#</v>
      </c>
      <c r="D791" s="29">
        <f t="shared" si="64"/>
        <v>1</v>
      </c>
      <c r="E791" s="30" t="str">
        <f t="shared" si="66"/>
        <v>NA</v>
      </c>
      <c r="F791" s="44" t="str">
        <f t="shared" si="65"/>
        <v/>
      </c>
      <c r="G791" s="29"/>
    </row>
    <row r="792" spans="1:7" ht="15.75" thickBot="1" x14ac:dyDescent="0.3">
      <c r="A792" s="24"/>
      <c r="B792" s="29">
        <f t="shared" si="63"/>
        <v>0</v>
      </c>
      <c r="C792" s="29" t="str">
        <f t="shared" si="67"/>
        <v>#</v>
      </c>
      <c r="D792" s="29">
        <f t="shared" si="64"/>
        <v>1</v>
      </c>
      <c r="E792" s="30" t="str">
        <f t="shared" si="66"/>
        <v>NA</v>
      </c>
      <c r="F792" s="44" t="str">
        <f t="shared" si="65"/>
        <v/>
      </c>
      <c r="G792" s="29"/>
    </row>
    <row r="793" spans="1:7" ht="15.75" thickBot="1" x14ac:dyDescent="0.3">
      <c r="A793" s="25"/>
      <c r="B793" s="29">
        <f t="shared" si="63"/>
        <v>0</v>
      </c>
      <c r="C793" s="29" t="str">
        <f t="shared" si="67"/>
        <v>#</v>
      </c>
      <c r="D793" s="29">
        <f t="shared" si="64"/>
        <v>1</v>
      </c>
      <c r="E793" s="30" t="str">
        <f t="shared" si="66"/>
        <v>NA</v>
      </c>
      <c r="F793" s="44" t="str">
        <f t="shared" si="65"/>
        <v/>
      </c>
      <c r="G793" s="29"/>
    </row>
    <row r="794" spans="1:7" ht="15.75" thickBot="1" x14ac:dyDescent="0.3">
      <c r="A794" s="24"/>
      <c r="B794" s="29">
        <f t="shared" si="63"/>
        <v>0</v>
      </c>
      <c r="C794" s="29" t="str">
        <f t="shared" si="67"/>
        <v>#</v>
      </c>
      <c r="D794" s="29">
        <f t="shared" si="64"/>
        <v>1</v>
      </c>
      <c r="E794" s="30" t="str">
        <f t="shared" si="66"/>
        <v>NA</v>
      </c>
      <c r="F794" s="44" t="str">
        <f t="shared" si="65"/>
        <v/>
      </c>
      <c r="G794" s="29"/>
    </row>
    <row r="795" spans="1:7" ht="15.75" thickBot="1" x14ac:dyDescent="0.3">
      <c r="A795" s="25"/>
      <c r="B795" s="29">
        <f t="shared" si="63"/>
        <v>0</v>
      </c>
      <c r="C795" s="29" t="str">
        <f t="shared" si="67"/>
        <v>#</v>
      </c>
      <c r="D795" s="29">
        <f t="shared" si="64"/>
        <v>1</v>
      </c>
      <c r="E795" s="30" t="str">
        <f t="shared" si="66"/>
        <v>NA</v>
      </c>
      <c r="F795" s="44" t="str">
        <f t="shared" si="65"/>
        <v/>
      </c>
      <c r="G795" s="29"/>
    </row>
    <row r="796" spans="1:7" ht="15.75" thickBot="1" x14ac:dyDescent="0.3">
      <c r="A796" s="24"/>
      <c r="B796" s="29">
        <f t="shared" si="63"/>
        <v>0</v>
      </c>
      <c r="C796" s="29" t="str">
        <f t="shared" si="67"/>
        <v>#</v>
      </c>
      <c r="D796" s="29">
        <f t="shared" si="64"/>
        <v>1</v>
      </c>
      <c r="E796" s="30" t="str">
        <f t="shared" si="66"/>
        <v>NA</v>
      </c>
      <c r="F796" s="44" t="str">
        <f t="shared" si="65"/>
        <v/>
      </c>
      <c r="G796" s="29"/>
    </row>
    <row r="797" spans="1:7" ht="15.75" thickBot="1" x14ac:dyDescent="0.3">
      <c r="A797" s="25"/>
      <c r="B797" s="29">
        <f t="shared" si="63"/>
        <v>0</v>
      </c>
      <c r="C797" s="29" t="str">
        <f t="shared" si="67"/>
        <v>#</v>
      </c>
      <c r="D797" s="29">
        <f t="shared" si="64"/>
        <v>1</v>
      </c>
      <c r="E797" s="30" t="str">
        <f t="shared" si="66"/>
        <v>NA</v>
      </c>
      <c r="F797" s="44" t="str">
        <f t="shared" si="65"/>
        <v/>
      </c>
      <c r="G797" s="29"/>
    </row>
    <row r="798" spans="1:7" ht="15.75" thickBot="1" x14ac:dyDescent="0.3">
      <c r="A798" s="24"/>
      <c r="B798" s="29">
        <f t="shared" si="63"/>
        <v>0</v>
      </c>
      <c r="C798" s="29" t="str">
        <f t="shared" si="67"/>
        <v>#</v>
      </c>
      <c r="D798" s="29">
        <f t="shared" si="64"/>
        <v>1</v>
      </c>
      <c r="E798" s="30" t="str">
        <f t="shared" si="66"/>
        <v>NA</v>
      </c>
      <c r="F798" s="44" t="str">
        <f t="shared" si="65"/>
        <v/>
      </c>
      <c r="G798" s="29"/>
    </row>
    <row r="799" spans="1:7" ht="15.75" thickBot="1" x14ac:dyDescent="0.3">
      <c r="A799" s="25"/>
      <c r="B799" s="29">
        <f t="shared" si="63"/>
        <v>0</v>
      </c>
      <c r="C799" s="29" t="str">
        <f t="shared" si="67"/>
        <v>#</v>
      </c>
      <c r="D799" s="29">
        <f t="shared" si="64"/>
        <v>1</v>
      </c>
      <c r="E799" s="30" t="str">
        <f t="shared" si="66"/>
        <v>NA</v>
      </c>
      <c r="F799" s="44" t="str">
        <f t="shared" si="65"/>
        <v/>
      </c>
      <c r="G799" s="29"/>
    </row>
    <row r="800" spans="1:7" ht="15.75" thickBot="1" x14ac:dyDescent="0.3">
      <c r="A800" s="24"/>
      <c r="B800" s="29">
        <f t="shared" si="63"/>
        <v>0</v>
      </c>
      <c r="C800" s="29" t="str">
        <f t="shared" si="67"/>
        <v>#</v>
      </c>
      <c r="D800" s="29">
        <f t="shared" si="64"/>
        <v>1</v>
      </c>
      <c r="E800" s="30" t="str">
        <f t="shared" si="66"/>
        <v>NA</v>
      </c>
      <c r="F800" s="44" t="str">
        <f t="shared" si="65"/>
        <v/>
      </c>
      <c r="G800" s="29"/>
    </row>
    <row r="801" spans="1:7" ht="15.75" thickBot="1" x14ac:dyDescent="0.3">
      <c r="A801" s="25"/>
      <c r="B801" s="29">
        <f t="shared" si="63"/>
        <v>0</v>
      </c>
      <c r="C801" s="29" t="str">
        <f t="shared" si="67"/>
        <v>#</v>
      </c>
      <c r="D801" s="29">
        <f t="shared" si="64"/>
        <v>1</v>
      </c>
      <c r="E801" s="30" t="str">
        <f t="shared" si="66"/>
        <v>NA</v>
      </c>
      <c r="F801" s="44" t="str">
        <f t="shared" si="65"/>
        <v/>
      </c>
      <c r="G801" s="29"/>
    </row>
    <row r="802" spans="1:7" ht="15.75" thickBot="1" x14ac:dyDescent="0.3">
      <c r="A802" s="24"/>
      <c r="B802" s="29">
        <f t="shared" si="63"/>
        <v>0</v>
      </c>
      <c r="C802" s="29" t="str">
        <f t="shared" si="67"/>
        <v>#</v>
      </c>
      <c r="D802" s="29">
        <f t="shared" si="64"/>
        <v>1</v>
      </c>
      <c r="E802" s="30" t="str">
        <f t="shared" si="66"/>
        <v>NA</v>
      </c>
      <c r="F802" s="44" t="str">
        <f t="shared" si="65"/>
        <v/>
      </c>
      <c r="G802" s="29"/>
    </row>
    <row r="803" spans="1:7" ht="15.75" thickBot="1" x14ac:dyDescent="0.3">
      <c r="A803" s="25"/>
      <c r="B803" s="29">
        <f t="shared" si="63"/>
        <v>0</v>
      </c>
      <c r="C803" s="29" t="str">
        <f t="shared" si="67"/>
        <v>#</v>
      </c>
      <c r="D803" s="29">
        <f t="shared" si="64"/>
        <v>1</v>
      </c>
      <c r="E803" s="30" t="str">
        <f t="shared" si="66"/>
        <v>NA</v>
      </c>
      <c r="F803" s="44" t="str">
        <f t="shared" si="65"/>
        <v/>
      </c>
      <c r="G803" s="29"/>
    </row>
    <row r="804" spans="1:7" ht="15.75" thickBot="1" x14ac:dyDescent="0.3">
      <c r="A804" s="24"/>
      <c r="B804" s="29">
        <f t="shared" si="63"/>
        <v>0</v>
      </c>
      <c r="C804" s="29" t="str">
        <f t="shared" si="67"/>
        <v>#</v>
      </c>
      <c r="D804" s="29">
        <f t="shared" si="64"/>
        <v>1</v>
      </c>
      <c r="E804" s="30" t="str">
        <f t="shared" si="66"/>
        <v>NA</v>
      </c>
      <c r="F804" s="44" t="str">
        <f t="shared" si="65"/>
        <v/>
      </c>
      <c r="G804" s="29"/>
    </row>
    <row r="805" spans="1:7" ht="15.75" thickBot="1" x14ac:dyDescent="0.3">
      <c r="A805" s="25"/>
      <c r="B805" s="29">
        <f t="shared" si="63"/>
        <v>0</v>
      </c>
      <c r="C805" s="29" t="str">
        <f t="shared" si="67"/>
        <v>#</v>
      </c>
      <c r="D805" s="29">
        <f t="shared" si="64"/>
        <v>1</v>
      </c>
      <c r="E805" s="30" t="str">
        <f t="shared" si="66"/>
        <v>NA</v>
      </c>
      <c r="F805" s="44" t="str">
        <f t="shared" si="65"/>
        <v/>
      </c>
      <c r="G805" s="29"/>
    </row>
    <row r="806" spans="1:7" ht="15.75" thickBot="1" x14ac:dyDescent="0.3">
      <c r="A806" s="24"/>
      <c r="B806" s="29">
        <f t="shared" si="63"/>
        <v>0</v>
      </c>
      <c r="C806" s="29" t="str">
        <f t="shared" si="67"/>
        <v>#</v>
      </c>
      <c r="D806" s="29">
        <f t="shared" si="64"/>
        <v>1</v>
      </c>
      <c r="E806" s="30" t="str">
        <f t="shared" si="66"/>
        <v>NA</v>
      </c>
      <c r="F806" s="44" t="str">
        <f t="shared" si="65"/>
        <v/>
      </c>
      <c r="G806" s="29"/>
    </row>
    <row r="807" spans="1:7" ht="15.75" thickBot="1" x14ac:dyDescent="0.3">
      <c r="A807" s="25"/>
      <c r="B807" s="29">
        <f t="shared" si="63"/>
        <v>0</v>
      </c>
      <c r="C807" s="29" t="str">
        <f t="shared" si="67"/>
        <v>#</v>
      </c>
      <c r="D807" s="29">
        <f t="shared" si="64"/>
        <v>1</v>
      </c>
      <c r="E807" s="30" t="str">
        <f t="shared" si="66"/>
        <v>NA</v>
      </c>
      <c r="F807" s="44" t="str">
        <f t="shared" si="65"/>
        <v/>
      </c>
      <c r="G807" s="29"/>
    </row>
    <row r="808" spans="1:7" ht="15.75" thickBot="1" x14ac:dyDescent="0.3">
      <c r="A808" s="24"/>
      <c r="B808" s="29">
        <f t="shared" si="63"/>
        <v>0</v>
      </c>
      <c r="C808" s="29" t="str">
        <f t="shared" si="67"/>
        <v>#</v>
      </c>
      <c r="D808" s="29">
        <f t="shared" si="64"/>
        <v>1</v>
      </c>
      <c r="E808" s="30" t="str">
        <f t="shared" si="66"/>
        <v>NA</v>
      </c>
      <c r="F808" s="44" t="str">
        <f t="shared" si="65"/>
        <v/>
      </c>
      <c r="G808" s="29"/>
    </row>
    <row r="809" spans="1:7" ht="15.75" thickBot="1" x14ac:dyDescent="0.3">
      <c r="A809" s="25"/>
      <c r="B809" s="29">
        <f t="shared" si="63"/>
        <v>0</v>
      </c>
      <c r="C809" s="29" t="str">
        <f t="shared" si="67"/>
        <v>#</v>
      </c>
      <c r="D809" s="29">
        <f t="shared" si="64"/>
        <v>1</v>
      </c>
      <c r="E809" s="30" t="str">
        <f t="shared" si="66"/>
        <v>NA</v>
      </c>
      <c r="F809" s="44" t="str">
        <f t="shared" si="65"/>
        <v/>
      </c>
      <c r="G809" s="29"/>
    </row>
    <row r="810" spans="1:7" ht="15.75" thickBot="1" x14ac:dyDescent="0.3">
      <c r="A810" s="24"/>
      <c r="B810" s="29">
        <f t="shared" si="63"/>
        <v>0</v>
      </c>
      <c r="C810" s="29" t="str">
        <f t="shared" si="67"/>
        <v>#</v>
      </c>
      <c r="D810" s="29">
        <f t="shared" si="64"/>
        <v>1</v>
      </c>
      <c r="E810" s="30" t="str">
        <f t="shared" si="66"/>
        <v>NA</v>
      </c>
      <c r="F810" s="44" t="str">
        <f t="shared" si="65"/>
        <v/>
      </c>
      <c r="G810" s="29"/>
    </row>
    <row r="811" spans="1:7" ht="15.75" thickBot="1" x14ac:dyDescent="0.3">
      <c r="A811" s="25"/>
      <c r="B811" s="29">
        <f t="shared" si="63"/>
        <v>0</v>
      </c>
      <c r="C811" s="29" t="str">
        <f t="shared" si="67"/>
        <v>#</v>
      </c>
      <c r="D811" s="29">
        <f t="shared" si="64"/>
        <v>1</v>
      </c>
      <c r="E811" s="30" t="str">
        <f t="shared" si="66"/>
        <v>NA</v>
      </c>
      <c r="F811" s="44" t="str">
        <f t="shared" si="65"/>
        <v/>
      </c>
      <c r="G811" s="29"/>
    </row>
    <row r="812" spans="1:7" ht="15.75" thickBot="1" x14ac:dyDescent="0.3">
      <c r="A812" s="24"/>
      <c r="B812" s="29">
        <f t="shared" si="63"/>
        <v>0</v>
      </c>
      <c r="C812" s="29" t="str">
        <f t="shared" si="67"/>
        <v>#</v>
      </c>
      <c r="D812" s="29">
        <f t="shared" si="64"/>
        <v>1</v>
      </c>
      <c r="E812" s="30" t="str">
        <f t="shared" si="66"/>
        <v>NA</v>
      </c>
      <c r="F812" s="44" t="str">
        <f t="shared" si="65"/>
        <v/>
      </c>
      <c r="G812" s="29"/>
    </row>
    <row r="813" spans="1:7" ht="15.75" thickBot="1" x14ac:dyDescent="0.3">
      <c r="A813" s="25"/>
      <c r="B813" s="29">
        <f t="shared" si="63"/>
        <v>0</v>
      </c>
      <c r="C813" s="29" t="str">
        <f t="shared" si="67"/>
        <v>#</v>
      </c>
      <c r="D813" s="29">
        <f t="shared" si="64"/>
        <v>1</v>
      </c>
      <c r="E813" s="30" t="str">
        <f t="shared" si="66"/>
        <v>NA</v>
      </c>
      <c r="F813" s="44" t="str">
        <f t="shared" si="65"/>
        <v/>
      </c>
      <c r="G813" s="29"/>
    </row>
    <row r="814" spans="1:7" ht="15.75" thickBot="1" x14ac:dyDescent="0.3">
      <c r="A814" s="24"/>
      <c r="B814" s="29">
        <f t="shared" si="63"/>
        <v>0</v>
      </c>
      <c r="C814" s="29" t="str">
        <f t="shared" si="67"/>
        <v>#</v>
      </c>
      <c r="D814" s="29">
        <f t="shared" si="64"/>
        <v>1</v>
      </c>
      <c r="E814" s="30" t="str">
        <f t="shared" si="66"/>
        <v>NA</v>
      </c>
      <c r="F814" s="44" t="str">
        <f t="shared" si="65"/>
        <v/>
      </c>
      <c r="G814" s="29"/>
    </row>
    <row r="815" spans="1:7" ht="15.75" thickBot="1" x14ac:dyDescent="0.3">
      <c r="A815" s="25"/>
      <c r="B815" s="29">
        <f t="shared" si="63"/>
        <v>0</v>
      </c>
      <c r="C815" s="29" t="str">
        <f t="shared" si="67"/>
        <v>#</v>
      </c>
      <c r="D815" s="29">
        <f t="shared" si="64"/>
        <v>1</v>
      </c>
      <c r="E815" s="30" t="str">
        <f t="shared" si="66"/>
        <v>NA</v>
      </c>
      <c r="F815" s="44" t="str">
        <f t="shared" si="65"/>
        <v/>
      </c>
      <c r="G815" s="29"/>
    </row>
    <row r="816" spans="1:7" ht="15.75" thickBot="1" x14ac:dyDescent="0.3">
      <c r="A816" s="24"/>
      <c r="B816" s="29">
        <f t="shared" si="63"/>
        <v>0</v>
      </c>
      <c r="C816" s="29" t="str">
        <f t="shared" si="67"/>
        <v>#</v>
      </c>
      <c r="D816" s="29">
        <f t="shared" si="64"/>
        <v>1</v>
      </c>
      <c r="E816" s="30" t="str">
        <f t="shared" si="66"/>
        <v>NA</v>
      </c>
      <c r="F816" s="44" t="str">
        <f t="shared" si="65"/>
        <v/>
      </c>
      <c r="G816" s="29"/>
    </row>
    <row r="817" spans="1:7" ht="15.75" thickBot="1" x14ac:dyDescent="0.3">
      <c r="A817" s="25"/>
      <c r="B817" s="29">
        <f t="shared" si="63"/>
        <v>0</v>
      </c>
      <c r="C817" s="29" t="str">
        <f t="shared" si="67"/>
        <v>#</v>
      </c>
      <c r="D817" s="29">
        <f t="shared" si="64"/>
        <v>1</v>
      </c>
      <c r="E817" s="30" t="str">
        <f t="shared" si="66"/>
        <v>NA</v>
      </c>
      <c r="F817" s="44" t="str">
        <f t="shared" si="65"/>
        <v/>
      </c>
      <c r="G817" s="29"/>
    </row>
    <row r="818" spans="1:7" ht="15.75" thickBot="1" x14ac:dyDescent="0.3">
      <c r="A818" s="24"/>
      <c r="B818" s="29">
        <f t="shared" si="63"/>
        <v>0</v>
      </c>
      <c r="C818" s="29" t="str">
        <f t="shared" si="67"/>
        <v>#</v>
      </c>
      <c r="D818" s="29">
        <f t="shared" si="64"/>
        <v>1</v>
      </c>
      <c r="E818" s="30" t="str">
        <f t="shared" si="66"/>
        <v>NA</v>
      </c>
      <c r="F818" s="44" t="str">
        <f t="shared" si="65"/>
        <v/>
      </c>
      <c r="G818" s="29"/>
    </row>
    <row r="819" spans="1:7" ht="15.75" thickBot="1" x14ac:dyDescent="0.3">
      <c r="A819" s="25"/>
      <c r="B819" s="29">
        <f t="shared" si="63"/>
        <v>0</v>
      </c>
      <c r="C819" s="29" t="str">
        <f t="shared" si="67"/>
        <v>#</v>
      </c>
      <c r="D819" s="29">
        <f t="shared" si="64"/>
        <v>1</v>
      </c>
      <c r="E819" s="30" t="str">
        <f t="shared" si="66"/>
        <v>NA</v>
      </c>
      <c r="F819" s="44" t="str">
        <f t="shared" si="65"/>
        <v/>
      </c>
      <c r="G819" s="29"/>
    </row>
    <row r="820" spans="1:7" ht="15.75" thickBot="1" x14ac:dyDescent="0.3">
      <c r="A820" s="24"/>
      <c r="B820" s="29">
        <f t="shared" si="63"/>
        <v>0</v>
      </c>
      <c r="C820" s="29" t="str">
        <f t="shared" si="67"/>
        <v>#</v>
      </c>
      <c r="D820" s="29">
        <f t="shared" si="64"/>
        <v>1</v>
      </c>
      <c r="E820" s="30" t="str">
        <f t="shared" si="66"/>
        <v>NA</v>
      </c>
      <c r="F820" s="44" t="str">
        <f t="shared" si="65"/>
        <v/>
      </c>
      <c r="G820" s="29"/>
    </row>
    <row r="821" spans="1:7" ht="15.75" thickBot="1" x14ac:dyDescent="0.3">
      <c r="A821" s="25"/>
      <c r="B821" s="29">
        <f t="shared" si="63"/>
        <v>0</v>
      </c>
      <c r="C821" s="29" t="str">
        <f t="shared" si="67"/>
        <v>#</v>
      </c>
      <c r="D821" s="29">
        <f t="shared" si="64"/>
        <v>1</v>
      </c>
      <c r="E821" s="30" t="str">
        <f t="shared" si="66"/>
        <v>NA</v>
      </c>
      <c r="F821" s="44" t="str">
        <f t="shared" si="65"/>
        <v/>
      </c>
      <c r="G821" s="29"/>
    </row>
    <row r="822" spans="1:7" ht="15.75" thickBot="1" x14ac:dyDescent="0.3">
      <c r="A822" s="24"/>
      <c r="B822" s="29">
        <f t="shared" si="63"/>
        <v>0</v>
      </c>
      <c r="C822" s="29" t="str">
        <f t="shared" si="67"/>
        <v>#</v>
      </c>
      <c r="D822" s="29">
        <f t="shared" si="64"/>
        <v>1</v>
      </c>
      <c r="E822" s="30" t="str">
        <f t="shared" si="66"/>
        <v>NA</v>
      </c>
      <c r="F822" s="44" t="str">
        <f t="shared" si="65"/>
        <v/>
      </c>
      <c r="G822" s="29"/>
    </row>
    <row r="823" spans="1:7" ht="15.75" thickBot="1" x14ac:dyDescent="0.3">
      <c r="A823" s="25"/>
      <c r="B823" s="29">
        <f t="shared" si="63"/>
        <v>0</v>
      </c>
      <c r="C823" s="29" t="str">
        <f t="shared" si="67"/>
        <v>#</v>
      </c>
      <c r="D823" s="29">
        <f t="shared" si="64"/>
        <v>1</v>
      </c>
      <c r="E823" s="30" t="str">
        <f t="shared" si="66"/>
        <v>NA</v>
      </c>
      <c r="F823" s="44" t="str">
        <f t="shared" si="65"/>
        <v/>
      </c>
      <c r="G823" s="29"/>
    </row>
    <row r="824" spans="1:7" ht="15.75" thickBot="1" x14ac:dyDescent="0.3">
      <c r="A824" s="24"/>
      <c r="B824" s="29">
        <f t="shared" si="63"/>
        <v>0</v>
      </c>
      <c r="C824" s="29" t="str">
        <f t="shared" si="67"/>
        <v>#</v>
      </c>
      <c r="D824" s="29">
        <f t="shared" si="64"/>
        <v>1</v>
      </c>
      <c r="E824" s="30" t="str">
        <f t="shared" si="66"/>
        <v>NA</v>
      </c>
      <c r="F824" s="44" t="str">
        <f t="shared" si="65"/>
        <v/>
      </c>
      <c r="G824" s="29"/>
    </row>
    <row r="825" spans="1:7" ht="15.75" thickBot="1" x14ac:dyDescent="0.3">
      <c r="A825" s="25"/>
      <c r="B825" s="29">
        <f t="shared" si="63"/>
        <v>0</v>
      </c>
      <c r="C825" s="29" t="str">
        <f t="shared" si="67"/>
        <v>#</v>
      </c>
      <c r="D825" s="29">
        <f t="shared" si="64"/>
        <v>1</v>
      </c>
      <c r="E825" s="30" t="str">
        <f t="shared" si="66"/>
        <v>NA</v>
      </c>
      <c r="F825" s="44" t="str">
        <f t="shared" si="65"/>
        <v/>
      </c>
      <c r="G825" s="29"/>
    </row>
    <row r="826" spans="1:7" ht="15.75" thickBot="1" x14ac:dyDescent="0.3">
      <c r="A826" s="24"/>
      <c r="B826" s="29">
        <f t="shared" si="63"/>
        <v>0</v>
      </c>
      <c r="C826" s="29" t="str">
        <f t="shared" si="67"/>
        <v>#</v>
      </c>
      <c r="D826" s="29">
        <f t="shared" si="64"/>
        <v>1</v>
      </c>
      <c r="E826" s="30" t="str">
        <f t="shared" si="66"/>
        <v>NA</v>
      </c>
      <c r="F826" s="44" t="str">
        <f t="shared" si="65"/>
        <v/>
      </c>
      <c r="G826" s="29"/>
    </row>
    <row r="827" spans="1:7" ht="15.75" thickBot="1" x14ac:dyDescent="0.3">
      <c r="A827" s="25"/>
      <c r="B827" s="29">
        <f t="shared" si="63"/>
        <v>0</v>
      </c>
      <c r="C827" s="29" t="str">
        <f t="shared" si="67"/>
        <v>#</v>
      </c>
      <c r="D827" s="29">
        <f t="shared" si="64"/>
        <v>1</v>
      </c>
      <c r="E827" s="30" t="str">
        <f t="shared" si="66"/>
        <v>NA</v>
      </c>
      <c r="F827" s="44" t="str">
        <f t="shared" si="65"/>
        <v/>
      </c>
      <c r="G827" s="29"/>
    </row>
    <row r="828" spans="1:7" ht="15.75" thickBot="1" x14ac:dyDescent="0.3">
      <c r="A828" s="24"/>
      <c r="B828" s="29">
        <f t="shared" si="63"/>
        <v>0</v>
      </c>
      <c r="C828" s="29" t="str">
        <f t="shared" si="67"/>
        <v>#</v>
      </c>
      <c r="D828" s="29">
        <f t="shared" si="64"/>
        <v>1</v>
      </c>
      <c r="E828" s="30" t="str">
        <f t="shared" si="66"/>
        <v>NA</v>
      </c>
      <c r="F828" s="44" t="str">
        <f t="shared" si="65"/>
        <v/>
      </c>
      <c r="G828" s="29"/>
    </row>
    <row r="829" spans="1:7" ht="15.75" thickBot="1" x14ac:dyDescent="0.3">
      <c r="A829" s="25"/>
      <c r="B829" s="29">
        <f t="shared" si="63"/>
        <v>0</v>
      </c>
      <c r="C829" s="29" t="str">
        <f t="shared" si="67"/>
        <v>#</v>
      </c>
      <c r="D829" s="29">
        <f t="shared" si="64"/>
        <v>1</v>
      </c>
      <c r="E829" s="30" t="str">
        <f t="shared" si="66"/>
        <v>NA</v>
      </c>
      <c r="F829" s="44" t="str">
        <f t="shared" si="65"/>
        <v/>
      </c>
      <c r="G829" s="29"/>
    </row>
    <row r="830" spans="1:7" ht="15.75" thickBot="1" x14ac:dyDescent="0.3">
      <c r="A830" s="24"/>
      <c r="B830" s="29">
        <f t="shared" si="63"/>
        <v>0</v>
      </c>
      <c r="C830" s="29" t="str">
        <f t="shared" si="67"/>
        <v>#</v>
      </c>
      <c r="D830" s="29">
        <f t="shared" si="64"/>
        <v>1</v>
      </c>
      <c r="E830" s="30" t="str">
        <f t="shared" si="66"/>
        <v>NA</v>
      </c>
      <c r="F830" s="44" t="str">
        <f t="shared" si="65"/>
        <v/>
      </c>
      <c r="G830" s="29"/>
    </row>
    <row r="831" spans="1:7" ht="15.75" thickBot="1" x14ac:dyDescent="0.3">
      <c r="A831" s="25"/>
      <c r="B831" s="29">
        <f t="shared" si="63"/>
        <v>0</v>
      </c>
      <c r="C831" s="29" t="str">
        <f t="shared" si="67"/>
        <v>#</v>
      </c>
      <c r="D831" s="29">
        <f t="shared" si="64"/>
        <v>1</v>
      </c>
      <c r="E831" s="30" t="str">
        <f t="shared" si="66"/>
        <v>NA</v>
      </c>
      <c r="F831" s="44" t="str">
        <f t="shared" si="65"/>
        <v/>
      </c>
      <c r="G831" s="29"/>
    </row>
    <row r="832" spans="1:7" ht="15.75" thickBot="1" x14ac:dyDescent="0.3">
      <c r="A832" s="24"/>
      <c r="B832" s="29">
        <f t="shared" si="63"/>
        <v>0</v>
      </c>
      <c r="C832" s="29" t="str">
        <f t="shared" si="67"/>
        <v>#</v>
      </c>
      <c r="D832" s="29">
        <f t="shared" si="64"/>
        <v>1</v>
      </c>
      <c r="E832" s="30" t="str">
        <f t="shared" si="66"/>
        <v>NA</v>
      </c>
      <c r="F832" s="44" t="str">
        <f t="shared" si="65"/>
        <v/>
      </c>
      <c r="G832" s="29"/>
    </row>
    <row r="833" spans="1:7" ht="15.75" thickBot="1" x14ac:dyDescent="0.3">
      <c r="A833" s="25"/>
      <c r="B833" s="29">
        <f t="shared" si="63"/>
        <v>0</v>
      </c>
      <c r="C833" s="29" t="str">
        <f t="shared" si="67"/>
        <v>#</v>
      </c>
      <c r="D833" s="29">
        <f t="shared" si="64"/>
        <v>1</v>
      </c>
      <c r="E833" s="30" t="str">
        <f t="shared" si="66"/>
        <v>NA</v>
      </c>
      <c r="F833" s="44" t="str">
        <f t="shared" si="65"/>
        <v/>
      </c>
      <c r="G833" s="29"/>
    </row>
    <row r="834" spans="1:7" ht="15.75" thickBot="1" x14ac:dyDescent="0.3">
      <c r="A834" s="24"/>
      <c r="B834" s="29">
        <f t="shared" ref="B834:B897" si="68">LEN(A834)</f>
        <v>0</v>
      </c>
      <c r="C834" s="29" t="str">
        <f t="shared" si="67"/>
        <v>#</v>
      </c>
      <c r="D834" s="29">
        <f t="shared" ref="D834:D897" si="69">LEN(C834)</f>
        <v>1</v>
      </c>
      <c r="E834" s="30" t="str">
        <f t="shared" si="66"/>
        <v>NA</v>
      </c>
      <c r="F834" s="44" t="str">
        <f t="shared" ref="F834:F897" si="70">IFERROR(MID(E834,1,FIND(",",E834,1)-1),"")</f>
        <v/>
      </c>
      <c r="G834" s="29"/>
    </row>
    <row r="835" spans="1:7" ht="15.75" thickBot="1" x14ac:dyDescent="0.3">
      <c r="A835" s="25"/>
      <c r="B835" s="29">
        <f t="shared" si="68"/>
        <v>0</v>
      </c>
      <c r="C835" s="29" t="str">
        <f t="shared" si="67"/>
        <v>#</v>
      </c>
      <c r="D835" s="29">
        <f t="shared" si="69"/>
        <v>1</v>
      </c>
      <c r="E835" s="30" t="str">
        <f t="shared" si="66"/>
        <v>NA</v>
      </c>
      <c r="F835" s="44" t="str">
        <f t="shared" si="70"/>
        <v/>
      </c>
      <c r="G835" s="29"/>
    </row>
    <row r="836" spans="1:7" ht="15.75" thickBot="1" x14ac:dyDescent="0.3">
      <c r="A836" s="24"/>
      <c r="B836" s="29">
        <f t="shared" si="68"/>
        <v>0</v>
      </c>
      <c r="C836" s="29" t="str">
        <f t="shared" si="67"/>
        <v>#</v>
      </c>
      <c r="D836" s="29">
        <f t="shared" si="69"/>
        <v>1</v>
      </c>
      <c r="E836" s="30" t="str">
        <f t="shared" si="66"/>
        <v>NA</v>
      </c>
      <c r="F836" s="44" t="str">
        <f t="shared" si="70"/>
        <v/>
      </c>
      <c r="G836" s="29"/>
    </row>
    <row r="837" spans="1:7" ht="15.75" thickBot="1" x14ac:dyDescent="0.3">
      <c r="A837" s="25"/>
      <c r="B837" s="29">
        <f t="shared" si="68"/>
        <v>0</v>
      </c>
      <c r="C837" s="29" t="str">
        <f t="shared" si="67"/>
        <v>#</v>
      </c>
      <c r="D837" s="29">
        <f t="shared" si="69"/>
        <v>1</v>
      </c>
      <c r="E837" s="30" t="str">
        <f t="shared" ref="E837:E900" si="71">IFERROR(TEXT(DATE(RIGHT(MID(A837,FIND("µ",SUBSTITUTE(A837,",","µ",1))+2,FIND("µ",SUBSTITUTE(A837,",","µ",2))-FIND("µ",SUBSTITUTE(A837,",","µ",1))+4),4),MONTH(1&amp;MID(MID(A837,FIND("µ",SUBSTITUTE(A837,",","µ",1))+2,FIND("µ",SUBSTITUTE(A837,",","µ",2))-FIND("µ",SUBSTITUTE(A837,",","µ",1))+4),1,FIND(" ",MID(A837,FIND("µ",SUBSTITUTE(A837,",","µ",1))+2,FIND("µ",SUBSTITUTE(A837,",","µ",2))-FIND("µ",SUBSTITUTE(A837,",","µ",1))+4))-1)),MID(MID(A837,FIND("µ",SUBSTITUTE(A837,",","µ",1))+2,FIND("µ",SUBSTITUTE(A837,",","µ",2))-FIND("µ",SUBSTITUTE(A837,",","µ",1))+4),FIND(" ",MID(A837,FIND("µ",SUBSTITUTE(A837,",","µ",1))+2,FIND("µ",SUBSTITUTE(A837,",","µ",2))-FIND("µ",SUBSTITUTE(A837,",","µ",1))+4))+1,2)),"JJ/MM/AA") &amp;","&amp;" "&amp; TEXT(VALUE(MID(A837,FIND(""",""",A837)+3,10)),"hh:mm:ss")&amp;" "&amp;MID(A837,FIND("µ",SUBSTITUTE(A837,",","µ",4))+2,FIND("µ",SUBSTITUTE(A837,",","µ",5))-FIND("µ",SUBSTITUTE(A837,",","µ",4))-3) &amp;" "&amp;MID(A837,FIND("µ",SUBSTITUTE(A837,",","µ",20))+2,FIND("µ",SUBSTITUTE(A837,",","µ",21))-FIND("µ",SUBSTITUTE(A837,",","µ",20))-3)&amp;" "&amp;MID(A837,FIND("µ",SUBSTITUTE(A837,",","µ",25))+2,FIND("µ",SUBSTITUTE(A837,",","µ",26))-FIND("µ",SUBSTITUTE(A837,",","µ",25))-3)&amp;" "&amp;"€"&amp;MID(A837,FIND("µ",SUBSTITUTE(A837,",","µ",26))+2,FIND("µ",SUBSTITUTE(A837,",","µ",27))-FIND("µ",SUBSTITUTE(A837,",","µ",26))-3),"NA")</f>
        <v>NA</v>
      </c>
      <c r="F837" s="44" t="str">
        <f t="shared" si="70"/>
        <v/>
      </c>
      <c r="G837" s="29"/>
    </row>
    <row r="838" spans="1:7" ht="15.75" thickBot="1" x14ac:dyDescent="0.3">
      <c r="A838" s="24"/>
      <c r="B838" s="29">
        <f t="shared" si="68"/>
        <v>0</v>
      </c>
      <c r="C838" s="29" t="str">
        <f t="shared" si="67"/>
        <v>#</v>
      </c>
      <c r="D838" s="29">
        <f t="shared" si="69"/>
        <v>1</v>
      </c>
      <c r="E838" s="30" t="str">
        <f t="shared" si="71"/>
        <v>NA</v>
      </c>
      <c r="F838" s="44" t="str">
        <f t="shared" si="70"/>
        <v/>
      </c>
      <c r="G838" s="29"/>
    </row>
    <row r="839" spans="1:7" ht="15.75" thickBot="1" x14ac:dyDescent="0.3">
      <c r="A839" s="25"/>
      <c r="B839" s="29">
        <f t="shared" si="68"/>
        <v>0</v>
      </c>
      <c r="C839" s="29" t="str">
        <f t="shared" si="67"/>
        <v>#</v>
      </c>
      <c r="D839" s="29">
        <f t="shared" si="69"/>
        <v>1</v>
      </c>
      <c r="E839" s="30" t="str">
        <f t="shared" si="71"/>
        <v>NA</v>
      </c>
      <c r="F839" s="44" t="str">
        <f t="shared" si="70"/>
        <v/>
      </c>
      <c r="G839" s="29"/>
    </row>
    <row r="840" spans="1:7" ht="15.75" thickBot="1" x14ac:dyDescent="0.3">
      <c r="A840" s="24"/>
      <c r="B840" s="29">
        <f t="shared" si="68"/>
        <v>0</v>
      </c>
      <c r="C840" s="29" t="str">
        <f t="shared" si="67"/>
        <v>#</v>
      </c>
      <c r="D840" s="29">
        <f t="shared" si="69"/>
        <v>1</v>
      </c>
      <c r="E840" s="30" t="str">
        <f t="shared" si="71"/>
        <v>NA</v>
      </c>
      <c r="F840" s="44" t="str">
        <f t="shared" si="70"/>
        <v/>
      </c>
      <c r="G840" s="29"/>
    </row>
    <row r="841" spans="1:7" ht="15.75" thickBot="1" x14ac:dyDescent="0.3">
      <c r="A841" s="25"/>
      <c r="B841" s="29">
        <f t="shared" si="68"/>
        <v>0</v>
      </c>
      <c r="C841" s="29" t="str">
        <f t="shared" si="67"/>
        <v>#</v>
      </c>
      <c r="D841" s="29">
        <f t="shared" si="69"/>
        <v>1</v>
      </c>
      <c r="E841" s="30" t="str">
        <f t="shared" si="71"/>
        <v>NA</v>
      </c>
      <c r="F841" s="44" t="str">
        <f t="shared" si="70"/>
        <v/>
      </c>
      <c r="G841" s="29"/>
    </row>
    <row r="842" spans="1:7" ht="15.75" thickBot="1" x14ac:dyDescent="0.3">
      <c r="A842" s="24"/>
      <c r="B842" s="29">
        <f t="shared" si="68"/>
        <v>0</v>
      </c>
      <c r="C842" s="29" t="str">
        <f t="shared" si="67"/>
        <v>#</v>
      </c>
      <c r="D842" s="29">
        <f t="shared" si="69"/>
        <v>1</v>
      </c>
      <c r="E842" s="30" t="str">
        <f t="shared" si="71"/>
        <v>NA</v>
      </c>
      <c r="F842" s="44" t="str">
        <f t="shared" si="70"/>
        <v/>
      </c>
      <c r="G842" s="29"/>
    </row>
    <row r="843" spans="1:7" ht="15.75" thickBot="1" x14ac:dyDescent="0.3">
      <c r="A843" s="25"/>
      <c r="B843" s="29">
        <f t="shared" si="68"/>
        <v>0</v>
      </c>
      <c r="C843" s="29" t="str">
        <f t="shared" si="67"/>
        <v>#</v>
      </c>
      <c r="D843" s="29">
        <f t="shared" si="69"/>
        <v>1</v>
      </c>
      <c r="E843" s="30" t="str">
        <f t="shared" si="71"/>
        <v>NA</v>
      </c>
      <c r="F843" s="44" t="str">
        <f t="shared" si="70"/>
        <v/>
      </c>
      <c r="G843" s="29"/>
    </row>
    <row r="844" spans="1:7" ht="15.75" thickBot="1" x14ac:dyDescent="0.3">
      <c r="A844" s="24"/>
      <c r="B844" s="29">
        <f t="shared" si="68"/>
        <v>0</v>
      </c>
      <c r="C844" s="29" t="str">
        <f t="shared" si="67"/>
        <v>#</v>
      </c>
      <c r="D844" s="29">
        <f t="shared" si="69"/>
        <v>1</v>
      </c>
      <c r="E844" s="30" t="str">
        <f t="shared" si="71"/>
        <v>NA</v>
      </c>
      <c r="F844" s="44" t="str">
        <f t="shared" si="70"/>
        <v/>
      </c>
      <c r="G844" s="29"/>
    </row>
    <row r="845" spans="1:7" ht="15.75" thickBot="1" x14ac:dyDescent="0.3">
      <c r="A845" s="25"/>
      <c r="B845" s="29">
        <f t="shared" si="68"/>
        <v>0</v>
      </c>
      <c r="C845" s="29" t="str">
        <f t="shared" si="67"/>
        <v>#</v>
      </c>
      <c r="D845" s="29">
        <f t="shared" si="69"/>
        <v>1</v>
      </c>
      <c r="E845" s="30" t="str">
        <f t="shared" si="71"/>
        <v>NA</v>
      </c>
      <c r="F845" s="44" t="str">
        <f t="shared" si="70"/>
        <v/>
      </c>
      <c r="G845" s="29"/>
    </row>
    <row r="846" spans="1:7" ht="15.75" thickBot="1" x14ac:dyDescent="0.3">
      <c r="A846" s="24"/>
      <c r="B846" s="29">
        <f t="shared" si="68"/>
        <v>0</v>
      </c>
      <c r="C846" s="29" t="str">
        <f t="shared" si="67"/>
        <v>#</v>
      </c>
      <c r="D846" s="29">
        <f t="shared" si="69"/>
        <v>1</v>
      </c>
      <c r="E846" s="30" t="str">
        <f t="shared" si="71"/>
        <v>NA</v>
      </c>
      <c r="F846" s="44" t="str">
        <f t="shared" si="70"/>
        <v/>
      </c>
      <c r="G846" s="29"/>
    </row>
    <row r="847" spans="1:7" ht="15.75" thickBot="1" x14ac:dyDescent="0.3">
      <c r="A847" s="25"/>
      <c r="B847" s="29">
        <f t="shared" si="68"/>
        <v>0</v>
      </c>
      <c r="C847" s="29" t="str">
        <f t="shared" si="67"/>
        <v>#</v>
      </c>
      <c r="D847" s="29">
        <f t="shared" si="69"/>
        <v>1</v>
      </c>
      <c r="E847" s="30" t="str">
        <f t="shared" si="71"/>
        <v>NA</v>
      </c>
      <c r="F847" s="44" t="str">
        <f t="shared" si="70"/>
        <v/>
      </c>
      <c r="G847" s="29"/>
    </row>
    <row r="848" spans="1:7" ht="15.75" thickBot="1" x14ac:dyDescent="0.3">
      <c r="A848" s="24"/>
      <c r="B848" s="29">
        <f t="shared" si="68"/>
        <v>0</v>
      </c>
      <c r="C848" s="29" t="str">
        <f t="shared" si="67"/>
        <v>#</v>
      </c>
      <c r="D848" s="29">
        <f t="shared" si="69"/>
        <v>1</v>
      </c>
      <c r="E848" s="30" t="str">
        <f t="shared" si="71"/>
        <v>NA</v>
      </c>
      <c r="F848" s="44" t="str">
        <f t="shared" si="70"/>
        <v/>
      </c>
      <c r="G848" s="29"/>
    </row>
    <row r="849" spans="1:7" ht="15.75" thickBot="1" x14ac:dyDescent="0.3">
      <c r="A849" s="25"/>
      <c r="B849" s="29">
        <f t="shared" si="68"/>
        <v>0</v>
      </c>
      <c r="C849" s="29" t="str">
        <f t="shared" si="67"/>
        <v>#</v>
      </c>
      <c r="D849" s="29">
        <f t="shared" si="69"/>
        <v>1</v>
      </c>
      <c r="E849" s="30" t="str">
        <f t="shared" si="71"/>
        <v>NA</v>
      </c>
      <c r="F849" s="44" t="str">
        <f t="shared" si="70"/>
        <v/>
      </c>
      <c r="G849" s="29"/>
    </row>
    <row r="850" spans="1:7" ht="15.75" thickBot="1" x14ac:dyDescent="0.3">
      <c r="A850" s="24"/>
      <c r="B850" s="29">
        <f t="shared" si="68"/>
        <v>0</v>
      </c>
      <c r="C850" s="29" t="str">
        <f t="shared" si="67"/>
        <v>#</v>
      </c>
      <c r="D850" s="29">
        <f t="shared" si="69"/>
        <v>1</v>
      </c>
      <c r="E850" s="30" t="str">
        <f t="shared" si="71"/>
        <v>NA</v>
      </c>
      <c r="F850" s="44" t="str">
        <f t="shared" si="70"/>
        <v/>
      </c>
      <c r="G850" s="29"/>
    </row>
    <row r="851" spans="1:7" ht="15.75" thickBot="1" x14ac:dyDescent="0.3">
      <c r="A851" s="25"/>
      <c r="B851" s="29">
        <f t="shared" si="68"/>
        <v>0</v>
      </c>
      <c r="C851" s="29" t="str">
        <f t="shared" ref="C851:C914" si="72" xml:space="preserve"> "#" &amp; IFERROR(MID(A851,1,FIND(",",A851,1)-1),"")</f>
        <v>#</v>
      </c>
      <c r="D851" s="29">
        <f t="shared" si="69"/>
        <v>1</v>
      </c>
      <c r="E851" s="30" t="str">
        <f t="shared" si="71"/>
        <v>NA</v>
      </c>
      <c r="F851" s="44" t="str">
        <f t="shared" si="70"/>
        <v/>
      </c>
      <c r="G851" s="29"/>
    </row>
    <row r="852" spans="1:7" ht="15.75" thickBot="1" x14ac:dyDescent="0.3">
      <c r="A852" s="24"/>
      <c r="B852" s="29">
        <f t="shared" si="68"/>
        <v>0</v>
      </c>
      <c r="C852" s="29" t="str">
        <f t="shared" si="72"/>
        <v>#</v>
      </c>
      <c r="D852" s="29">
        <f t="shared" si="69"/>
        <v>1</v>
      </c>
      <c r="E852" s="30" t="str">
        <f t="shared" si="71"/>
        <v>NA</v>
      </c>
      <c r="F852" s="44" t="str">
        <f t="shared" si="70"/>
        <v/>
      </c>
      <c r="G852" s="29"/>
    </row>
    <row r="853" spans="1:7" ht="15.75" thickBot="1" x14ac:dyDescent="0.3">
      <c r="A853" s="25"/>
      <c r="B853" s="29">
        <f t="shared" si="68"/>
        <v>0</v>
      </c>
      <c r="C853" s="29" t="str">
        <f t="shared" si="72"/>
        <v>#</v>
      </c>
      <c r="D853" s="29">
        <f t="shared" si="69"/>
        <v>1</v>
      </c>
      <c r="E853" s="30" t="str">
        <f t="shared" si="71"/>
        <v>NA</v>
      </c>
      <c r="F853" s="44" t="str">
        <f t="shared" si="70"/>
        <v/>
      </c>
      <c r="G853" s="29"/>
    </row>
    <row r="854" spans="1:7" ht="15.75" thickBot="1" x14ac:dyDescent="0.3">
      <c r="A854" s="24"/>
      <c r="B854" s="29">
        <f t="shared" si="68"/>
        <v>0</v>
      </c>
      <c r="C854" s="29" t="str">
        <f t="shared" si="72"/>
        <v>#</v>
      </c>
      <c r="D854" s="29">
        <f t="shared" si="69"/>
        <v>1</v>
      </c>
      <c r="E854" s="30" t="str">
        <f t="shared" si="71"/>
        <v>NA</v>
      </c>
      <c r="F854" s="44" t="str">
        <f t="shared" si="70"/>
        <v/>
      </c>
      <c r="G854" s="29"/>
    </row>
    <row r="855" spans="1:7" ht="15.75" thickBot="1" x14ac:dyDescent="0.3">
      <c r="A855" s="25"/>
      <c r="B855" s="29">
        <f t="shared" si="68"/>
        <v>0</v>
      </c>
      <c r="C855" s="29" t="str">
        <f t="shared" si="72"/>
        <v>#</v>
      </c>
      <c r="D855" s="29">
        <f t="shared" si="69"/>
        <v>1</v>
      </c>
      <c r="E855" s="30" t="str">
        <f t="shared" si="71"/>
        <v>NA</v>
      </c>
      <c r="F855" s="44" t="str">
        <f t="shared" si="70"/>
        <v/>
      </c>
      <c r="G855" s="29"/>
    </row>
    <row r="856" spans="1:7" ht="15.75" thickBot="1" x14ac:dyDescent="0.3">
      <c r="A856" s="24"/>
      <c r="B856" s="29">
        <f t="shared" si="68"/>
        <v>0</v>
      </c>
      <c r="C856" s="29" t="str">
        <f t="shared" si="72"/>
        <v>#</v>
      </c>
      <c r="D856" s="29">
        <f t="shared" si="69"/>
        <v>1</v>
      </c>
      <c r="E856" s="30" t="str">
        <f t="shared" si="71"/>
        <v>NA</v>
      </c>
      <c r="F856" s="44" t="str">
        <f t="shared" si="70"/>
        <v/>
      </c>
      <c r="G856" s="29"/>
    </row>
    <row r="857" spans="1:7" ht="15.75" thickBot="1" x14ac:dyDescent="0.3">
      <c r="A857" s="25"/>
      <c r="B857" s="29">
        <f t="shared" si="68"/>
        <v>0</v>
      </c>
      <c r="C857" s="29" t="str">
        <f t="shared" si="72"/>
        <v>#</v>
      </c>
      <c r="D857" s="29">
        <f t="shared" si="69"/>
        <v>1</v>
      </c>
      <c r="E857" s="30" t="str">
        <f t="shared" si="71"/>
        <v>NA</v>
      </c>
      <c r="F857" s="44" t="str">
        <f t="shared" si="70"/>
        <v/>
      </c>
      <c r="G857" s="29"/>
    </row>
    <row r="858" spans="1:7" ht="15.75" thickBot="1" x14ac:dyDescent="0.3">
      <c r="A858" s="24"/>
      <c r="B858" s="29">
        <f t="shared" si="68"/>
        <v>0</v>
      </c>
      <c r="C858" s="29" t="str">
        <f t="shared" si="72"/>
        <v>#</v>
      </c>
      <c r="D858" s="29">
        <f t="shared" si="69"/>
        <v>1</v>
      </c>
      <c r="E858" s="30" t="str">
        <f t="shared" si="71"/>
        <v>NA</v>
      </c>
      <c r="F858" s="44" t="str">
        <f t="shared" si="70"/>
        <v/>
      </c>
      <c r="G858" s="29"/>
    </row>
    <row r="859" spans="1:7" ht="15.75" thickBot="1" x14ac:dyDescent="0.3">
      <c r="A859" s="25"/>
      <c r="B859" s="29">
        <f t="shared" si="68"/>
        <v>0</v>
      </c>
      <c r="C859" s="29" t="str">
        <f t="shared" si="72"/>
        <v>#</v>
      </c>
      <c r="D859" s="29">
        <f t="shared" si="69"/>
        <v>1</v>
      </c>
      <c r="E859" s="30" t="str">
        <f t="shared" si="71"/>
        <v>NA</v>
      </c>
      <c r="F859" s="44" t="str">
        <f t="shared" si="70"/>
        <v/>
      </c>
      <c r="G859" s="29"/>
    </row>
    <row r="860" spans="1:7" ht="15.75" thickBot="1" x14ac:dyDescent="0.3">
      <c r="A860" s="24"/>
      <c r="B860" s="29">
        <f t="shared" si="68"/>
        <v>0</v>
      </c>
      <c r="C860" s="29" t="str">
        <f t="shared" si="72"/>
        <v>#</v>
      </c>
      <c r="D860" s="29">
        <f t="shared" si="69"/>
        <v>1</v>
      </c>
      <c r="E860" s="30" t="str">
        <f t="shared" si="71"/>
        <v>NA</v>
      </c>
      <c r="F860" s="44" t="str">
        <f t="shared" si="70"/>
        <v/>
      </c>
      <c r="G860" s="29"/>
    </row>
    <row r="861" spans="1:7" ht="15.75" thickBot="1" x14ac:dyDescent="0.3">
      <c r="A861" s="25"/>
      <c r="B861" s="29">
        <f t="shared" si="68"/>
        <v>0</v>
      </c>
      <c r="C861" s="29" t="str">
        <f t="shared" si="72"/>
        <v>#</v>
      </c>
      <c r="D861" s="29">
        <f t="shared" si="69"/>
        <v>1</v>
      </c>
      <c r="E861" s="30" t="str">
        <f t="shared" si="71"/>
        <v>NA</v>
      </c>
      <c r="F861" s="44" t="str">
        <f t="shared" si="70"/>
        <v/>
      </c>
      <c r="G861" s="29"/>
    </row>
    <row r="862" spans="1:7" ht="15.75" thickBot="1" x14ac:dyDescent="0.3">
      <c r="A862" s="24"/>
      <c r="B862" s="29">
        <f t="shared" si="68"/>
        <v>0</v>
      </c>
      <c r="C862" s="29" t="str">
        <f t="shared" si="72"/>
        <v>#</v>
      </c>
      <c r="D862" s="29">
        <f t="shared" si="69"/>
        <v>1</v>
      </c>
      <c r="E862" s="30" t="str">
        <f t="shared" si="71"/>
        <v>NA</v>
      </c>
      <c r="F862" s="44" t="str">
        <f t="shared" si="70"/>
        <v/>
      </c>
      <c r="G862" s="29"/>
    </row>
    <row r="863" spans="1:7" ht="15.75" thickBot="1" x14ac:dyDescent="0.3">
      <c r="A863" s="25"/>
      <c r="B863" s="29">
        <f t="shared" si="68"/>
        <v>0</v>
      </c>
      <c r="C863" s="29" t="str">
        <f t="shared" si="72"/>
        <v>#</v>
      </c>
      <c r="D863" s="29">
        <f t="shared" si="69"/>
        <v>1</v>
      </c>
      <c r="E863" s="30" t="str">
        <f t="shared" si="71"/>
        <v>NA</v>
      </c>
      <c r="F863" s="44" t="str">
        <f t="shared" si="70"/>
        <v/>
      </c>
      <c r="G863" s="29"/>
    </row>
    <row r="864" spans="1:7" ht="15.75" thickBot="1" x14ac:dyDescent="0.3">
      <c r="A864" s="24"/>
      <c r="B864" s="29">
        <f t="shared" si="68"/>
        <v>0</v>
      </c>
      <c r="C864" s="29" t="str">
        <f t="shared" si="72"/>
        <v>#</v>
      </c>
      <c r="D864" s="29">
        <f t="shared" si="69"/>
        <v>1</v>
      </c>
      <c r="E864" s="30" t="str">
        <f t="shared" si="71"/>
        <v>NA</v>
      </c>
      <c r="F864" s="44" t="str">
        <f t="shared" si="70"/>
        <v/>
      </c>
      <c r="G864" s="29"/>
    </row>
    <row r="865" spans="1:7" ht="15.75" thickBot="1" x14ac:dyDescent="0.3">
      <c r="A865" s="25"/>
      <c r="B865" s="29">
        <f t="shared" si="68"/>
        <v>0</v>
      </c>
      <c r="C865" s="29" t="str">
        <f t="shared" si="72"/>
        <v>#</v>
      </c>
      <c r="D865" s="29">
        <f t="shared" si="69"/>
        <v>1</v>
      </c>
      <c r="E865" s="30" t="str">
        <f t="shared" si="71"/>
        <v>NA</v>
      </c>
      <c r="F865" s="44" t="str">
        <f t="shared" si="70"/>
        <v/>
      </c>
      <c r="G865" s="29"/>
    </row>
    <row r="866" spans="1:7" ht="15.75" thickBot="1" x14ac:dyDescent="0.3">
      <c r="A866" s="24"/>
      <c r="B866" s="29">
        <f t="shared" si="68"/>
        <v>0</v>
      </c>
      <c r="C866" s="29" t="str">
        <f t="shared" si="72"/>
        <v>#</v>
      </c>
      <c r="D866" s="29">
        <f t="shared" si="69"/>
        <v>1</v>
      </c>
      <c r="E866" s="30" t="str">
        <f t="shared" si="71"/>
        <v>NA</v>
      </c>
      <c r="F866" s="44" t="str">
        <f t="shared" si="70"/>
        <v/>
      </c>
      <c r="G866" s="29"/>
    </row>
    <row r="867" spans="1:7" ht="15.75" thickBot="1" x14ac:dyDescent="0.3">
      <c r="A867" s="25"/>
      <c r="B867" s="29">
        <f t="shared" si="68"/>
        <v>0</v>
      </c>
      <c r="C867" s="29" t="str">
        <f t="shared" si="72"/>
        <v>#</v>
      </c>
      <c r="D867" s="29">
        <f t="shared" si="69"/>
        <v>1</v>
      </c>
      <c r="E867" s="30" t="str">
        <f t="shared" si="71"/>
        <v>NA</v>
      </c>
      <c r="F867" s="44" t="str">
        <f t="shared" si="70"/>
        <v/>
      </c>
      <c r="G867" s="29"/>
    </row>
    <row r="868" spans="1:7" ht="15.75" thickBot="1" x14ac:dyDescent="0.3">
      <c r="A868" s="24"/>
      <c r="B868" s="29">
        <f t="shared" si="68"/>
        <v>0</v>
      </c>
      <c r="C868" s="29" t="str">
        <f t="shared" si="72"/>
        <v>#</v>
      </c>
      <c r="D868" s="29">
        <f t="shared" si="69"/>
        <v>1</v>
      </c>
      <c r="E868" s="30" t="str">
        <f t="shared" si="71"/>
        <v>NA</v>
      </c>
      <c r="F868" s="44" t="str">
        <f t="shared" si="70"/>
        <v/>
      </c>
      <c r="G868" s="29"/>
    </row>
    <row r="869" spans="1:7" ht="15.75" thickBot="1" x14ac:dyDescent="0.3">
      <c r="A869" s="25"/>
      <c r="B869" s="29">
        <f t="shared" si="68"/>
        <v>0</v>
      </c>
      <c r="C869" s="29" t="str">
        <f t="shared" si="72"/>
        <v>#</v>
      </c>
      <c r="D869" s="29">
        <f t="shared" si="69"/>
        <v>1</v>
      </c>
      <c r="E869" s="30" t="str">
        <f t="shared" si="71"/>
        <v>NA</v>
      </c>
      <c r="F869" s="44" t="str">
        <f t="shared" si="70"/>
        <v/>
      </c>
      <c r="G869" s="29"/>
    </row>
    <row r="870" spans="1:7" ht="15.75" thickBot="1" x14ac:dyDescent="0.3">
      <c r="A870" s="24"/>
      <c r="B870" s="29">
        <f t="shared" si="68"/>
        <v>0</v>
      </c>
      <c r="C870" s="29" t="str">
        <f t="shared" si="72"/>
        <v>#</v>
      </c>
      <c r="D870" s="29">
        <f t="shared" si="69"/>
        <v>1</v>
      </c>
      <c r="E870" s="30" t="str">
        <f t="shared" si="71"/>
        <v>NA</v>
      </c>
      <c r="F870" s="44" t="str">
        <f t="shared" si="70"/>
        <v/>
      </c>
      <c r="G870" s="29"/>
    </row>
    <row r="871" spans="1:7" ht="15.75" thickBot="1" x14ac:dyDescent="0.3">
      <c r="A871" s="25"/>
      <c r="B871" s="29">
        <f t="shared" si="68"/>
        <v>0</v>
      </c>
      <c r="C871" s="29" t="str">
        <f t="shared" si="72"/>
        <v>#</v>
      </c>
      <c r="D871" s="29">
        <f t="shared" si="69"/>
        <v>1</v>
      </c>
      <c r="E871" s="30" t="str">
        <f t="shared" si="71"/>
        <v>NA</v>
      </c>
      <c r="F871" s="44" t="str">
        <f t="shared" si="70"/>
        <v/>
      </c>
      <c r="G871" s="29"/>
    </row>
    <row r="872" spans="1:7" ht="15.75" thickBot="1" x14ac:dyDescent="0.3">
      <c r="A872" s="24"/>
      <c r="B872" s="29">
        <f t="shared" si="68"/>
        <v>0</v>
      </c>
      <c r="C872" s="29" t="str">
        <f t="shared" si="72"/>
        <v>#</v>
      </c>
      <c r="D872" s="29">
        <f t="shared" si="69"/>
        <v>1</v>
      </c>
      <c r="E872" s="30" t="str">
        <f t="shared" si="71"/>
        <v>NA</v>
      </c>
      <c r="F872" s="44" t="str">
        <f t="shared" si="70"/>
        <v/>
      </c>
      <c r="G872" s="29"/>
    </row>
    <row r="873" spans="1:7" ht="15.75" thickBot="1" x14ac:dyDescent="0.3">
      <c r="A873" s="25"/>
      <c r="B873" s="29">
        <f t="shared" si="68"/>
        <v>0</v>
      </c>
      <c r="C873" s="29" t="str">
        <f t="shared" si="72"/>
        <v>#</v>
      </c>
      <c r="D873" s="29">
        <f t="shared" si="69"/>
        <v>1</v>
      </c>
      <c r="E873" s="30" t="str">
        <f t="shared" si="71"/>
        <v>NA</v>
      </c>
      <c r="F873" s="44" t="str">
        <f t="shared" si="70"/>
        <v/>
      </c>
      <c r="G873" s="29"/>
    </row>
    <row r="874" spans="1:7" ht="15.75" thickBot="1" x14ac:dyDescent="0.3">
      <c r="A874" s="24"/>
      <c r="B874" s="29">
        <f t="shared" si="68"/>
        <v>0</v>
      </c>
      <c r="C874" s="29" t="str">
        <f t="shared" si="72"/>
        <v>#</v>
      </c>
      <c r="D874" s="29">
        <f t="shared" si="69"/>
        <v>1</v>
      </c>
      <c r="E874" s="30" t="str">
        <f t="shared" si="71"/>
        <v>NA</v>
      </c>
      <c r="F874" s="44" t="str">
        <f t="shared" si="70"/>
        <v/>
      </c>
      <c r="G874" s="29"/>
    </row>
    <row r="875" spans="1:7" ht="15.75" thickBot="1" x14ac:dyDescent="0.3">
      <c r="A875" s="25"/>
      <c r="B875" s="29">
        <f t="shared" si="68"/>
        <v>0</v>
      </c>
      <c r="C875" s="29" t="str">
        <f t="shared" si="72"/>
        <v>#</v>
      </c>
      <c r="D875" s="29">
        <f t="shared" si="69"/>
        <v>1</v>
      </c>
      <c r="E875" s="30" t="str">
        <f t="shared" si="71"/>
        <v>NA</v>
      </c>
      <c r="F875" s="44" t="str">
        <f t="shared" si="70"/>
        <v/>
      </c>
      <c r="G875" s="29"/>
    </row>
    <row r="876" spans="1:7" ht="15.75" thickBot="1" x14ac:dyDescent="0.3">
      <c r="A876" s="24"/>
      <c r="B876" s="29">
        <f t="shared" si="68"/>
        <v>0</v>
      </c>
      <c r="C876" s="29" t="str">
        <f t="shared" si="72"/>
        <v>#</v>
      </c>
      <c r="D876" s="29">
        <f t="shared" si="69"/>
        <v>1</v>
      </c>
      <c r="E876" s="30" t="str">
        <f t="shared" si="71"/>
        <v>NA</v>
      </c>
      <c r="F876" s="44" t="str">
        <f t="shared" si="70"/>
        <v/>
      </c>
      <c r="G876" s="29"/>
    </row>
    <row r="877" spans="1:7" ht="15.75" thickBot="1" x14ac:dyDescent="0.3">
      <c r="A877" s="25"/>
      <c r="B877" s="29">
        <f t="shared" si="68"/>
        <v>0</v>
      </c>
      <c r="C877" s="29" t="str">
        <f t="shared" si="72"/>
        <v>#</v>
      </c>
      <c r="D877" s="29">
        <f t="shared" si="69"/>
        <v>1</v>
      </c>
      <c r="E877" s="30" t="str">
        <f t="shared" si="71"/>
        <v>NA</v>
      </c>
      <c r="F877" s="44" t="str">
        <f t="shared" si="70"/>
        <v/>
      </c>
      <c r="G877" s="29"/>
    </row>
    <row r="878" spans="1:7" ht="15.75" thickBot="1" x14ac:dyDescent="0.3">
      <c r="A878" s="24"/>
      <c r="B878" s="29">
        <f t="shared" si="68"/>
        <v>0</v>
      </c>
      <c r="C878" s="29" t="str">
        <f t="shared" si="72"/>
        <v>#</v>
      </c>
      <c r="D878" s="29">
        <f t="shared" si="69"/>
        <v>1</v>
      </c>
      <c r="E878" s="30" t="str">
        <f t="shared" si="71"/>
        <v>NA</v>
      </c>
      <c r="F878" s="44" t="str">
        <f t="shared" si="70"/>
        <v/>
      </c>
      <c r="G878" s="29"/>
    </row>
    <row r="879" spans="1:7" ht="15.75" thickBot="1" x14ac:dyDescent="0.3">
      <c r="A879" s="25"/>
      <c r="B879" s="29">
        <f t="shared" si="68"/>
        <v>0</v>
      </c>
      <c r="C879" s="29" t="str">
        <f t="shared" si="72"/>
        <v>#</v>
      </c>
      <c r="D879" s="29">
        <f t="shared" si="69"/>
        <v>1</v>
      </c>
      <c r="E879" s="30" t="str">
        <f t="shared" si="71"/>
        <v>NA</v>
      </c>
      <c r="F879" s="44" t="str">
        <f t="shared" si="70"/>
        <v/>
      </c>
      <c r="G879" s="29"/>
    </row>
    <row r="880" spans="1:7" ht="15.75" thickBot="1" x14ac:dyDescent="0.3">
      <c r="A880" s="24"/>
      <c r="B880" s="29">
        <f t="shared" si="68"/>
        <v>0</v>
      </c>
      <c r="C880" s="29" t="str">
        <f t="shared" si="72"/>
        <v>#</v>
      </c>
      <c r="D880" s="29">
        <f t="shared" si="69"/>
        <v>1</v>
      </c>
      <c r="E880" s="30" t="str">
        <f t="shared" si="71"/>
        <v>NA</v>
      </c>
      <c r="F880" s="44" t="str">
        <f t="shared" si="70"/>
        <v/>
      </c>
      <c r="G880" s="29"/>
    </row>
    <row r="881" spans="1:7" ht="15.75" thickBot="1" x14ac:dyDescent="0.3">
      <c r="A881" s="25"/>
      <c r="B881" s="29">
        <f t="shared" si="68"/>
        <v>0</v>
      </c>
      <c r="C881" s="29" t="str">
        <f t="shared" si="72"/>
        <v>#</v>
      </c>
      <c r="D881" s="29">
        <f t="shared" si="69"/>
        <v>1</v>
      </c>
      <c r="E881" s="30" t="str">
        <f t="shared" si="71"/>
        <v>NA</v>
      </c>
      <c r="F881" s="44" t="str">
        <f t="shared" si="70"/>
        <v/>
      </c>
      <c r="G881" s="29"/>
    </row>
    <row r="882" spans="1:7" ht="15.75" thickBot="1" x14ac:dyDescent="0.3">
      <c r="A882" s="24"/>
      <c r="B882" s="29">
        <f t="shared" si="68"/>
        <v>0</v>
      </c>
      <c r="C882" s="29" t="str">
        <f t="shared" si="72"/>
        <v>#</v>
      </c>
      <c r="D882" s="29">
        <f t="shared" si="69"/>
        <v>1</v>
      </c>
      <c r="E882" s="30" t="str">
        <f t="shared" si="71"/>
        <v>NA</v>
      </c>
      <c r="F882" s="44" t="str">
        <f t="shared" si="70"/>
        <v/>
      </c>
      <c r="G882" s="29"/>
    </row>
    <row r="883" spans="1:7" ht="15.75" thickBot="1" x14ac:dyDescent="0.3">
      <c r="A883" s="25"/>
      <c r="B883" s="29">
        <f t="shared" si="68"/>
        <v>0</v>
      </c>
      <c r="C883" s="29" t="str">
        <f t="shared" si="72"/>
        <v>#</v>
      </c>
      <c r="D883" s="29">
        <f t="shared" si="69"/>
        <v>1</v>
      </c>
      <c r="E883" s="30" t="str">
        <f t="shared" si="71"/>
        <v>NA</v>
      </c>
      <c r="F883" s="44" t="str">
        <f t="shared" si="70"/>
        <v/>
      </c>
      <c r="G883" s="29"/>
    </row>
    <row r="884" spans="1:7" ht="15.75" thickBot="1" x14ac:dyDescent="0.3">
      <c r="A884" s="24"/>
      <c r="B884" s="29">
        <f t="shared" si="68"/>
        <v>0</v>
      </c>
      <c r="C884" s="29" t="str">
        <f t="shared" si="72"/>
        <v>#</v>
      </c>
      <c r="D884" s="29">
        <f t="shared" si="69"/>
        <v>1</v>
      </c>
      <c r="E884" s="30" t="str">
        <f t="shared" si="71"/>
        <v>NA</v>
      </c>
      <c r="F884" s="44" t="str">
        <f t="shared" si="70"/>
        <v/>
      </c>
      <c r="G884" s="29"/>
    </row>
    <row r="885" spans="1:7" ht="15.75" thickBot="1" x14ac:dyDescent="0.3">
      <c r="A885" s="25"/>
      <c r="B885" s="29">
        <f t="shared" si="68"/>
        <v>0</v>
      </c>
      <c r="C885" s="29" t="str">
        <f t="shared" si="72"/>
        <v>#</v>
      </c>
      <c r="D885" s="29">
        <f t="shared" si="69"/>
        <v>1</v>
      </c>
      <c r="E885" s="30" t="str">
        <f t="shared" si="71"/>
        <v>NA</v>
      </c>
      <c r="F885" s="44" t="str">
        <f t="shared" si="70"/>
        <v/>
      </c>
      <c r="G885" s="29"/>
    </row>
    <row r="886" spans="1:7" ht="15.75" thickBot="1" x14ac:dyDescent="0.3">
      <c r="A886" s="24"/>
      <c r="B886" s="29">
        <f t="shared" si="68"/>
        <v>0</v>
      </c>
      <c r="C886" s="29" t="str">
        <f t="shared" si="72"/>
        <v>#</v>
      </c>
      <c r="D886" s="29">
        <f t="shared" si="69"/>
        <v>1</v>
      </c>
      <c r="E886" s="30" t="str">
        <f t="shared" si="71"/>
        <v>NA</v>
      </c>
      <c r="F886" s="44" t="str">
        <f t="shared" si="70"/>
        <v/>
      </c>
      <c r="G886" s="29"/>
    </row>
    <row r="887" spans="1:7" ht="15.75" thickBot="1" x14ac:dyDescent="0.3">
      <c r="A887" s="25"/>
      <c r="B887" s="29">
        <f t="shared" si="68"/>
        <v>0</v>
      </c>
      <c r="C887" s="29" t="str">
        <f t="shared" si="72"/>
        <v>#</v>
      </c>
      <c r="D887" s="29">
        <f t="shared" si="69"/>
        <v>1</v>
      </c>
      <c r="E887" s="30" t="str">
        <f t="shared" si="71"/>
        <v>NA</v>
      </c>
      <c r="F887" s="44" t="str">
        <f t="shared" si="70"/>
        <v/>
      </c>
      <c r="G887" s="29"/>
    </row>
    <row r="888" spans="1:7" ht="15.75" thickBot="1" x14ac:dyDescent="0.3">
      <c r="A888" s="24"/>
      <c r="B888" s="29">
        <f t="shared" si="68"/>
        <v>0</v>
      </c>
      <c r="C888" s="29" t="str">
        <f t="shared" si="72"/>
        <v>#</v>
      </c>
      <c r="D888" s="29">
        <f t="shared" si="69"/>
        <v>1</v>
      </c>
      <c r="E888" s="30" t="str">
        <f t="shared" si="71"/>
        <v>NA</v>
      </c>
      <c r="F888" s="44" t="str">
        <f t="shared" si="70"/>
        <v/>
      </c>
      <c r="G888" s="29"/>
    </row>
    <row r="889" spans="1:7" ht="15.75" thickBot="1" x14ac:dyDescent="0.3">
      <c r="A889" s="25"/>
      <c r="B889" s="29">
        <f t="shared" si="68"/>
        <v>0</v>
      </c>
      <c r="C889" s="29" t="str">
        <f t="shared" si="72"/>
        <v>#</v>
      </c>
      <c r="D889" s="29">
        <f t="shared" si="69"/>
        <v>1</v>
      </c>
      <c r="E889" s="30" t="str">
        <f t="shared" si="71"/>
        <v>NA</v>
      </c>
      <c r="F889" s="44" t="str">
        <f t="shared" si="70"/>
        <v/>
      </c>
      <c r="G889" s="29"/>
    </row>
    <row r="890" spans="1:7" ht="15.75" thickBot="1" x14ac:dyDescent="0.3">
      <c r="A890" s="24"/>
      <c r="B890" s="29">
        <f t="shared" si="68"/>
        <v>0</v>
      </c>
      <c r="C890" s="29" t="str">
        <f t="shared" si="72"/>
        <v>#</v>
      </c>
      <c r="D890" s="29">
        <f t="shared" si="69"/>
        <v>1</v>
      </c>
      <c r="E890" s="30" t="str">
        <f t="shared" si="71"/>
        <v>NA</v>
      </c>
      <c r="F890" s="44" t="str">
        <f t="shared" si="70"/>
        <v/>
      </c>
      <c r="G890" s="29"/>
    </row>
    <row r="891" spans="1:7" ht="15.75" thickBot="1" x14ac:dyDescent="0.3">
      <c r="A891" s="25"/>
      <c r="B891" s="29">
        <f t="shared" si="68"/>
        <v>0</v>
      </c>
      <c r="C891" s="29" t="str">
        <f t="shared" si="72"/>
        <v>#</v>
      </c>
      <c r="D891" s="29">
        <f t="shared" si="69"/>
        <v>1</v>
      </c>
      <c r="E891" s="30" t="str">
        <f t="shared" si="71"/>
        <v>NA</v>
      </c>
      <c r="F891" s="44" t="str">
        <f t="shared" si="70"/>
        <v/>
      </c>
      <c r="G891" s="29"/>
    </row>
    <row r="892" spans="1:7" ht="15.75" thickBot="1" x14ac:dyDescent="0.3">
      <c r="A892" s="24"/>
      <c r="B892" s="29">
        <f t="shared" si="68"/>
        <v>0</v>
      </c>
      <c r="C892" s="29" t="str">
        <f t="shared" si="72"/>
        <v>#</v>
      </c>
      <c r="D892" s="29">
        <f t="shared" si="69"/>
        <v>1</v>
      </c>
      <c r="E892" s="30" t="str">
        <f t="shared" si="71"/>
        <v>NA</v>
      </c>
      <c r="F892" s="44" t="str">
        <f t="shared" si="70"/>
        <v/>
      </c>
      <c r="G892" s="29"/>
    </row>
    <row r="893" spans="1:7" ht="15.75" thickBot="1" x14ac:dyDescent="0.3">
      <c r="A893" s="25"/>
      <c r="B893" s="29">
        <f t="shared" si="68"/>
        <v>0</v>
      </c>
      <c r="C893" s="29" t="str">
        <f t="shared" si="72"/>
        <v>#</v>
      </c>
      <c r="D893" s="29">
        <f t="shared" si="69"/>
        <v>1</v>
      </c>
      <c r="E893" s="30" t="str">
        <f t="shared" si="71"/>
        <v>NA</v>
      </c>
      <c r="F893" s="44" t="str">
        <f t="shared" si="70"/>
        <v/>
      </c>
      <c r="G893" s="29"/>
    </row>
    <row r="894" spans="1:7" ht="15.75" thickBot="1" x14ac:dyDescent="0.3">
      <c r="A894" s="24"/>
      <c r="B894" s="29">
        <f t="shared" si="68"/>
        <v>0</v>
      </c>
      <c r="C894" s="29" t="str">
        <f t="shared" si="72"/>
        <v>#</v>
      </c>
      <c r="D894" s="29">
        <f t="shared" si="69"/>
        <v>1</v>
      </c>
      <c r="E894" s="30" t="str">
        <f t="shared" si="71"/>
        <v>NA</v>
      </c>
      <c r="F894" s="44" t="str">
        <f t="shared" si="70"/>
        <v/>
      </c>
      <c r="G894" s="29"/>
    </row>
    <row r="895" spans="1:7" ht="15.75" thickBot="1" x14ac:dyDescent="0.3">
      <c r="A895" s="25"/>
      <c r="B895" s="29">
        <f t="shared" si="68"/>
        <v>0</v>
      </c>
      <c r="C895" s="29" t="str">
        <f t="shared" si="72"/>
        <v>#</v>
      </c>
      <c r="D895" s="29">
        <f t="shared" si="69"/>
        <v>1</v>
      </c>
      <c r="E895" s="30" t="str">
        <f t="shared" si="71"/>
        <v>NA</v>
      </c>
      <c r="F895" s="44" t="str">
        <f t="shared" si="70"/>
        <v/>
      </c>
      <c r="G895" s="29"/>
    </row>
    <row r="896" spans="1:7" ht="15.75" thickBot="1" x14ac:dyDescent="0.3">
      <c r="A896" s="24"/>
      <c r="B896" s="29">
        <f t="shared" si="68"/>
        <v>0</v>
      </c>
      <c r="C896" s="29" t="str">
        <f t="shared" si="72"/>
        <v>#</v>
      </c>
      <c r="D896" s="29">
        <f t="shared" si="69"/>
        <v>1</v>
      </c>
      <c r="E896" s="30" t="str">
        <f t="shared" si="71"/>
        <v>NA</v>
      </c>
      <c r="F896" s="44" t="str">
        <f t="shared" si="70"/>
        <v/>
      </c>
      <c r="G896" s="29"/>
    </row>
    <row r="897" spans="1:7" ht="15.75" thickBot="1" x14ac:dyDescent="0.3">
      <c r="A897" s="25"/>
      <c r="B897" s="29">
        <f t="shared" si="68"/>
        <v>0</v>
      </c>
      <c r="C897" s="29" t="str">
        <f t="shared" si="72"/>
        <v>#</v>
      </c>
      <c r="D897" s="29">
        <f t="shared" si="69"/>
        <v>1</v>
      </c>
      <c r="E897" s="30" t="str">
        <f t="shared" si="71"/>
        <v>NA</v>
      </c>
      <c r="F897" s="44" t="str">
        <f t="shared" si="70"/>
        <v/>
      </c>
      <c r="G897" s="29"/>
    </row>
    <row r="898" spans="1:7" ht="15.75" thickBot="1" x14ac:dyDescent="0.3">
      <c r="A898" s="24"/>
      <c r="B898" s="29">
        <f t="shared" ref="B898:B961" si="73">LEN(A898)</f>
        <v>0</v>
      </c>
      <c r="C898" s="29" t="str">
        <f t="shared" si="72"/>
        <v>#</v>
      </c>
      <c r="D898" s="29">
        <f t="shared" ref="D898:D961" si="74">LEN(C898)</f>
        <v>1</v>
      </c>
      <c r="E898" s="30" t="str">
        <f t="shared" si="71"/>
        <v>NA</v>
      </c>
      <c r="F898" s="44" t="str">
        <f t="shared" ref="F898:F961" si="75">IFERROR(MID(E898,1,FIND(",",E898,1)-1),"")</f>
        <v/>
      </c>
      <c r="G898" s="29"/>
    </row>
    <row r="899" spans="1:7" ht="15.75" thickBot="1" x14ac:dyDescent="0.3">
      <c r="A899" s="25"/>
      <c r="B899" s="29">
        <f t="shared" si="73"/>
        <v>0</v>
      </c>
      <c r="C899" s="29" t="str">
        <f t="shared" si="72"/>
        <v>#</v>
      </c>
      <c r="D899" s="29">
        <f t="shared" si="74"/>
        <v>1</v>
      </c>
      <c r="E899" s="30" t="str">
        <f t="shared" si="71"/>
        <v>NA</v>
      </c>
      <c r="F899" s="44" t="str">
        <f t="shared" si="75"/>
        <v/>
      </c>
      <c r="G899" s="29"/>
    </row>
    <row r="900" spans="1:7" ht="15.75" thickBot="1" x14ac:dyDescent="0.3">
      <c r="A900" s="24"/>
      <c r="B900" s="29">
        <f t="shared" si="73"/>
        <v>0</v>
      </c>
      <c r="C900" s="29" t="str">
        <f t="shared" si="72"/>
        <v>#</v>
      </c>
      <c r="D900" s="29">
        <f t="shared" si="74"/>
        <v>1</v>
      </c>
      <c r="E900" s="30" t="str">
        <f t="shared" si="71"/>
        <v>NA</v>
      </c>
      <c r="F900" s="44" t="str">
        <f t="shared" si="75"/>
        <v/>
      </c>
      <c r="G900" s="29"/>
    </row>
    <row r="901" spans="1:7" ht="15.75" thickBot="1" x14ac:dyDescent="0.3">
      <c r="A901" s="25"/>
      <c r="B901" s="29">
        <f t="shared" si="73"/>
        <v>0</v>
      </c>
      <c r="C901" s="29" t="str">
        <f t="shared" si="72"/>
        <v>#</v>
      </c>
      <c r="D901" s="29">
        <f t="shared" si="74"/>
        <v>1</v>
      </c>
      <c r="E901" s="30" t="str">
        <f t="shared" ref="E901:E964" si="76">IFERROR(TEXT(DATE(RIGHT(MID(A901,FIND("µ",SUBSTITUTE(A901,",","µ",1))+2,FIND("µ",SUBSTITUTE(A901,",","µ",2))-FIND("µ",SUBSTITUTE(A901,",","µ",1))+4),4),MONTH(1&amp;MID(MID(A901,FIND("µ",SUBSTITUTE(A901,",","µ",1))+2,FIND("µ",SUBSTITUTE(A901,",","µ",2))-FIND("µ",SUBSTITUTE(A901,",","µ",1))+4),1,FIND(" ",MID(A901,FIND("µ",SUBSTITUTE(A901,",","µ",1))+2,FIND("µ",SUBSTITUTE(A901,",","µ",2))-FIND("µ",SUBSTITUTE(A901,",","µ",1))+4))-1)),MID(MID(A901,FIND("µ",SUBSTITUTE(A901,",","µ",1))+2,FIND("µ",SUBSTITUTE(A901,",","µ",2))-FIND("µ",SUBSTITUTE(A901,",","µ",1))+4),FIND(" ",MID(A901,FIND("µ",SUBSTITUTE(A901,",","µ",1))+2,FIND("µ",SUBSTITUTE(A901,",","µ",2))-FIND("µ",SUBSTITUTE(A901,",","µ",1))+4))+1,2)),"JJ/MM/AA") &amp;","&amp;" "&amp; TEXT(VALUE(MID(A901,FIND(""",""",A901)+3,10)),"hh:mm:ss")&amp;" "&amp;MID(A901,FIND("µ",SUBSTITUTE(A901,",","µ",4))+2,FIND("µ",SUBSTITUTE(A901,",","µ",5))-FIND("µ",SUBSTITUTE(A901,",","µ",4))-3) &amp;" "&amp;MID(A901,FIND("µ",SUBSTITUTE(A901,",","µ",20))+2,FIND("µ",SUBSTITUTE(A901,",","µ",21))-FIND("µ",SUBSTITUTE(A901,",","µ",20))-3)&amp;" "&amp;MID(A901,FIND("µ",SUBSTITUTE(A901,",","µ",25))+2,FIND("µ",SUBSTITUTE(A901,",","µ",26))-FIND("µ",SUBSTITUTE(A901,",","µ",25))-3)&amp;" "&amp;"€"&amp;MID(A901,FIND("µ",SUBSTITUTE(A901,",","µ",26))+2,FIND("µ",SUBSTITUTE(A901,",","µ",27))-FIND("µ",SUBSTITUTE(A901,",","µ",26))-3),"NA")</f>
        <v>NA</v>
      </c>
      <c r="F901" s="44" t="str">
        <f t="shared" si="75"/>
        <v/>
      </c>
      <c r="G901" s="29"/>
    </row>
    <row r="902" spans="1:7" ht="15.75" thickBot="1" x14ac:dyDescent="0.3">
      <c r="A902" s="24"/>
      <c r="B902" s="29">
        <f t="shared" si="73"/>
        <v>0</v>
      </c>
      <c r="C902" s="29" t="str">
        <f t="shared" si="72"/>
        <v>#</v>
      </c>
      <c r="D902" s="29">
        <f t="shared" si="74"/>
        <v>1</v>
      </c>
      <c r="E902" s="30" t="str">
        <f t="shared" si="76"/>
        <v>NA</v>
      </c>
      <c r="F902" s="44" t="str">
        <f t="shared" si="75"/>
        <v/>
      </c>
      <c r="G902" s="29"/>
    </row>
    <row r="903" spans="1:7" ht="15.75" thickBot="1" x14ac:dyDescent="0.3">
      <c r="A903" s="25"/>
      <c r="B903" s="29">
        <f t="shared" si="73"/>
        <v>0</v>
      </c>
      <c r="C903" s="29" t="str">
        <f t="shared" si="72"/>
        <v>#</v>
      </c>
      <c r="D903" s="29">
        <f t="shared" si="74"/>
        <v>1</v>
      </c>
      <c r="E903" s="30" t="str">
        <f t="shared" si="76"/>
        <v>NA</v>
      </c>
      <c r="F903" s="44" t="str">
        <f t="shared" si="75"/>
        <v/>
      </c>
      <c r="G903" s="29"/>
    </row>
    <row r="904" spans="1:7" ht="15.75" thickBot="1" x14ac:dyDescent="0.3">
      <c r="A904" s="24"/>
      <c r="B904" s="29">
        <f t="shared" si="73"/>
        <v>0</v>
      </c>
      <c r="C904" s="29" t="str">
        <f t="shared" si="72"/>
        <v>#</v>
      </c>
      <c r="D904" s="29">
        <f t="shared" si="74"/>
        <v>1</v>
      </c>
      <c r="E904" s="30" t="str">
        <f t="shared" si="76"/>
        <v>NA</v>
      </c>
      <c r="F904" s="44" t="str">
        <f t="shared" si="75"/>
        <v/>
      </c>
      <c r="G904" s="29"/>
    </row>
    <row r="905" spans="1:7" ht="15.75" thickBot="1" x14ac:dyDescent="0.3">
      <c r="A905" s="25"/>
      <c r="B905" s="29">
        <f t="shared" si="73"/>
        <v>0</v>
      </c>
      <c r="C905" s="29" t="str">
        <f t="shared" si="72"/>
        <v>#</v>
      </c>
      <c r="D905" s="29">
        <f t="shared" si="74"/>
        <v>1</v>
      </c>
      <c r="E905" s="30" t="str">
        <f t="shared" si="76"/>
        <v>NA</v>
      </c>
      <c r="F905" s="44" t="str">
        <f t="shared" si="75"/>
        <v/>
      </c>
      <c r="G905" s="29"/>
    </row>
    <row r="906" spans="1:7" ht="15.75" thickBot="1" x14ac:dyDescent="0.3">
      <c r="A906" s="24"/>
      <c r="B906" s="29">
        <f t="shared" si="73"/>
        <v>0</v>
      </c>
      <c r="C906" s="29" t="str">
        <f t="shared" si="72"/>
        <v>#</v>
      </c>
      <c r="D906" s="29">
        <f t="shared" si="74"/>
        <v>1</v>
      </c>
      <c r="E906" s="30" t="str">
        <f t="shared" si="76"/>
        <v>NA</v>
      </c>
      <c r="F906" s="44" t="str">
        <f t="shared" si="75"/>
        <v/>
      </c>
      <c r="G906" s="29"/>
    </row>
    <row r="907" spans="1:7" ht="15.75" thickBot="1" x14ac:dyDescent="0.3">
      <c r="A907" s="25"/>
      <c r="B907" s="29">
        <f t="shared" si="73"/>
        <v>0</v>
      </c>
      <c r="C907" s="29" t="str">
        <f t="shared" si="72"/>
        <v>#</v>
      </c>
      <c r="D907" s="29">
        <f t="shared" si="74"/>
        <v>1</v>
      </c>
      <c r="E907" s="30" t="str">
        <f t="shared" si="76"/>
        <v>NA</v>
      </c>
      <c r="F907" s="44" t="str">
        <f t="shared" si="75"/>
        <v/>
      </c>
      <c r="G907" s="29"/>
    </row>
    <row r="908" spans="1:7" ht="15.75" thickBot="1" x14ac:dyDescent="0.3">
      <c r="A908" s="24"/>
      <c r="B908" s="29">
        <f t="shared" si="73"/>
        <v>0</v>
      </c>
      <c r="C908" s="29" t="str">
        <f t="shared" si="72"/>
        <v>#</v>
      </c>
      <c r="D908" s="29">
        <f t="shared" si="74"/>
        <v>1</v>
      </c>
      <c r="E908" s="30" t="str">
        <f t="shared" si="76"/>
        <v>NA</v>
      </c>
      <c r="F908" s="44" t="str">
        <f t="shared" si="75"/>
        <v/>
      </c>
      <c r="G908" s="29"/>
    </row>
    <row r="909" spans="1:7" ht="15.75" thickBot="1" x14ac:dyDescent="0.3">
      <c r="A909" s="25"/>
      <c r="B909" s="29">
        <f t="shared" si="73"/>
        <v>0</v>
      </c>
      <c r="C909" s="29" t="str">
        <f t="shared" si="72"/>
        <v>#</v>
      </c>
      <c r="D909" s="29">
        <f t="shared" si="74"/>
        <v>1</v>
      </c>
      <c r="E909" s="30" t="str">
        <f t="shared" si="76"/>
        <v>NA</v>
      </c>
      <c r="F909" s="44" t="str">
        <f t="shared" si="75"/>
        <v/>
      </c>
      <c r="G909" s="29"/>
    </row>
    <row r="910" spans="1:7" ht="15.75" thickBot="1" x14ac:dyDescent="0.3">
      <c r="A910" s="24"/>
      <c r="B910" s="29">
        <f t="shared" si="73"/>
        <v>0</v>
      </c>
      <c r="C910" s="29" t="str">
        <f t="shared" si="72"/>
        <v>#</v>
      </c>
      <c r="D910" s="29">
        <f t="shared" si="74"/>
        <v>1</v>
      </c>
      <c r="E910" s="30" t="str">
        <f t="shared" si="76"/>
        <v>NA</v>
      </c>
      <c r="F910" s="44" t="str">
        <f t="shared" si="75"/>
        <v/>
      </c>
      <c r="G910" s="29"/>
    </row>
    <row r="911" spans="1:7" ht="15.75" thickBot="1" x14ac:dyDescent="0.3">
      <c r="A911" s="25"/>
      <c r="B911" s="29">
        <f t="shared" si="73"/>
        <v>0</v>
      </c>
      <c r="C911" s="29" t="str">
        <f t="shared" si="72"/>
        <v>#</v>
      </c>
      <c r="D911" s="29">
        <f t="shared" si="74"/>
        <v>1</v>
      </c>
      <c r="E911" s="30" t="str">
        <f t="shared" si="76"/>
        <v>NA</v>
      </c>
      <c r="F911" s="44" t="str">
        <f t="shared" si="75"/>
        <v/>
      </c>
      <c r="G911" s="29"/>
    </row>
    <row r="912" spans="1:7" ht="15.75" thickBot="1" x14ac:dyDescent="0.3">
      <c r="A912" s="24"/>
      <c r="B912" s="29">
        <f t="shared" si="73"/>
        <v>0</v>
      </c>
      <c r="C912" s="29" t="str">
        <f t="shared" si="72"/>
        <v>#</v>
      </c>
      <c r="D912" s="29">
        <f t="shared" si="74"/>
        <v>1</v>
      </c>
      <c r="E912" s="30" t="str">
        <f t="shared" si="76"/>
        <v>NA</v>
      </c>
      <c r="F912" s="44" t="str">
        <f t="shared" si="75"/>
        <v/>
      </c>
      <c r="G912" s="29"/>
    </row>
    <row r="913" spans="1:7" ht="15.75" thickBot="1" x14ac:dyDescent="0.3">
      <c r="A913" s="25"/>
      <c r="B913" s="29">
        <f t="shared" si="73"/>
        <v>0</v>
      </c>
      <c r="C913" s="29" t="str">
        <f t="shared" si="72"/>
        <v>#</v>
      </c>
      <c r="D913" s="29">
        <f t="shared" si="74"/>
        <v>1</v>
      </c>
      <c r="E913" s="30" t="str">
        <f t="shared" si="76"/>
        <v>NA</v>
      </c>
      <c r="F913" s="44" t="str">
        <f t="shared" si="75"/>
        <v/>
      </c>
      <c r="G913" s="29"/>
    </row>
    <row r="914" spans="1:7" ht="15.75" thickBot="1" x14ac:dyDescent="0.3">
      <c r="A914" s="24"/>
      <c r="B914" s="29">
        <f t="shared" si="73"/>
        <v>0</v>
      </c>
      <c r="C914" s="29" t="str">
        <f t="shared" si="72"/>
        <v>#</v>
      </c>
      <c r="D914" s="29">
        <f t="shared" si="74"/>
        <v>1</v>
      </c>
      <c r="E914" s="30" t="str">
        <f t="shared" si="76"/>
        <v>NA</v>
      </c>
      <c r="F914" s="44" t="str">
        <f t="shared" si="75"/>
        <v/>
      </c>
      <c r="G914" s="29"/>
    </row>
    <row r="915" spans="1:7" ht="15.75" thickBot="1" x14ac:dyDescent="0.3">
      <c r="A915" s="25"/>
      <c r="B915" s="29">
        <f t="shared" si="73"/>
        <v>0</v>
      </c>
      <c r="C915" s="29" t="str">
        <f t="shared" ref="C915:C978" si="77" xml:space="preserve"> "#" &amp; IFERROR(MID(A915,1,FIND(",",A915,1)-1),"")</f>
        <v>#</v>
      </c>
      <c r="D915" s="29">
        <f t="shared" si="74"/>
        <v>1</v>
      </c>
      <c r="E915" s="30" t="str">
        <f t="shared" si="76"/>
        <v>NA</v>
      </c>
      <c r="F915" s="44" t="str">
        <f t="shared" si="75"/>
        <v/>
      </c>
      <c r="G915" s="29"/>
    </row>
    <row r="916" spans="1:7" ht="15.75" thickBot="1" x14ac:dyDescent="0.3">
      <c r="A916" s="24"/>
      <c r="B916" s="29">
        <f t="shared" si="73"/>
        <v>0</v>
      </c>
      <c r="C916" s="29" t="str">
        <f t="shared" si="77"/>
        <v>#</v>
      </c>
      <c r="D916" s="29">
        <f t="shared" si="74"/>
        <v>1</v>
      </c>
      <c r="E916" s="30" t="str">
        <f t="shared" si="76"/>
        <v>NA</v>
      </c>
      <c r="F916" s="44" t="str">
        <f t="shared" si="75"/>
        <v/>
      </c>
      <c r="G916" s="29"/>
    </row>
    <row r="917" spans="1:7" ht="15.75" thickBot="1" x14ac:dyDescent="0.3">
      <c r="A917" s="25"/>
      <c r="B917" s="29">
        <f t="shared" si="73"/>
        <v>0</v>
      </c>
      <c r="C917" s="29" t="str">
        <f t="shared" si="77"/>
        <v>#</v>
      </c>
      <c r="D917" s="29">
        <f t="shared" si="74"/>
        <v>1</v>
      </c>
      <c r="E917" s="30" t="str">
        <f t="shared" si="76"/>
        <v>NA</v>
      </c>
      <c r="F917" s="44" t="str">
        <f t="shared" si="75"/>
        <v/>
      </c>
      <c r="G917" s="29"/>
    </row>
    <row r="918" spans="1:7" ht="15.75" thickBot="1" x14ac:dyDescent="0.3">
      <c r="A918" s="24"/>
      <c r="B918" s="29">
        <f t="shared" si="73"/>
        <v>0</v>
      </c>
      <c r="C918" s="29" t="str">
        <f t="shared" si="77"/>
        <v>#</v>
      </c>
      <c r="D918" s="29">
        <f t="shared" si="74"/>
        <v>1</v>
      </c>
      <c r="E918" s="30" t="str">
        <f t="shared" si="76"/>
        <v>NA</v>
      </c>
      <c r="F918" s="44" t="str">
        <f t="shared" si="75"/>
        <v/>
      </c>
      <c r="G918" s="29"/>
    </row>
    <row r="919" spans="1:7" ht="15.75" thickBot="1" x14ac:dyDescent="0.3">
      <c r="A919" s="25"/>
      <c r="B919" s="29">
        <f t="shared" si="73"/>
        <v>0</v>
      </c>
      <c r="C919" s="29" t="str">
        <f t="shared" si="77"/>
        <v>#</v>
      </c>
      <c r="D919" s="29">
        <f t="shared" si="74"/>
        <v>1</v>
      </c>
      <c r="E919" s="30" t="str">
        <f t="shared" si="76"/>
        <v>NA</v>
      </c>
      <c r="F919" s="44" t="str">
        <f t="shared" si="75"/>
        <v/>
      </c>
      <c r="G919" s="29"/>
    </row>
    <row r="920" spans="1:7" ht="15.75" thickBot="1" x14ac:dyDescent="0.3">
      <c r="A920" s="24"/>
      <c r="B920" s="29">
        <f t="shared" si="73"/>
        <v>0</v>
      </c>
      <c r="C920" s="29" t="str">
        <f t="shared" si="77"/>
        <v>#</v>
      </c>
      <c r="D920" s="29">
        <f t="shared" si="74"/>
        <v>1</v>
      </c>
      <c r="E920" s="30" t="str">
        <f t="shared" si="76"/>
        <v>NA</v>
      </c>
      <c r="F920" s="44" t="str">
        <f t="shared" si="75"/>
        <v/>
      </c>
      <c r="G920" s="29"/>
    </row>
    <row r="921" spans="1:7" ht="15.75" thickBot="1" x14ac:dyDescent="0.3">
      <c r="A921" s="25"/>
      <c r="B921" s="29">
        <f t="shared" si="73"/>
        <v>0</v>
      </c>
      <c r="C921" s="29" t="str">
        <f t="shared" si="77"/>
        <v>#</v>
      </c>
      <c r="D921" s="29">
        <f t="shared" si="74"/>
        <v>1</v>
      </c>
      <c r="E921" s="30" t="str">
        <f t="shared" si="76"/>
        <v>NA</v>
      </c>
      <c r="F921" s="44" t="str">
        <f t="shared" si="75"/>
        <v/>
      </c>
      <c r="G921" s="29"/>
    </row>
    <row r="922" spans="1:7" ht="15.75" thickBot="1" x14ac:dyDescent="0.3">
      <c r="A922" s="24"/>
      <c r="B922" s="29">
        <f t="shared" si="73"/>
        <v>0</v>
      </c>
      <c r="C922" s="29" t="str">
        <f t="shared" si="77"/>
        <v>#</v>
      </c>
      <c r="D922" s="29">
        <f t="shared" si="74"/>
        <v>1</v>
      </c>
      <c r="E922" s="30" t="str">
        <f t="shared" si="76"/>
        <v>NA</v>
      </c>
      <c r="F922" s="44" t="str">
        <f t="shared" si="75"/>
        <v/>
      </c>
      <c r="G922" s="29"/>
    </row>
    <row r="923" spans="1:7" ht="15.75" thickBot="1" x14ac:dyDescent="0.3">
      <c r="A923" s="25"/>
      <c r="B923" s="29">
        <f t="shared" si="73"/>
        <v>0</v>
      </c>
      <c r="C923" s="29" t="str">
        <f t="shared" si="77"/>
        <v>#</v>
      </c>
      <c r="D923" s="29">
        <f t="shared" si="74"/>
        <v>1</v>
      </c>
      <c r="E923" s="30" t="str">
        <f t="shared" si="76"/>
        <v>NA</v>
      </c>
      <c r="F923" s="44" t="str">
        <f t="shared" si="75"/>
        <v/>
      </c>
      <c r="G923" s="29"/>
    </row>
    <row r="924" spans="1:7" ht="15.75" thickBot="1" x14ac:dyDescent="0.3">
      <c r="A924" s="24"/>
      <c r="B924" s="29">
        <f t="shared" si="73"/>
        <v>0</v>
      </c>
      <c r="C924" s="29" t="str">
        <f t="shared" si="77"/>
        <v>#</v>
      </c>
      <c r="D924" s="29">
        <f t="shared" si="74"/>
        <v>1</v>
      </c>
      <c r="E924" s="30" t="str">
        <f t="shared" si="76"/>
        <v>NA</v>
      </c>
      <c r="F924" s="44" t="str">
        <f t="shared" si="75"/>
        <v/>
      </c>
      <c r="G924" s="29"/>
    </row>
    <row r="925" spans="1:7" ht="15.75" thickBot="1" x14ac:dyDescent="0.3">
      <c r="A925" s="25"/>
      <c r="B925" s="29">
        <f t="shared" si="73"/>
        <v>0</v>
      </c>
      <c r="C925" s="29" t="str">
        <f t="shared" si="77"/>
        <v>#</v>
      </c>
      <c r="D925" s="29">
        <f t="shared" si="74"/>
        <v>1</v>
      </c>
      <c r="E925" s="30" t="str">
        <f t="shared" si="76"/>
        <v>NA</v>
      </c>
      <c r="F925" s="44" t="str">
        <f t="shared" si="75"/>
        <v/>
      </c>
      <c r="G925" s="29"/>
    </row>
    <row r="926" spans="1:7" ht="15.75" thickBot="1" x14ac:dyDescent="0.3">
      <c r="A926" s="24"/>
      <c r="B926" s="29">
        <f t="shared" si="73"/>
        <v>0</v>
      </c>
      <c r="C926" s="29" t="str">
        <f t="shared" si="77"/>
        <v>#</v>
      </c>
      <c r="D926" s="29">
        <f t="shared" si="74"/>
        <v>1</v>
      </c>
      <c r="E926" s="30" t="str">
        <f t="shared" si="76"/>
        <v>NA</v>
      </c>
      <c r="F926" s="44" t="str">
        <f t="shared" si="75"/>
        <v/>
      </c>
      <c r="G926" s="29"/>
    </row>
    <row r="927" spans="1:7" ht="15.75" thickBot="1" x14ac:dyDescent="0.3">
      <c r="A927" s="25"/>
      <c r="B927" s="29">
        <f t="shared" si="73"/>
        <v>0</v>
      </c>
      <c r="C927" s="29" t="str">
        <f t="shared" si="77"/>
        <v>#</v>
      </c>
      <c r="D927" s="29">
        <f t="shared" si="74"/>
        <v>1</v>
      </c>
      <c r="E927" s="30" t="str">
        <f t="shared" si="76"/>
        <v>NA</v>
      </c>
      <c r="F927" s="44" t="str">
        <f t="shared" si="75"/>
        <v/>
      </c>
      <c r="G927" s="29"/>
    </row>
    <row r="928" spans="1:7" ht="15.75" thickBot="1" x14ac:dyDescent="0.3">
      <c r="A928" s="24"/>
      <c r="B928" s="29">
        <f t="shared" si="73"/>
        <v>0</v>
      </c>
      <c r="C928" s="29" t="str">
        <f t="shared" si="77"/>
        <v>#</v>
      </c>
      <c r="D928" s="29">
        <f t="shared" si="74"/>
        <v>1</v>
      </c>
      <c r="E928" s="30" t="str">
        <f t="shared" si="76"/>
        <v>NA</v>
      </c>
      <c r="F928" s="44" t="str">
        <f t="shared" si="75"/>
        <v/>
      </c>
      <c r="G928" s="29"/>
    </row>
    <row r="929" spans="1:7" ht="15.75" thickBot="1" x14ac:dyDescent="0.3">
      <c r="A929" s="25"/>
      <c r="B929" s="29">
        <f t="shared" si="73"/>
        <v>0</v>
      </c>
      <c r="C929" s="29" t="str">
        <f t="shared" si="77"/>
        <v>#</v>
      </c>
      <c r="D929" s="29">
        <f t="shared" si="74"/>
        <v>1</v>
      </c>
      <c r="E929" s="30" t="str">
        <f t="shared" si="76"/>
        <v>NA</v>
      </c>
      <c r="F929" s="44" t="str">
        <f t="shared" si="75"/>
        <v/>
      </c>
      <c r="G929" s="29"/>
    </row>
    <row r="930" spans="1:7" ht="15.75" thickBot="1" x14ac:dyDescent="0.3">
      <c r="A930" s="24"/>
      <c r="B930" s="29">
        <f t="shared" si="73"/>
        <v>0</v>
      </c>
      <c r="C930" s="29" t="str">
        <f t="shared" si="77"/>
        <v>#</v>
      </c>
      <c r="D930" s="29">
        <f t="shared" si="74"/>
        <v>1</v>
      </c>
      <c r="E930" s="30" t="str">
        <f t="shared" si="76"/>
        <v>NA</v>
      </c>
      <c r="F930" s="44" t="str">
        <f t="shared" si="75"/>
        <v/>
      </c>
      <c r="G930" s="29"/>
    </row>
    <row r="931" spans="1:7" ht="15.75" thickBot="1" x14ac:dyDescent="0.3">
      <c r="A931" s="25"/>
      <c r="B931" s="29">
        <f t="shared" si="73"/>
        <v>0</v>
      </c>
      <c r="C931" s="29" t="str">
        <f t="shared" si="77"/>
        <v>#</v>
      </c>
      <c r="D931" s="29">
        <f t="shared" si="74"/>
        <v>1</v>
      </c>
      <c r="E931" s="30" t="str">
        <f t="shared" si="76"/>
        <v>NA</v>
      </c>
      <c r="F931" s="44" t="str">
        <f t="shared" si="75"/>
        <v/>
      </c>
      <c r="G931" s="29"/>
    </row>
    <row r="932" spans="1:7" ht="15.75" thickBot="1" x14ac:dyDescent="0.3">
      <c r="A932" s="24"/>
      <c r="B932" s="29">
        <f t="shared" si="73"/>
        <v>0</v>
      </c>
      <c r="C932" s="29" t="str">
        <f t="shared" si="77"/>
        <v>#</v>
      </c>
      <c r="D932" s="29">
        <f t="shared" si="74"/>
        <v>1</v>
      </c>
      <c r="E932" s="30" t="str">
        <f t="shared" si="76"/>
        <v>NA</v>
      </c>
      <c r="F932" s="44" t="str">
        <f t="shared" si="75"/>
        <v/>
      </c>
      <c r="G932" s="29"/>
    </row>
    <row r="933" spans="1:7" ht="15.75" thickBot="1" x14ac:dyDescent="0.3">
      <c r="A933" s="25"/>
      <c r="B933" s="29">
        <f t="shared" si="73"/>
        <v>0</v>
      </c>
      <c r="C933" s="29" t="str">
        <f t="shared" si="77"/>
        <v>#</v>
      </c>
      <c r="D933" s="29">
        <f t="shared" si="74"/>
        <v>1</v>
      </c>
      <c r="E933" s="30" t="str">
        <f t="shared" si="76"/>
        <v>NA</v>
      </c>
      <c r="F933" s="44" t="str">
        <f t="shared" si="75"/>
        <v/>
      </c>
      <c r="G933" s="29"/>
    </row>
    <row r="934" spans="1:7" ht="15.75" thickBot="1" x14ac:dyDescent="0.3">
      <c r="A934" s="24"/>
      <c r="B934" s="29">
        <f t="shared" si="73"/>
        <v>0</v>
      </c>
      <c r="C934" s="29" t="str">
        <f t="shared" si="77"/>
        <v>#</v>
      </c>
      <c r="D934" s="29">
        <f t="shared" si="74"/>
        <v>1</v>
      </c>
      <c r="E934" s="30" t="str">
        <f t="shared" si="76"/>
        <v>NA</v>
      </c>
      <c r="F934" s="44" t="str">
        <f t="shared" si="75"/>
        <v/>
      </c>
      <c r="G934" s="29"/>
    </row>
    <row r="935" spans="1:7" ht="15.75" thickBot="1" x14ac:dyDescent="0.3">
      <c r="A935" s="25"/>
      <c r="B935" s="29">
        <f t="shared" si="73"/>
        <v>0</v>
      </c>
      <c r="C935" s="29" t="str">
        <f t="shared" si="77"/>
        <v>#</v>
      </c>
      <c r="D935" s="29">
        <f t="shared" si="74"/>
        <v>1</v>
      </c>
      <c r="E935" s="30" t="str">
        <f t="shared" si="76"/>
        <v>NA</v>
      </c>
      <c r="F935" s="44" t="str">
        <f t="shared" si="75"/>
        <v/>
      </c>
      <c r="G935" s="29"/>
    </row>
    <row r="936" spans="1:7" ht="15.75" thickBot="1" x14ac:dyDescent="0.3">
      <c r="A936" s="24"/>
      <c r="B936" s="29">
        <f t="shared" si="73"/>
        <v>0</v>
      </c>
      <c r="C936" s="29" t="str">
        <f t="shared" si="77"/>
        <v>#</v>
      </c>
      <c r="D936" s="29">
        <f t="shared" si="74"/>
        <v>1</v>
      </c>
      <c r="E936" s="30" t="str">
        <f t="shared" si="76"/>
        <v>NA</v>
      </c>
      <c r="F936" s="44" t="str">
        <f t="shared" si="75"/>
        <v/>
      </c>
      <c r="G936" s="29"/>
    </row>
    <row r="937" spans="1:7" ht="15.75" thickBot="1" x14ac:dyDescent="0.3">
      <c r="A937" s="25"/>
      <c r="B937" s="29">
        <f t="shared" si="73"/>
        <v>0</v>
      </c>
      <c r="C937" s="29" t="str">
        <f t="shared" si="77"/>
        <v>#</v>
      </c>
      <c r="D937" s="29">
        <f t="shared" si="74"/>
        <v>1</v>
      </c>
      <c r="E937" s="30" t="str">
        <f t="shared" si="76"/>
        <v>NA</v>
      </c>
      <c r="F937" s="44" t="str">
        <f t="shared" si="75"/>
        <v/>
      </c>
      <c r="G937" s="29"/>
    </row>
    <row r="938" spans="1:7" ht="15.75" thickBot="1" x14ac:dyDescent="0.3">
      <c r="A938" s="24"/>
      <c r="B938" s="29">
        <f t="shared" si="73"/>
        <v>0</v>
      </c>
      <c r="C938" s="29" t="str">
        <f t="shared" si="77"/>
        <v>#</v>
      </c>
      <c r="D938" s="29">
        <f t="shared" si="74"/>
        <v>1</v>
      </c>
      <c r="E938" s="30" t="str">
        <f t="shared" si="76"/>
        <v>NA</v>
      </c>
      <c r="F938" s="44" t="str">
        <f t="shared" si="75"/>
        <v/>
      </c>
      <c r="G938" s="29"/>
    </row>
    <row r="939" spans="1:7" ht="15.75" thickBot="1" x14ac:dyDescent="0.3">
      <c r="A939" s="25"/>
      <c r="B939" s="29">
        <f t="shared" si="73"/>
        <v>0</v>
      </c>
      <c r="C939" s="29" t="str">
        <f t="shared" si="77"/>
        <v>#</v>
      </c>
      <c r="D939" s="29">
        <f t="shared" si="74"/>
        <v>1</v>
      </c>
      <c r="E939" s="30" t="str">
        <f t="shared" si="76"/>
        <v>NA</v>
      </c>
      <c r="F939" s="44" t="str">
        <f t="shared" si="75"/>
        <v/>
      </c>
      <c r="G939" s="29"/>
    </row>
    <row r="940" spans="1:7" ht="15.75" thickBot="1" x14ac:dyDescent="0.3">
      <c r="A940" s="24"/>
      <c r="B940" s="29">
        <f t="shared" si="73"/>
        <v>0</v>
      </c>
      <c r="C940" s="29" t="str">
        <f t="shared" si="77"/>
        <v>#</v>
      </c>
      <c r="D940" s="29">
        <f t="shared" si="74"/>
        <v>1</v>
      </c>
      <c r="E940" s="30" t="str">
        <f t="shared" si="76"/>
        <v>NA</v>
      </c>
      <c r="F940" s="44" t="str">
        <f t="shared" si="75"/>
        <v/>
      </c>
      <c r="G940" s="29"/>
    </row>
    <row r="941" spans="1:7" ht="15.75" thickBot="1" x14ac:dyDescent="0.3">
      <c r="A941" s="25"/>
      <c r="B941" s="29">
        <f t="shared" si="73"/>
        <v>0</v>
      </c>
      <c r="C941" s="29" t="str">
        <f t="shared" si="77"/>
        <v>#</v>
      </c>
      <c r="D941" s="29">
        <f t="shared" si="74"/>
        <v>1</v>
      </c>
      <c r="E941" s="30" t="str">
        <f t="shared" si="76"/>
        <v>NA</v>
      </c>
      <c r="F941" s="44" t="str">
        <f t="shared" si="75"/>
        <v/>
      </c>
      <c r="G941" s="29"/>
    </row>
    <row r="942" spans="1:7" ht="15.75" thickBot="1" x14ac:dyDescent="0.3">
      <c r="A942" s="24"/>
      <c r="B942" s="29">
        <f t="shared" si="73"/>
        <v>0</v>
      </c>
      <c r="C942" s="29" t="str">
        <f t="shared" si="77"/>
        <v>#</v>
      </c>
      <c r="D942" s="29">
        <f t="shared" si="74"/>
        <v>1</v>
      </c>
      <c r="E942" s="30" t="str">
        <f t="shared" si="76"/>
        <v>NA</v>
      </c>
      <c r="F942" s="44" t="str">
        <f t="shared" si="75"/>
        <v/>
      </c>
      <c r="G942" s="29"/>
    </row>
    <row r="943" spans="1:7" ht="15.75" thickBot="1" x14ac:dyDescent="0.3">
      <c r="A943" s="25"/>
      <c r="B943" s="29">
        <f t="shared" si="73"/>
        <v>0</v>
      </c>
      <c r="C943" s="29" t="str">
        <f t="shared" si="77"/>
        <v>#</v>
      </c>
      <c r="D943" s="29">
        <f t="shared" si="74"/>
        <v>1</v>
      </c>
      <c r="E943" s="30" t="str">
        <f t="shared" si="76"/>
        <v>NA</v>
      </c>
      <c r="F943" s="44" t="str">
        <f t="shared" si="75"/>
        <v/>
      </c>
      <c r="G943" s="29"/>
    </row>
    <row r="944" spans="1:7" ht="15.75" thickBot="1" x14ac:dyDescent="0.3">
      <c r="A944" s="24"/>
      <c r="B944" s="29">
        <f t="shared" si="73"/>
        <v>0</v>
      </c>
      <c r="C944" s="29" t="str">
        <f t="shared" si="77"/>
        <v>#</v>
      </c>
      <c r="D944" s="29">
        <f t="shared" si="74"/>
        <v>1</v>
      </c>
      <c r="E944" s="30" t="str">
        <f t="shared" si="76"/>
        <v>NA</v>
      </c>
      <c r="F944" s="44" t="str">
        <f t="shared" si="75"/>
        <v/>
      </c>
      <c r="G944" s="29"/>
    </row>
    <row r="945" spans="1:7" ht="15.75" thickBot="1" x14ac:dyDescent="0.3">
      <c r="A945" s="25"/>
      <c r="B945" s="29">
        <f t="shared" si="73"/>
        <v>0</v>
      </c>
      <c r="C945" s="29" t="str">
        <f t="shared" si="77"/>
        <v>#</v>
      </c>
      <c r="D945" s="29">
        <f t="shared" si="74"/>
        <v>1</v>
      </c>
      <c r="E945" s="30" t="str">
        <f t="shared" si="76"/>
        <v>NA</v>
      </c>
      <c r="F945" s="44" t="str">
        <f t="shared" si="75"/>
        <v/>
      </c>
      <c r="G945" s="29"/>
    </row>
    <row r="946" spans="1:7" ht="15.75" thickBot="1" x14ac:dyDescent="0.3">
      <c r="A946" s="24"/>
      <c r="B946" s="29">
        <f t="shared" si="73"/>
        <v>0</v>
      </c>
      <c r="C946" s="29" t="str">
        <f t="shared" si="77"/>
        <v>#</v>
      </c>
      <c r="D946" s="29">
        <f t="shared" si="74"/>
        <v>1</v>
      </c>
      <c r="E946" s="30" t="str">
        <f t="shared" si="76"/>
        <v>NA</v>
      </c>
      <c r="F946" s="44" t="str">
        <f t="shared" si="75"/>
        <v/>
      </c>
      <c r="G946" s="29"/>
    </row>
    <row r="947" spans="1:7" ht="15.75" thickBot="1" x14ac:dyDescent="0.3">
      <c r="A947" s="25"/>
      <c r="B947" s="29">
        <f t="shared" si="73"/>
        <v>0</v>
      </c>
      <c r="C947" s="29" t="str">
        <f t="shared" si="77"/>
        <v>#</v>
      </c>
      <c r="D947" s="29">
        <f t="shared" si="74"/>
        <v>1</v>
      </c>
      <c r="E947" s="30" t="str">
        <f t="shared" si="76"/>
        <v>NA</v>
      </c>
      <c r="F947" s="44" t="str">
        <f t="shared" si="75"/>
        <v/>
      </c>
      <c r="G947" s="29"/>
    </row>
    <row r="948" spans="1:7" ht="15.75" thickBot="1" x14ac:dyDescent="0.3">
      <c r="A948" s="24"/>
      <c r="B948" s="29">
        <f t="shared" si="73"/>
        <v>0</v>
      </c>
      <c r="C948" s="29" t="str">
        <f t="shared" si="77"/>
        <v>#</v>
      </c>
      <c r="D948" s="29">
        <f t="shared" si="74"/>
        <v>1</v>
      </c>
      <c r="E948" s="30" t="str">
        <f t="shared" si="76"/>
        <v>NA</v>
      </c>
      <c r="F948" s="44" t="str">
        <f t="shared" si="75"/>
        <v/>
      </c>
      <c r="G948" s="29"/>
    </row>
    <row r="949" spans="1:7" ht="15.75" thickBot="1" x14ac:dyDescent="0.3">
      <c r="A949" s="25"/>
      <c r="B949" s="29">
        <f t="shared" si="73"/>
        <v>0</v>
      </c>
      <c r="C949" s="29" t="str">
        <f t="shared" si="77"/>
        <v>#</v>
      </c>
      <c r="D949" s="29">
        <f t="shared" si="74"/>
        <v>1</v>
      </c>
      <c r="E949" s="30" t="str">
        <f t="shared" si="76"/>
        <v>NA</v>
      </c>
      <c r="F949" s="44" t="str">
        <f t="shared" si="75"/>
        <v/>
      </c>
      <c r="G949" s="29"/>
    </row>
    <row r="950" spans="1:7" ht="15.75" thickBot="1" x14ac:dyDescent="0.3">
      <c r="A950" s="24"/>
      <c r="B950" s="29">
        <f t="shared" si="73"/>
        <v>0</v>
      </c>
      <c r="C950" s="29" t="str">
        <f t="shared" si="77"/>
        <v>#</v>
      </c>
      <c r="D950" s="29">
        <f t="shared" si="74"/>
        <v>1</v>
      </c>
      <c r="E950" s="30" t="str">
        <f t="shared" si="76"/>
        <v>NA</v>
      </c>
      <c r="F950" s="44" t="str">
        <f t="shared" si="75"/>
        <v/>
      </c>
      <c r="G950" s="29"/>
    </row>
    <row r="951" spans="1:7" ht="15.75" thickBot="1" x14ac:dyDescent="0.3">
      <c r="A951" s="25"/>
      <c r="B951" s="29">
        <f t="shared" si="73"/>
        <v>0</v>
      </c>
      <c r="C951" s="29" t="str">
        <f t="shared" si="77"/>
        <v>#</v>
      </c>
      <c r="D951" s="29">
        <f t="shared" si="74"/>
        <v>1</v>
      </c>
      <c r="E951" s="30" t="str">
        <f t="shared" si="76"/>
        <v>NA</v>
      </c>
      <c r="F951" s="44" t="str">
        <f t="shared" si="75"/>
        <v/>
      </c>
      <c r="G951" s="29"/>
    </row>
    <row r="952" spans="1:7" ht="15.75" thickBot="1" x14ac:dyDescent="0.3">
      <c r="A952" s="24"/>
      <c r="B952" s="29">
        <f t="shared" si="73"/>
        <v>0</v>
      </c>
      <c r="C952" s="29" t="str">
        <f t="shared" si="77"/>
        <v>#</v>
      </c>
      <c r="D952" s="29">
        <f t="shared" si="74"/>
        <v>1</v>
      </c>
      <c r="E952" s="30" t="str">
        <f t="shared" si="76"/>
        <v>NA</v>
      </c>
      <c r="F952" s="44" t="str">
        <f t="shared" si="75"/>
        <v/>
      </c>
      <c r="G952" s="29"/>
    </row>
    <row r="953" spans="1:7" ht="15.75" thickBot="1" x14ac:dyDescent="0.3">
      <c r="A953" s="25"/>
      <c r="B953" s="29">
        <f t="shared" si="73"/>
        <v>0</v>
      </c>
      <c r="C953" s="29" t="str">
        <f t="shared" si="77"/>
        <v>#</v>
      </c>
      <c r="D953" s="29">
        <f t="shared" si="74"/>
        <v>1</v>
      </c>
      <c r="E953" s="30" t="str">
        <f t="shared" si="76"/>
        <v>NA</v>
      </c>
      <c r="F953" s="44" t="str">
        <f t="shared" si="75"/>
        <v/>
      </c>
      <c r="G953" s="29"/>
    </row>
    <row r="954" spans="1:7" ht="15.75" thickBot="1" x14ac:dyDescent="0.3">
      <c r="A954" s="24"/>
      <c r="B954" s="29">
        <f t="shared" si="73"/>
        <v>0</v>
      </c>
      <c r="C954" s="29" t="str">
        <f t="shared" si="77"/>
        <v>#</v>
      </c>
      <c r="D954" s="29">
        <f t="shared" si="74"/>
        <v>1</v>
      </c>
      <c r="E954" s="30" t="str">
        <f t="shared" si="76"/>
        <v>NA</v>
      </c>
      <c r="F954" s="44" t="str">
        <f t="shared" si="75"/>
        <v/>
      </c>
      <c r="G954" s="29"/>
    </row>
    <row r="955" spans="1:7" ht="15.75" thickBot="1" x14ac:dyDescent="0.3">
      <c r="A955" s="25"/>
      <c r="B955" s="29">
        <f t="shared" si="73"/>
        <v>0</v>
      </c>
      <c r="C955" s="29" t="str">
        <f t="shared" si="77"/>
        <v>#</v>
      </c>
      <c r="D955" s="29">
        <f t="shared" si="74"/>
        <v>1</v>
      </c>
      <c r="E955" s="30" t="str">
        <f t="shared" si="76"/>
        <v>NA</v>
      </c>
      <c r="F955" s="44" t="str">
        <f t="shared" si="75"/>
        <v/>
      </c>
      <c r="G955" s="29"/>
    </row>
    <row r="956" spans="1:7" ht="15.75" thickBot="1" x14ac:dyDescent="0.3">
      <c r="A956" s="24"/>
      <c r="B956" s="29">
        <f t="shared" si="73"/>
        <v>0</v>
      </c>
      <c r="C956" s="29" t="str">
        <f t="shared" si="77"/>
        <v>#</v>
      </c>
      <c r="D956" s="29">
        <f t="shared" si="74"/>
        <v>1</v>
      </c>
      <c r="E956" s="30" t="str">
        <f t="shared" si="76"/>
        <v>NA</v>
      </c>
      <c r="F956" s="44" t="str">
        <f t="shared" si="75"/>
        <v/>
      </c>
      <c r="G956" s="29"/>
    </row>
    <row r="957" spans="1:7" ht="15.75" thickBot="1" x14ac:dyDescent="0.3">
      <c r="A957" s="25"/>
      <c r="B957" s="29">
        <f t="shared" si="73"/>
        <v>0</v>
      </c>
      <c r="C957" s="29" t="str">
        <f t="shared" si="77"/>
        <v>#</v>
      </c>
      <c r="D957" s="29">
        <f t="shared" si="74"/>
        <v>1</v>
      </c>
      <c r="E957" s="30" t="str">
        <f t="shared" si="76"/>
        <v>NA</v>
      </c>
      <c r="F957" s="44" t="str">
        <f t="shared" si="75"/>
        <v/>
      </c>
      <c r="G957" s="29"/>
    </row>
    <row r="958" spans="1:7" ht="15.75" thickBot="1" x14ac:dyDescent="0.3">
      <c r="A958" s="24"/>
      <c r="B958" s="29">
        <f t="shared" si="73"/>
        <v>0</v>
      </c>
      <c r="C958" s="29" t="str">
        <f t="shared" si="77"/>
        <v>#</v>
      </c>
      <c r="D958" s="29">
        <f t="shared" si="74"/>
        <v>1</v>
      </c>
      <c r="E958" s="30" t="str">
        <f t="shared" si="76"/>
        <v>NA</v>
      </c>
      <c r="F958" s="44" t="str">
        <f t="shared" si="75"/>
        <v/>
      </c>
      <c r="G958" s="29"/>
    </row>
    <row r="959" spans="1:7" ht="15.75" thickBot="1" x14ac:dyDescent="0.3">
      <c r="A959" s="25"/>
      <c r="B959" s="29">
        <f t="shared" si="73"/>
        <v>0</v>
      </c>
      <c r="C959" s="29" t="str">
        <f t="shared" si="77"/>
        <v>#</v>
      </c>
      <c r="D959" s="29">
        <f t="shared" si="74"/>
        <v>1</v>
      </c>
      <c r="E959" s="30" t="str">
        <f t="shared" si="76"/>
        <v>NA</v>
      </c>
      <c r="F959" s="44" t="str">
        <f t="shared" si="75"/>
        <v/>
      </c>
      <c r="G959" s="29"/>
    </row>
    <row r="960" spans="1:7" ht="15.75" thickBot="1" x14ac:dyDescent="0.3">
      <c r="A960" s="24"/>
      <c r="B960" s="29">
        <f t="shared" si="73"/>
        <v>0</v>
      </c>
      <c r="C960" s="29" t="str">
        <f t="shared" si="77"/>
        <v>#</v>
      </c>
      <c r="D960" s="29">
        <f t="shared" si="74"/>
        <v>1</v>
      </c>
      <c r="E960" s="30" t="str">
        <f t="shared" si="76"/>
        <v>NA</v>
      </c>
      <c r="F960" s="44" t="str">
        <f t="shared" si="75"/>
        <v/>
      </c>
      <c r="G960" s="29"/>
    </row>
    <row r="961" spans="1:7" ht="15.75" thickBot="1" x14ac:dyDescent="0.3">
      <c r="A961" s="25"/>
      <c r="B961" s="29">
        <f t="shared" si="73"/>
        <v>0</v>
      </c>
      <c r="C961" s="29" t="str">
        <f t="shared" si="77"/>
        <v>#</v>
      </c>
      <c r="D961" s="29">
        <f t="shared" si="74"/>
        <v>1</v>
      </c>
      <c r="E961" s="30" t="str">
        <f t="shared" si="76"/>
        <v>NA</v>
      </c>
      <c r="F961" s="44" t="str">
        <f t="shared" si="75"/>
        <v/>
      </c>
      <c r="G961" s="29"/>
    </row>
    <row r="962" spans="1:7" ht="15.75" thickBot="1" x14ac:dyDescent="0.3">
      <c r="A962" s="24"/>
      <c r="B962" s="29">
        <f t="shared" ref="B962:B1025" si="78">LEN(A962)</f>
        <v>0</v>
      </c>
      <c r="C962" s="29" t="str">
        <f t="shared" si="77"/>
        <v>#</v>
      </c>
      <c r="D962" s="29">
        <f t="shared" ref="D962:D1025" si="79">LEN(C962)</f>
        <v>1</v>
      </c>
      <c r="E962" s="30" t="str">
        <f t="shared" si="76"/>
        <v>NA</v>
      </c>
      <c r="F962" s="44" t="str">
        <f t="shared" ref="F962:F1025" si="80">IFERROR(MID(E962,1,FIND(",",E962,1)-1),"")</f>
        <v/>
      </c>
      <c r="G962" s="29"/>
    </row>
    <row r="963" spans="1:7" ht="15.75" thickBot="1" x14ac:dyDescent="0.3">
      <c r="A963" s="25"/>
      <c r="B963" s="29">
        <f t="shared" si="78"/>
        <v>0</v>
      </c>
      <c r="C963" s="29" t="str">
        <f t="shared" si="77"/>
        <v>#</v>
      </c>
      <c r="D963" s="29">
        <f t="shared" si="79"/>
        <v>1</v>
      </c>
      <c r="E963" s="30" t="str">
        <f t="shared" si="76"/>
        <v>NA</v>
      </c>
      <c r="F963" s="44" t="str">
        <f t="shared" si="80"/>
        <v/>
      </c>
      <c r="G963" s="29"/>
    </row>
    <row r="964" spans="1:7" ht="15.75" thickBot="1" x14ac:dyDescent="0.3">
      <c r="A964" s="24"/>
      <c r="B964" s="29">
        <f t="shared" si="78"/>
        <v>0</v>
      </c>
      <c r="C964" s="29" t="str">
        <f t="shared" si="77"/>
        <v>#</v>
      </c>
      <c r="D964" s="29">
        <f t="shared" si="79"/>
        <v>1</v>
      </c>
      <c r="E964" s="30" t="str">
        <f t="shared" si="76"/>
        <v>NA</v>
      </c>
      <c r="F964" s="44" t="str">
        <f t="shared" si="80"/>
        <v/>
      </c>
      <c r="G964" s="29"/>
    </row>
    <row r="965" spans="1:7" ht="15.75" thickBot="1" x14ac:dyDescent="0.3">
      <c r="A965" s="25"/>
      <c r="B965" s="29">
        <f t="shared" si="78"/>
        <v>0</v>
      </c>
      <c r="C965" s="29" t="str">
        <f t="shared" si="77"/>
        <v>#</v>
      </c>
      <c r="D965" s="29">
        <f t="shared" si="79"/>
        <v>1</v>
      </c>
      <c r="E965" s="30" t="str">
        <f t="shared" ref="E965:E1028" si="81">IFERROR(TEXT(DATE(RIGHT(MID(A965,FIND("µ",SUBSTITUTE(A965,",","µ",1))+2,FIND("µ",SUBSTITUTE(A965,",","µ",2))-FIND("µ",SUBSTITUTE(A965,",","µ",1))+4),4),MONTH(1&amp;MID(MID(A965,FIND("µ",SUBSTITUTE(A965,",","µ",1))+2,FIND("µ",SUBSTITUTE(A965,",","µ",2))-FIND("µ",SUBSTITUTE(A965,",","µ",1))+4),1,FIND(" ",MID(A965,FIND("µ",SUBSTITUTE(A965,",","µ",1))+2,FIND("µ",SUBSTITUTE(A965,",","µ",2))-FIND("µ",SUBSTITUTE(A965,",","µ",1))+4))-1)),MID(MID(A965,FIND("µ",SUBSTITUTE(A965,",","µ",1))+2,FIND("µ",SUBSTITUTE(A965,",","µ",2))-FIND("µ",SUBSTITUTE(A965,",","µ",1))+4),FIND(" ",MID(A965,FIND("µ",SUBSTITUTE(A965,",","µ",1))+2,FIND("µ",SUBSTITUTE(A965,",","µ",2))-FIND("µ",SUBSTITUTE(A965,",","µ",1))+4))+1,2)),"JJ/MM/AA") &amp;","&amp;" "&amp; TEXT(VALUE(MID(A965,FIND(""",""",A965)+3,10)),"hh:mm:ss")&amp;" "&amp;MID(A965,FIND("µ",SUBSTITUTE(A965,",","µ",4))+2,FIND("µ",SUBSTITUTE(A965,",","µ",5))-FIND("µ",SUBSTITUTE(A965,",","µ",4))-3) &amp;" "&amp;MID(A965,FIND("µ",SUBSTITUTE(A965,",","µ",20))+2,FIND("µ",SUBSTITUTE(A965,",","µ",21))-FIND("µ",SUBSTITUTE(A965,",","µ",20))-3)&amp;" "&amp;MID(A965,FIND("µ",SUBSTITUTE(A965,",","µ",25))+2,FIND("µ",SUBSTITUTE(A965,",","µ",26))-FIND("µ",SUBSTITUTE(A965,",","µ",25))-3)&amp;" "&amp;"€"&amp;MID(A965,FIND("µ",SUBSTITUTE(A965,",","µ",26))+2,FIND("µ",SUBSTITUTE(A965,",","µ",27))-FIND("µ",SUBSTITUTE(A965,",","µ",26))-3),"NA")</f>
        <v>NA</v>
      </c>
      <c r="F965" s="44" t="str">
        <f t="shared" si="80"/>
        <v/>
      </c>
      <c r="G965" s="29"/>
    </row>
    <row r="966" spans="1:7" ht="15.75" thickBot="1" x14ac:dyDescent="0.3">
      <c r="A966" s="24"/>
      <c r="B966" s="29">
        <f t="shared" si="78"/>
        <v>0</v>
      </c>
      <c r="C966" s="29" t="str">
        <f t="shared" si="77"/>
        <v>#</v>
      </c>
      <c r="D966" s="29">
        <f t="shared" si="79"/>
        <v>1</v>
      </c>
      <c r="E966" s="30" t="str">
        <f t="shared" si="81"/>
        <v>NA</v>
      </c>
      <c r="F966" s="44" t="str">
        <f t="shared" si="80"/>
        <v/>
      </c>
      <c r="G966" s="29"/>
    </row>
    <row r="967" spans="1:7" ht="15.75" thickBot="1" x14ac:dyDescent="0.3">
      <c r="A967" s="25"/>
      <c r="B967" s="29">
        <f t="shared" si="78"/>
        <v>0</v>
      </c>
      <c r="C967" s="29" t="str">
        <f t="shared" si="77"/>
        <v>#</v>
      </c>
      <c r="D967" s="29">
        <f t="shared" si="79"/>
        <v>1</v>
      </c>
      <c r="E967" s="30" t="str">
        <f t="shared" si="81"/>
        <v>NA</v>
      </c>
      <c r="F967" s="44" t="str">
        <f t="shared" si="80"/>
        <v/>
      </c>
      <c r="G967" s="29"/>
    </row>
    <row r="968" spans="1:7" ht="15.75" thickBot="1" x14ac:dyDescent="0.3">
      <c r="A968" s="24"/>
      <c r="B968" s="29">
        <f t="shared" si="78"/>
        <v>0</v>
      </c>
      <c r="C968" s="29" t="str">
        <f t="shared" si="77"/>
        <v>#</v>
      </c>
      <c r="D968" s="29">
        <f t="shared" si="79"/>
        <v>1</v>
      </c>
      <c r="E968" s="30" t="str">
        <f t="shared" si="81"/>
        <v>NA</v>
      </c>
      <c r="F968" s="44" t="str">
        <f t="shared" si="80"/>
        <v/>
      </c>
      <c r="G968" s="29"/>
    </row>
    <row r="969" spans="1:7" ht="15.75" thickBot="1" x14ac:dyDescent="0.3">
      <c r="A969" s="25"/>
      <c r="B969" s="29">
        <f t="shared" si="78"/>
        <v>0</v>
      </c>
      <c r="C969" s="29" t="str">
        <f t="shared" si="77"/>
        <v>#</v>
      </c>
      <c r="D969" s="29">
        <f t="shared" si="79"/>
        <v>1</v>
      </c>
      <c r="E969" s="30" t="str">
        <f t="shared" si="81"/>
        <v>NA</v>
      </c>
      <c r="F969" s="44" t="str">
        <f t="shared" si="80"/>
        <v/>
      </c>
      <c r="G969" s="29"/>
    </row>
    <row r="970" spans="1:7" ht="15.75" thickBot="1" x14ac:dyDescent="0.3">
      <c r="A970" s="24"/>
      <c r="B970" s="29">
        <f t="shared" si="78"/>
        <v>0</v>
      </c>
      <c r="C970" s="29" t="str">
        <f t="shared" si="77"/>
        <v>#</v>
      </c>
      <c r="D970" s="29">
        <f t="shared" si="79"/>
        <v>1</v>
      </c>
      <c r="E970" s="30" t="str">
        <f t="shared" si="81"/>
        <v>NA</v>
      </c>
      <c r="F970" s="44" t="str">
        <f t="shared" si="80"/>
        <v/>
      </c>
      <c r="G970" s="29"/>
    </row>
    <row r="971" spans="1:7" ht="15.75" thickBot="1" x14ac:dyDescent="0.3">
      <c r="A971" s="25"/>
      <c r="B971" s="29">
        <f t="shared" si="78"/>
        <v>0</v>
      </c>
      <c r="C971" s="29" t="str">
        <f t="shared" si="77"/>
        <v>#</v>
      </c>
      <c r="D971" s="29">
        <f t="shared" si="79"/>
        <v>1</v>
      </c>
      <c r="E971" s="30" t="str">
        <f t="shared" si="81"/>
        <v>NA</v>
      </c>
      <c r="F971" s="44" t="str">
        <f t="shared" si="80"/>
        <v/>
      </c>
      <c r="G971" s="29"/>
    </row>
    <row r="972" spans="1:7" ht="15.75" thickBot="1" x14ac:dyDescent="0.3">
      <c r="A972" s="24"/>
      <c r="B972" s="29">
        <f t="shared" si="78"/>
        <v>0</v>
      </c>
      <c r="C972" s="29" t="str">
        <f t="shared" si="77"/>
        <v>#</v>
      </c>
      <c r="D972" s="29">
        <f t="shared" si="79"/>
        <v>1</v>
      </c>
      <c r="E972" s="30" t="str">
        <f t="shared" si="81"/>
        <v>NA</v>
      </c>
      <c r="F972" s="44" t="str">
        <f t="shared" si="80"/>
        <v/>
      </c>
      <c r="G972" s="29"/>
    </row>
    <row r="973" spans="1:7" ht="15.75" thickBot="1" x14ac:dyDescent="0.3">
      <c r="A973" s="25"/>
      <c r="B973" s="29">
        <f t="shared" si="78"/>
        <v>0</v>
      </c>
      <c r="C973" s="29" t="str">
        <f t="shared" si="77"/>
        <v>#</v>
      </c>
      <c r="D973" s="29">
        <f t="shared" si="79"/>
        <v>1</v>
      </c>
      <c r="E973" s="30" t="str">
        <f t="shared" si="81"/>
        <v>NA</v>
      </c>
      <c r="F973" s="44" t="str">
        <f t="shared" si="80"/>
        <v/>
      </c>
      <c r="G973" s="29"/>
    </row>
    <row r="974" spans="1:7" ht="15.75" thickBot="1" x14ac:dyDescent="0.3">
      <c r="A974" s="24"/>
      <c r="B974" s="29">
        <f t="shared" si="78"/>
        <v>0</v>
      </c>
      <c r="C974" s="29" t="str">
        <f t="shared" si="77"/>
        <v>#</v>
      </c>
      <c r="D974" s="29">
        <f t="shared" si="79"/>
        <v>1</v>
      </c>
      <c r="E974" s="30" t="str">
        <f t="shared" si="81"/>
        <v>NA</v>
      </c>
      <c r="F974" s="44" t="str">
        <f t="shared" si="80"/>
        <v/>
      </c>
      <c r="G974" s="29"/>
    </row>
    <row r="975" spans="1:7" ht="15.75" thickBot="1" x14ac:dyDescent="0.3">
      <c r="A975" s="25"/>
      <c r="B975" s="29">
        <f t="shared" si="78"/>
        <v>0</v>
      </c>
      <c r="C975" s="29" t="str">
        <f t="shared" si="77"/>
        <v>#</v>
      </c>
      <c r="D975" s="29">
        <f t="shared" si="79"/>
        <v>1</v>
      </c>
      <c r="E975" s="30" t="str">
        <f t="shared" si="81"/>
        <v>NA</v>
      </c>
      <c r="F975" s="44" t="str">
        <f t="shared" si="80"/>
        <v/>
      </c>
      <c r="G975" s="29"/>
    </row>
    <row r="976" spans="1:7" ht="15.75" thickBot="1" x14ac:dyDescent="0.3">
      <c r="A976" s="24"/>
      <c r="B976" s="29">
        <f t="shared" si="78"/>
        <v>0</v>
      </c>
      <c r="C976" s="29" t="str">
        <f t="shared" si="77"/>
        <v>#</v>
      </c>
      <c r="D976" s="29">
        <f t="shared" si="79"/>
        <v>1</v>
      </c>
      <c r="E976" s="30" t="str">
        <f t="shared" si="81"/>
        <v>NA</v>
      </c>
      <c r="F976" s="44" t="str">
        <f t="shared" si="80"/>
        <v/>
      </c>
      <c r="G976" s="29"/>
    </row>
    <row r="977" spans="1:7" ht="15.75" thickBot="1" x14ac:dyDescent="0.3">
      <c r="A977" s="25"/>
      <c r="B977" s="29">
        <f t="shared" si="78"/>
        <v>0</v>
      </c>
      <c r="C977" s="29" t="str">
        <f t="shared" si="77"/>
        <v>#</v>
      </c>
      <c r="D977" s="29">
        <f t="shared" si="79"/>
        <v>1</v>
      </c>
      <c r="E977" s="30" t="str">
        <f t="shared" si="81"/>
        <v>NA</v>
      </c>
      <c r="F977" s="44" t="str">
        <f t="shared" si="80"/>
        <v/>
      </c>
      <c r="G977" s="29"/>
    </row>
    <row r="978" spans="1:7" ht="15.75" thickBot="1" x14ac:dyDescent="0.3">
      <c r="A978" s="24"/>
      <c r="B978" s="29">
        <f t="shared" si="78"/>
        <v>0</v>
      </c>
      <c r="C978" s="29" t="str">
        <f t="shared" si="77"/>
        <v>#</v>
      </c>
      <c r="D978" s="29">
        <f t="shared" si="79"/>
        <v>1</v>
      </c>
      <c r="E978" s="30" t="str">
        <f t="shared" si="81"/>
        <v>NA</v>
      </c>
      <c r="F978" s="44" t="str">
        <f t="shared" si="80"/>
        <v/>
      </c>
      <c r="G978" s="29"/>
    </row>
    <row r="979" spans="1:7" ht="15.75" thickBot="1" x14ac:dyDescent="0.3">
      <c r="A979" s="25"/>
      <c r="B979" s="29">
        <f t="shared" si="78"/>
        <v>0</v>
      </c>
      <c r="C979" s="29" t="str">
        <f t="shared" ref="C979:C1042" si="82" xml:space="preserve"> "#" &amp; IFERROR(MID(A979,1,FIND(",",A979,1)-1),"")</f>
        <v>#</v>
      </c>
      <c r="D979" s="29">
        <f t="shared" si="79"/>
        <v>1</v>
      </c>
      <c r="E979" s="30" t="str">
        <f t="shared" si="81"/>
        <v>NA</v>
      </c>
      <c r="F979" s="44" t="str">
        <f t="shared" si="80"/>
        <v/>
      </c>
      <c r="G979" s="29"/>
    </row>
    <row r="980" spans="1:7" ht="15.75" thickBot="1" x14ac:dyDescent="0.3">
      <c r="A980" s="24"/>
      <c r="B980" s="29">
        <f t="shared" si="78"/>
        <v>0</v>
      </c>
      <c r="C980" s="29" t="str">
        <f t="shared" si="82"/>
        <v>#</v>
      </c>
      <c r="D980" s="29">
        <f t="shared" si="79"/>
        <v>1</v>
      </c>
      <c r="E980" s="30" t="str">
        <f t="shared" si="81"/>
        <v>NA</v>
      </c>
      <c r="F980" s="44" t="str">
        <f t="shared" si="80"/>
        <v/>
      </c>
      <c r="G980" s="29"/>
    </row>
    <row r="981" spans="1:7" ht="15.75" thickBot="1" x14ac:dyDescent="0.3">
      <c r="A981" s="25"/>
      <c r="B981" s="29">
        <f t="shared" si="78"/>
        <v>0</v>
      </c>
      <c r="C981" s="29" t="str">
        <f t="shared" si="82"/>
        <v>#</v>
      </c>
      <c r="D981" s="29">
        <f t="shared" si="79"/>
        <v>1</v>
      </c>
      <c r="E981" s="30" t="str">
        <f t="shared" si="81"/>
        <v>NA</v>
      </c>
      <c r="F981" s="44" t="str">
        <f t="shared" si="80"/>
        <v/>
      </c>
      <c r="G981" s="29"/>
    </row>
    <row r="982" spans="1:7" ht="15.75" thickBot="1" x14ac:dyDescent="0.3">
      <c r="A982" s="24"/>
      <c r="B982" s="29">
        <f t="shared" si="78"/>
        <v>0</v>
      </c>
      <c r="C982" s="29" t="str">
        <f t="shared" si="82"/>
        <v>#</v>
      </c>
      <c r="D982" s="29">
        <f t="shared" si="79"/>
        <v>1</v>
      </c>
      <c r="E982" s="30" t="str">
        <f t="shared" si="81"/>
        <v>NA</v>
      </c>
      <c r="F982" s="44" t="str">
        <f t="shared" si="80"/>
        <v/>
      </c>
      <c r="G982" s="29"/>
    </row>
    <row r="983" spans="1:7" ht="15.75" thickBot="1" x14ac:dyDescent="0.3">
      <c r="A983" s="25"/>
      <c r="B983" s="29">
        <f t="shared" si="78"/>
        <v>0</v>
      </c>
      <c r="C983" s="29" t="str">
        <f t="shared" si="82"/>
        <v>#</v>
      </c>
      <c r="D983" s="29">
        <f t="shared" si="79"/>
        <v>1</v>
      </c>
      <c r="E983" s="30" t="str">
        <f t="shared" si="81"/>
        <v>NA</v>
      </c>
      <c r="F983" s="44" t="str">
        <f t="shared" si="80"/>
        <v/>
      </c>
      <c r="G983" s="29"/>
    </row>
    <row r="984" spans="1:7" ht="15.75" thickBot="1" x14ac:dyDescent="0.3">
      <c r="A984" s="24"/>
      <c r="B984" s="29">
        <f t="shared" si="78"/>
        <v>0</v>
      </c>
      <c r="C984" s="29" t="str">
        <f t="shared" si="82"/>
        <v>#</v>
      </c>
      <c r="D984" s="29">
        <f t="shared" si="79"/>
        <v>1</v>
      </c>
      <c r="E984" s="30" t="str">
        <f t="shared" si="81"/>
        <v>NA</v>
      </c>
      <c r="F984" s="44" t="str">
        <f t="shared" si="80"/>
        <v/>
      </c>
      <c r="G984" s="29"/>
    </row>
    <row r="985" spans="1:7" ht="15.75" thickBot="1" x14ac:dyDescent="0.3">
      <c r="A985" s="25"/>
      <c r="B985" s="29">
        <f t="shared" si="78"/>
        <v>0</v>
      </c>
      <c r="C985" s="29" t="str">
        <f t="shared" si="82"/>
        <v>#</v>
      </c>
      <c r="D985" s="29">
        <f t="shared" si="79"/>
        <v>1</v>
      </c>
      <c r="E985" s="30" t="str">
        <f t="shared" si="81"/>
        <v>NA</v>
      </c>
      <c r="F985" s="44" t="str">
        <f t="shared" si="80"/>
        <v/>
      </c>
      <c r="G985" s="29"/>
    </row>
    <row r="986" spans="1:7" ht="15.75" thickBot="1" x14ac:dyDescent="0.3">
      <c r="A986" s="24"/>
      <c r="B986" s="29">
        <f t="shared" si="78"/>
        <v>0</v>
      </c>
      <c r="C986" s="29" t="str">
        <f t="shared" si="82"/>
        <v>#</v>
      </c>
      <c r="D986" s="29">
        <f t="shared" si="79"/>
        <v>1</v>
      </c>
      <c r="E986" s="30" t="str">
        <f t="shared" si="81"/>
        <v>NA</v>
      </c>
      <c r="F986" s="44" t="str">
        <f t="shared" si="80"/>
        <v/>
      </c>
      <c r="G986" s="29"/>
    </row>
    <row r="987" spans="1:7" ht="15.75" thickBot="1" x14ac:dyDescent="0.3">
      <c r="A987" s="25"/>
      <c r="B987" s="29">
        <f t="shared" si="78"/>
        <v>0</v>
      </c>
      <c r="C987" s="29" t="str">
        <f t="shared" si="82"/>
        <v>#</v>
      </c>
      <c r="D987" s="29">
        <f t="shared" si="79"/>
        <v>1</v>
      </c>
      <c r="E987" s="30" t="str">
        <f t="shared" si="81"/>
        <v>NA</v>
      </c>
      <c r="F987" s="44" t="str">
        <f t="shared" si="80"/>
        <v/>
      </c>
      <c r="G987" s="29"/>
    </row>
    <row r="988" spans="1:7" ht="15.75" thickBot="1" x14ac:dyDescent="0.3">
      <c r="A988" s="24"/>
      <c r="B988" s="29">
        <f t="shared" si="78"/>
        <v>0</v>
      </c>
      <c r="C988" s="29" t="str">
        <f t="shared" si="82"/>
        <v>#</v>
      </c>
      <c r="D988" s="29">
        <f t="shared" si="79"/>
        <v>1</v>
      </c>
      <c r="E988" s="30" t="str">
        <f t="shared" si="81"/>
        <v>NA</v>
      </c>
      <c r="F988" s="44" t="str">
        <f t="shared" si="80"/>
        <v/>
      </c>
      <c r="G988" s="29"/>
    </row>
    <row r="989" spans="1:7" ht="15.75" thickBot="1" x14ac:dyDescent="0.3">
      <c r="A989" s="25"/>
      <c r="B989" s="29">
        <f t="shared" si="78"/>
        <v>0</v>
      </c>
      <c r="C989" s="29" t="str">
        <f t="shared" si="82"/>
        <v>#</v>
      </c>
      <c r="D989" s="29">
        <f t="shared" si="79"/>
        <v>1</v>
      </c>
      <c r="E989" s="30" t="str">
        <f t="shared" si="81"/>
        <v>NA</v>
      </c>
      <c r="F989" s="44" t="str">
        <f t="shared" si="80"/>
        <v/>
      </c>
      <c r="G989" s="29"/>
    </row>
    <row r="990" spans="1:7" ht="15.75" thickBot="1" x14ac:dyDescent="0.3">
      <c r="A990" s="24"/>
      <c r="B990" s="29">
        <f t="shared" si="78"/>
        <v>0</v>
      </c>
      <c r="C990" s="29" t="str">
        <f t="shared" si="82"/>
        <v>#</v>
      </c>
      <c r="D990" s="29">
        <f t="shared" si="79"/>
        <v>1</v>
      </c>
      <c r="E990" s="30" t="str">
        <f t="shared" si="81"/>
        <v>NA</v>
      </c>
      <c r="F990" s="44" t="str">
        <f t="shared" si="80"/>
        <v/>
      </c>
      <c r="G990" s="29"/>
    </row>
    <row r="991" spans="1:7" ht="15.75" thickBot="1" x14ac:dyDescent="0.3">
      <c r="A991" s="25"/>
      <c r="B991" s="29">
        <f t="shared" si="78"/>
        <v>0</v>
      </c>
      <c r="C991" s="29" t="str">
        <f t="shared" si="82"/>
        <v>#</v>
      </c>
      <c r="D991" s="29">
        <f t="shared" si="79"/>
        <v>1</v>
      </c>
      <c r="E991" s="30" t="str">
        <f t="shared" si="81"/>
        <v>NA</v>
      </c>
      <c r="F991" s="44" t="str">
        <f t="shared" si="80"/>
        <v/>
      </c>
      <c r="G991" s="29"/>
    </row>
    <row r="992" spans="1:7" ht="15.75" thickBot="1" x14ac:dyDescent="0.3">
      <c r="A992" s="24"/>
      <c r="B992" s="29">
        <f t="shared" si="78"/>
        <v>0</v>
      </c>
      <c r="C992" s="29" t="str">
        <f t="shared" si="82"/>
        <v>#</v>
      </c>
      <c r="D992" s="29">
        <f t="shared" si="79"/>
        <v>1</v>
      </c>
      <c r="E992" s="30" t="str">
        <f t="shared" si="81"/>
        <v>NA</v>
      </c>
      <c r="F992" s="44" t="str">
        <f t="shared" si="80"/>
        <v/>
      </c>
      <c r="G992" s="29"/>
    </row>
    <row r="993" spans="1:7" ht="15.75" thickBot="1" x14ac:dyDescent="0.3">
      <c r="A993" s="25"/>
      <c r="B993" s="29">
        <f t="shared" si="78"/>
        <v>0</v>
      </c>
      <c r="C993" s="29" t="str">
        <f t="shared" si="82"/>
        <v>#</v>
      </c>
      <c r="D993" s="29">
        <f t="shared" si="79"/>
        <v>1</v>
      </c>
      <c r="E993" s="30" t="str">
        <f t="shared" si="81"/>
        <v>NA</v>
      </c>
      <c r="F993" s="44" t="str">
        <f t="shared" si="80"/>
        <v/>
      </c>
      <c r="G993" s="29"/>
    </row>
    <row r="994" spans="1:7" ht="15.75" thickBot="1" x14ac:dyDescent="0.3">
      <c r="A994" s="24"/>
      <c r="B994" s="29">
        <f t="shared" si="78"/>
        <v>0</v>
      </c>
      <c r="C994" s="29" t="str">
        <f t="shared" si="82"/>
        <v>#</v>
      </c>
      <c r="D994" s="29">
        <f t="shared" si="79"/>
        <v>1</v>
      </c>
      <c r="E994" s="30" t="str">
        <f t="shared" si="81"/>
        <v>NA</v>
      </c>
      <c r="F994" s="44" t="str">
        <f t="shared" si="80"/>
        <v/>
      </c>
      <c r="G994" s="29"/>
    </row>
    <row r="995" spans="1:7" ht="15.75" thickBot="1" x14ac:dyDescent="0.3">
      <c r="A995" s="25"/>
      <c r="B995" s="29">
        <f t="shared" si="78"/>
        <v>0</v>
      </c>
      <c r="C995" s="29" t="str">
        <f t="shared" si="82"/>
        <v>#</v>
      </c>
      <c r="D995" s="29">
        <f t="shared" si="79"/>
        <v>1</v>
      </c>
      <c r="E995" s="30" t="str">
        <f t="shared" si="81"/>
        <v>NA</v>
      </c>
      <c r="F995" s="44" t="str">
        <f t="shared" si="80"/>
        <v/>
      </c>
      <c r="G995" s="29"/>
    </row>
    <row r="996" spans="1:7" ht="15.75" thickBot="1" x14ac:dyDescent="0.3">
      <c r="A996" s="24"/>
      <c r="B996" s="29">
        <f t="shared" si="78"/>
        <v>0</v>
      </c>
      <c r="C996" s="29" t="str">
        <f t="shared" si="82"/>
        <v>#</v>
      </c>
      <c r="D996" s="29">
        <f t="shared" si="79"/>
        <v>1</v>
      </c>
      <c r="E996" s="30" t="str">
        <f t="shared" si="81"/>
        <v>NA</v>
      </c>
      <c r="F996" s="44" t="str">
        <f t="shared" si="80"/>
        <v/>
      </c>
      <c r="G996" s="29"/>
    </row>
    <row r="997" spans="1:7" ht="15.75" thickBot="1" x14ac:dyDescent="0.3">
      <c r="A997" s="25"/>
      <c r="B997" s="29">
        <f t="shared" si="78"/>
        <v>0</v>
      </c>
      <c r="C997" s="29" t="str">
        <f t="shared" si="82"/>
        <v>#</v>
      </c>
      <c r="D997" s="29">
        <f t="shared" si="79"/>
        <v>1</v>
      </c>
      <c r="E997" s="30" t="str">
        <f t="shared" si="81"/>
        <v>NA</v>
      </c>
      <c r="F997" s="44" t="str">
        <f t="shared" si="80"/>
        <v/>
      </c>
      <c r="G997" s="29"/>
    </row>
    <row r="998" spans="1:7" ht="15.75" thickBot="1" x14ac:dyDescent="0.3">
      <c r="A998" s="24"/>
      <c r="B998" s="29">
        <f t="shared" si="78"/>
        <v>0</v>
      </c>
      <c r="C998" s="29" t="str">
        <f t="shared" si="82"/>
        <v>#</v>
      </c>
      <c r="D998" s="29">
        <f t="shared" si="79"/>
        <v>1</v>
      </c>
      <c r="E998" s="30" t="str">
        <f t="shared" si="81"/>
        <v>NA</v>
      </c>
      <c r="F998" s="44" t="str">
        <f t="shared" si="80"/>
        <v/>
      </c>
      <c r="G998" s="29"/>
    </row>
    <row r="999" spans="1:7" ht="15.75" thickBot="1" x14ac:dyDescent="0.3">
      <c r="A999" s="25"/>
      <c r="B999" s="29">
        <f t="shared" si="78"/>
        <v>0</v>
      </c>
      <c r="C999" s="29" t="str">
        <f t="shared" si="82"/>
        <v>#</v>
      </c>
      <c r="D999" s="29">
        <f t="shared" si="79"/>
        <v>1</v>
      </c>
      <c r="E999" s="30" t="str">
        <f t="shared" si="81"/>
        <v>NA</v>
      </c>
      <c r="F999" s="44" t="str">
        <f t="shared" si="80"/>
        <v/>
      </c>
      <c r="G999" s="29"/>
    </row>
    <row r="1000" spans="1:7" ht="15.75" thickBot="1" x14ac:dyDescent="0.3">
      <c r="A1000" s="24"/>
      <c r="B1000" s="29">
        <f t="shared" si="78"/>
        <v>0</v>
      </c>
      <c r="C1000" s="29" t="str">
        <f t="shared" si="82"/>
        <v>#</v>
      </c>
      <c r="D1000" s="29">
        <f t="shared" si="79"/>
        <v>1</v>
      </c>
      <c r="E1000" s="30" t="str">
        <f t="shared" si="81"/>
        <v>NA</v>
      </c>
      <c r="F1000" s="44" t="str">
        <f t="shared" si="80"/>
        <v/>
      </c>
      <c r="G1000" s="29"/>
    </row>
    <row r="1001" spans="1:7" ht="15.75" thickBot="1" x14ac:dyDescent="0.3">
      <c r="A1001" s="25"/>
      <c r="B1001" s="29">
        <f t="shared" si="78"/>
        <v>0</v>
      </c>
      <c r="C1001" s="29" t="str">
        <f t="shared" si="82"/>
        <v>#</v>
      </c>
      <c r="D1001" s="29">
        <f t="shared" si="79"/>
        <v>1</v>
      </c>
      <c r="E1001" s="30" t="str">
        <f t="shared" si="81"/>
        <v>NA</v>
      </c>
      <c r="F1001" s="44" t="str">
        <f t="shared" si="80"/>
        <v/>
      </c>
      <c r="G1001" s="29"/>
    </row>
    <row r="1002" spans="1:7" ht="15.75" thickBot="1" x14ac:dyDescent="0.3">
      <c r="A1002" s="24"/>
      <c r="B1002" s="29">
        <f t="shared" si="78"/>
        <v>0</v>
      </c>
      <c r="C1002" s="29" t="str">
        <f t="shared" si="82"/>
        <v>#</v>
      </c>
      <c r="D1002" s="29">
        <f t="shared" si="79"/>
        <v>1</v>
      </c>
      <c r="E1002" s="30" t="str">
        <f t="shared" si="81"/>
        <v>NA</v>
      </c>
      <c r="F1002" s="44" t="str">
        <f t="shared" si="80"/>
        <v/>
      </c>
      <c r="G1002" s="29"/>
    </row>
    <row r="1003" spans="1:7" ht="15.75" thickBot="1" x14ac:dyDescent="0.3">
      <c r="A1003" s="25"/>
      <c r="B1003" s="29">
        <f t="shared" si="78"/>
        <v>0</v>
      </c>
      <c r="C1003" s="29" t="str">
        <f t="shared" si="82"/>
        <v>#</v>
      </c>
      <c r="D1003" s="29">
        <f t="shared" si="79"/>
        <v>1</v>
      </c>
      <c r="E1003" s="30" t="str">
        <f t="shared" si="81"/>
        <v>NA</v>
      </c>
      <c r="F1003" s="44" t="str">
        <f t="shared" si="80"/>
        <v/>
      </c>
      <c r="G1003" s="29"/>
    </row>
    <row r="1004" spans="1:7" ht="15.75" thickBot="1" x14ac:dyDescent="0.3">
      <c r="A1004" s="24"/>
      <c r="B1004" s="29">
        <f t="shared" si="78"/>
        <v>0</v>
      </c>
      <c r="C1004" s="29" t="str">
        <f t="shared" si="82"/>
        <v>#</v>
      </c>
      <c r="D1004" s="29">
        <f t="shared" si="79"/>
        <v>1</v>
      </c>
      <c r="E1004" s="30" t="str">
        <f t="shared" si="81"/>
        <v>NA</v>
      </c>
      <c r="F1004" s="44" t="str">
        <f t="shared" si="80"/>
        <v/>
      </c>
      <c r="G1004" s="29"/>
    </row>
    <row r="1005" spans="1:7" ht="15.75" thickBot="1" x14ac:dyDescent="0.3">
      <c r="A1005" s="25"/>
      <c r="B1005" s="29">
        <f t="shared" si="78"/>
        <v>0</v>
      </c>
      <c r="C1005" s="29" t="str">
        <f t="shared" si="82"/>
        <v>#</v>
      </c>
      <c r="D1005" s="29">
        <f t="shared" si="79"/>
        <v>1</v>
      </c>
      <c r="E1005" s="30" t="str">
        <f t="shared" si="81"/>
        <v>NA</v>
      </c>
      <c r="F1005" s="44" t="str">
        <f t="shared" si="80"/>
        <v/>
      </c>
      <c r="G1005" s="29"/>
    </row>
    <row r="1006" spans="1:7" ht="15.75" thickBot="1" x14ac:dyDescent="0.3">
      <c r="A1006" s="24"/>
      <c r="B1006" s="29">
        <f t="shared" si="78"/>
        <v>0</v>
      </c>
      <c r="C1006" s="29" t="str">
        <f t="shared" si="82"/>
        <v>#</v>
      </c>
      <c r="D1006" s="29">
        <f t="shared" si="79"/>
        <v>1</v>
      </c>
      <c r="E1006" s="30" t="str">
        <f t="shared" si="81"/>
        <v>NA</v>
      </c>
      <c r="F1006" s="44" t="str">
        <f t="shared" si="80"/>
        <v/>
      </c>
      <c r="G1006" s="29"/>
    </row>
    <row r="1007" spans="1:7" ht="15.75" thickBot="1" x14ac:dyDescent="0.3">
      <c r="A1007" s="25"/>
      <c r="B1007" s="29">
        <f t="shared" si="78"/>
        <v>0</v>
      </c>
      <c r="C1007" s="29" t="str">
        <f t="shared" si="82"/>
        <v>#</v>
      </c>
      <c r="D1007" s="29">
        <f t="shared" si="79"/>
        <v>1</v>
      </c>
      <c r="E1007" s="30" t="str">
        <f t="shared" si="81"/>
        <v>NA</v>
      </c>
      <c r="F1007" s="44" t="str">
        <f t="shared" si="80"/>
        <v/>
      </c>
      <c r="G1007" s="29"/>
    </row>
    <row r="1008" spans="1:7" ht="15.75" thickBot="1" x14ac:dyDescent="0.3">
      <c r="A1008" s="24"/>
      <c r="B1008" s="29">
        <f t="shared" si="78"/>
        <v>0</v>
      </c>
      <c r="C1008" s="29" t="str">
        <f t="shared" si="82"/>
        <v>#</v>
      </c>
      <c r="D1008" s="29">
        <f t="shared" si="79"/>
        <v>1</v>
      </c>
      <c r="E1008" s="30" t="str">
        <f t="shared" si="81"/>
        <v>NA</v>
      </c>
      <c r="F1008" s="44" t="str">
        <f t="shared" si="80"/>
        <v/>
      </c>
      <c r="G1008" s="29"/>
    </row>
    <row r="1009" spans="1:7" ht="15.75" thickBot="1" x14ac:dyDescent="0.3">
      <c r="A1009" s="25"/>
      <c r="B1009" s="29">
        <f t="shared" si="78"/>
        <v>0</v>
      </c>
      <c r="C1009" s="29" t="str">
        <f t="shared" si="82"/>
        <v>#</v>
      </c>
      <c r="D1009" s="29">
        <f t="shared" si="79"/>
        <v>1</v>
      </c>
      <c r="E1009" s="30" t="str">
        <f t="shared" si="81"/>
        <v>NA</v>
      </c>
      <c r="F1009" s="44" t="str">
        <f t="shared" si="80"/>
        <v/>
      </c>
      <c r="G1009" s="29"/>
    </row>
    <row r="1010" spans="1:7" ht="15.75" thickBot="1" x14ac:dyDescent="0.3">
      <c r="A1010" s="24"/>
      <c r="B1010" s="29">
        <f t="shared" si="78"/>
        <v>0</v>
      </c>
      <c r="C1010" s="29" t="str">
        <f t="shared" si="82"/>
        <v>#</v>
      </c>
      <c r="D1010" s="29">
        <f t="shared" si="79"/>
        <v>1</v>
      </c>
      <c r="E1010" s="30" t="str">
        <f t="shared" si="81"/>
        <v>NA</v>
      </c>
      <c r="F1010" s="44" t="str">
        <f t="shared" si="80"/>
        <v/>
      </c>
      <c r="G1010" s="29"/>
    </row>
    <row r="1011" spans="1:7" ht="15.75" thickBot="1" x14ac:dyDescent="0.3">
      <c r="A1011" s="25"/>
      <c r="B1011" s="29">
        <f t="shared" si="78"/>
        <v>0</v>
      </c>
      <c r="C1011" s="29" t="str">
        <f t="shared" si="82"/>
        <v>#</v>
      </c>
      <c r="D1011" s="29">
        <f t="shared" si="79"/>
        <v>1</v>
      </c>
      <c r="E1011" s="30" t="str">
        <f t="shared" si="81"/>
        <v>NA</v>
      </c>
      <c r="F1011" s="44" t="str">
        <f t="shared" si="80"/>
        <v/>
      </c>
      <c r="G1011" s="29"/>
    </row>
    <row r="1012" spans="1:7" ht="15.75" thickBot="1" x14ac:dyDescent="0.3">
      <c r="A1012" s="24"/>
      <c r="B1012" s="29">
        <f t="shared" si="78"/>
        <v>0</v>
      </c>
      <c r="C1012" s="29" t="str">
        <f t="shared" si="82"/>
        <v>#</v>
      </c>
      <c r="D1012" s="29">
        <f t="shared" si="79"/>
        <v>1</v>
      </c>
      <c r="E1012" s="30" t="str">
        <f t="shared" si="81"/>
        <v>NA</v>
      </c>
      <c r="F1012" s="44" t="str">
        <f t="shared" si="80"/>
        <v/>
      </c>
      <c r="G1012" s="29"/>
    </row>
    <row r="1013" spans="1:7" ht="15.75" thickBot="1" x14ac:dyDescent="0.3">
      <c r="A1013" s="25"/>
      <c r="B1013" s="29">
        <f t="shared" si="78"/>
        <v>0</v>
      </c>
      <c r="C1013" s="29" t="str">
        <f t="shared" si="82"/>
        <v>#</v>
      </c>
      <c r="D1013" s="29">
        <f t="shared" si="79"/>
        <v>1</v>
      </c>
      <c r="E1013" s="30" t="str">
        <f t="shared" si="81"/>
        <v>NA</v>
      </c>
      <c r="F1013" s="44" t="str">
        <f t="shared" si="80"/>
        <v/>
      </c>
      <c r="G1013" s="29"/>
    </row>
    <row r="1014" spans="1:7" ht="15.75" thickBot="1" x14ac:dyDescent="0.3">
      <c r="A1014" s="24"/>
      <c r="B1014" s="29">
        <f t="shared" si="78"/>
        <v>0</v>
      </c>
      <c r="C1014" s="29" t="str">
        <f t="shared" si="82"/>
        <v>#</v>
      </c>
      <c r="D1014" s="29">
        <f t="shared" si="79"/>
        <v>1</v>
      </c>
      <c r="E1014" s="30" t="str">
        <f t="shared" si="81"/>
        <v>NA</v>
      </c>
      <c r="F1014" s="44" t="str">
        <f t="shared" si="80"/>
        <v/>
      </c>
      <c r="G1014" s="29"/>
    </row>
    <row r="1015" spans="1:7" ht="15.75" thickBot="1" x14ac:dyDescent="0.3">
      <c r="A1015" s="25"/>
      <c r="B1015" s="29">
        <f t="shared" si="78"/>
        <v>0</v>
      </c>
      <c r="C1015" s="29" t="str">
        <f t="shared" si="82"/>
        <v>#</v>
      </c>
      <c r="D1015" s="29">
        <f t="shared" si="79"/>
        <v>1</v>
      </c>
      <c r="E1015" s="30" t="str">
        <f t="shared" si="81"/>
        <v>NA</v>
      </c>
      <c r="F1015" s="44" t="str">
        <f t="shared" si="80"/>
        <v/>
      </c>
      <c r="G1015" s="29"/>
    </row>
    <row r="1016" spans="1:7" ht="15.75" thickBot="1" x14ac:dyDescent="0.3">
      <c r="A1016" s="24"/>
      <c r="B1016" s="29">
        <f t="shared" si="78"/>
        <v>0</v>
      </c>
      <c r="C1016" s="29" t="str">
        <f t="shared" si="82"/>
        <v>#</v>
      </c>
      <c r="D1016" s="29">
        <f t="shared" si="79"/>
        <v>1</v>
      </c>
      <c r="E1016" s="30" t="str">
        <f t="shared" si="81"/>
        <v>NA</v>
      </c>
      <c r="F1016" s="44" t="str">
        <f t="shared" si="80"/>
        <v/>
      </c>
      <c r="G1016" s="29"/>
    </row>
    <row r="1017" spans="1:7" ht="15.75" thickBot="1" x14ac:dyDescent="0.3">
      <c r="A1017" s="25"/>
      <c r="B1017" s="29">
        <f t="shared" si="78"/>
        <v>0</v>
      </c>
      <c r="C1017" s="29" t="str">
        <f t="shared" si="82"/>
        <v>#</v>
      </c>
      <c r="D1017" s="29">
        <f t="shared" si="79"/>
        <v>1</v>
      </c>
      <c r="E1017" s="30" t="str">
        <f t="shared" si="81"/>
        <v>NA</v>
      </c>
      <c r="F1017" s="44" t="str">
        <f t="shared" si="80"/>
        <v/>
      </c>
      <c r="G1017" s="29"/>
    </row>
    <row r="1018" spans="1:7" ht="15.75" thickBot="1" x14ac:dyDescent="0.3">
      <c r="A1018" s="24"/>
      <c r="B1018" s="29">
        <f t="shared" si="78"/>
        <v>0</v>
      </c>
      <c r="C1018" s="29" t="str">
        <f t="shared" si="82"/>
        <v>#</v>
      </c>
      <c r="D1018" s="29">
        <f t="shared" si="79"/>
        <v>1</v>
      </c>
      <c r="E1018" s="30" t="str">
        <f t="shared" si="81"/>
        <v>NA</v>
      </c>
      <c r="F1018" s="44" t="str">
        <f t="shared" si="80"/>
        <v/>
      </c>
      <c r="G1018" s="29"/>
    </row>
    <row r="1019" spans="1:7" ht="15.75" thickBot="1" x14ac:dyDescent="0.3">
      <c r="A1019" s="25"/>
      <c r="B1019" s="29">
        <f t="shared" si="78"/>
        <v>0</v>
      </c>
      <c r="C1019" s="29" t="str">
        <f t="shared" si="82"/>
        <v>#</v>
      </c>
      <c r="D1019" s="29">
        <f t="shared" si="79"/>
        <v>1</v>
      </c>
      <c r="E1019" s="30" t="str">
        <f t="shared" si="81"/>
        <v>NA</v>
      </c>
      <c r="F1019" s="44" t="str">
        <f t="shared" si="80"/>
        <v/>
      </c>
      <c r="G1019" s="29"/>
    </row>
    <row r="1020" spans="1:7" ht="15.75" thickBot="1" x14ac:dyDescent="0.3">
      <c r="A1020" s="24"/>
      <c r="B1020" s="29">
        <f t="shared" si="78"/>
        <v>0</v>
      </c>
      <c r="C1020" s="29" t="str">
        <f t="shared" si="82"/>
        <v>#</v>
      </c>
      <c r="D1020" s="29">
        <f t="shared" si="79"/>
        <v>1</v>
      </c>
      <c r="E1020" s="30" t="str">
        <f t="shared" si="81"/>
        <v>NA</v>
      </c>
      <c r="F1020" s="44" t="str">
        <f t="shared" si="80"/>
        <v/>
      </c>
      <c r="G1020" s="29"/>
    </row>
    <row r="1021" spans="1:7" ht="15.75" thickBot="1" x14ac:dyDescent="0.3">
      <c r="A1021" s="25"/>
      <c r="B1021" s="29">
        <f t="shared" si="78"/>
        <v>0</v>
      </c>
      <c r="C1021" s="29" t="str">
        <f t="shared" si="82"/>
        <v>#</v>
      </c>
      <c r="D1021" s="29">
        <f t="shared" si="79"/>
        <v>1</v>
      </c>
      <c r="E1021" s="30" t="str">
        <f t="shared" si="81"/>
        <v>NA</v>
      </c>
      <c r="F1021" s="44" t="str">
        <f t="shared" si="80"/>
        <v/>
      </c>
      <c r="G1021" s="29"/>
    </row>
    <row r="1022" spans="1:7" ht="15.75" thickBot="1" x14ac:dyDescent="0.3">
      <c r="A1022" s="24"/>
      <c r="B1022" s="29">
        <f t="shared" si="78"/>
        <v>0</v>
      </c>
      <c r="C1022" s="29" t="str">
        <f t="shared" si="82"/>
        <v>#</v>
      </c>
      <c r="D1022" s="29">
        <f t="shared" si="79"/>
        <v>1</v>
      </c>
      <c r="E1022" s="30" t="str">
        <f t="shared" si="81"/>
        <v>NA</v>
      </c>
      <c r="F1022" s="44" t="str">
        <f t="shared" si="80"/>
        <v/>
      </c>
      <c r="G1022" s="29"/>
    </row>
    <row r="1023" spans="1:7" ht="15.75" thickBot="1" x14ac:dyDescent="0.3">
      <c r="A1023" s="25"/>
      <c r="B1023" s="29">
        <f t="shared" si="78"/>
        <v>0</v>
      </c>
      <c r="C1023" s="29" t="str">
        <f t="shared" si="82"/>
        <v>#</v>
      </c>
      <c r="D1023" s="29">
        <f t="shared" si="79"/>
        <v>1</v>
      </c>
      <c r="E1023" s="30" t="str">
        <f t="shared" si="81"/>
        <v>NA</v>
      </c>
      <c r="F1023" s="44" t="str">
        <f t="shared" si="80"/>
        <v/>
      </c>
      <c r="G1023" s="29"/>
    </row>
    <row r="1024" spans="1:7" ht="15.75" thickBot="1" x14ac:dyDescent="0.3">
      <c r="A1024" s="24"/>
      <c r="B1024" s="29">
        <f t="shared" si="78"/>
        <v>0</v>
      </c>
      <c r="C1024" s="29" t="str">
        <f t="shared" si="82"/>
        <v>#</v>
      </c>
      <c r="D1024" s="29">
        <f t="shared" si="79"/>
        <v>1</v>
      </c>
      <c r="E1024" s="30" t="str">
        <f t="shared" si="81"/>
        <v>NA</v>
      </c>
      <c r="F1024" s="44" t="str">
        <f t="shared" si="80"/>
        <v/>
      </c>
      <c r="G1024" s="29"/>
    </row>
    <row r="1025" spans="1:7" ht="15.75" thickBot="1" x14ac:dyDescent="0.3">
      <c r="A1025" s="25"/>
      <c r="B1025" s="29">
        <f t="shared" si="78"/>
        <v>0</v>
      </c>
      <c r="C1025" s="29" t="str">
        <f t="shared" si="82"/>
        <v>#</v>
      </c>
      <c r="D1025" s="29">
        <f t="shared" si="79"/>
        <v>1</v>
      </c>
      <c r="E1025" s="30" t="str">
        <f t="shared" si="81"/>
        <v>NA</v>
      </c>
      <c r="F1025" s="44" t="str">
        <f t="shared" si="80"/>
        <v/>
      </c>
      <c r="G1025" s="29"/>
    </row>
    <row r="1026" spans="1:7" ht="15.75" thickBot="1" x14ac:dyDescent="0.3">
      <c r="A1026" s="24"/>
      <c r="B1026" s="29">
        <f t="shared" ref="B1026:B1089" si="83">LEN(A1026)</f>
        <v>0</v>
      </c>
      <c r="C1026" s="29" t="str">
        <f t="shared" si="82"/>
        <v>#</v>
      </c>
      <c r="D1026" s="29">
        <f t="shared" ref="D1026:D1089" si="84">LEN(C1026)</f>
        <v>1</v>
      </c>
      <c r="E1026" s="30" t="str">
        <f t="shared" si="81"/>
        <v>NA</v>
      </c>
      <c r="F1026" s="44" t="str">
        <f t="shared" ref="F1026:F1089" si="85">IFERROR(MID(E1026,1,FIND(",",E1026,1)-1),"")</f>
        <v/>
      </c>
      <c r="G1026" s="29"/>
    </row>
    <row r="1027" spans="1:7" ht="15.75" thickBot="1" x14ac:dyDescent="0.3">
      <c r="A1027" s="25"/>
      <c r="B1027" s="29">
        <f t="shared" si="83"/>
        <v>0</v>
      </c>
      <c r="C1027" s="29" t="str">
        <f t="shared" si="82"/>
        <v>#</v>
      </c>
      <c r="D1027" s="29">
        <f t="shared" si="84"/>
        <v>1</v>
      </c>
      <c r="E1027" s="30" t="str">
        <f t="shared" si="81"/>
        <v>NA</v>
      </c>
      <c r="F1027" s="44" t="str">
        <f t="shared" si="85"/>
        <v/>
      </c>
      <c r="G1027" s="29"/>
    </row>
    <row r="1028" spans="1:7" ht="15.75" thickBot="1" x14ac:dyDescent="0.3">
      <c r="A1028" s="24"/>
      <c r="B1028" s="29">
        <f t="shared" si="83"/>
        <v>0</v>
      </c>
      <c r="C1028" s="29" t="str">
        <f t="shared" si="82"/>
        <v>#</v>
      </c>
      <c r="D1028" s="29">
        <f t="shared" si="84"/>
        <v>1</v>
      </c>
      <c r="E1028" s="30" t="str">
        <f t="shared" si="81"/>
        <v>NA</v>
      </c>
      <c r="F1028" s="44" t="str">
        <f t="shared" si="85"/>
        <v/>
      </c>
      <c r="G1028" s="29"/>
    </row>
    <row r="1029" spans="1:7" ht="15.75" thickBot="1" x14ac:dyDescent="0.3">
      <c r="A1029" s="25"/>
      <c r="B1029" s="29">
        <f t="shared" si="83"/>
        <v>0</v>
      </c>
      <c r="C1029" s="29" t="str">
        <f t="shared" si="82"/>
        <v>#</v>
      </c>
      <c r="D1029" s="29">
        <f t="shared" si="84"/>
        <v>1</v>
      </c>
      <c r="E1029" s="30" t="str">
        <f t="shared" ref="E1029:E1092" si="86">IFERROR(TEXT(DATE(RIGHT(MID(A1029,FIND("µ",SUBSTITUTE(A1029,",","µ",1))+2,FIND("µ",SUBSTITUTE(A1029,",","µ",2))-FIND("µ",SUBSTITUTE(A1029,",","µ",1))+4),4),MONTH(1&amp;MID(MID(A1029,FIND("µ",SUBSTITUTE(A1029,",","µ",1))+2,FIND("µ",SUBSTITUTE(A1029,",","µ",2))-FIND("µ",SUBSTITUTE(A1029,",","µ",1))+4),1,FIND(" ",MID(A1029,FIND("µ",SUBSTITUTE(A1029,",","µ",1))+2,FIND("µ",SUBSTITUTE(A1029,",","µ",2))-FIND("µ",SUBSTITUTE(A1029,",","µ",1))+4))-1)),MID(MID(A1029,FIND("µ",SUBSTITUTE(A1029,",","µ",1))+2,FIND("µ",SUBSTITUTE(A1029,",","µ",2))-FIND("µ",SUBSTITUTE(A1029,",","µ",1))+4),FIND(" ",MID(A1029,FIND("µ",SUBSTITUTE(A1029,",","µ",1))+2,FIND("µ",SUBSTITUTE(A1029,",","µ",2))-FIND("µ",SUBSTITUTE(A1029,",","µ",1))+4))+1,2)),"JJ/MM/AA") &amp;","&amp;" "&amp; TEXT(VALUE(MID(A1029,FIND(""",""",A1029)+3,10)),"hh:mm:ss")&amp;" "&amp;MID(A1029,FIND("µ",SUBSTITUTE(A1029,",","µ",4))+2,FIND("µ",SUBSTITUTE(A1029,",","µ",5))-FIND("µ",SUBSTITUTE(A1029,",","µ",4))-3) &amp;" "&amp;MID(A1029,FIND("µ",SUBSTITUTE(A1029,",","µ",20))+2,FIND("µ",SUBSTITUTE(A1029,",","µ",21))-FIND("µ",SUBSTITUTE(A1029,",","µ",20))-3)&amp;" "&amp;MID(A1029,FIND("µ",SUBSTITUTE(A1029,",","µ",25))+2,FIND("µ",SUBSTITUTE(A1029,",","µ",26))-FIND("µ",SUBSTITUTE(A1029,",","µ",25))-3)&amp;" "&amp;"€"&amp;MID(A1029,FIND("µ",SUBSTITUTE(A1029,",","µ",26))+2,FIND("µ",SUBSTITUTE(A1029,",","µ",27))-FIND("µ",SUBSTITUTE(A1029,",","µ",26))-3),"NA")</f>
        <v>NA</v>
      </c>
      <c r="F1029" s="44" t="str">
        <f t="shared" si="85"/>
        <v/>
      </c>
      <c r="G1029" s="29"/>
    </row>
    <row r="1030" spans="1:7" ht="15.75" thickBot="1" x14ac:dyDescent="0.3">
      <c r="A1030" s="24"/>
      <c r="B1030" s="29">
        <f t="shared" si="83"/>
        <v>0</v>
      </c>
      <c r="C1030" s="29" t="str">
        <f t="shared" si="82"/>
        <v>#</v>
      </c>
      <c r="D1030" s="29">
        <f t="shared" si="84"/>
        <v>1</v>
      </c>
      <c r="E1030" s="30" t="str">
        <f t="shared" si="86"/>
        <v>NA</v>
      </c>
      <c r="F1030" s="44" t="str">
        <f t="shared" si="85"/>
        <v/>
      </c>
      <c r="G1030" s="29"/>
    </row>
    <row r="1031" spans="1:7" ht="15.75" thickBot="1" x14ac:dyDescent="0.3">
      <c r="A1031" s="25"/>
      <c r="B1031" s="29">
        <f t="shared" si="83"/>
        <v>0</v>
      </c>
      <c r="C1031" s="29" t="str">
        <f t="shared" si="82"/>
        <v>#</v>
      </c>
      <c r="D1031" s="29">
        <f t="shared" si="84"/>
        <v>1</v>
      </c>
      <c r="E1031" s="30" t="str">
        <f t="shared" si="86"/>
        <v>NA</v>
      </c>
      <c r="F1031" s="44" t="str">
        <f t="shared" si="85"/>
        <v/>
      </c>
      <c r="G1031" s="29"/>
    </row>
    <row r="1032" spans="1:7" ht="15.75" thickBot="1" x14ac:dyDescent="0.3">
      <c r="A1032" s="24"/>
      <c r="B1032" s="29">
        <f t="shared" si="83"/>
        <v>0</v>
      </c>
      <c r="C1032" s="29" t="str">
        <f t="shared" si="82"/>
        <v>#</v>
      </c>
      <c r="D1032" s="29">
        <f t="shared" si="84"/>
        <v>1</v>
      </c>
      <c r="E1032" s="30" t="str">
        <f t="shared" si="86"/>
        <v>NA</v>
      </c>
      <c r="F1032" s="44" t="str">
        <f t="shared" si="85"/>
        <v/>
      </c>
      <c r="G1032" s="29"/>
    </row>
    <row r="1033" spans="1:7" ht="15.75" thickBot="1" x14ac:dyDescent="0.3">
      <c r="A1033" s="25"/>
      <c r="B1033" s="29">
        <f t="shared" si="83"/>
        <v>0</v>
      </c>
      <c r="C1033" s="29" t="str">
        <f t="shared" si="82"/>
        <v>#</v>
      </c>
      <c r="D1033" s="29">
        <f t="shared" si="84"/>
        <v>1</v>
      </c>
      <c r="E1033" s="30" t="str">
        <f t="shared" si="86"/>
        <v>NA</v>
      </c>
      <c r="F1033" s="44" t="str">
        <f t="shared" si="85"/>
        <v/>
      </c>
      <c r="G1033" s="29"/>
    </row>
    <row r="1034" spans="1:7" ht="15.75" thickBot="1" x14ac:dyDescent="0.3">
      <c r="A1034" s="24"/>
      <c r="B1034" s="29">
        <f t="shared" si="83"/>
        <v>0</v>
      </c>
      <c r="C1034" s="29" t="str">
        <f t="shared" si="82"/>
        <v>#</v>
      </c>
      <c r="D1034" s="29">
        <f t="shared" si="84"/>
        <v>1</v>
      </c>
      <c r="E1034" s="30" t="str">
        <f t="shared" si="86"/>
        <v>NA</v>
      </c>
      <c r="F1034" s="44" t="str">
        <f t="shared" si="85"/>
        <v/>
      </c>
      <c r="G1034" s="29"/>
    </row>
    <row r="1035" spans="1:7" ht="15.75" thickBot="1" x14ac:dyDescent="0.3">
      <c r="A1035" s="25"/>
      <c r="B1035" s="29">
        <f t="shared" si="83"/>
        <v>0</v>
      </c>
      <c r="C1035" s="29" t="str">
        <f t="shared" si="82"/>
        <v>#</v>
      </c>
      <c r="D1035" s="29">
        <f t="shared" si="84"/>
        <v>1</v>
      </c>
      <c r="E1035" s="30" t="str">
        <f t="shared" si="86"/>
        <v>NA</v>
      </c>
      <c r="F1035" s="44" t="str">
        <f t="shared" si="85"/>
        <v/>
      </c>
      <c r="G1035" s="29"/>
    </row>
    <row r="1036" spans="1:7" ht="15.75" thickBot="1" x14ac:dyDescent="0.3">
      <c r="A1036" s="24"/>
      <c r="B1036" s="29">
        <f t="shared" si="83"/>
        <v>0</v>
      </c>
      <c r="C1036" s="29" t="str">
        <f t="shared" si="82"/>
        <v>#</v>
      </c>
      <c r="D1036" s="29">
        <f t="shared" si="84"/>
        <v>1</v>
      </c>
      <c r="E1036" s="30" t="str">
        <f t="shared" si="86"/>
        <v>NA</v>
      </c>
      <c r="F1036" s="44" t="str">
        <f t="shared" si="85"/>
        <v/>
      </c>
      <c r="G1036" s="29"/>
    </row>
    <row r="1037" spans="1:7" ht="15.75" thickBot="1" x14ac:dyDescent="0.3">
      <c r="A1037" s="25"/>
      <c r="B1037" s="29">
        <f t="shared" si="83"/>
        <v>0</v>
      </c>
      <c r="C1037" s="29" t="str">
        <f t="shared" si="82"/>
        <v>#</v>
      </c>
      <c r="D1037" s="29">
        <f t="shared" si="84"/>
        <v>1</v>
      </c>
      <c r="E1037" s="30" t="str">
        <f t="shared" si="86"/>
        <v>NA</v>
      </c>
      <c r="F1037" s="44" t="str">
        <f t="shared" si="85"/>
        <v/>
      </c>
      <c r="G1037" s="29"/>
    </row>
    <row r="1038" spans="1:7" ht="15.75" thickBot="1" x14ac:dyDescent="0.3">
      <c r="A1038" s="24"/>
      <c r="B1038" s="29">
        <f t="shared" si="83"/>
        <v>0</v>
      </c>
      <c r="C1038" s="29" t="str">
        <f t="shared" si="82"/>
        <v>#</v>
      </c>
      <c r="D1038" s="29">
        <f t="shared" si="84"/>
        <v>1</v>
      </c>
      <c r="E1038" s="30" t="str">
        <f t="shared" si="86"/>
        <v>NA</v>
      </c>
      <c r="F1038" s="44" t="str">
        <f t="shared" si="85"/>
        <v/>
      </c>
      <c r="G1038" s="29"/>
    </row>
    <row r="1039" spans="1:7" ht="15.75" thickBot="1" x14ac:dyDescent="0.3">
      <c r="A1039" s="25"/>
      <c r="B1039" s="29">
        <f t="shared" si="83"/>
        <v>0</v>
      </c>
      <c r="C1039" s="29" t="str">
        <f t="shared" si="82"/>
        <v>#</v>
      </c>
      <c r="D1039" s="29">
        <f t="shared" si="84"/>
        <v>1</v>
      </c>
      <c r="E1039" s="30" t="str">
        <f t="shared" si="86"/>
        <v>NA</v>
      </c>
      <c r="F1039" s="44" t="str">
        <f t="shared" si="85"/>
        <v/>
      </c>
      <c r="G1039" s="29"/>
    </row>
    <row r="1040" spans="1:7" ht="15.75" thickBot="1" x14ac:dyDescent="0.3">
      <c r="A1040" s="24"/>
      <c r="B1040" s="29">
        <f t="shared" si="83"/>
        <v>0</v>
      </c>
      <c r="C1040" s="29" t="str">
        <f t="shared" si="82"/>
        <v>#</v>
      </c>
      <c r="D1040" s="29">
        <f t="shared" si="84"/>
        <v>1</v>
      </c>
      <c r="E1040" s="30" t="str">
        <f t="shared" si="86"/>
        <v>NA</v>
      </c>
      <c r="F1040" s="44" t="str">
        <f t="shared" si="85"/>
        <v/>
      </c>
      <c r="G1040" s="29"/>
    </row>
    <row r="1041" spans="1:7" ht="15.75" thickBot="1" x14ac:dyDescent="0.3">
      <c r="A1041" s="25"/>
      <c r="B1041" s="29">
        <f t="shared" si="83"/>
        <v>0</v>
      </c>
      <c r="C1041" s="29" t="str">
        <f t="shared" si="82"/>
        <v>#</v>
      </c>
      <c r="D1041" s="29">
        <f t="shared" si="84"/>
        <v>1</v>
      </c>
      <c r="E1041" s="30" t="str">
        <f t="shared" si="86"/>
        <v>NA</v>
      </c>
      <c r="F1041" s="44" t="str">
        <f t="shared" si="85"/>
        <v/>
      </c>
      <c r="G1041" s="29"/>
    </row>
    <row r="1042" spans="1:7" ht="15.75" thickBot="1" x14ac:dyDescent="0.3">
      <c r="A1042" s="24"/>
      <c r="B1042" s="29">
        <f t="shared" si="83"/>
        <v>0</v>
      </c>
      <c r="C1042" s="29" t="str">
        <f t="shared" si="82"/>
        <v>#</v>
      </c>
      <c r="D1042" s="29">
        <f t="shared" si="84"/>
        <v>1</v>
      </c>
      <c r="E1042" s="30" t="str">
        <f t="shared" si="86"/>
        <v>NA</v>
      </c>
      <c r="F1042" s="44" t="str">
        <f t="shared" si="85"/>
        <v/>
      </c>
      <c r="G1042" s="29"/>
    </row>
    <row r="1043" spans="1:7" ht="15.75" thickBot="1" x14ac:dyDescent="0.3">
      <c r="A1043" s="25"/>
      <c r="B1043" s="29">
        <f t="shared" si="83"/>
        <v>0</v>
      </c>
      <c r="C1043" s="29" t="str">
        <f t="shared" ref="C1043:C1106" si="87" xml:space="preserve"> "#" &amp; IFERROR(MID(A1043,1,FIND(",",A1043,1)-1),"")</f>
        <v>#</v>
      </c>
      <c r="D1043" s="29">
        <f t="shared" si="84"/>
        <v>1</v>
      </c>
      <c r="E1043" s="30" t="str">
        <f t="shared" si="86"/>
        <v>NA</v>
      </c>
      <c r="F1043" s="44" t="str">
        <f t="shared" si="85"/>
        <v/>
      </c>
      <c r="G1043" s="29"/>
    </row>
    <row r="1044" spans="1:7" ht="15.75" thickBot="1" x14ac:dyDescent="0.3">
      <c r="A1044" s="24"/>
      <c r="B1044" s="29">
        <f t="shared" si="83"/>
        <v>0</v>
      </c>
      <c r="C1044" s="29" t="str">
        <f t="shared" si="87"/>
        <v>#</v>
      </c>
      <c r="D1044" s="29">
        <f t="shared" si="84"/>
        <v>1</v>
      </c>
      <c r="E1044" s="30" t="str">
        <f t="shared" si="86"/>
        <v>NA</v>
      </c>
      <c r="F1044" s="44" t="str">
        <f t="shared" si="85"/>
        <v/>
      </c>
      <c r="G1044" s="29"/>
    </row>
    <row r="1045" spans="1:7" ht="15.75" thickBot="1" x14ac:dyDescent="0.3">
      <c r="A1045" s="25"/>
      <c r="B1045" s="29">
        <f t="shared" si="83"/>
        <v>0</v>
      </c>
      <c r="C1045" s="29" t="str">
        <f t="shared" si="87"/>
        <v>#</v>
      </c>
      <c r="D1045" s="29">
        <f t="shared" si="84"/>
        <v>1</v>
      </c>
      <c r="E1045" s="30" t="str">
        <f t="shared" si="86"/>
        <v>NA</v>
      </c>
      <c r="F1045" s="44" t="str">
        <f t="shared" si="85"/>
        <v/>
      </c>
      <c r="G1045" s="29"/>
    </row>
    <row r="1046" spans="1:7" ht="15.75" thickBot="1" x14ac:dyDescent="0.3">
      <c r="A1046" s="24"/>
      <c r="B1046" s="29">
        <f t="shared" si="83"/>
        <v>0</v>
      </c>
      <c r="C1046" s="29" t="str">
        <f t="shared" si="87"/>
        <v>#</v>
      </c>
      <c r="D1046" s="29">
        <f t="shared" si="84"/>
        <v>1</v>
      </c>
      <c r="E1046" s="30" t="str">
        <f t="shared" si="86"/>
        <v>NA</v>
      </c>
      <c r="F1046" s="44" t="str">
        <f t="shared" si="85"/>
        <v/>
      </c>
      <c r="G1046" s="29"/>
    </row>
    <row r="1047" spans="1:7" ht="15.75" thickBot="1" x14ac:dyDescent="0.3">
      <c r="A1047" s="25"/>
      <c r="B1047" s="29">
        <f t="shared" si="83"/>
        <v>0</v>
      </c>
      <c r="C1047" s="29" t="str">
        <f t="shared" si="87"/>
        <v>#</v>
      </c>
      <c r="D1047" s="29">
        <f t="shared" si="84"/>
        <v>1</v>
      </c>
      <c r="E1047" s="30" t="str">
        <f t="shared" si="86"/>
        <v>NA</v>
      </c>
      <c r="F1047" s="44" t="str">
        <f t="shared" si="85"/>
        <v/>
      </c>
      <c r="G1047" s="29"/>
    </row>
    <row r="1048" spans="1:7" ht="15.75" thickBot="1" x14ac:dyDescent="0.3">
      <c r="A1048" s="24"/>
      <c r="B1048" s="29">
        <f t="shared" si="83"/>
        <v>0</v>
      </c>
      <c r="C1048" s="29" t="str">
        <f t="shared" si="87"/>
        <v>#</v>
      </c>
      <c r="D1048" s="29">
        <f t="shared" si="84"/>
        <v>1</v>
      </c>
      <c r="E1048" s="30" t="str">
        <f t="shared" si="86"/>
        <v>NA</v>
      </c>
      <c r="F1048" s="44" t="str">
        <f t="shared" si="85"/>
        <v/>
      </c>
      <c r="G1048" s="29"/>
    </row>
    <row r="1049" spans="1:7" ht="15.75" thickBot="1" x14ac:dyDescent="0.3">
      <c r="A1049" s="25"/>
      <c r="B1049" s="29">
        <f t="shared" si="83"/>
        <v>0</v>
      </c>
      <c r="C1049" s="29" t="str">
        <f t="shared" si="87"/>
        <v>#</v>
      </c>
      <c r="D1049" s="29">
        <f t="shared" si="84"/>
        <v>1</v>
      </c>
      <c r="E1049" s="30" t="str">
        <f t="shared" si="86"/>
        <v>NA</v>
      </c>
      <c r="F1049" s="44" t="str">
        <f t="shared" si="85"/>
        <v/>
      </c>
      <c r="G1049" s="29"/>
    </row>
    <row r="1050" spans="1:7" ht="15.75" thickBot="1" x14ac:dyDescent="0.3">
      <c r="A1050" s="24"/>
      <c r="B1050" s="29">
        <f t="shared" si="83"/>
        <v>0</v>
      </c>
      <c r="C1050" s="29" t="str">
        <f t="shared" si="87"/>
        <v>#</v>
      </c>
      <c r="D1050" s="29">
        <f t="shared" si="84"/>
        <v>1</v>
      </c>
      <c r="E1050" s="30" t="str">
        <f t="shared" si="86"/>
        <v>NA</v>
      </c>
      <c r="F1050" s="44" t="str">
        <f t="shared" si="85"/>
        <v/>
      </c>
      <c r="G1050" s="29"/>
    </row>
    <row r="1051" spans="1:7" ht="15.75" thickBot="1" x14ac:dyDescent="0.3">
      <c r="A1051" s="25"/>
      <c r="B1051" s="29">
        <f t="shared" si="83"/>
        <v>0</v>
      </c>
      <c r="C1051" s="29" t="str">
        <f t="shared" si="87"/>
        <v>#</v>
      </c>
      <c r="D1051" s="29">
        <f t="shared" si="84"/>
        <v>1</v>
      </c>
      <c r="E1051" s="30" t="str">
        <f t="shared" si="86"/>
        <v>NA</v>
      </c>
      <c r="F1051" s="44" t="str">
        <f t="shared" si="85"/>
        <v/>
      </c>
      <c r="G1051" s="29"/>
    </row>
    <row r="1052" spans="1:7" ht="15.75" thickBot="1" x14ac:dyDescent="0.3">
      <c r="A1052" s="24"/>
      <c r="B1052" s="29">
        <f t="shared" si="83"/>
        <v>0</v>
      </c>
      <c r="C1052" s="29" t="str">
        <f t="shared" si="87"/>
        <v>#</v>
      </c>
      <c r="D1052" s="29">
        <f t="shared" si="84"/>
        <v>1</v>
      </c>
      <c r="E1052" s="30" t="str">
        <f t="shared" si="86"/>
        <v>NA</v>
      </c>
      <c r="F1052" s="44" t="str">
        <f t="shared" si="85"/>
        <v/>
      </c>
      <c r="G1052" s="29"/>
    </row>
    <row r="1053" spans="1:7" ht="15.75" thickBot="1" x14ac:dyDescent="0.3">
      <c r="A1053" s="25"/>
      <c r="B1053" s="29">
        <f t="shared" si="83"/>
        <v>0</v>
      </c>
      <c r="C1053" s="29" t="str">
        <f t="shared" si="87"/>
        <v>#</v>
      </c>
      <c r="D1053" s="29">
        <f t="shared" si="84"/>
        <v>1</v>
      </c>
      <c r="E1053" s="30" t="str">
        <f t="shared" si="86"/>
        <v>NA</v>
      </c>
      <c r="F1053" s="44" t="str">
        <f t="shared" si="85"/>
        <v/>
      </c>
      <c r="G1053" s="29"/>
    </row>
    <row r="1054" spans="1:7" ht="15.75" thickBot="1" x14ac:dyDescent="0.3">
      <c r="A1054" s="24"/>
      <c r="B1054" s="29">
        <f t="shared" si="83"/>
        <v>0</v>
      </c>
      <c r="C1054" s="29" t="str">
        <f t="shared" si="87"/>
        <v>#</v>
      </c>
      <c r="D1054" s="29">
        <f t="shared" si="84"/>
        <v>1</v>
      </c>
      <c r="E1054" s="30" t="str">
        <f t="shared" si="86"/>
        <v>NA</v>
      </c>
      <c r="F1054" s="44" t="str">
        <f t="shared" si="85"/>
        <v/>
      </c>
      <c r="G1054" s="29"/>
    </row>
    <row r="1055" spans="1:7" ht="15.75" thickBot="1" x14ac:dyDescent="0.3">
      <c r="A1055" s="25"/>
      <c r="B1055" s="29">
        <f t="shared" si="83"/>
        <v>0</v>
      </c>
      <c r="C1055" s="29" t="str">
        <f t="shared" si="87"/>
        <v>#</v>
      </c>
      <c r="D1055" s="29">
        <f t="shared" si="84"/>
        <v>1</v>
      </c>
      <c r="E1055" s="30" t="str">
        <f t="shared" si="86"/>
        <v>NA</v>
      </c>
      <c r="F1055" s="44" t="str">
        <f t="shared" si="85"/>
        <v/>
      </c>
      <c r="G1055" s="29"/>
    </row>
    <row r="1056" spans="1:7" ht="15.75" thickBot="1" x14ac:dyDescent="0.3">
      <c r="A1056" s="24"/>
      <c r="B1056" s="29">
        <f t="shared" si="83"/>
        <v>0</v>
      </c>
      <c r="C1056" s="29" t="str">
        <f t="shared" si="87"/>
        <v>#</v>
      </c>
      <c r="D1056" s="29">
        <f t="shared" si="84"/>
        <v>1</v>
      </c>
      <c r="E1056" s="30" t="str">
        <f t="shared" si="86"/>
        <v>NA</v>
      </c>
      <c r="F1056" s="44" t="str">
        <f t="shared" si="85"/>
        <v/>
      </c>
      <c r="G1056" s="29"/>
    </row>
    <row r="1057" spans="1:7" ht="15.75" thickBot="1" x14ac:dyDescent="0.3">
      <c r="A1057" s="25"/>
      <c r="B1057" s="29">
        <f t="shared" si="83"/>
        <v>0</v>
      </c>
      <c r="C1057" s="29" t="str">
        <f t="shared" si="87"/>
        <v>#</v>
      </c>
      <c r="D1057" s="29">
        <f t="shared" si="84"/>
        <v>1</v>
      </c>
      <c r="E1057" s="30" t="str">
        <f t="shared" si="86"/>
        <v>NA</v>
      </c>
      <c r="F1057" s="44" t="str">
        <f t="shared" si="85"/>
        <v/>
      </c>
      <c r="G1057" s="29"/>
    </row>
    <row r="1058" spans="1:7" ht="15.75" thickBot="1" x14ac:dyDescent="0.3">
      <c r="A1058" s="24"/>
      <c r="B1058" s="29">
        <f t="shared" si="83"/>
        <v>0</v>
      </c>
      <c r="C1058" s="29" t="str">
        <f t="shared" si="87"/>
        <v>#</v>
      </c>
      <c r="D1058" s="29">
        <f t="shared" si="84"/>
        <v>1</v>
      </c>
      <c r="E1058" s="30" t="str">
        <f t="shared" si="86"/>
        <v>NA</v>
      </c>
      <c r="F1058" s="44" t="str">
        <f t="shared" si="85"/>
        <v/>
      </c>
      <c r="G1058" s="29"/>
    </row>
    <row r="1059" spans="1:7" ht="15.75" thickBot="1" x14ac:dyDescent="0.3">
      <c r="A1059" s="25"/>
      <c r="B1059" s="29">
        <f t="shared" si="83"/>
        <v>0</v>
      </c>
      <c r="C1059" s="29" t="str">
        <f t="shared" si="87"/>
        <v>#</v>
      </c>
      <c r="D1059" s="29">
        <f t="shared" si="84"/>
        <v>1</v>
      </c>
      <c r="E1059" s="30" t="str">
        <f t="shared" si="86"/>
        <v>NA</v>
      </c>
      <c r="F1059" s="44" t="str">
        <f t="shared" si="85"/>
        <v/>
      </c>
      <c r="G1059" s="29"/>
    </row>
    <row r="1060" spans="1:7" ht="15.75" thickBot="1" x14ac:dyDescent="0.3">
      <c r="A1060" s="24"/>
      <c r="B1060" s="29">
        <f t="shared" si="83"/>
        <v>0</v>
      </c>
      <c r="C1060" s="29" t="str">
        <f t="shared" si="87"/>
        <v>#</v>
      </c>
      <c r="D1060" s="29">
        <f t="shared" si="84"/>
        <v>1</v>
      </c>
      <c r="E1060" s="30" t="str">
        <f t="shared" si="86"/>
        <v>NA</v>
      </c>
      <c r="F1060" s="44" t="str">
        <f t="shared" si="85"/>
        <v/>
      </c>
      <c r="G1060" s="29"/>
    </row>
    <row r="1061" spans="1:7" ht="15.75" thickBot="1" x14ac:dyDescent="0.3">
      <c r="A1061" s="25"/>
      <c r="B1061" s="29">
        <f t="shared" si="83"/>
        <v>0</v>
      </c>
      <c r="C1061" s="29" t="str">
        <f t="shared" si="87"/>
        <v>#</v>
      </c>
      <c r="D1061" s="29">
        <f t="shared" si="84"/>
        <v>1</v>
      </c>
      <c r="E1061" s="30" t="str">
        <f t="shared" si="86"/>
        <v>NA</v>
      </c>
      <c r="F1061" s="44" t="str">
        <f t="shared" si="85"/>
        <v/>
      </c>
      <c r="G1061" s="29"/>
    </row>
    <row r="1062" spans="1:7" ht="15.75" thickBot="1" x14ac:dyDescent="0.3">
      <c r="A1062" s="24"/>
      <c r="B1062" s="29">
        <f t="shared" si="83"/>
        <v>0</v>
      </c>
      <c r="C1062" s="29" t="str">
        <f t="shared" si="87"/>
        <v>#</v>
      </c>
      <c r="D1062" s="29">
        <f t="shared" si="84"/>
        <v>1</v>
      </c>
      <c r="E1062" s="30" t="str">
        <f t="shared" si="86"/>
        <v>NA</v>
      </c>
      <c r="F1062" s="44" t="str">
        <f t="shared" si="85"/>
        <v/>
      </c>
      <c r="G1062" s="29"/>
    </row>
    <row r="1063" spans="1:7" ht="15.75" thickBot="1" x14ac:dyDescent="0.3">
      <c r="A1063" s="25"/>
      <c r="B1063" s="29">
        <f t="shared" si="83"/>
        <v>0</v>
      </c>
      <c r="C1063" s="29" t="str">
        <f t="shared" si="87"/>
        <v>#</v>
      </c>
      <c r="D1063" s="29">
        <f t="shared" si="84"/>
        <v>1</v>
      </c>
      <c r="E1063" s="30" t="str">
        <f t="shared" si="86"/>
        <v>NA</v>
      </c>
      <c r="F1063" s="44" t="str">
        <f t="shared" si="85"/>
        <v/>
      </c>
      <c r="G1063" s="29"/>
    </row>
    <row r="1064" spans="1:7" ht="15.75" thickBot="1" x14ac:dyDescent="0.3">
      <c r="A1064" s="24"/>
      <c r="B1064" s="29">
        <f t="shared" si="83"/>
        <v>0</v>
      </c>
      <c r="C1064" s="29" t="str">
        <f t="shared" si="87"/>
        <v>#</v>
      </c>
      <c r="D1064" s="29">
        <f t="shared" si="84"/>
        <v>1</v>
      </c>
      <c r="E1064" s="30" t="str">
        <f t="shared" si="86"/>
        <v>NA</v>
      </c>
      <c r="F1064" s="44" t="str">
        <f t="shared" si="85"/>
        <v/>
      </c>
      <c r="G1064" s="29"/>
    </row>
    <row r="1065" spans="1:7" ht="15.75" thickBot="1" x14ac:dyDescent="0.3">
      <c r="A1065" s="25"/>
      <c r="B1065" s="29">
        <f t="shared" si="83"/>
        <v>0</v>
      </c>
      <c r="C1065" s="29" t="str">
        <f t="shared" si="87"/>
        <v>#</v>
      </c>
      <c r="D1065" s="29">
        <f t="shared" si="84"/>
        <v>1</v>
      </c>
      <c r="E1065" s="30" t="str">
        <f t="shared" si="86"/>
        <v>NA</v>
      </c>
      <c r="F1065" s="44" t="str">
        <f t="shared" si="85"/>
        <v/>
      </c>
      <c r="G1065" s="29"/>
    </row>
    <row r="1066" spans="1:7" ht="15.75" thickBot="1" x14ac:dyDescent="0.3">
      <c r="A1066" s="24"/>
      <c r="B1066" s="29">
        <f t="shared" si="83"/>
        <v>0</v>
      </c>
      <c r="C1066" s="29" t="str">
        <f t="shared" si="87"/>
        <v>#</v>
      </c>
      <c r="D1066" s="29">
        <f t="shared" si="84"/>
        <v>1</v>
      </c>
      <c r="E1066" s="30" t="str">
        <f t="shared" si="86"/>
        <v>NA</v>
      </c>
      <c r="F1066" s="44" t="str">
        <f t="shared" si="85"/>
        <v/>
      </c>
      <c r="G1066" s="29"/>
    </row>
    <row r="1067" spans="1:7" ht="15.75" thickBot="1" x14ac:dyDescent="0.3">
      <c r="A1067" s="25"/>
      <c r="B1067" s="29">
        <f t="shared" si="83"/>
        <v>0</v>
      </c>
      <c r="C1067" s="29" t="str">
        <f t="shared" si="87"/>
        <v>#</v>
      </c>
      <c r="D1067" s="29">
        <f t="shared" si="84"/>
        <v>1</v>
      </c>
      <c r="E1067" s="30" t="str">
        <f t="shared" si="86"/>
        <v>NA</v>
      </c>
      <c r="F1067" s="44" t="str">
        <f t="shared" si="85"/>
        <v/>
      </c>
      <c r="G1067" s="29"/>
    </row>
    <row r="1068" spans="1:7" ht="15.75" thickBot="1" x14ac:dyDescent="0.3">
      <c r="A1068" s="24"/>
      <c r="B1068" s="29">
        <f t="shared" si="83"/>
        <v>0</v>
      </c>
      <c r="C1068" s="29" t="str">
        <f t="shared" si="87"/>
        <v>#</v>
      </c>
      <c r="D1068" s="29">
        <f t="shared" si="84"/>
        <v>1</v>
      </c>
      <c r="E1068" s="30" t="str">
        <f t="shared" si="86"/>
        <v>NA</v>
      </c>
      <c r="F1068" s="44" t="str">
        <f t="shared" si="85"/>
        <v/>
      </c>
      <c r="G1068" s="29"/>
    </row>
    <row r="1069" spans="1:7" ht="15.75" thickBot="1" x14ac:dyDescent="0.3">
      <c r="A1069" s="25"/>
      <c r="B1069" s="29">
        <f t="shared" si="83"/>
        <v>0</v>
      </c>
      <c r="C1069" s="29" t="str">
        <f t="shared" si="87"/>
        <v>#</v>
      </c>
      <c r="D1069" s="29">
        <f t="shared" si="84"/>
        <v>1</v>
      </c>
      <c r="E1069" s="30" t="str">
        <f t="shared" si="86"/>
        <v>NA</v>
      </c>
      <c r="F1069" s="44" t="str">
        <f t="shared" si="85"/>
        <v/>
      </c>
      <c r="G1069" s="29"/>
    </row>
    <row r="1070" spans="1:7" ht="15.75" thickBot="1" x14ac:dyDescent="0.3">
      <c r="A1070" s="24"/>
      <c r="B1070" s="29">
        <f t="shared" si="83"/>
        <v>0</v>
      </c>
      <c r="C1070" s="29" t="str">
        <f t="shared" si="87"/>
        <v>#</v>
      </c>
      <c r="D1070" s="29">
        <f t="shared" si="84"/>
        <v>1</v>
      </c>
      <c r="E1070" s="30" t="str">
        <f t="shared" si="86"/>
        <v>NA</v>
      </c>
      <c r="F1070" s="44" t="str">
        <f t="shared" si="85"/>
        <v/>
      </c>
      <c r="G1070" s="29"/>
    </row>
    <row r="1071" spans="1:7" ht="15.75" thickBot="1" x14ac:dyDescent="0.3">
      <c r="A1071" s="25"/>
      <c r="B1071" s="29">
        <f t="shared" si="83"/>
        <v>0</v>
      </c>
      <c r="C1071" s="29" t="str">
        <f t="shared" si="87"/>
        <v>#</v>
      </c>
      <c r="D1071" s="29">
        <f t="shared" si="84"/>
        <v>1</v>
      </c>
      <c r="E1071" s="30" t="str">
        <f t="shared" si="86"/>
        <v>NA</v>
      </c>
      <c r="F1071" s="44" t="str">
        <f t="shared" si="85"/>
        <v/>
      </c>
      <c r="G1071" s="29"/>
    </row>
    <row r="1072" spans="1:7" ht="15.75" thickBot="1" x14ac:dyDescent="0.3">
      <c r="A1072" s="24"/>
      <c r="B1072" s="29">
        <f t="shared" si="83"/>
        <v>0</v>
      </c>
      <c r="C1072" s="29" t="str">
        <f t="shared" si="87"/>
        <v>#</v>
      </c>
      <c r="D1072" s="29">
        <f t="shared" si="84"/>
        <v>1</v>
      </c>
      <c r="E1072" s="30" t="str">
        <f t="shared" si="86"/>
        <v>NA</v>
      </c>
      <c r="F1072" s="44" t="str">
        <f t="shared" si="85"/>
        <v/>
      </c>
      <c r="G1072" s="29"/>
    </row>
    <row r="1073" spans="1:7" ht="15.75" thickBot="1" x14ac:dyDescent="0.3">
      <c r="A1073" s="25"/>
      <c r="B1073" s="29">
        <f t="shared" si="83"/>
        <v>0</v>
      </c>
      <c r="C1073" s="29" t="str">
        <f t="shared" si="87"/>
        <v>#</v>
      </c>
      <c r="D1073" s="29">
        <f t="shared" si="84"/>
        <v>1</v>
      </c>
      <c r="E1073" s="30" t="str">
        <f t="shared" si="86"/>
        <v>NA</v>
      </c>
      <c r="F1073" s="44" t="str">
        <f t="shared" si="85"/>
        <v/>
      </c>
      <c r="G1073" s="29"/>
    </row>
    <row r="1074" spans="1:7" ht="15.75" thickBot="1" x14ac:dyDescent="0.3">
      <c r="A1074" s="24"/>
      <c r="B1074" s="29">
        <f t="shared" si="83"/>
        <v>0</v>
      </c>
      <c r="C1074" s="29" t="str">
        <f t="shared" si="87"/>
        <v>#</v>
      </c>
      <c r="D1074" s="29">
        <f t="shared" si="84"/>
        <v>1</v>
      </c>
      <c r="E1074" s="30" t="str">
        <f t="shared" si="86"/>
        <v>NA</v>
      </c>
      <c r="F1074" s="44" t="str">
        <f t="shared" si="85"/>
        <v/>
      </c>
      <c r="G1074" s="29"/>
    </row>
    <row r="1075" spans="1:7" ht="15.75" thickBot="1" x14ac:dyDescent="0.3">
      <c r="A1075" s="25"/>
      <c r="B1075" s="29">
        <f t="shared" si="83"/>
        <v>0</v>
      </c>
      <c r="C1075" s="29" t="str">
        <f t="shared" si="87"/>
        <v>#</v>
      </c>
      <c r="D1075" s="29">
        <f t="shared" si="84"/>
        <v>1</v>
      </c>
      <c r="E1075" s="30" t="str">
        <f t="shared" si="86"/>
        <v>NA</v>
      </c>
      <c r="F1075" s="44" t="str">
        <f t="shared" si="85"/>
        <v/>
      </c>
      <c r="G1075" s="29"/>
    </row>
    <row r="1076" spans="1:7" ht="15.75" thickBot="1" x14ac:dyDescent="0.3">
      <c r="A1076" s="24"/>
      <c r="B1076" s="29">
        <f t="shared" si="83"/>
        <v>0</v>
      </c>
      <c r="C1076" s="29" t="str">
        <f t="shared" si="87"/>
        <v>#</v>
      </c>
      <c r="D1076" s="29">
        <f t="shared" si="84"/>
        <v>1</v>
      </c>
      <c r="E1076" s="30" t="str">
        <f t="shared" si="86"/>
        <v>NA</v>
      </c>
      <c r="F1076" s="44" t="str">
        <f t="shared" si="85"/>
        <v/>
      </c>
      <c r="G1076" s="29"/>
    </row>
    <row r="1077" spans="1:7" ht="15.75" thickBot="1" x14ac:dyDescent="0.3">
      <c r="A1077" s="25"/>
      <c r="B1077" s="29">
        <f t="shared" si="83"/>
        <v>0</v>
      </c>
      <c r="C1077" s="29" t="str">
        <f t="shared" si="87"/>
        <v>#</v>
      </c>
      <c r="D1077" s="29">
        <f t="shared" si="84"/>
        <v>1</v>
      </c>
      <c r="E1077" s="30" t="str">
        <f t="shared" si="86"/>
        <v>NA</v>
      </c>
      <c r="F1077" s="44" t="str">
        <f t="shared" si="85"/>
        <v/>
      </c>
      <c r="G1077" s="29"/>
    </row>
    <row r="1078" spans="1:7" ht="15.75" thickBot="1" x14ac:dyDescent="0.3">
      <c r="A1078" s="24"/>
      <c r="B1078" s="29">
        <f t="shared" si="83"/>
        <v>0</v>
      </c>
      <c r="C1078" s="29" t="str">
        <f t="shared" si="87"/>
        <v>#</v>
      </c>
      <c r="D1078" s="29">
        <f t="shared" si="84"/>
        <v>1</v>
      </c>
      <c r="E1078" s="30" t="str">
        <f t="shared" si="86"/>
        <v>NA</v>
      </c>
      <c r="F1078" s="44" t="str">
        <f t="shared" si="85"/>
        <v/>
      </c>
      <c r="G1078" s="29"/>
    </row>
    <row r="1079" spans="1:7" ht="15.75" thickBot="1" x14ac:dyDescent="0.3">
      <c r="A1079" s="25"/>
      <c r="B1079" s="29">
        <f t="shared" si="83"/>
        <v>0</v>
      </c>
      <c r="C1079" s="29" t="str">
        <f t="shared" si="87"/>
        <v>#</v>
      </c>
      <c r="D1079" s="29">
        <f t="shared" si="84"/>
        <v>1</v>
      </c>
      <c r="E1079" s="30" t="str">
        <f t="shared" si="86"/>
        <v>NA</v>
      </c>
      <c r="F1079" s="44" t="str">
        <f t="shared" si="85"/>
        <v/>
      </c>
      <c r="G1079" s="29"/>
    </row>
    <row r="1080" spans="1:7" ht="15.75" thickBot="1" x14ac:dyDescent="0.3">
      <c r="A1080" s="24"/>
      <c r="B1080" s="29">
        <f t="shared" si="83"/>
        <v>0</v>
      </c>
      <c r="C1080" s="29" t="str">
        <f t="shared" si="87"/>
        <v>#</v>
      </c>
      <c r="D1080" s="29">
        <f t="shared" si="84"/>
        <v>1</v>
      </c>
      <c r="E1080" s="30" t="str">
        <f t="shared" si="86"/>
        <v>NA</v>
      </c>
      <c r="F1080" s="44" t="str">
        <f t="shared" si="85"/>
        <v/>
      </c>
      <c r="G1080" s="29"/>
    </row>
    <row r="1081" spans="1:7" ht="15.75" thickBot="1" x14ac:dyDescent="0.3">
      <c r="A1081" s="25"/>
      <c r="B1081" s="29">
        <f t="shared" si="83"/>
        <v>0</v>
      </c>
      <c r="C1081" s="29" t="str">
        <f t="shared" si="87"/>
        <v>#</v>
      </c>
      <c r="D1081" s="29">
        <f t="shared" si="84"/>
        <v>1</v>
      </c>
      <c r="E1081" s="30" t="str">
        <f t="shared" si="86"/>
        <v>NA</v>
      </c>
      <c r="F1081" s="44" t="str">
        <f t="shared" si="85"/>
        <v/>
      </c>
      <c r="G1081" s="29"/>
    </row>
    <row r="1082" spans="1:7" ht="15.75" thickBot="1" x14ac:dyDescent="0.3">
      <c r="A1082" s="24"/>
      <c r="B1082" s="29">
        <f t="shared" si="83"/>
        <v>0</v>
      </c>
      <c r="C1082" s="29" t="str">
        <f t="shared" si="87"/>
        <v>#</v>
      </c>
      <c r="D1082" s="29">
        <f t="shared" si="84"/>
        <v>1</v>
      </c>
      <c r="E1082" s="30" t="str">
        <f t="shared" si="86"/>
        <v>NA</v>
      </c>
      <c r="F1082" s="44" t="str">
        <f t="shared" si="85"/>
        <v/>
      </c>
      <c r="G1082" s="29"/>
    </row>
    <row r="1083" spans="1:7" ht="15.75" thickBot="1" x14ac:dyDescent="0.3">
      <c r="A1083" s="25"/>
      <c r="B1083" s="29">
        <f t="shared" si="83"/>
        <v>0</v>
      </c>
      <c r="C1083" s="29" t="str">
        <f t="shared" si="87"/>
        <v>#</v>
      </c>
      <c r="D1083" s="29">
        <f t="shared" si="84"/>
        <v>1</v>
      </c>
      <c r="E1083" s="30" t="str">
        <f t="shared" si="86"/>
        <v>NA</v>
      </c>
      <c r="F1083" s="44" t="str">
        <f t="shared" si="85"/>
        <v/>
      </c>
      <c r="G1083" s="29"/>
    </row>
    <row r="1084" spans="1:7" ht="15.75" thickBot="1" x14ac:dyDescent="0.3">
      <c r="A1084" s="24"/>
      <c r="B1084" s="29">
        <f t="shared" si="83"/>
        <v>0</v>
      </c>
      <c r="C1084" s="29" t="str">
        <f t="shared" si="87"/>
        <v>#</v>
      </c>
      <c r="D1084" s="29">
        <f t="shared" si="84"/>
        <v>1</v>
      </c>
      <c r="E1084" s="30" t="str">
        <f t="shared" si="86"/>
        <v>NA</v>
      </c>
      <c r="F1084" s="44" t="str">
        <f t="shared" si="85"/>
        <v/>
      </c>
      <c r="G1084" s="29"/>
    </row>
    <row r="1085" spans="1:7" ht="15.75" thickBot="1" x14ac:dyDescent="0.3">
      <c r="A1085" s="25"/>
      <c r="B1085" s="29">
        <f t="shared" si="83"/>
        <v>0</v>
      </c>
      <c r="C1085" s="29" t="str">
        <f t="shared" si="87"/>
        <v>#</v>
      </c>
      <c r="D1085" s="29">
        <f t="shared" si="84"/>
        <v>1</v>
      </c>
      <c r="E1085" s="30" t="str">
        <f t="shared" si="86"/>
        <v>NA</v>
      </c>
      <c r="F1085" s="44" t="str">
        <f t="shared" si="85"/>
        <v/>
      </c>
      <c r="G1085" s="29"/>
    </row>
    <row r="1086" spans="1:7" ht="15.75" thickBot="1" x14ac:dyDescent="0.3">
      <c r="A1086" s="24"/>
      <c r="B1086" s="29">
        <f t="shared" si="83"/>
        <v>0</v>
      </c>
      <c r="C1086" s="29" t="str">
        <f t="shared" si="87"/>
        <v>#</v>
      </c>
      <c r="D1086" s="29">
        <f t="shared" si="84"/>
        <v>1</v>
      </c>
      <c r="E1086" s="30" t="str">
        <f t="shared" si="86"/>
        <v>NA</v>
      </c>
      <c r="F1086" s="44" t="str">
        <f t="shared" si="85"/>
        <v/>
      </c>
      <c r="G1086" s="29"/>
    </row>
    <row r="1087" spans="1:7" ht="15.75" thickBot="1" x14ac:dyDescent="0.3">
      <c r="A1087" s="25"/>
      <c r="B1087" s="29">
        <f t="shared" si="83"/>
        <v>0</v>
      </c>
      <c r="C1087" s="29" t="str">
        <f t="shared" si="87"/>
        <v>#</v>
      </c>
      <c r="D1087" s="29">
        <f t="shared" si="84"/>
        <v>1</v>
      </c>
      <c r="E1087" s="30" t="str">
        <f t="shared" si="86"/>
        <v>NA</v>
      </c>
      <c r="F1087" s="44" t="str">
        <f t="shared" si="85"/>
        <v/>
      </c>
      <c r="G1087" s="29"/>
    </row>
    <row r="1088" spans="1:7" ht="15.75" thickBot="1" x14ac:dyDescent="0.3">
      <c r="A1088" s="24"/>
      <c r="B1088" s="29">
        <f t="shared" si="83"/>
        <v>0</v>
      </c>
      <c r="C1088" s="29" t="str">
        <f t="shared" si="87"/>
        <v>#</v>
      </c>
      <c r="D1088" s="29">
        <f t="shared" si="84"/>
        <v>1</v>
      </c>
      <c r="E1088" s="30" t="str">
        <f t="shared" si="86"/>
        <v>NA</v>
      </c>
      <c r="F1088" s="44" t="str">
        <f t="shared" si="85"/>
        <v/>
      </c>
      <c r="G1088" s="29"/>
    </row>
    <row r="1089" spans="1:7" ht="15.75" thickBot="1" x14ac:dyDescent="0.3">
      <c r="A1089" s="25"/>
      <c r="B1089" s="29">
        <f t="shared" si="83"/>
        <v>0</v>
      </c>
      <c r="C1089" s="29" t="str">
        <f t="shared" si="87"/>
        <v>#</v>
      </c>
      <c r="D1089" s="29">
        <f t="shared" si="84"/>
        <v>1</v>
      </c>
      <c r="E1089" s="30" t="str">
        <f t="shared" si="86"/>
        <v>NA</v>
      </c>
      <c r="F1089" s="44" t="str">
        <f t="shared" si="85"/>
        <v/>
      </c>
      <c r="G1089" s="29"/>
    </row>
    <row r="1090" spans="1:7" ht="15.75" thickBot="1" x14ac:dyDescent="0.3">
      <c r="A1090" s="24"/>
      <c r="B1090" s="29">
        <f t="shared" ref="B1090:B1153" si="88">LEN(A1090)</f>
        <v>0</v>
      </c>
      <c r="C1090" s="29" t="str">
        <f t="shared" si="87"/>
        <v>#</v>
      </c>
      <c r="D1090" s="29">
        <f t="shared" ref="D1090:D1153" si="89">LEN(C1090)</f>
        <v>1</v>
      </c>
      <c r="E1090" s="30" t="str">
        <f t="shared" si="86"/>
        <v>NA</v>
      </c>
      <c r="F1090" s="44" t="str">
        <f t="shared" ref="F1090:F1153" si="90">IFERROR(MID(E1090,1,FIND(",",E1090,1)-1),"")</f>
        <v/>
      </c>
      <c r="G1090" s="29"/>
    </row>
    <row r="1091" spans="1:7" ht="15.75" thickBot="1" x14ac:dyDescent="0.3">
      <c r="A1091" s="25"/>
      <c r="B1091" s="29">
        <f t="shared" si="88"/>
        <v>0</v>
      </c>
      <c r="C1091" s="29" t="str">
        <f t="shared" si="87"/>
        <v>#</v>
      </c>
      <c r="D1091" s="29">
        <f t="shared" si="89"/>
        <v>1</v>
      </c>
      <c r="E1091" s="30" t="str">
        <f t="shared" si="86"/>
        <v>NA</v>
      </c>
      <c r="F1091" s="44" t="str">
        <f t="shared" si="90"/>
        <v/>
      </c>
      <c r="G1091" s="29"/>
    </row>
    <row r="1092" spans="1:7" ht="15.75" thickBot="1" x14ac:dyDescent="0.3">
      <c r="A1092" s="24"/>
      <c r="B1092" s="29">
        <f t="shared" si="88"/>
        <v>0</v>
      </c>
      <c r="C1092" s="29" t="str">
        <f t="shared" si="87"/>
        <v>#</v>
      </c>
      <c r="D1092" s="29">
        <f t="shared" si="89"/>
        <v>1</v>
      </c>
      <c r="E1092" s="30" t="str">
        <f t="shared" si="86"/>
        <v>NA</v>
      </c>
      <c r="F1092" s="44" t="str">
        <f t="shared" si="90"/>
        <v/>
      </c>
      <c r="G1092" s="29"/>
    </row>
    <row r="1093" spans="1:7" ht="15.75" thickBot="1" x14ac:dyDescent="0.3">
      <c r="A1093" s="25"/>
      <c r="B1093" s="29">
        <f t="shared" si="88"/>
        <v>0</v>
      </c>
      <c r="C1093" s="29" t="str">
        <f t="shared" si="87"/>
        <v>#</v>
      </c>
      <c r="D1093" s="29">
        <f t="shared" si="89"/>
        <v>1</v>
      </c>
      <c r="E1093" s="30" t="str">
        <f t="shared" ref="E1093:E1156" si="91">IFERROR(TEXT(DATE(RIGHT(MID(A1093,FIND("µ",SUBSTITUTE(A1093,",","µ",1))+2,FIND("µ",SUBSTITUTE(A1093,",","µ",2))-FIND("µ",SUBSTITUTE(A1093,",","µ",1))+4),4),MONTH(1&amp;MID(MID(A1093,FIND("µ",SUBSTITUTE(A1093,",","µ",1))+2,FIND("µ",SUBSTITUTE(A1093,",","µ",2))-FIND("µ",SUBSTITUTE(A1093,",","µ",1))+4),1,FIND(" ",MID(A1093,FIND("µ",SUBSTITUTE(A1093,",","µ",1))+2,FIND("µ",SUBSTITUTE(A1093,",","µ",2))-FIND("µ",SUBSTITUTE(A1093,",","µ",1))+4))-1)),MID(MID(A1093,FIND("µ",SUBSTITUTE(A1093,",","µ",1))+2,FIND("µ",SUBSTITUTE(A1093,",","µ",2))-FIND("µ",SUBSTITUTE(A1093,",","µ",1))+4),FIND(" ",MID(A1093,FIND("µ",SUBSTITUTE(A1093,",","µ",1))+2,FIND("µ",SUBSTITUTE(A1093,",","µ",2))-FIND("µ",SUBSTITUTE(A1093,",","µ",1))+4))+1,2)),"JJ/MM/AA") &amp;","&amp;" "&amp; TEXT(VALUE(MID(A1093,FIND(""",""",A1093)+3,10)),"hh:mm:ss")&amp;" "&amp;MID(A1093,FIND("µ",SUBSTITUTE(A1093,",","µ",4))+2,FIND("µ",SUBSTITUTE(A1093,",","µ",5))-FIND("µ",SUBSTITUTE(A1093,",","µ",4))-3) &amp;" "&amp;MID(A1093,FIND("µ",SUBSTITUTE(A1093,",","µ",20))+2,FIND("µ",SUBSTITUTE(A1093,",","µ",21))-FIND("µ",SUBSTITUTE(A1093,",","µ",20))-3)&amp;" "&amp;MID(A1093,FIND("µ",SUBSTITUTE(A1093,",","µ",25))+2,FIND("µ",SUBSTITUTE(A1093,",","µ",26))-FIND("µ",SUBSTITUTE(A1093,",","µ",25))-3)&amp;" "&amp;"€"&amp;MID(A1093,FIND("µ",SUBSTITUTE(A1093,",","µ",26))+2,FIND("µ",SUBSTITUTE(A1093,",","µ",27))-FIND("µ",SUBSTITUTE(A1093,",","µ",26))-3),"NA")</f>
        <v>NA</v>
      </c>
      <c r="F1093" s="44" t="str">
        <f t="shared" si="90"/>
        <v/>
      </c>
      <c r="G1093" s="29"/>
    </row>
    <row r="1094" spans="1:7" ht="15.75" thickBot="1" x14ac:dyDescent="0.3">
      <c r="A1094" s="24"/>
      <c r="B1094" s="29">
        <f t="shared" si="88"/>
        <v>0</v>
      </c>
      <c r="C1094" s="29" t="str">
        <f t="shared" si="87"/>
        <v>#</v>
      </c>
      <c r="D1094" s="29">
        <f t="shared" si="89"/>
        <v>1</v>
      </c>
      <c r="E1094" s="30" t="str">
        <f t="shared" si="91"/>
        <v>NA</v>
      </c>
      <c r="F1094" s="44" t="str">
        <f t="shared" si="90"/>
        <v/>
      </c>
      <c r="G1094" s="29"/>
    </row>
    <row r="1095" spans="1:7" ht="15.75" thickBot="1" x14ac:dyDescent="0.3">
      <c r="A1095" s="25"/>
      <c r="B1095" s="29">
        <f t="shared" si="88"/>
        <v>0</v>
      </c>
      <c r="C1095" s="29" t="str">
        <f t="shared" si="87"/>
        <v>#</v>
      </c>
      <c r="D1095" s="29">
        <f t="shared" si="89"/>
        <v>1</v>
      </c>
      <c r="E1095" s="30" t="str">
        <f t="shared" si="91"/>
        <v>NA</v>
      </c>
      <c r="F1095" s="44" t="str">
        <f t="shared" si="90"/>
        <v/>
      </c>
      <c r="G1095" s="29"/>
    </row>
    <row r="1096" spans="1:7" ht="15.75" thickBot="1" x14ac:dyDescent="0.3">
      <c r="A1096" s="24"/>
      <c r="B1096" s="29">
        <f t="shared" si="88"/>
        <v>0</v>
      </c>
      <c r="C1096" s="29" t="str">
        <f t="shared" si="87"/>
        <v>#</v>
      </c>
      <c r="D1096" s="29">
        <f t="shared" si="89"/>
        <v>1</v>
      </c>
      <c r="E1096" s="30" t="str">
        <f t="shared" si="91"/>
        <v>NA</v>
      </c>
      <c r="F1096" s="44" t="str">
        <f t="shared" si="90"/>
        <v/>
      </c>
      <c r="G1096" s="29"/>
    </row>
    <row r="1097" spans="1:7" ht="15.75" thickBot="1" x14ac:dyDescent="0.3">
      <c r="A1097" s="25"/>
      <c r="B1097" s="29">
        <f t="shared" si="88"/>
        <v>0</v>
      </c>
      <c r="C1097" s="29" t="str">
        <f t="shared" si="87"/>
        <v>#</v>
      </c>
      <c r="D1097" s="29">
        <f t="shared" si="89"/>
        <v>1</v>
      </c>
      <c r="E1097" s="30" t="str">
        <f t="shared" si="91"/>
        <v>NA</v>
      </c>
      <c r="F1097" s="44" t="str">
        <f t="shared" si="90"/>
        <v/>
      </c>
      <c r="G1097" s="29"/>
    </row>
    <row r="1098" spans="1:7" ht="15.75" thickBot="1" x14ac:dyDescent="0.3">
      <c r="A1098" s="24"/>
      <c r="B1098" s="29">
        <f t="shared" si="88"/>
        <v>0</v>
      </c>
      <c r="C1098" s="29" t="str">
        <f t="shared" si="87"/>
        <v>#</v>
      </c>
      <c r="D1098" s="29">
        <f t="shared" si="89"/>
        <v>1</v>
      </c>
      <c r="E1098" s="30" t="str">
        <f t="shared" si="91"/>
        <v>NA</v>
      </c>
      <c r="F1098" s="44" t="str">
        <f t="shared" si="90"/>
        <v/>
      </c>
      <c r="G1098" s="29"/>
    </row>
    <row r="1099" spans="1:7" ht="15.75" thickBot="1" x14ac:dyDescent="0.3">
      <c r="A1099" s="25"/>
      <c r="B1099" s="29">
        <f t="shared" si="88"/>
        <v>0</v>
      </c>
      <c r="C1099" s="29" t="str">
        <f t="shared" si="87"/>
        <v>#</v>
      </c>
      <c r="D1099" s="29">
        <f t="shared" si="89"/>
        <v>1</v>
      </c>
      <c r="E1099" s="30" t="str">
        <f t="shared" si="91"/>
        <v>NA</v>
      </c>
      <c r="F1099" s="44" t="str">
        <f t="shared" si="90"/>
        <v/>
      </c>
      <c r="G1099" s="29"/>
    </row>
    <row r="1100" spans="1:7" ht="15.75" thickBot="1" x14ac:dyDescent="0.3">
      <c r="A1100" s="24"/>
      <c r="B1100" s="29">
        <f t="shared" si="88"/>
        <v>0</v>
      </c>
      <c r="C1100" s="29" t="str">
        <f t="shared" si="87"/>
        <v>#</v>
      </c>
      <c r="D1100" s="29">
        <f t="shared" si="89"/>
        <v>1</v>
      </c>
      <c r="E1100" s="30" t="str">
        <f t="shared" si="91"/>
        <v>NA</v>
      </c>
      <c r="F1100" s="44" t="str">
        <f t="shared" si="90"/>
        <v/>
      </c>
      <c r="G1100" s="29"/>
    </row>
    <row r="1101" spans="1:7" ht="15.75" thickBot="1" x14ac:dyDescent="0.3">
      <c r="A1101" s="25"/>
      <c r="B1101" s="29">
        <f t="shared" si="88"/>
        <v>0</v>
      </c>
      <c r="C1101" s="29" t="str">
        <f t="shared" si="87"/>
        <v>#</v>
      </c>
      <c r="D1101" s="29">
        <f t="shared" si="89"/>
        <v>1</v>
      </c>
      <c r="E1101" s="30" t="str">
        <f t="shared" si="91"/>
        <v>NA</v>
      </c>
      <c r="F1101" s="44" t="str">
        <f t="shared" si="90"/>
        <v/>
      </c>
      <c r="G1101" s="29"/>
    </row>
    <row r="1102" spans="1:7" ht="15.75" thickBot="1" x14ac:dyDescent="0.3">
      <c r="A1102" s="24"/>
      <c r="B1102" s="29">
        <f t="shared" si="88"/>
        <v>0</v>
      </c>
      <c r="C1102" s="29" t="str">
        <f t="shared" si="87"/>
        <v>#</v>
      </c>
      <c r="D1102" s="29">
        <f t="shared" si="89"/>
        <v>1</v>
      </c>
      <c r="E1102" s="30" t="str">
        <f t="shared" si="91"/>
        <v>NA</v>
      </c>
      <c r="F1102" s="44" t="str">
        <f t="shared" si="90"/>
        <v/>
      </c>
      <c r="G1102" s="29"/>
    </row>
    <row r="1103" spans="1:7" ht="15.75" thickBot="1" x14ac:dyDescent="0.3">
      <c r="A1103" s="25"/>
      <c r="B1103" s="29">
        <f t="shared" si="88"/>
        <v>0</v>
      </c>
      <c r="C1103" s="29" t="str">
        <f t="shared" si="87"/>
        <v>#</v>
      </c>
      <c r="D1103" s="29">
        <f t="shared" si="89"/>
        <v>1</v>
      </c>
      <c r="E1103" s="30" t="str">
        <f t="shared" si="91"/>
        <v>NA</v>
      </c>
      <c r="F1103" s="44" t="str">
        <f t="shared" si="90"/>
        <v/>
      </c>
      <c r="G1103" s="29"/>
    </row>
    <row r="1104" spans="1:7" ht="15.75" thickBot="1" x14ac:dyDescent="0.3">
      <c r="A1104" s="24"/>
      <c r="B1104" s="29">
        <f t="shared" si="88"/>
        <v>0</v>
      </c>
      <c r="C1104" s="29" t="str">
        <f t="shared" si="87"/>
        <v>#</v>
      </c>
      <c r="D1104" s="29">
        <f t="shared" si="89"/>
        <v>1</v>
      </c>
      <c r="E1104" s="30" t="str">
        <f t="shared" si="91"/>
        <v>NA</v>
      </c>
      <c r="F1104" s="44" t="str">
        <f t="shared" si="90"/>
        <v/>
      </c>
      <c r="G1104" s="29"/>
    </row>
    <row r="1105" spans="1:7" ht="15.75" thickBot="1" x14ac:dyDescent="0.3">
      <c r="A1105" s="25"/>
      <c r="B1105" s="29">
        <f t="shared" si="88"/>
        <v>0</v>
      </c>
      <c r="C1105" s="29" t="str">
        <f t="shared" si="87"/>
        <v>#</v>
      </c>
      <c r="D1105" s="29">
        <f t="shared" si="89"/>
        <v>1</v>
      </c>
      <c r="E1105" s="30" t="str">
        <f t="shared" si="91"/>
        <v>NA</v>
      </c>
      <c r="F1105" s="44" t="str">
        <f t="shared" si="90"/>
        <v/>
      </c>
      <c r="G1105" s="29"/>
    </row>
    <row r="1106" spans="1:7" ht="15.75" thickBot="1" x14ac:dyDescent="0.3">
      <c r="A1106" s="24"/>
      <c r="B1106" s="29">
        <f t="shared" si="88"/>
        <v>0</v>
      </c>
      <c r="C1106" s="29" t="str">
        <f t="shared" si="87"/>
        <v>#</v>
      </c>
      <c r="D1106" s="29">
        <f t="shared" si="89"/>
        <v>1</v>
      </c>
      <c r="E1106" s="30" t="str">
        <f t="shared" si="91"/>
        <v>NA</v>
      </c>
      <c r="F1106" s="44" t="str">
        <f t="shared" si="90"/>
        <v/>
      </c>
      <c r="G1106" s="29"/>
    </row>
    <row r="1107" spans="1:7" ht="15.75" thickBot="1" x14ac:dyDescent="0.3">
      <c r="A1107" s="25"/>
      <c r="B1107" s="29">
        <f t="shared" si="88"/>
        <v>0</v>
      </c>
      <c r="C1107" s="29" t="str">
        <f t="shared" ref="C1107:C1170" si="92" xml:space="preserve"> "#" &amp; IFERROR(MID(A1107,1,FIND(",",A1107,1)-1),"")</f>
        <v>#</v>
      </c>
      <c r="D1107" s="29">
        <f t="shared" si="89"/>
        <v>1</v>
      </c>
      <c r="E1107" s="30" t="str">
        <f t="shared" si="91"/>
        <v>NA</v>
      </c>
      <c r="F1107" s="44" t="str">
        <f t="shared" si="90"/>
        <v/>
      </c>
      <c r="G1107" s="29"/>
    </row>
    <row r="1108" spans="1:7" ht="15.75" thickBot="1" x14ac:dyDescent="0.3">
      <c r="A1108" s="24"/>
      <c r="B1108" s="29">
        <f t="shared" si="88"/>
        <v>0</v>
      </c>
      <c r="C1108" s="29" t="str">
        <f t="shared" si="92"/>
        <v>#</v>
      </c>
      <c r="D1108" s="29">
        <f t="shared" si="89"/>
        <v>1</v>
      </c>
      <c r="E1108" s="30" t="str">
        <f t="shared" si="91"/>
        <v>NA</v>
      </c>
      <c r="F1108" s="44" t="str">
        <f t="shared" si="90"/>
        <v/>
      </c>
      <c r="G1108" s="29"/>
    </row>
    <row r="1109" spans="1:7" ht="15.75" thickBot="1" x14ac:dyDescent="0.3">
      <c r="A1109" s="25"/>
      <c r="B1109" s="29">
        <f t="shared" si="88"/>
        <v>0</v>
      </c>
      <c r="C1109" s="29" t="str">
        <f t="shared" si="92"/>
        <v>#</v>
      </c>
      <c r="D1109" s="29">
        <f t="shared" si="89"/>
        <v>1</v>
      </c>
      <c r="E1109" s="30" t="str">
        <f t="shared" si="91"/>
        <v>NA</v>
      </c>
      <c r="F1109" s="44" t="str">
        <f t="shared" si="90"/>
        <v/>
      </c>
      <c r="G1109" s="29"/>
    </row>
    <row r="1110" spans="1:7" ht="15.75" thickBot="1" x14ac:dyDescent="0.3">
      <c r="A1110" s="24"/>
      <c r="B1110" s="29">
        <f t="shared" si="88"/>
        <v>0</v>
      </c>
      <c r="C1110" s="29" t="str">
        <f t="shared" si="92"/>
        <v>#</v>
      </c>
      <c r="D1110" s="29">
        <f t="shared" si="89"/>
        <v>1</v>
      </c>
      <c r="E1110" s="30" t="str">
        <f t="shared" si="91"/>
        <v>NA</v>
      </c>
      <c r="F1110" s="44" t="str">
        <f t="shared" si="90"/>
        <v/>
      </c>
      <c r="G1110" s="29"/>
    </row>
    <row r="1111" spans="1:7" ht="15.75" thickBot="1" x14ac:dyDescent="0.3">
      <c r="A1111" s="25"/>
      <c r="B1111" s="29">
        <f t="shared" si="88"/>
        <v>0</v>
      </c>
      <c r="C1111" s="29" t="str">
        <f t="shared" si="92"/>
        <v>#</v>
      </c>
      <c r="D1111" s="29">
        <f t="shared" si="89"/>
        <v>1</v>
      </c>
      <c r="E1111" s="30" t="str">
        <f t="shared" si="91"/>
        <v>NA</v>
      </c>
      <c r="F1111" s="44" t="str">
        <f t="shared" si="90"/>
        <v/>
      </c>
      <c r="G1111" s="29"/>
    </row>
    <row r="1112" spans="1:7" ht="15.75" thickBot="1" x14ac:dyDescent="0.3">
      <c r="A1112" s="24"/>
      <c r="B1112" s="29">
        <f t="shared" si="88"/>
        <v>0</v>
      </c>
      <c r="C1112" s="29" t="str">
        <f t="shared" si="92"/>
        <v>#</v>
      </c>
      <c r="D1112" s="29">
        <f t="shared" si="89"/>
        <v>1</v>
      </c>
      <c r="E1112" s="30" t="str">
        <f t="shared" si="91"/>
        <v>NA</v>
      </c>
      <c r="F1112" s="44" t="str">
        <f t="shared" si="90"/>
        <v/>
      </c>
      <c r="G1112" s="29"/>
    </row>
    <row r="1113" spans="1:7" ht="15.75" thickBot="1" x14ac:dyDescent="0.3">
      <c r="A1113" s="25"/>
      <c r="B1113" s="29">
        <f t="shared" si="88"/>
        <v>0</v>
      </c>
      <c r="C1113" s="29" t="str">
        <f t="shared" si="92"/>
        <v>#</v>
      </c>
      <c r="D1113" s="29">
        <f t="shared" si="89"/>
        <v>1</v>
      </c>
      <c r="E1113" s="30" t="str">
        <f t="shared" si="91"/>
        <v>NA</v>
      </c>
      <c r="F1113" s="44" t="str">
        <f t="shared" si="90"/>
        <v/>
      </c>
      <c r="G1113" s="29"/>
    </row>
    <row r="1114" spans="1:7" ht="15.75" thickBot="1" x14ac:dyDescent="0.3">
      <c r="A1114" s="24"/>
      <c r="B1114" s="29">
        <f t="shared" si="88"/>
        <v>0</v>
      </c>
      <c r="C1114" s="29" t="str">
        <f t="shared" si="92"/>
        <v>#</v>
      </c>
      <c r="D1114" s="29">
        <f t="shared" si="89"/>
        <v>1</v>
      </c>
      <c r="E1114" s="30" t="str">
        <f t="shared" si="91"/>
        <v>NA</v>
      </c>
      <c r="F1114" s="44" t="str">
        <f t="shared" si="90"/>
        <v/>
      </c>
      <c r="G1114" s="29"/>
    </row>
    <row r="1115" spans="1:7" ht="15.75" thickBot="1" x14ac:dyDescent="0.3">
      <c r="A1115" s="25"/>
      <c r="B1115" s="29">
        <f t="shared" si="88"/>
        <v>0</v>
      </c>
      <c r="C1115" s="29" t="str">
        <f t="shared" si="92"/>
        <v>#</v>
      </c>
      <c r="D1115" s="29">
        <f t="shared" si="89"/>
        <v>1</v>
      </c>
      <c r="E1115" s="30" t="str">
        <f t="shared" si="91"/>
        <v>NA</v>
      </c>
      <c r="F1115" s="44" t="str">
        <f t="shared" si="90"/>
        <v/>
      </c>
      <c r="G1115" s="29"/>
    </row>
    <row r="1116" spans="1:7" ht="15.75" thickBot="1" x14ac:dyDescent="0.3">
      <c r="A1116" s="24"/>
      <c r="B1116" s="29">
        <f t="shared" si="88"/>
        <v>0</v>
      </c>
      <c r="C1116" s="29" t="str">
        <f t="shared" si="92"/>
        <v>#</v>
      </c>
      <c r="D1116" s="29">
        <f t="shared" si="89"/>
        <v>1</v>
      </c>
      <c r="E1116" s="30" t="str">
        <f t="shared" si="91"/>
        <v>NA</v>
      </c>
      <c r="F1116" s="44" t="str">
        <f t="shared" si="90"/>
        <v/>
      </c>
      <c r="G1116" s="29"/>
    </row>
    <row r="1117" spans="1:7" ht="15.75" thickBot="1" x14ac:dyDescent="0.3">
      <c r="A1117" s="25"/>
      <c r="B1117" s="29">
        <f t="shared" si="88"/>
        <v>0</v>
      </c>
      <c r="C1117" s="29" t="str">
        <f t="shared" si="92"/>
        <v>#</v>
      </c>
      <c r="D1117" s="29">
        <f t="shared" si="89"/>
        <v>1</v>
      </c>
      <c r="E1117" s="30" t="str">
        <f t="shared" si="91"/>
        <v>NA</v>
      </c>
      <c r="F1117" s="44" t="str">
        <f t="shared" si="90"/>
        <v/>
      </c>
      <c r="G1117" s="29"/>
    </row>
    <row r="1118" spans="1:7" ht="15.75" thickBot="1" x14ac:dyDescent="0.3">
      <c r="A1118" s="24"/>
      <c r="B1118" s="29">
        <f t="shared" si="88"/>
        <v>0</v>
      </c>
      <c r="C1118" s="29" t="str">
        <f t="shared" si="92"/>
        <v>#</v>
      </c>
      <c r="D1118" s="29">
        <f t="shared" si="89"/>
        <v>1</v>
      </c>
      <c r="E1118" s="30" t="str">
        <f t="shared" si="91"/>
        <v>NA</v>
      </c>
      <c r="F1118" s="44" t="str">
        <f t="shared" si="90"/>
        <v/>
      </c>
      <c r="G1118" s="29"/>
    </row>
    <row r="1119" spans="1:7" ht="15.75" thickBot="1" x14ac:dyDescent="0.3">
      <c r="A1119" s="25"/>
      <c r="B1119" s="29">
        <f t="shared" si="88"/>
        <v>0</v>
      </c>
      <c r="C1119" s="29" t="str">
        <f t="shared" si="92"/>
        <v>#</v>
      </c>
      <c r="D1119" s="29">
        <f t="shared" si="89"/>
        <v>1</v>
      </c>
      <c r="E1119" s="30" t="str">
        <f t="shared" si="91"/>
        <v>NA</v>
      </c>
      <c r="F1119" s="44" t="str">
        <f t="shared" si="90"/>
        <v/>
      </c>
      <c r="G1119" s="29"/>
    </row>
    <row r="1120" spans="1:7" ht="15.75" thickBot="1" x14ac:dyDescent="0.3">
      <c r="A1120" s="24"/>
      <c r="B1120" s="29">
        <f t="shared" si="88"/>
        <v>0</v>
      </c>
      <c r="C1120" s="29" t="str">
        <f t="shared" si="92"/>
        <v>#</v>
      </c>
      <c r="D1120" s="29">
        <f t="shared" si="89"/>
        <v>1</v>
      </c>
      <c r="E1120" s="30" t="str">
        <f t="shared" si="91"/>
        <v>NA</v>
      </c>
      <c r="F1120" s="44" t="str">
        <f t="shared" si="90"/>
        <v/>
      </c>
      <c r="G1120" s="29"/>
    </row>
    <row r="1121" spans="1:7" ht="15.75" thickBot="1" x14ac:dyDescent="0.3">
      <c r="A1121" s="25"/>
      <c r="B1121" s="29">
        <f t="shared" si="88"/>
        <v>0</v>
      </c>
      <c r="C1121" s="29" t="str">
        <f t="shared" si="92"/>
        <v>#</v>
      </c>
      <c r="D1121" s="29">
        <f t="shared" si="89"/>
        <v>1</v>
      </c>
      <c r="E1121" s="30" t="str">
        <f t="shared" si="91"/>
        <v>NA</v>
      </c>
      <c r="F1121" s="44" t="str">
        <f t="shared" si="90"/>
        <v/>
      </c>
      <c r="G1121" s="29"/>
    </row>
    <row r="1122" spans="1:7" ht="15.75" thickBot="1" x14ac:dyDescent="0.3">
      <c r="A1122" s="24"/>
      <c r="B1122" s="29">
        <f t="shared" si="88"/>
        <v>0</v>
      </c>
      <c r="C1122" s="29" t="str">
        <f t="shared" si="92"/>
        <v>#</v>
      </c>
      <c r="D1122" s="29">
        <f t="shared" si="89"/>
        <v>1</v>
      </c>
      <c r="E1122" s="30" t="str">
        <f t="shared" si="91"/>
        <v>NA</v>
      </c>
      <c r="F1122" s="44" t="str">
        <f t="shared" si="90"/>
        <v/>
      </c>
      <c r="G1122" s="29"/>
    </row>
    <row r="1123" spans="1:7" ht="15.75" thickBot="1" x14ac:dyDescent="0.3">
      <c r="A1123" s="25"/>
      <c r="B1123" s="29">
        <f t="shared" si="88"/>
        <v>0</v>
      </c>
      <c r="C1123" s="29" t="str">
        <f t="shared" si="92"/>
        <v>#</v>
      </c>
      <c r="D1123" s="29">
        <f t="shared" si="89"/>
        <v>1</v>
      </c>
      <c r="E1123" s="30" t="str">
        <f t="shared" si="91"/>
        <v>NA</v>
      </c>
      <c r="F1123" s="44" t="str">
        <f t="shared" si="90"/>
        <v/>
      </c>
      <c r="G1123" s="29"/>
    </row>
    <row r="1124" spans="1:7" ht="15.75" thickBot="1" x14ac:dyDescent="0.3">
      <c r="A1124" s="24"/>
      <c r="B1124" s="29">
        <f t="shared" si="88"/>
        <v>0</v>
      </c>
      <c r="C1124" s="29" t="str">
        <f t="shared" si="92"/>
        <v>#</v>
      </c>
      <c r="D1124" s="29">
        <f t="shared" si="89"/>
        <v>1</v>
      </c>
      <c r="E1124" s="30" t="str">
        <f t="shared" si="91"/>
        <v>NA</v>
      </c>
      <c r="F1124" s="44" t="str">
        <f t="shared" si="90"/>
        <v/>
      </c>
      <c r="G1124" s="29"/>
    </row>
    <row r="1125" spans="1:7" ht="15.75" thickBot="1" x14ac:dyDescent="0.3">
      <c r="A1125" s="25"/>
      <c r="B1125" s="29">
        <f t="shared" si="88"/>
        <v>0</v>
      </c>
      <c r="C1125" s="29" t="str">
        <f t="shared" si="92"/>
        <v>#</v>
      </c>
      <c r="D1125" s="29">
        <f t="shared" si="89"/>
        <v>1</v>
      </c>
      <c r="E1125" s="30" t="str">
        <f t="shared" si="91"/>
        <v>NA</v>
      </c>
      <c r="F1125" s="44" t="str">
        <f t="shared" si="90"/>
        <v/>
      </c>
      <c r="G1125" s="29"/>
    </row>
    <row r="1126" spans="1:7" ht="15.75" thickBot="1" x14ac:dyDescent="0.3">
      <c r="A1126" s="24"/>
      <c r="B1126" s="29">
        <f t="shared" si="88"/>
        <v>0</v>
      </c>
      <c r="C1126" s="29" t="str">
        <f t="shared" si="92"/>
        <v>#</v>
      </c>
      <c r="D1126" s="29">
        <f t="shared" si="89"/>
        <v>1</v>
      </c>
      <c r="E1126" s="30" t="str">
        <f t="shared" si="91"/>
        <v>NA</v>
      </c>
      <c r="F1126" s="44" t="str">
        <f t="shared" si="90"/>
        <v/>
      </c>
      <c r="G1126" s="29"/>
    </row>
    <row r="1127" spans="1:7" ht="15.75" thickBot="1" x14ac:dyDescent="0.3">
      <c r="A1127" s="25"/>
      <c r="B1127" s="29">
        <f t="shared" si="88"/>
        <v>0</v>
      </c>
      <c r="C1127" s="29" t="str">
        <f t="shared" si="92"/>
        <v>#</v>
      </c>
      <c r="D1127" s="29">
        <f t="shared" si="89"/>
        <v>1</v>
      </c>
      <c r="E1127" s="30" t="str">
        <f t="shared" si="91"/>
        <v>NA</v>
      </c>
      <c r="F1127" s="44" t="str">
        <f t="shared" si="90"/>
        <v/>
      </c>
      <c r="G1127" s="29"/>
    </row>
    <row r="1128" spans="1:7" ht="15.75" thickBot="1" x14ac:dyDescent="0.3">
      <c r="A1128" s="24"/>
      <c r="B1128" s="29">
        <f t="shared" si="88"/>
        <v>0</v>
      </c>
      <c r="C1128" s="29" t="str">
        <f t="shared" si="92"/>
        <v>#</v>
      </c>
      <c r="D1128" s="29">
        <f t="shared" si="89"/>
        <v>1</v>
      </c>
      <c r="E1128" s="30" t="str">
        <f t="shared" si="91"/>
        <v>NA</v>
      </c>
      <c r="F1128" s="44" t="str">
        <f t="shared" si="90"/>
        <v/>
      </c>
      <c r="G1128" s="29"/>
    </row>
    <row r="1129" spans="1:7" ht="15.75" thickBot="1" x14ac:dyDescent="0.3">
      <c r="A1129" s="25"/>
      <c r="B1129" s="29">
        <f t="shared" si="88"/>
        <v>0</v>
      </c>
      <c r="C1129" s="29" t="str">
        <f t="shared" si="92"/>
        <v>#</v>
      </c>
      <c r="D1129" s="29">
        <f t="shared" si="89"/>
        <v>1</v>
      </c>
      <c r="E1129" s="30" t="str">
        <f t="shared" si="91"/>
        <v>NA</v>
      </c>
      <c r="F1129" s="44" t="str">
        <f t="shared" si="90"/>
        <v/>
      </c>
      <c r="G1129" s="29"/>
    </row>
    <row r="1130" spans="1:7" ht="15.75" thickBot="1" x14ac:dyDescent="0.3">
      <c r="A1130" s="24"/>
      <c r="B1130" s="29">
        <f t="shared" si="88"/>
        <v>0</v>
      </c>
      <c r="C1130" s="29" t="str">
        <f t="shared" si="92"/>
        <v>#</v>
      </c>
      <c r="D1130" s="29">
        <f t="shared" si="89"/>
        <v>1</v>
      </c>
      <c r="E1130" s="30" t="str">
        <f t="shared" si="91"/>
        <v>NA</v>
      </c>
      <c r="F1130" s="44" t="str">
        <f t="shared" si="90"/>
        <v/>
      </c>
      <c r="G1130" s="29"/>
    </row>
    <row r="1131" spans="1:7" ht="15.75" thickBot="1" x14ac:dyDescent="0.3">
      <c r="A1131" s="25"/>
      <c r="B1131" s="29">
        <f t="shared" si="88"/>
        <v>0</v>
      </c>
      <c r="C1131" s="29" t="str">
        <f t="shared" si="92"/>
        <v>#</v>
      </c>
      <c r="D1131" s="29">
        <f t="shared" si="89"/>
        <v>1</v>
      </c>
      <c r="E1131" s="30" t="str">
        <f t="shared" si="91"/>
        <v>NA</v>
      </c>
      <c r="F1131" s="44" t="str">
        <f t="shared" si="90"/>
        <v/>
      </c>
      <c r="G1131" s="29"/>
    </row>
    <row r="1132" spans="1:7" ht="15.75" thickBot="1" x14ac:dyDescent="0.3">
      <c r="A1132" s="24"/>
      <c r="B1132" s="29">
        <f t="shared" si="88"/>
        <v>0</v>
      </c>
      <c r="C1132" s="29" t="str">
        <f t="shared" si="92"/>
        <v>#</v>
      </c>
      <c r="D1132" s="29">
        <f t="shared" si="89"/>
        <v>1</v>
      </c>
      <c r="E1132" s="30" t="str">
        <f t="shared" si="91"/>
        <v>NA</v>
      </c>
      <c r="F1132" s="44" t="str">
        <f t="shared" si="90"/>
        <v/>
      </c>
      <c r="G1132" s="29"/>
    </row>
    <row r="1133" spans="1:7" ht="15.75" thickBot="1" x14ac:dyDescent="0.3">
      <c r="A1133" s="25"/>
      <c r="B1133" s="29">
        <f t="shared" si="88"/>
        <v>0</v>
      </c>
      <c r="C1133" s="29" t="str">
        <f t="shared" si="92"/>
        <v>#</v>
      </c>
      <c r="D1133" s="29">
        <f t="shared" si="89"/>
        <v>1</v>
      </c>
      <c r="E1133" s="30" t="str">
        <f t="shared" si="91"/>
        <v>NA</v>
      </c>
      <c r="F1133" s="44" t="str">
        <f t="shared" si="90"/>
        <v/>
      </c>
      <c r="G1133" s="29"/>
    </row>
    <row r="1134" spans="1:7" ht="15.75" thickBot="1" x14ac:dyDescent="0.3">
      <c r="A1134" s="24"/>
      <c r="B1134" s="29">
        <f t="shared" si="88"/>
        <v>0</v>
      </c>
      <c r="C1134" s="29" t="str">
        <f t="shared" si="92"/>
        <v>#</v>
      </c>
      <c r="D1134" s="29">
        <f t="shared" si="89"/>
        <v>1</v>
      </c>
      <c r="E1134" s="30" t="str">
        <f t="shared" si="91"/>
        <v>NA</v>
      </c>
      <c r="F1134" s="44" t="str">
        <f t="shared" si="90"/>
        <v/>
      </c>
      <c r="G1134" s="29"/>
    </row>
    <row r="1135" spans="1:7" ht="15.75" thickBot="1" x14ac:dyDescent="0.3">
      <c r="A1135" s="25"/>
      <c r="B1135" s="29">
        <f t="shared" si="88"/>
        <v>0</v>
      </c>
      <c r="C1135" s="29" t="str">
        <f t="shared" si="92"/>
        <v>#</v>
      </c>
      <c r="D1135" s="29">
        <f t="shared" si="89"/>
        <v>1</v>
      </c>
      <c r="E1135" s="30" t="str">
        <f t="shared" si="91"/>
        <v>NA</v>
      </c>
      <c r="F1135" s="44" t="str">
        <f t="shared" si="90"/>
        <v/>
      </c>
      <c r="G1135" s="29"/>
    </row>
    <row r="1136" spans="1:7" ht="15.75" thickBot="1" x14ac:dyDescent="0.3">
      <c r="A1136" s="24"/>
      <c r="B1136" s="29">
        <f t="shared" si="88"/>
        <v>0</v>
      </c>
      <c r="C1136" s="29" t="str">
        <f t="shared" si="92"/>
        <v>#</v>
      </c>
      <c r="D1136" s="29">
        <f t="shared" si="89"/>
        <v>1</v>
      </c>
      <c r="E1136" s="30" t="str">
        <f t="shared" si="91"/>
        <v>NA</v>
      </c>
      <c r="F1136" s="44" t="str">
        <f t="shared" si="90"/>
        <v/>
      </c>
      <c r="G1136" s="29"/>
    </row>
    <row r="1137" spans="1:7" ht="15.75" thickBot="1" x14ac:dyDescent="0.3">
      <c r="A1137" s="25"/>
      <c r="B1137" s="29">
        <f t="shared" si="88"/>
        <v>0</v>
      </c>
      <c r="C1137" s="29" t="str">
        <f t="shared" si="92"/>
        <v>#</v>
      </c>
      <c r="D1137" s="29">
        <f t="shared" si="89"/>
        <v>1</v>
      </c>
      <c r="E1137" s="30" t="str">
        <f t="shared" si="91"/>
        <v>NA</v>
      </c>
      <c r="F1137" s="44" t="str">
        <f t="shared" si="90"/>
        <v/>
      </c>
      <c r="G1137" s="29"/>
    </row>
    <row r="1138" spans="1:7" ht="15.75" thickBot="1" x14ac:dyDescent="0.3">
      <c r="A1138" s="24"/>
      <c r="B1138" s="29">
        <f t="shared" si="88"/>
        <v>0</v>
      </c>
      <c r="C1138" s="29" t="str">
        <f t="shared" si="92"/>
        <v>#</v>
      </c>
      <c r="D1138" s="29">
        <f t="shared" si="89"/>
        <v>1</v>
      </c>
      <c r="E1138" s="30" t="str">
        <f t="shared" si="91"/>
        <v>NA</v>
      </c>
      <c r="F1138" s="44" t="str">
        <f t="shared" si="90"/>
        <v/>
      </c>
      <c r="G1138" s="29"/>
    </row>
    <row r="1139" spans="1:7" ht="15.75" thickBot="1" x14ac:dyDescent="0.3">
      <c r="A1139" s="25"/>
      <c r="B1139" s="29">
        <f t="shared" si="88"/>
        <v>0</v>
      </c>
      <c r="C1139" s="29" t="str">
        <f t="shared" si="92"/>
        <v>#</v>
      </c>
      <c r="D1139" s="29">
        <f t="shared" si="89"/>
        <v>1</v>
      </c>
      <c r="E1139" s="30" t="str">
        <f t="shared" si="91"/>
        <v>NA</v>
      </c>
      <c r="F1139" s="44" t="str">
        <f t="shared" si="90"/>
        <v/>
      </c>
      <c r="G1139" s="29"/>
    </row>
    <row r="1140" spans="1:7" ht="15.75" thickBot="1" x14ac:dyDescent="0.3">
      <c r="A1140" s="24"/>
      <c r="B1140" s="29">
        <f t="shared" si="88"/>
        <v>0</v>
      </c>
      <c r="C1140" s="29" t="str">
        <f t="shared" si="92"/>
        <v>#</v>
      </c>
      <c r="D1140" s="29">
        <f t="shared" si="89"/>
        <v>1</v>
      </c>
      <c r="E1140" s="30" t="str">
        <f t="shared" si="91"/>
        <v>NA</v>
      </c>
      <c r="F1140" s="44" t="str">
        <f t="shared" si="90"/>
        <v/>
      </c>
      <c r="G1140" s="29"/>
    </row>
    <row r="1141" spans="1:7" ht="15.75" thickBot="1" x14ac:dyDescent="0.3">
      <c r="A1141" s="25"/>
      <c r="B1141" s="29">
        <f t="shared" si="88"/>
        <v>0</v>
      </c>
      <c r="C1141" s="29" t="str">
        <f t="shared" si="92"/>
        <v>#</v>
      </c>
      <c r="D1141" s="29">
        <f t="shared" si="89"/>
        <v>1</v>
      </c>
      <c r="E1141" s="30" t="str">
        <f t="shared" si="91"/>
        <v>NA</v>
      </c>
      <c r="F1141" s="44" t="str">
        <f t="shared" si="90"/>
        <v/>
      </c>
      <c r="G1141" s="29"/>
    </row>
    <row r="1142" spans="1:7" ht="15.75" thickBot="1" x14ac:dyDescent="0.3">
      <c r="A1142" s="24"/>
      <c r="B1142" s="29">
        <f t="shared" si="88"/>
        <v>0</v>
      </c>
      <c r="C1142" s="29" t="str">
        <f t="shared" si="92"/>
        <v>#</v>
      </c>
      <c r="D1142" s="29">
        <f t="shared" si="89"/>
        <v>1</v>
      </c>
      <c r="E1142" s="30" t="str">
        <f t="shared" si="91"/>
        <v>NA</v>
      </c>
      <c r="F1142" s="44" t="str">
        <f t="shared" si="90"/>
        <v/>
      </c>
      <c r="G1142" s="29"/>
    </row>
    <row r="1143" spans="1:7" ht="15.75" thickBot="1" x14ac:dyDescent="0.3">
      <c r="A1143" s="25"/>
      <c r="B1143" s="29">
        <f t="shared" si="88"/>
        <v>0</v>
      </c>
      <c r="C1143" s="29" t="str">
        <f t="shared" si="92"/>
        <v>#</v>
      </c>
      <c r="D1143" s="29">
        <f t="shared" si="89"/>
        <v>1</v>
      </c>
      <c r="E1143" s="30" t="str">
        <f t="shared" si="91"/>
        <v>NA</v>
      </c>
      <c r="F1143" s="44" t="str">
        <f t="shared" si="90"/>
        <v/>
      </c>
      <c r="G1143" s="29"/>
    </row>
    <row r="1144" spans="1:7" ht="15.75" thickBot="1" x14ac:dyDescent="0.3">
      <c r="A1144" s="24"/>
      <c r="B1144" s="29">
        <f t="shared" si="88"/>
        <v>0</v>
      </c>
      <c r="C1144" s="29" t="str">
        <f t="shared" si="92"/>
        <v>#</v>
      </c>
      <c r="D1144" s="29">
        <f t="shared" si="89"/>
        <v>1</v>
      </c>
      <c r="E1144" s="30" t="str">
        <f t="shared" si="91"/>
        <v>NA</v>
      </c>
      <c r="F1144" s="44" t="str">
        <f t="shared" si="90"/>
        <v/>
      </c>
      <c r="G1144" s="29"/>
    </row>
    <row r="1145" spans="1:7" ht="15.75" thickBot="1" x14ac:dyDescent="0.3">
      <c r="A1145" s="25"/>
      <c r="B1145" s="29">
        <f t="shared" si="88"/>
        <v>0</v>
      </c>
      <c r="C1145" s="29" t="str">
        <f t="shared" si="92"/>
        <v>#</v>
      </c>
      <c r="D1145" s="29">
        <f t="shared" si="89"/>
        <v>1</v>
      </c>
      <c r="E1145" s="30" t="str">
        <f t="shared" si="91"/>
        <v>NA</v>
      </c>
      <c r="F1145" s="44" t="str">
        <f t="shared" si="90"/>
        <v/>
      </c>
      <c r="G1145" s="29"/>
    </row>
    <row r="1146" spans="1:7" ht="15.75" thickBot="1" x14ac:dyDescent="0.3">
      <c r="A1146" s="24"/>
      <c r="B1146" s="29">
        <f t="shared" si="88"/>
        <v>0</v>
      </c>
      <c r="C1146" s="29" t="str">
        <f t="shared" si="92"/>
        <v>#</v>
      </c>
      <c r="D1146" s="29">
        <f t="shared" si="89"/>
        <v>1</v>
      </c>
      <c r="E1146" s="30" t="str">
        <f t="shared" si="91"/>
        <v>NA</v>
      </c>
      <c r="F1146" s="44" t="str">
        <f t="shared" si="90"/>
        <v/>
      </c>
      <c r="G1146" s="29"/>
    </row>
    <row r="1147" spans="1:7" ht="15.75" thickBot="1" x14ac:dyDescent="0.3">
      <c r="A1147" s="25"/>
      <c r="B1147" s="29">
        <f t="shared" si="88"/>
        <v>0</v>
      </c>
      <c r="C1147" s="29" t="str">
        <f t="shared" si="92"/>
        <v>#</v>
      </c>
      <c r="D1147" s="29">
        <f t="shared" si="89"/>
        <v>1</v>
      </c>
      <c r="E1147" s="30" t="str">
        <f t="shared" si="91"/>
        <v>NA</v>
      </c>
      <c r="F1147" s="44" t="str">
        <f t="shared" si="90"/>
        <v/>
      </c>
      <c r="G1147" s="29"/>
    </row>
    <row r="1148" spans="1:7" ht="15.75" thickBot="1" x14ac:dyDescent="0.3">
      <c r="A1148" s="24"/>
      <c r="B1148" s="29">
        <f t="shared" si="88"/>
        <v>0</v>
      </c>
      <c r="C1148" s="29" t="str">
        <f t="shared" si="92"/>
        <v>#</v>
      </c>
      <c r="D1148" s="29">
        <f t="shared" si="89"/>
        <v>1</v>
      </c>
      <c r="E1148" s="30" t="str">
        <f t="shared" si="91"/>
        <v>NA</v>
      </c>
      <c r="F1148" s="44" t="str">
        <f t="shared" si="90"/>
        <v/>
      </c>
      <c r="G1148" s="29"/>
    </row>
    <row r="1149" spans="1:7" ht="15.75" thickBot="1" x14ac:dyDescent="0.3">
      <c r="A1149" s="25"/>
      <c r="B1149" s="29">
        <f t="shared" si="88"/>
        <v>0</v>
      </c>
      <c r="C1149" s="29" t="str">
        <f t="shared" si="92"/>
        <v>#</v>
      </c>
      <c r="D1149" s="29">
        <f t="shared" si="89"/>
        <v>1</v>
      </c>
      <c r="E1149" s="30" t="str">
        <f t="shared" si="91"/>
        <v>NA</v>
      </c>
      <c r="F1149" s="44" t="str">
        <f t="shared" si="90"/>
        <v/>
      </c>
      <c r="G1149" s="29"/>
    </row>
    <row r="1150" spans="1:7" ht="15.75" thickBot="1" x14ac:dyDescent="0.3">
      <c r="A1150" s="24"/>
      <c r="B1150" s="29">
        <f t="shared" si="88"/>
        <v>0</v>
      </c>
      <c r="C1150" s="29" t="str">
        <f t="shared" si="92"/>
        <v>#</v>
      </c>
      <c r="D1150" s="29">
        <f t="shared" si="89"/>
        <v>1</v>
      </c>
      <c r="E1150" s="30" t="str">
        <f t="shared" si="91"/>
        <v>NA</v>
      </c>
      <c r="F1150" s="44" t="str">
        <f t="shared" si="90"/>
        <v/>
      </c>
      <c r="G1150" s="29"/>
    </row>
    <row r="1151" spans="1:7" ht="15.75" thickBot="1" x14ac:dyDescent="0.3">
      <c r="A1151" s="25"/>
      <c r="B1151" s="29">
        <f t="shared" si="88"/>
        <v>0</v>
      </c>
      <c r="C1151" s="29" t="str">
        <f t="shared" si="92"/>
        <v>#</v>
      </c>
      <c r="D1151" s="29">
        <f t="shared" si="89"/>
        <v>1</v>
      </c>
      <c r="E1151" s="30" t="str">
        <f t="shared" si="91"/>
        <v>NA</v>
      </c>
      <c r="F1151" s="44" t="str">
        <f t="shared" si="90"/>
        <v/>
      </c>
      <c r="G1151" s="29"/>
    </row>
    <row r="1152" spans="1:7" ht="15.75" thickBot="1" x14ac:dyDescent="0.3">
      <c r="A1152" s="24"/>
      <c r="B1152" s="29">
        <f t="shared" si="88"/>
        <v>0</v>
      </c>
      <c r="C1152" s="29" t="str">
        <f t="shared" si="92"/>
        <v>#</v>
      </c>
      <c r="D1152" s="29">
        <f t="shared" si="89"/>
        <v>1</v>
      </c>
      <c r="E1152" s="30" t="str">
        <f t="shared" si="91"/>
        <v>NA</v>
      </c>
      <c r="F1152" s="44" t="str">
        <f t="shared" si="90"/>
        <v/>
      </c>
      <c r="G1152" s="29"/>
    </row>
    <row r="1153" spans="1:7" ht="15.75" thickBot="1" x14ac:dyDescent="0.3">
      <c r="A1153" s="25"/>
      <c r="B1153" s="29">
        <f t="shared" si="88"/>
        <v>0</v>
      </c>
      <c r="C1153" s="29" t="str">
        <f t="shared" si="92"/>
        <v>#</v>
      </c>
      <c r="D1153" s="29">
        <f t="shared" si="89"/>
        <v>1</v>
      </c>
      <c r="E1153" s="30" t="str">
        <f t="shared" si="91"/>
        <v>NA</v>
      </c>
      <c r="F1153" s="44" t="str">
        <f t="shared" si="90"/>
        <v/>
      </c>
      <c r="G1153" s="29"/>
    </row>
    <row r="1154" spans="1:7" ht="15.75" thickBot="1" x14ac:dyDescent="0.3">
      <c r="A1154" s="24"/>
      <c r="B1154" s="29">
        <f t="shared" ref="B1154:B1217" si="93">LEN(A1154)</f>
        <v>0</v>
      </c>
      <c r="C1154" s="29" t="str">
        <f t="shared" si="92"/>
        <v>#</v>
      </c>
      <c r="D1154" s="29">
        <f t="shared" ref="D1154:D1217" si="94">LEN(C1154)</f>
        <v>1</v>
      </c>
      <c r="E1154" s="30" t="str">
        <f t="shared" si="91"/>
        <v>NA</v>
      </c>
      <c r="F1154" s="44" t="str">
        <f t="shared" ref="F1154:F1217" si="95">IFERROR(MID(E1154,1,FIND(",",E1154,1)-1),"")</f>
        <v/>
      </c>
      <c r="G1154" s="29"/>
    </row>
    <row r="1155" spans="1:7" ht="15.75" thickBot="1" x14ac:dyDescent="0.3">
      <c r="A1155" s="25"/>
      <c r="B1155" s="29">
        <f t="shared" si="93"/>
        <v>0</v>
      </c>
      <c r="C1155" s="29" t="str">
        <f t="shared" si="92"/>
        <v>#</v>
      </c>
      <c r="D1155" s="29">
        <f t="shared" si="94"/>
        <v>1</v>
      </c>
      <c r="E1155" s="30" t="str">
        <f t="shared" si="91"/>
        <v>NA</v>
      </c>
      <c r="F1155" s="44" t="str">
        <f t="shared" si="95"/>
        <v/>
      </c>
      <c r="G1155" s="29"/>
    </row>
    <row r="1156" spans="1:7" ht="15.75" thickBot="1" x14ac:dyDescent="0.3">
      <c r="A1156" s="24"/>
      <c r="B1156" s="29">
        <f t="shared" si="93"/>
        <v>0</v>
      </c>
      <c r="C1156" s="29" t="str">
        <f t="shared" si="92"/>
        <v>#</v>
      </c>
      <c r="D1156" s="29">
        <f t="shared" si="94"/>
        <v>1</v>
      </c>
      <c r="E1156" s="30" t="str">
        <f t="shared" si="91"/>
        <v>NA</v>
      </c>
      <c r="F1156" s="44" t="str">
        <f t="shared" si="95"/>
        <v/>
      </c>
      <c r="G1156" s="29"/>
    </row>
    <row r="1157" spans="1:7" ht="15.75" thickBot="1" x14ac:dyDescent="0.3">
      <c r="A1157" s="25"/>
      <c r="B1157" s="29">
        <f t="shared" si="93"/>
        <v>0</v>
      </c>
      <c r="C1157" s="29" t="str">
        <f t="shared" si="92"/>
        <v>#</v>
      </c>
      <c r="D1157" s="29">
        <f t="shared" si="94"/>
        <v>1</v>
      </c>
      <c r="E1157" s="30" t="str">
        <f t="shared" ref="E1157:E1220" si="96">IFERROR(TEXT(DATE(RIGHT(MID(A1157,FIND("µ",SUBSTITUTE(A1157,",","µ",1))+2,FIND("µ",SUBSTITUTE(A1157,",","µ",2))-FIND("µ",SUBSTITUTE(A1157,",","µ",1))+4),4),MONTH(1&amp;MID(MID(A1157,FIND("µ",SUBSTITUTE(A1157,",","µ",1))+2,FIND("µ",SUBSTITUTE(A1157,",","µ",2))-FIND("µ",SUBSTITUTE(A1157,",","µ",1))+4),1,FIND(" ",MID(A1157,FIND("µ",SUBSTITUTE(A1157,",","µ",1))+2,FIND("µ",SUBSTITUTE(A1157,",","µ",2))-FIND("µ",SUBSTITUTE(A1157,",","µ",1))+4))-1)),MID(MID(A1157,FIND("µ",SUBSTITUTE(A1157,",","µ",1))+2,FIND("µ",SUBSTITUTE(A1157,",","µ",2))-FIND("µ",SUBSTITUTE(A1157,",","µ",1))+4),FIND(" ",MID(A1157,FIND("µ",SUBSTITUTE(A1157,",","µ",1))+2,FIND("µ",SUBSTITUTE(A1157,",","µ",2))-FIND("µ",SUBSTITUTE(A1157,",","µ",1))+4))+1,2)),"JJ/MM/AA") &amp;","&amp;" "&amp; TEXT(VALUE(MID(A1157,FIND(""",""",A1157)+3,10)),"hh:mm:ss")&amp;" "&amp;MID(A1157,FIND("µ",SUBSTITUTE(A1157,",","µ",4))+2,FIND("µ",SUBSTITUTE(A1157,",","µ",5))-FIND("µ",SUBSTITUTE(A1157,",","µ",4))-3) &amp;" "&amp;MID(A1157,FIND("µ",SUBSTITUTE(A1157,",","µ",20))+2,FIND("µ",SUBSTITUTE(A1157,",","µ",21))-FIND("µ",SUBSTITUTE(A1157,",","µ",20))-3)&amp;" "&amp;MID(A1157,FIND("µ",SUBSTITUTE(A1157,",","µ",25))+2,FIND("µ",SUBSTITUTE(A1157,",","µ",26))-FIND("µ",SUBSTITUTE(A1157,",","µ",25))-3)&amp;" "&amp;"€"&amp;MID(A1157,FIND("µ",SUBSTITUTE(A1157,",","µ",26))+2,FIND("µ",SUBSTITUTE(A1157,",","µ",27))-FIND("µ",SUBSTITUTE(A1157,",","µ",26))-3),"NA")</f>
        <v>NA</v>
      </c>
      <c r="F1157" s="44" t="str">
        <f t="shared" si="95"/>
        <v/>
      </c>
      <c r="G1157" s="29"/>
    </row>
    <row r="1158" spans="1:7" ht="15.75" thickBot="1" x14ac:dyDescent="0.3">
      <c r="A1158" s="24"/>
      <c r="B1158" s="29">
        <f t="shared" si="93"/>
        <v>0</v>
      </c>
      <c r="C1158" s="29" t="str">
        <f t="shared" si="92"/>
        <v>#</v>
      </c>
      <c r="D1158" s="29">
        <f t="shared" si="94"/>
        <v>1</v>
      </c>
      <c r="E1158" s="30" t="str">
        <f t="shared" si="96"/>
        <v>NA</v>
      </c>
      <c r="F1158" s="44" t="str">
        <f t="shared" si="95"/>
        <v/>
      </c>
      <c r="G1158" s="29"/>
    </row>
    <row r="1159" spans="1:7" ht="15.75" thickBot="1" x14ac:dyDescent="0.3">
      <c r="A1159" s="25"/>
      <c r="B1159" s="29">
        <f t="shared" si="93"/>
        <v>0</v>
      </c>
      <c r="C1159" s="29" t="str">
        <f t="shared" si="92"/>
        <v>#</v>
      </c>
      <c r="D1159" s="29">
        <f t="shared" si="94"/>
        <v>1</v>
      </c>
      <c r="E1159" s="30" t="str">
        <f t="shared" si="96"/>
        <v>NA</v>
      </c>
      <c r="F1159" s="44" t="str">
        <f t="shared" si="95"/>
        <v/>
      </c>
      <c r="G1159" s="29"/>
    </row>
    <row r="1160" spans="1:7" ht="15.75" thickBot="1" x14ac:dyDescent="0.3">
      <c r="A1160" s="24"/>
      <c r="B1160" s="29">
        <f t="shared" si="93"/>
        <v>0</v>
      </c>
      <c r="C1160" s="29" t="str">
        <f t="shared" si="92"/>
        <v>#</v>
      </c>
      <c r="D1160" s="29">
        <f t="shared" si="94"/>
        <v>1</v>
      </c>
      <c r="E1160" s="30" t="str">
        <f t="shared" si="96"/>
        <v>NA</v>
      </c>
      <c r="F1160" s="44" t="str">
        <f t="shared" si="95"/>
        <v/>
      </c>
      <c r="G1160" s="29"/>
    </row>
    <row r="1161" spans="1:7" ht="15.75" thickBot="1" x14ac:dyDescent="0.3">
      <c r="A1161" s="25"/>
      <c r="B1161" s="29">
        <f t="shared" si="93"/>
        <v>0</v>
      </c>
      <c r="C1161" s="29" t="str">
        <f t="shared" si="92"/>
        <v>#</v>
      </c>
      <c r="D1161" s="29">
        <f t="shared" si="94"/>
        <v>1</v>
      </c>
      <c r="E1161" s="30" t="str">
        <f t="shared" si="96"/>
        <v>NA</v>
      </c>
      <c r="F1161" s="44" t="str">
        <f t="shared" si="95"/>
        <v/>
      </c>
      <c r="G1161" s="29"/>
    </row>
    <row r="1162" spans="1:7" ht="15.75" thickBot="1" x14ac:dyDescent="0.3">
      <c r="A1162" s="24"/>
      <c r="B1162" s="29">
        <f t="shared" si="93"/>
        <v>0</v>
      </c>
      <c r="C1162" s="29" t="str">
        <f t="shared" si="92"/>
        <v>#</v>
      </c>
      <c r="D1162" s="29">
        <f t="shared" si="94"/>
        <v>1</v>
      </c>
      <c r="E1162" s="30" t="str">
        <f t="shared" si="96"/>
        <v>NA</v>
      </c>
      <c r="F1162" s="44" t="str">
        <f t="shared" si="95"/>
        <v/>
      </c>
      <c r="G1162" s="29"/>
    </row>
    <row r="1163" spans="1:7" ht="15.75" thickBot="1" x14ac:dyDescent="0.3">
      <c r="A1163" s="25"/>
      <c r="B1163" s="29">
        <f t="shared" si="93"/>
        <v>0</v>
      </c>
      <c r="C1163" s="29" t="str">
        <f t="shared" si="92"/>
        <v>#</v>
      </c>
      <c r="D1163" s="29">
        <f t="shared" si="94"/>
        <v>1</v>
      </c>
      <c r="E1163" s="30" t="str">
        <f t="shared" si="96"/>
        <v>NA</v>
      </c>
      <c r="F1163" s="44" t="str">
        <f t="shared" si="95"/>
        <v/>
      </c>
      <c r="G1163" s="29"/>
    </row>
    <row r="1164" spans="1:7" ht="15.75" thickBot="1" x14ac:dyDescent="0.3">
      <c r="A1164" s="24"/>
      <c r="B1164" s="29">
        <f t="shared" si="93"/>
        <v>0</v>
      </c>
      <c r="C1164" s="29" t="str">
        <f t="shared" si="92"/>
        <v>#</v>
      </c>
      <c r="D1164" s="29">
        <f t="shared" si="94"/>
        <v>1</v>
      </c>
      <c r="E1164" s="30" t="str">
        <f t="shared" si="96"/>
        <v>NA</v>
      </c>
      <c r="F1164" s="44" t="str">
        <f t="shared" si="95"/>
        <v/>
      </c>
      <c r="G1164" s="29"/>
    </row>
    <row r="1165" spans="1:7" ht="15.75" thickBot="1" x14ac:dyDescent="0.3">
      <c r="A1165" s="25"/>
      <c r="B1165" s="29">
        <f t="shared" si="93"/>
        <v>0</v>
      </c>
      <c r="C1165" s="29" t="str">
        <f t="shared" si="92"/>
        <v>#</v>
      </c>
      <c r="D1165" s="29">
        <f t="shared" si="94"/>
        <v>1</v>
      </c>
      <c r="E1165" s="30" t="str">
        <f t="shared" si="96"/>
        <v>NA</v>
      </c>
      <c r="F1165" s="44" t="str">
        <f t="shared" si="95"/>
        <v/>
      </c>
      <c r="G1165" s="29"/>
    </row>
    <row r="1166" spans="1:7" ht="15.75" thickBot="1" x14ac:dyDescent="0.3">
      <c r="A1166" s="24"/>
      <c r="B1166" s="29">
        <f t="shared" si="93"/>
        <v>0</v>
      </c>
      <c r="C1166" s="29" t="str">
        <f t="shared" si="92"/>
        <v>#</v>
      </c>
      <c r="D1166" s="29">
        <f t="shared" si="94"/>
        <v>1</v>
      </c>
      <c r="E1166" s="30" t="str">
        <f t="shared" si="96"/>
        <v>NA</v>
      </c>
      <c r="F1166" s="44" t="str">
        <f t="shared" si="95"/>
        <v/>
      </c>
      <c r="G1166" s="29"/>
    </row>
    <row r="1167" spans="1:7" ht="15.75" thickBot="1" x14ac:dyDescent="0.3">
      <c r="A1167" s="25"/>
      <c r="B1167" s="29">
        <f t="shared" si="93"/>
        <v>0</v>
      </c>
      <c r="C1167" s="29" t="str">
        <f t="shared" si="92"/>
        <v>#</v>
      </c>
      <c r="D1167" s="29">
        <f t="shared" si="94"/>
        <v>1</v>
      </c>
      <c r="E1167" s="30" t="str">
        <f t="shared" si="96"/>
        <v>NA</v>
      </c>
      <c r="F1167" s="44" t="str">
        <f t="shared" si="95"/>
        <v/>
      </c>
      <c r="G1167" s="29"/>
    </row>
    <row r="1168" spans="1:7" ht="15.75" thickBot="1" x14ac:dyDescent="0.3">
      <c r="A1168" s="24"/>
      <c r="B1168" s="29">
        <f t="shared" si="93"/>
        <v>0</v>
      </c>
      <c r="C1168" s="29" t="str">
        <f t="shared" si="92"/>
        <v>#</v>
      </c>
      <c r="D1168" s="29">
        <f t="shared" si="94"/>
        <v>1</v>
      </c>
      <c r="E1168" s="30" t="str">
        <f t="shared" si="96"/>
        <v>NA</v>
      </c>
      <c r="F1168" s="44" t="str">
        <f t="shared" si="95"/>
        <v/>
      </c>
      <c r="G1168" s="29"/>
    </row>
    <row r="1169" spans="1:7" ht="15.75" thickBot="1" x14ac:dyDescent="0.3">
      <c r="A1169" s="25"/>
      <c r="B1169" s="29">
        <f t="shared" si="93"/>
        <v>0</v>
      </c>
      <c r="C1169" s="29" t="str">
        <f t="shared" si="92"/>
        <v>#</v>
      </c>
      <c r="D1169" s="29">
        <f t="shared" si="94"/>
        <v>1</v>
      </c>
      <c r="E1169" s="30" t="str">
        <f t="shared" si="96"/>
        <v>NA</v>
      </c>
      <c r="F1169" s="44" t="str">
        <f t="shared" si="95"/>
        <v/>
      </c>
      <c r="G1169" s="29"/>
    </row>
    <row r="1170" spans="1:7" ht="15.75" thickBot="1" x14ac:dyDescent="0.3">
      <c r="A1170" s="24"/>
      <c r="B1170" s="29">
        <f t="shared" si="93"/>
        <v>0</v>
      </c>
      <c r="C1170" s="29" t="str">
        <f t="shared" si="92"/>
        <v>#</v>
      </c>
      <c r="D1170" s="29">
        <f t="shared" si="94"/>
        <v>1</v>
      </c>
      <c r="E1170" s="30" t="str">
        <f t="shared" si="96"/>
        <v>NA</v>
      </c>
      <c r="F1170" s="44" t="str">
        <f t="shared" si="95"/>
        <v/>
      </c>
      <c r="G1170" s="29"/>
    </row>
    <row r="1171" spans="1:7" ht="15.75" thickBot="1" x14ac:dyDescent="0.3">
      <c r="A1171" s="25"/>
      <c r="B1171" s="29">
        <f t="shared" si="93"/>
        <v>0</v>
      </c>
      <c r="C1171" s="29" t="str">
        <f t="shared" ref="C1171:C1234" si="97" xml:space="preserve"> "#" &amp; IFERROR(MID(A1171,1,FIND(",",A1171,1)-1),"")</f>
        <v>#</v>
      </c>
      <c r="D1171" s="29">
        <f t="shared" si="94"/>
        <v>1</v>
      </c>
      <c r="E1171" s="30" t="str">
        <f t="shared" si="96"/>
        <v>NA</v>
      </c>
      <c r="F1171" s="44" t="str">
        <f t="shared" si="95"/>
        <v/>
      </c>
      <c r="G1171" s="29"/>
    </row>
    <row r="1172" spans="1:7" ht="15.75" thickBot="1" x14ac:dyDescent="0.3">
      <c r="A1172" s="24"/>
      <c r="B1172" s="29">
        <f t="shared" si="93"/>
        <v>0</v>
      </c>
      <c r="C1172" s="29" t="str">
        <f t="shared" si="97"/>
        <v>#</v>
      </c>
      <c r="D1172" s="29">
        <f t="shared" si="94"/>
        <v>1</v>
      </c>
      <c r="E1172" s="30" t="str">
        <f t="shared" si="96"/>
        <v>NA</v>
      </c>
      <c r="F1172" s="44" t="str">
        <f t="shared" si="95"/>
        <v/>
      </c>
      <c r="G1172" s="29"/>
    </row>
    <row r="1173" spans="1:7" ht="15.75" thickBot="1" x14ac:dyDescent="0.3">
      <c r="A1173" s="25"/>
      <c r="B1173" s="29">
        <f t="shared" si="93"/>
        <v>0</v>
      </c>
      <c r="C1173" s="29" t="str">
        <f t="shared" si="97"/>
        <v>#</v>
      </c>
      <c r="D1173" s="29">
        <f t="shared" si="94"/>
        <v>1</v>
      </c>
      <c r="E1173" s="30" t="str">
        <f t="shared" si="96"/>
        <v>NA</v>
      </c>
      <c r="F1173" s="44" t="str">
        <f t="shared" si="95"/>
        <v/>
      </c>
      <c r="G1173" s="29"/>
    </row>
    <row r="1174" spans="1:7" ht="15.75" thickBot="1" x14ac:dyDescent="0.3">
      <c r="A1174" s="24"/>
      <c r="B1174" s="29">
        <f t="shared" si="93"/>
        <v>0</v>
      </c>
      <c r="C1174" s="29" t="str">
        <f t="shared" si="97"/>
        <v>#</v>
      </c>
      <c r="D1174" s="29">
        <f t="shared" si="94"/>
        <v>1</v>
      </c>
      <c r="E1174" s="30" t="str">
        <f t="shared" si="96"/>
        <v>NA</v>
      </c>
      <c r="F1174" s="44" t="str">
        <f t="shared" si="95"/>
        <v/>
      </c>
      <c r="G1174" s="29"/>
    </row>
    <row r="1175" spans="1:7" ht="15.75" thickBot="1" x14ac:dyDescent="0.3">
      <c r="A1175" s="25"/>
      <c r="B1175" s="29">
        <f t="shared" si="93"/>
        <v>0</v>
      </c>
      <c r="C1175" s="29" t="str">
        <f t="shared" si="97"/>
        <v>#</v>
      </c>
      <c r="D1175" s="29">
        <f t="shared" si="94"/>
        <v>1</v>
      </c>
      <c r="E1175" s="30" t="str">
        <f t="shared" si="96"/>
        <v>NA</v>
      </c>
      <c r="F1175" s="44" t="str">
        <f t="shared" si="95"/>
        <v/>
      </c>
      <c r="G1175" s="29"/>
    </row>
    <row r="1176" spans="1:7" ht="15.75" thickBot="1" x14ac:dyDescent="0.3">
      <c r="A1176" s="24"/>
      <c r="B1176" s="29">
        <f t="shared" si="93"/>
        <v>0</v>
      </c>
      <c r="C1176" s="29" t="str">
        <f t="shared" si="97"/>
        <v>#</v>
      </c>
      <c r="D1176" s="29">
        <f t="shared" si="94"/>
        <v>1</v>
      </c>
      <c r="E1176" s="30" t="str">
        <f t="shared" si="96"/>
        <v>NA</v>
      </c>
      <c r="F1176" s="44" t="str">
        <f t="shared" si="95"/>
        <v/>
      </c>
      <c r="G1176" s="29"/>
    </row>
    <row r="1177" spans="1:7" ht="15.75" thickBot="1" x14ac:dyDescent="0.3">
      <c r="A1177" s="25"/>
      <c r="B1177" s="29">
        <f t="shared" si="93"/>
        <v>0</v>
      </c>
      <c r="C1177" s="29" t="str">
        <f t="shared" si="97"/>
        <v>#</v>
      </c>
      <c r="D1177" s="29">
        <f t="shared" si="94"/>
        <v>1</v>
      </c>
      <c r="E1177" s="30" t="str">
        <f t="shared" si="96"/>
        <v>NA</v>
      </c>
      <c r="F1177" s="44" t="str">
        <f t="shared" si="95"/>
        <v/>
      </c>
      <c r="G1177" s="29"/>
    </row>
    <row r="1178" spans="1:7" ht="15.75" thickBot="1" x14ac:dyDescent="0.3">
      <c r="A1178" s="24"/>
      <c r="B1178" s="29">
        <f t="shared" si="93"/>
        <v>0</v>
      </c>
      <c r="C1178" s="29" t="str">
        <f t="shared" si="97"/>
        <v>#</v>
      </c>
      <c r="D1178" s="29">
        <f t="shared" si="94"/>
        <v>1</v>
      </c>
      <c r="E1178" s="30" t="str">
        <f t="shared" si="96"/>
        <v>NA</v>
      </c>
      <c r="F1178" s="44" t="str">
        <f t="shared" si="95"/>
        <v/>
      </c>
      <c r="G1178" s="29"/>
    </row>
    <row r="1179" spans="1:7" ht="15.75" thickBot="1" x14ac:dyDescent="0.3">
      <c r="A1179" s="25"/>
      <c r="B1179" s="29">
        <f t="shared" si="93"/>
        <v>0</v>
      </c>
      <c r="C1179" s="29" t="str">
        <f t="shared" si="97"/>
        <v>#</v>
      </c>
      <c r="D1179" s="29">
        <f t="shared" si="94"/>
        <v>1</v>
      </c>
      <c r="E1179" s="30" t="str">
        <f t="shared" si="96"/>
        <v>NA</v>
      </c>
      <c r="F1179" s="44" t="str">
        <f t="shared" si="95"/>
        <v/>
      </c>
      <c r="G1179" s="29"/>
    </row>
    <row r="1180" spans="1:7" ht="15.75" thickBot="1" x14ac:dyDescent="0.3">
      <c r="A1180" s="24"/>
      <c r="B1180" s="29">
        <f t="shared" si="93"/>
        <v>0</v>
      </c>
      <c r="C1180" s="29" t="str">
        <f t="shared" si="97"/>
        <v>#</v>
      </c>
      <c r="D1180" s="29">
        <f t="shared" si="94"/>
        <v>1</v>
      </c>
      <c r="E1180" s="30" t="str">
        <f t="shared" si="96"/>
        <v>NA</v>
      </c>
      <c r="F1180" s="44" t="str">
        <f t="shared" si="95"/>
        <v/>
      </c>
      <c r="G1180" s="29"/>
    </row>
    <row r="1181" spans="1:7" ht="15.75" thickBot="1" x14ac:dyDescent="0.3">
      <c r="A1181" s="25"/>
      <c r="B1181" s="29">
        <f t="shared" si="93"/>
        <v>0</v>
      </c>
      <c r="C1181" s="29" t="str">
        <f t="shared" si="97"/>
        <v>#</v>
      </c>
      <c r="D1181" s="29">
        <f t="shared" si="94"/>
        <v>1</v>
      </c>
      <c r="E1181" s="30" t="str">
        <f t="shared" si="96"/>
        <v>NA</v>
      </c>
      <c r="F1181" s="44" t="str">
        <f t="shared" si="95"/>
        <v/>
      </c>
      <c r="G1181" s="29"/>
    </row>
    <row r="1182" spans="1:7" ht="15.75" thickBot="1" x14ac:dyDescent="0.3">
      <c r="A1182" s="24"/>
      <c r="B1182" s="29">
        <f t="shared" si="93"/>
        <v>0</v>
      </c>
      <c r="C1182" s="29" t="str">
        <f t="shared" si="97"/>
        <v>#</v>
      </c>
      <c r="D1182" s="29">
        <f t="shared" si="94"/>
        <v>1</v>
      </c>
      <c r="E1182" s="30" t="str">
        <f t="shared" si="96"/>
        <v>NA</v>
      </c>
      <c r="F1182" s="44" t="str">
        <f t="shared" si="95"/>
        <v/>
      </c>
      <c r="G1182" s="29"/>
    </row>
    <row r="1183" spans="1:7" ht="15.75" thickBot="1" x14ac:dyDescent="0.3">
      <c r="A1183" s="25"/>
      <c r="B1183" s="29">
        <f t="shared" si="93"/>
        <v>0</v>
      </c>
      <c r="C1183" s="29" t="str">
        <f t="shared" si="97"/>
        <v>#</v>
      </c>
      <c r="D1183" s="29">
        <f t="shared" si="94"/>
        <v>1</v>
      </c>
      <c r="E1183" s="30" t="str">
        <f t="shared" si="96"/>
        <v>NA</v>
      </c>
      <c r="F1183" s="44" t="str">
        <f t="shared" si="95"/>
        <v/>
      </c>
      <c r="G1183" s="29"/>
    </row>
    <row r="1184" spans="1:7" ht="15.75" thickBot="1" x14ac:dyDescent="0.3">
      <c r="A1184" s="24"/>
      <c r="B1184" s="29">
        <f t="shared" si="93"/>
        <v>0</v>
      </c>
      <c r="C1184" s="29" t="str">
        <f t="shared" si="97"/>
        <v>#</v>
      </c>
      <c r="D1184" s="29">
        <f t="shared" si="94"/>
        <v>1</v>
      </c>
      <c r="E1184" s="30" t="str">
        <f t="shared" si="96"/>
        <v>NA</v>
      </c>
      <c r="F1184" s="44" t="str">
        <f t="shared" si="95"/>
        <v/>
      </c>
      <c r="G1184" s="29"/>
    </row>
    <row r="1185" spans="1:7" ht="15.75" thickBot="1" x14ac:dyDescent="0.3">
      <c r="A1185" s="25"/>
      <c r="B1185" s="29">
        <f t="shared" si="93"/>
        <v>0</v>
      </c>
      <c r="C1185" s="29" t="str">
        <f t="shared" si="97"/>
        <v>#</v>
      </c>
      <c r="D1185" s="29">
        <f t="shared" si="94"/>
        <v>1</v>
      </c>
      <c r="E1185" s="30" t="str">
        <f t="shared" si="96"/>
        <v>NA</v>
      </c>
      <c r="F1185" s="44" t="str">
        <f t="shared" si="95"/>
        <v/>
      </c>
      <c r="G1185" s="29"/>
    </row>
    <row r="1186" spans="1:7" ht="15.75" thickBot="1" x14ac:dyDescent="0.3">
      <c r="A1186" s="24"/>
      <c r="B1186" s="29">
        <f t="shared" si="93"/>
        <v>0</v>
      </c>
      <c r="C1186" s="29" t="str">
        <f t="shared" si="97"/>
        <v>#</v>
      </c>
      <c r="D1186" s="29">
        <f t="shared" si="94"/>
        <v>1</v>
      </c>
      <c r="E1186" s="30" t="str">
        <f t="shared" si="96"/>
        <v>NA</v>
      </c>
      <c r="F1186" s="44" t="str">
        <f t="shared" si="95"/>
        <v/>
      </c>
      <c r="G1186" s="29"/>
    </row>
    <row r="1187" spans="1:7" ht="15.75" thickBot="1" x14ac:dyDescent="0.3">
      <c r="A1187" s="25"/>
      <c r="B1187" s="29">
        <f t="shared" si="93"/>
        <v>0</v>
      </c>
      <c r="C1187" s="29" t="str">
        <f t="shared" si="97"/>
        <v>#</v>
      </c>
      <c r="D1187" s="29">
        <f t="shared" si="94"/>
        <v>1</v>
      </c>
      <c r="E1187" s="30" t="str">
        <f t="shared" si="96"/>
        <v>NA</v>
      </c>
      <c r="F1187" s="44" t="str">
        <f t="shared" si="95"/>
        <v/>
      </c>
      <c r="G1187" s="29"/>
    </row>
    <row r="1188" spans="1:7" ht="15.75" thickBot="1" x14ac:dyDescent="0.3">
      <c r="A1188" s="24"/>
      <c r="B1188" s="29">
        <f t="shared" si="93"/>
        <v>0</v>
      </c>
      <c r="C1188" s="29" t="str">
        <f t="shared" si="97"/>
        <v>#</v>
      </c>
      <c r="D1188" s="29">
        <f t="shared" si="94"/>
        <v>1</v>
      </c>
      <c r="E1188" s="30" t="str">
        <f t="shared" si="96"/>
        <v>NA</v>
      </c>
      <c r="F1188" s="44" t="str">
        <f t="shared" si="95"/>
        <v/>
      </c>
      <c r="G1188" s="29"/>
    </row>
    <row r="1189" spans="1:7" ht="15.75" thickBot="1" x14ac:dyDescent="0.3">
      <c r="A1189" s="25"/>
      <c r="B1189" s="29">
        <f t="shared" si="93"/>
        <v>0</v>
      </c>
      <c r="C1189" s="29" t="str">
        <f t="shared" si="97"/>
        <v>#</v>
      </c>
      <c r="D1189" s="29">
        <f t="shared" si="94"/>
        <v>1</v>
      </c>
      <c r="E1189" s="30" t="str">
        <f t="shared" si="96"/>
        <v>NA</v>
      </c>
      <c r="F1189" s="44" t="str">
        <f t="shared" si="95"/>
        <v/>
      </c>
      <c r="G1189" s="29"/>
    </row>
    <row r="1190" spans="1:7" ht="15.75" thickBot="1" x14ac:dyDescent="0.3">
      <c r="A1190" s="24"/>
      <c r="B1190" s="29">
        <f t="shared" si="93"/>
        <v>0</v>
      </c>
      <c r="C1190" s="29" t="str">
        <f t="shared" si="97"/>
        <v>#</v>
      </c>
      <c r="D1190" s="29">
        <f t="shared" si="94"/>
        <v>1</v>
      </c>
      <c r="E1190" s="30" t="str">
        <f t="shared" si="96"/>
        <v>NA</v>
      </c>
      <c r="F1190" s="44" t="str">
        <f t="shared" si="95"/>
        <v/>
      </c>
      <c r="G1190" s="29"/>
    </row>
    <row r="1191" spans="1:7" ht="15.75" thickBot="1" x14ac:dyDescent="0.3">
      <c r="A1191" s="25"/>
      <c r="B1191" s="29">
        <f t="shared" si="93"/>
        <v>0</v>
      </c>
      <c r="C1191" s="29" t="str">
        <f t="shared" si="97"/>
        <v>#</v>
      </c>
      <c r="D1191" s="29">
        <f t="shared" si="94"/>
        <v>1</v>
      </c>
      <c r="E1191" s="30" t="str">
        <f t="shared" si="96"/>
        <v>NA</v>
      </c>
      <c r="F1191" s="44" t="str">
        <f t="shared" si="95"/>
        <v/>
      </c>
      <c r="G1191" s="29"/>
    </row>
    <row r="1192" spans="1:7" ht="15.75" thickBot="1" x14ac:dyDescent="0.3">
      <c r="A1192" s="24"/>
      <c r="B1192" s="29">
        <f t="shared" si="93"/>
        <v>0</v>
      </c>
      <c r="C1192" s="29" t="str">
        <f t="shared" si="97"/>
        <v>#</v>
      </c>
      <c r="D1192" s="29">
        <f t="shared" si="94"/>
        <v>1</v>
      </c>
      <c r="E1192" s="30" t="str">
        <f t="shared" si="96"/>
        <v>NA</v>
      </c>
      <c r="F1192" s="44" t="str">
        <f t="shared" si="95"/>
        <v/>
      </c>
      <c r="G1192" s="29"/>
    </row>
    <row r="1193" spans="1:7" ht="15.75" thickBot="1" x14ac:dyDescent="0.3">
      <c r="A1193" s="25"/>
      <c r="B1193" s="29">
        <f t="shared" si="93"/>
        <v>0</v>
      </c>
      <c r="C1193" s="29" t="str">
        <f t="shared" si="97"/>
        <v>#</v>
      </c>
      <c r="D1193" s="29">
        <f t="shared" si="94"/>
        <v>1</v>
      </c>
      <c r="E1193" s="30" t="str">
        <f t="shared" si="96"/>
        <v>NA</v>
      </c>
      <c r="F1193" s="44" t="str">
        <f t="shared" si="95"/>
        <v/>
      </c>
      <c r="G1193" s="29"/>
    </row>
    <row r="1194" spans="1:7" ht="15.75" thickBot="1" x14ac:dyDescent="0.3">
      <c r="A1194" s="24"/>
      <c r="B1194" s="29">
        <f t="shared" si="93"/>
        <v>0</v>
      </c>
      <c r="C1194" s="29" t="str">
        <f t="shared" si="97"/>
        <v>#</v>
      </c>
      <c r="D1194" s="29">
        <f t="shared" si="94"/>
        <v>1</v>
      </c>
      <c r="E1194" s="30" t="str">
        <f t="shared" si="96"/>
        <v>NA</v>
      </c>
      <c r="F1194" s="44" t="str">
        <f t="shared" si="95"/>
        <v/>
      </c>
      <c r="G1194" s="29"/>
    </row>
    <row r="1195" spans="1:7" ht="15.75" thickBot="1" x14ac:dyDescent="0.3">
      <c r="A1195" s="25"/>
      <c r="B1195" s="29">
        <f t="shared" si="93"/>
        <v>0</v>
      </c>
      <c r="C1195" s="29" t="str">
        <f t="shared" si="97"/>
        <v>#</v>
      </c>
      <c r="D1195" s="29">
        <f t="shared" si="94"/>
        <v>1</v>
      </c>
      <c r="E1195" s="30" t="str">
        <f t="shared" si="96"/>
        <v>NA</v>
      </c>
      <c r="F1195" s="44" t="str">
        <f t="shared" si="95"/>
        <v/>
      </c>
      <c r="G1195" s="29"/>
    </row>
    <row r="1196" spans="1:7" ht="15.75" thickBot="1" x14ac:dyDescent="0.3">
      <c r="A1196" s="24"/>
      <c r="B1196" s="29">
        <f t="shared" si="93"/>
        <v>0</v>
      </c>
      <c r="C1196" s="29" t="str">
        <f t="shared" si="97"/>
        <v>#</v>
      </c>
      <c r="D1196" s="29">
        <f t="shared" si="94"/>
        <v>1</v>
      </c>
      <c r="E1196" s="30" t="str">
        <f t="shared" si="96"/>
        <v>NA</v>
      </c>
      <c r="F1196" s="44" t="str">
        <f t="shared" si="95"/>
        <v/>
      </c>
      <c r="G1196" s="29"/>
    </row>
    <row r="1197" spans="1:7" ht="15.75" thickBot="1" x14ac:dyDescent="0.3">
      <c r="A1197" s="25"/>
      <c r="B1197" s="29">
        <f t="shared" si="93"/>
        <v>0</v>
      </c>
      <c r="C1197" s="29" t="str">
        <f t="shared" si="97"/>
        <v>#</v>
      </c>
      <c r="D1197" s="29">
        <f t="shared" si="94"/>
        <v>1</v>
      </c>
      <c r="E1197" s="30" t="str">
        <f t="shared" si="96"/>
        <v>NA</v>
      </c>
      <c r="F1197" s="44" t="str">
        <f t="shared" si="95"/>
        <v/>
      </c>
      <c r="G1197" s="29"/>
    </row>
    <row r="1198" spans="1:7" ht="15.75" thickBot="1" x14ac:dyDescent="0.3">
      <c r="A1198" s="24"/>
      <c r="B1198" s="29">
        <f t="shared" si="93"/>
        <v>0</v>
      </c>
      <c r="C1198" s="29" t="str">
        <f t="shared" si="97"/>
        <v>#</v>
      </c>
      <c r="D1198" s="29">
        <f t="shared" si="94"/>
        <v>1</v>
      </c>
      <c r="E1198" s="30" t="str">
        <f t="shared" si="96"/>
        <v>NA</v>
      </c>
      <c r="F1198" s="44" t="str">
        <f t="shared" si="95"/>
        <v/>
      </c>
      <c r="G1198" s="29"/>
    </row>
    <row r="1199" spans="1:7" ht="15.75" thickBot="1" x14ac:dyDescent="0.3">
      <c r="A1199" s="25"/>
      <c r="B1199" s="29">
        <f t="shared" si="93"/>
        <v>0</v>
      </c>
      <c r="C1199" s="29" t="str">
        <f t="shared" si="97"/>
        <v>#</v>
      </c>
      <c r="D1199" s="29">
        <f t="shared" si="94"/>
        <v>1</v>
      </c>
      <c r="E1199" s="30" t="str">
        <f t="shared" si="96"/>
        <v>NA</v>
      </c>
      <c r="F1199" s="44" t="str">
        <f t="shared" si="95"/>
        <v/>
      </c>
      <c r="G1199" s="29"/>
    </row>
    <row r="1200" spans="1:7" ht="15.75" thickBot="1" x14ac:dyDescent="0.3">
      <c r="A1200" s="24"/>
      <c r="B1200" s="29">
        <f t="shared" si="93"/>
        <v>0</v>
      </c>
      <c r="C1200" s="29" t="str">
        <f t="shared" si="97"/>
        <v>#</v>
      </c>
      <c r="D1200" s="29">
        <f t="shared" si="94"/>
        <v>1</v>
      </c>
      <c r="E1200" s="30" t="str">
        <f t="shared" si="96"/>
        <v>NA</v>
      </c>
      <c r="F1200" s="44" t="str">
        <f t="shared" si="95"/>
        <v/>
      </c>
      <c r="G1200" s="29"/>
    </row>
    <row r="1201" spans="1:7" ht="15.75" thickBot="1" x14ac:dyDescent="0.3">
      <c r="A1201" s="25"/>
      <c r="B1201" s="29">
        <f t="shared" si="93"/>
        <v>0</v>
      </c>
      <c r="C1201" s="29" t="str">
        <f t="shared" si="97"/>
        <v>#</v>
      </c>
      <c r="D1201" s="29">
        <f t="shared" si="94"/>
        <v>1</v>
      </c>
      <c r="E1201" s="30" t="str">
        <f t="shared" si="96"/>
        <v>NA</v>
      </c>
      <c r="F1201" s="44" t="str">
        <f t="shared" si="95"/>
        <v/>
      </c>
      <c r="G1201" s="29"/>
    </row>
    <row r="1202" spans="1:7" ht="15.75" thickBot="1" x14ac:dyDescent="0.3">
      <c r="A1202" s="24"/>
      <c r="B1202" s="29">
        <f t="shared" si="93"/>
        <v>0</v>
      </c>
      <c r="C1202" s="29" t="str">
        <f t="shared" si="97"/>
        <v>#</v>
      </c>
      <c r="D1202" s="29">
        <f t="shared" si="94"/>
        <v>1</v>
      </c>
      <c r="E1202" s="30" t="str">
        <f t="shared" si="96"/>
        <v>NA</v>
      </c>
      <c r="F1202" s="44" t="str">
        <f t="shared" si="95"/>
        <v/>
      </c>
      <c r="G1202" s="29"/>
    </row>
    <row r="1203" spans="1:7" ht="15.75" thickBot="1" x14ac:dyDescent="0.3">
      <c r="A1203" s="25"/>
      <c r="B1203" s="29">
        <f t="shared" si="93"/>
        <v>0</v>
      </c>
      <c r="C1203" s="29" t="str">
        <f t="shared" si="97"/>
        <v>#</v>
      </c>
      <c r="D1203" s="29">
        <f t="shared" si="94"/>
        <v>1</v>
      </c>
      <c r="E1203" s="30" t="str">
        <f t="shared" si="96"/>
        <v>NA</v>
      </c>
      <c r="F1203" s="44" t="str">
        <f t="shared" si="95"/>
        <v/>
      </c>
      <c r="G1203" s="29"/>
    </row>
    <row r="1204" spans="1:7" ht="15.75" thickBot="1" x14ac:dyDescent="0.3">
      <c r="A1204" s="24"/>
      <c r="B1204" s="29">
        <f t="shared" si="93"/>
        <v>0</v>
      </c>
      <c r="C1204" s="29" t="str">
        <f t="shared" si="97"/>
        <v>#</v>
      </c>
      <c r="D1204" s="29">
        <f t="shared" si="94"/>
        <v>1</v>
      </c>
      <c r="E1204" s="30" t="str">
        <f t="shared" si="96"/>
        <v>NA</v>
      </c>
      <c r="F1204" s="44" t="str">
        <f t="shared" si="95"/>
        <v/>
      </c>
      <c r="G1204" s="29"/>
    </row>
    <row r="1205" spans="1:7" ht="15.75" thickBot="1" x14ac:dyDescent="0.3">
      <c r="A1205" s="25"/>
      <c r="B1205" s="29">
        <f t="shared" si="93"/>
        <v>0</v>
      </c>
      <c r="C1205" s="29" t="str">
        <f t="shared" si="97"/>
        <v>#</v>
      </c>
      <c r="D1205" s="29">
        <f t="shared" si="94"/>
        <v>1</v>
      </c>
      <c r="E1205" s="30" t="str">
        <f t="shared" si="96"/>
        <v>NA</v>
      </c>
      <c r="F1205" s="44" t="str">
        <f t="shared" si="95"/>
        <v/>
      </c>
      <c r="G1205" s="29"/>
    </row>
    <row r="1206" spans="1:7" ht="15.75" thickBot="1" x14ac:dyDescent="0.3">
      <c r="A1206" s="24"/>
      <c r="B1206" s="29">
        <f t="shared" si="93"/>
        <v>0</v>
      </c>
      <c r="C1206" s="29" t="str">
        <f t="shared" si="97"/>
        <v>#</v>
      </c>
      <c r="D1206" s="29">
        <f t="shared" si="94"/>
        <v>1</v>
      </c>
      <c r="E1206" s="30" t="str">
        <f t="shared" si="96"/>
        <v>NA</v>
      </c>
      <c r="F1206" s="44" t="str">
        <f t="shared" si="95"/>
        <v/>
      </c>
      <c r="G1206" s="29"/>
    </row>
    <row r="1207" spans="1:7" ht="15.75" thickBot="1" x14ac:dyDescent="0.3">
      <c r="A1207" s="25"/>
      <c r="B1207" s="29">
        <f t="shared" si="93"/>
        <v>0</v>
      </c>
      <c r="C1207" s="29" t="str">
        <f t="shared" si="97"/>
        <v>#</v>
      </c>
      <c r="D1207" s="29">
        <f t="shared" si="94"/>
        <v>1</v>
      </c>
      <c r="E1207" s="30" t="str">
        <f t="shared" si="96"/>
        <v>NA</v>
      </c>
      <c r="F1207" s="44" t="str">
        <f t="shared" si="95"/>
        <v/>
      </c>
      <c r="G1207" s="29"/>
    </row>
    <row r="1208" spans="1:7" ht="15.75" thickBot="1" x14ac:dyDescent="0.3">
      <c r="A1208" s="24"/>
      <c r="B1208" s="29">
        <f t="shared" si="93"/>
        <v>0</v>
      </c>
      <c r="C1208" s="29" t="str">
        <f t="shared" si="97"/>
        <v>#</v>
      </c>
      <c r="D1208" s="29">
        <f t="shared" si="94"/>
        <v>1</v>
      </c>
      <c r="E1208" s="30" t="str">
        <f t="shared" si="96"/>
        <v>NA</v>
      </c>
      <c r="F1208" s="44" t="str">
        <f t="shared" si="95"/>
        <v/>
      </c>
      <c r="G1208" s="29"/>
    </row>
    <row r="1209" spans="1:7" ht="15.75" thickBot="1" x14ac:dyDescent="0.3">
      <c r="A1209" s="25"/>
      <c r="B1209" s="29">
        <f t="shared" si="93"/>
        <v>0</v>
      </c>
      <c r="C1209" s="29" t="str">
        <f t="shared" si="97"/>
        <v>#</v>
      </c>
      <c r="D1209" s="29">
        <f t="shared" si="94"/>
        <v>1</v>
      </c>
      <c r="E1209" s="30" t="str">
        <f t="shared" si="96"/>
        <v>NA</v>
      </c>
      <c r="F1209" s="44" t="str">
        <f t="shared" si="95"/>
        <v/>
      </c>
      <c r="G1209" s="29"/>
    </row>
    <row r="1210" spans="1:7" ht="15.75" thickBot="1" x14ac:dyDescent="0.3">
      <c r="A1210" s="24"/>
      <c r="B1210" s="29">
        <f t="shared" si="93"/>
        <v>0</v>
      </c>
      <c r="C1210" s="29" t="str">
        <f t="shared" si="97"/>
        <v>#</v>
      </c>
      <c r="D1210" s="29">
        <f t="shared" si="94"/>
        <v>1</v>
      </c>
      <c r="E1210" s="30" t="str">
        <f t="shared" si="96"/>
        <v>NA</v>
      </c>
      <c r="F1210" s="44" t="str">
        <f t="shared" si="95"/>
        <v/>
      </c>
      <c r="G1210" s="29"/>
    </row>
    <row r="1211" spans="1:7" ht="15.75" thickBot="1" x14ac:dyDescent="0.3">
      <c r="A1211" s="25"/>
      <c r="B1211" s="29">
        <f t="shared" si="93"/>
        <v>0</v>
      </c>
      <c r="C1211" s="29" t="str">
        <f t="shared" si="97"/>
        <v>#</v>
      </c>
      <c r="D1211" s="29">
        <f t="shared" si="94"/>
        <v>1</v>
      </c>
      <c r="E1211" s="30" t="str">
        <f t="shared" si="96"/>
        <v>NA</v>
      </c>
      <c r="F1211" s="44" t="str">
        <f t="shared" si="95"/>
        <v/>
      </c>
      <c r="G1211" s="29"/>
    </row>
    <row r="1212" spans="1:7" ht="15.75" thickBot="1" x14ac:dyDescent="0.3">
      <c r="A1212" s="24"/>
      <c r="B1212" s="29">
        <f t="shared" si="93"/>
        <v>0</v>
      </c>
      <c r="C1212" s="29" t="str">
        <f t="shared" si="97"/>
        <v>#</v>
      </c>
      <c r="D1212" s="29">
        <f t="shared" si="94"/>
        <v>1</v>
      </c>
      <c r="E1212" s="30" t="str">
        <f t="shared" si="96"/>
        <v>NA</v>
      </c>
      <c r="F1212" s="44" t="str">
        <f t="shared" si="95"/>
        <v/>
      </c>
      <c r="G1212" s="29"/>
    </row>
    <row r="1213" spans="1:7" ht="15.75" thickBot="1" x14ac:dyDescent="0.3">
      <c r="A1213" s="25"/>
      <c r="B1213" s="29">
        <f t="shared" si="93"/>
        <v>0</v>
      </c>
      <c r="C1213" s="29" t="str">
        <f t="shared" si="97"/>
        <v>#</v>
      </c>
      <c r="D1213" s="29">
        <f t="shared" si="94"/>
        <v>1</v>
      </c>
      <c r="E1213" s="30" t="str">
        <f t="shared" si="96"/>
        <v>NA</v>
      </c>
      <c r="F1213" s="44" t="str">
        <f t="shared" si="95"/>
        <v/>
      </c>
      <c r="G1213" s="29"/>
    </row>
    <row r="1214" spans="1:7" ht="15.75" thickBot="1" x14ac:dyDescent="0.3">
      <c r="A1214" s="24"/>
      <c r="B1214" s="29">
        <f t="shared" si="93"/>
        <v>0</v>
      </c>
      <c r="C1214" s="29" t="str">
        <f t="shared" si="97"/>
        <v>#</v>
      </c>
      <c r="D1214" s="29">
        <f t="shared" si="94"/>
        <v>1</v>
      </c>
      <c r="E1214" s="30" t="str">
        <f t="shared" si="96"/>
        <v>NA</v>
      </c>
      <c r="F1214" s="44" t="str">
        <f t="shared" si="95"/>
        <v/>
      </c>
      <c r="G1214" s="29"/>
    </row>
    <row r="1215" spans="1:7" ht="15.75" thickBot="1" x14ac:dyDescent="0.3">
      <c r="A1215" s="25"/>
      <c r="B1215" s="29">
        <f t="shared" si="93"/>
        <v>0</v>
      </c>
      <c r="C1215" s="29" t="str">
        <f t="shared" si="97"/>
        <v>#</v>
      </c>
      <c r="D1215" s="29">
        <f t="shared" si="94"/>
        <v>1</v>
      </c>
      <c r="E1215" s="30" t="str">
        <f t="shared" si="96"/>
        <v>NA</v>
      </c>
      <c r="F1215" s="44" t="str">
        <f t="shared" si="95"/>
        <v/>
      </c>
      <c r="G1215" s="29"/>
    </row>
    <row r="1216" spans="1:7" ht="15.75" thickBot="1" x14ac:dyDescent="0.3">
      <c r="A1216" s="24"/>
      <c r="B1216" s="29">
        <f t="shared" si="93"/>
        <v>0</v>
      </c>
      <c r="C1216" s="29" t="str">
        <f t="shared" si="97"/>
        <v>#</v>
      </c>
      <c r="D1216" s="29">
        <f t="shared" si="94"/>
        <v>1</v>
      </c>
      <c r="E1216" s="30" t="str">
        <f t="shared" si="96"/>
        <v>NA</v>
      </c>
      <c r="F1216" s="44" t="str">
        <f t="shared" si="95"/>
        <v/>
      </c>
      <c r="G1216" s="29"/>
    </row>
    <row r="1217" spans="1:7" ht="15.75" thickBot="1" x14ac:dyDescent="0.3">
      <c r="A1217" s="25"/>
      <c r="B1217" s="29">
        <f t="shared" si="93"/>
        <v>0</v>
      </c>
      <c r="C1217" s="29" t="str">
        <f t="shared" si="97"/>
        <v>#</v>
      </c>
      <c r="D1217" s="29">
        <f t="shared" si="94"/>
        <v>1</v>
      </c>
      <c r="E1217" s="30" t="str">
        <f t="shared" si="96"/>
        <v>NA</v>
      </c>
      <c r="F1217" s="44" t="str">
        <f t="shared" si="95"/>
        <v/>
      </c>
      <c r="G1217" s="29"/>
    </row>
    <row r="1218" spans="1:7" ht="15.75" thickBot="1" x14ac:dyDescent="0.3">
      <c r="A1218" s="24"/>
      <c r="B1218" s="29">
        <f t="shared" ref="B1218:B1281" si="98">LEN(A1218)</f>
        <v>0</v>
      </c>
      <c r="C1218" s="29" t="str">
        <f t="shared" si="97"/>
        <v>#</v>
      </c>
      <c r="D1218" s="29">
        <f t="shared" ref="D1218:D1281" si="99">LEN(C1218)</f>
        <v>1</v>
      </c>
      <c r="E1218" s="30" t="str">
        <f t="shared" si="96"/>
        <v>NA</v>
      </c>
      <c r="F1218" s="44" t="str">
        <f t="shared" ref="F1218:F1281" si="100">IFERROR(MID(E1218,1,FIND(",",E1218,1)-1),"")</f>
        <v/>
      </c>
      <c r="G1218" s="29"/>
    </row>
    <row r="1219" spans="1:7" ht="15.75" thickBot="1" x14ac:dyDescent="0.3">
      <c r="A1219" s="25"/>
      <c r="B1219" s="29">
        <f t="shared" si="98"/>
        <v>0</v>
      </c>
      <c r="C1219" s="29" t="str">
        <f t="shared" si="97"/>
        <v>#</v>
      </c>
      <c r="D1219" s="29">
        <f t="shared" si="99"/>
        <v>1</v>
      </c>
      <c r="E1219" s="30" t="str">
        <f t="shared" si="96"/>
        <v>NA</v>
      </c>
      <c r="F1219" s="44" t="str">
        <f t="shared" si="100"/>
        <v/>
      </c>
      <c r="G1219" s="29"/>
    </row>
    <row r="1220" spans="1:7" ht="15.75" thickBot="1" x14ac:dyDescent="0.3">
      <c r="A1220" s="24"/>
      <c r="B1220" s="29">
        <f t="shared" si="98"/>
        <v>0</v>
      </c>
      <c r="C1220" s="29" t="str">
        <f t="shared" si="97"/>
        <v>#</v>
      </c>
      <c r="D1220" s="29">
        <f t="shared" si="99"/>
        <v>1</v>
      </c>
      <c r="E1220" s="30" t="str">
        <f t="shared" si="96"/>
        <v>NA</v>
      </c>
      <c r="F1220" s="44" t="str">
        <f t="shared" si="100"/>
        <v/>
      </c>
      <c r="G1220" s="29"/>
    </row>
    <row r="1221" spans="1:7" ht="15.75" thickBot="1" x14ac:dyDescent="0.3">
      <c r="A1221" s="25"/>
      <c r="B1221" s="29">
        <f t="shared" si="98"/>
        <v>0</v>
      </c>
      <c r="C1221" s="29" t="str">
        <f t="shared" si="97"/>
        <v>#</v>
      </c>
      <c r="D1221" s="29">
        <f t="shared" si="99"/>
        <v>1</v>
      </c>
      <c r="E1221" s="30" t="str">
        <f t="shared" ref="E1221:E1284" si="101">IFERROR(TEXT(DATE(RIGHT(MID(A1221,FIND("µ",SUBSTITUTE(A1221,",","µ",1))+2,FIND("µ",SUBSTITUTE(A1221,",","µ",2))-FIND("µ",SUBSTITUTE(A1221,",","µ",1))+4),4),MONTH(1&amp;MID(MID(A1221,FIND("µ",SUBSTITUTE(A1221,",","µ",1))+2,FIND("µ",SUBSTITUTE(A1221,",","µ",2))-FIND("µ",SUBSTITUTE(A1221,",","µ",1))+4),1,FIND(" ",MID(A1221,FIND("µ",SUBSTITUTE(A1221,",","µ",1))+2,FIND("µ",SUBSTITUTE(A1221,",","µ",2))-FIND("µ",SUBSTITUTE(A1221,",","µ",1))+4))-1)),MID(MID(A1221,FIND("µ",SUBSTITUTE(A1221,",","µ",1))+2,FIND("µ",SUBSTITUTE(A1221,",","µ",2))-FIND("µ",SUBSTITUTE(A1221,",","µ",1))+4),FIND(" ",MID(A1221,FIND("µ",SUBSTITUTE(A1221,",","µ",1))+2,FIND("µ",SUBSTITUTE(A1221,",","µ",2))-FIND("µ",SUBSTITUTE(A1221,",","µ",1))+4))+1,2)),"JJ/MM/AA") &amp;","&amp;" "&amp; TEXT(VALUE(MID(A1221,FIND(""",""",A1221)+3,10)),"hh:mm:ss")&amp;" "&amp;MID(A1221,FIND("µ",SUBSTITUTE(A1221,",","µ",4))+2,FIND("µ",SUBSTITUTE(A1221,",","µ",5))-FIND("µ",SUBSTITUTE(A1221,",","µ",4))-3) &amp;" "&amp;MID(A1221,FIND("µ",SUBSTITUTE(A1221,",","µ",20))+2,FIND("µ",SUBSTITUTE(A1221,",","µ",21))-FIND("µ",SUBSTITUTE(A1221,",","µ",20))-3)&amp;" "&amp;MID(A1221,FIND("µ",SUBSTITUTE(A1221,",","µ",25))+2,FIND("µ",SUBSTITUTE(A1221,",","µ",26))-FIND("µ",SUBSTITUTE(A1221,",","µ",25))-3)&amp;" "&amp;"€"&amp;MID(A1221,FIND("µ",SUBSTITUTE(A1221,",","µ",26))+2,FIND("µ",SUBSTITUTE(A1221,",","µ",27))-FIND("µ",SUBSTITUTE(A1221,",","µ",26))-3),"NA")</f>
        <v>NA</v>
      </c>
      <c r="F1221" s="44" t="str">
        <f t="shared" si="100"/>
        <v/>
      </c>
      <c r="G1221" s="29"/>
    </row>
    <row r="1222" spans="1:7" ht="15.75" thickBot="1" x14ac:dyDescent="0.3">
      <c r="A1222" s="24"/>
      <c r="B1222" s="29">
        <f t="shared" si="98"/>
        <v>0</v>
      </c>
      <c r="C1222" s="29" t="str">
        <f t="shared" si="97"/>
        <v>#</v>
      </c>
      <c r="D1222" s="29">
        <f t="shared" si="99"/>
        <v>1</v>
      </c>
      <c r="E1222" s="30" t="str">
        <f t="shared" si="101"/>
        <v>NA</v>
      </c>
      <c r="F1222" s="44" t="str">
        <f t="shared" si="100"/>
        <v/>
      </c>
      <c r="G1222" s="29"/>
    </row>
    <row r="1223" spans="1:7" ht="15.75" thickBot="1" x14ac:dyDescent="0.3">
      <c r="A1223" s="25"/>
      <c r="B1223" s="29">
        <f t="shared" si="98"/>
        <v>0</v>
      </c>
      <c r="C1223" s="29" t="str">
        <f t="shared" si="97"/>
        <v>#</v>
      </c>
      <c r="D1223" s="29">
        <f t="shared" si="99"/>
        <v>1</v>
      </c>
      <c r="E1223" s="30" t="str">
        <f t="shared" si="101"/>
        <v>NA</v>
      </c>
      <c r="F1223" s="44" t="str">
        <f t="shared" si="100"/>
        <v/>
      </c>
      <c r="G1223" s="29"/>
    </row>
    <row r="1224" spans="1:7" ht="15.75" thickBot="1" x14ac:dyDescent="0.3">
      <c r="A1224" s="24"/>
      <c r="B1224" s="29">
        <f t="shared" si="98"/>
        <v>0</v>
      </c>
      <c r="C1224" s="29" t="str">
        <f t="shared" si="97"/>
        <v>#</v>
      </c>
      <c r="D1224" s="29">
        <f t="shared" si="99"/>
        <v>1</v>
      </c>
      <c r="E1224" s="30" t="str">
        <f t="shared" si="101"/>
        <v>NA</v>
      </c>
      <c r="F1224" s="44" t="str">
        <f t="shared" si="100"/>
        <v/>
      </c>
      <c r="G1224" s="29"/>
    </row>
    <row r="1225" spans="1:7" ht="15.75" thickBot="1" x14ac:dyDescent="0.3">
      <c r="A1225" s="25"/>
      <c r="B1225" s="29">
        <f t="shared" si="98"/>
        <v>0</v>
      </c>
      <c r="C1225" s="29" t="str">
        <f t="shared" si="97"/>
        <v>#</v>
      </c>
      <c r="D1225" s="29">
        <f t="shared" si="99"/>
        <v>1</v>
      </c>
      <c r="E1225" s="30" t="str">
        <f t="shared" si="101"/>
        <v>NA</v>
      </c>
      <c r="F1225" s="44" t="str">
        <f t="shared" si="100"/>
        <v/>
      </c>
      <c r="G1225" s="29"/>
    </row>
    <row r="1226" spans="1:7" ht="15.75" thickBot="1" x14ac:dyDescent="0.3">
      <c r="A1226" s="24"/>
      <c r="B1226" s="29">
        <f t="shared" si="98"/>
        <v>0</v>
      </c>
      <c r="C1226" s="29" t="str">
        <f t="shared" si="97"/>
        <v>#</v>
      </c>
      <c r="D1226" s="29">
        <f t="shared" si="99"/>
        <v>1</v>
      </c>
      <c r="E1226" s="30" t="str">
        <f t="shared" si="101"/>
        <v>NA</v>
      </c>
      <c r="F1226" s="44" t="str">
        <f t="shared" si="100"/>
        <v/>
      </c>
      <c r="G1226" s="29"/>
    </row>
    <row r="1227" spans="1:7" ht="15.75" thickBot="1" x14ac:dyDescent="0.3">
      <c r="A1227" s="25"/>
      <c r="B1227" s="29">
        <f t="shared" si="98"/>
        <v>0</v>
      </c>
      <c r="C1227" s="29" t="str">
        <f t="shared" si="97"/>
        <v>#</v>
      </c>
      <c r="D1227" s="29">
        <f t="shared" si="99"/>
        <v>1</v>
      </c>
      <c r="E1227" s="30" t="str">
        <f t="shared" si="101"/>
        <v>NA</v>
      </c>
      <c r="F1227" s="44" t="str">
        <f t="shared" si="100"/>
        <v/>
      </c>
      <c r="G1227" s="29"/>
    </row>
    <row r="1228" spans="1:7" ht="15.75" thickBot="1" x14ac:dyDescent="0.3">
      <c r="A1228" s="24"/>
      <c r="B1228" s="29">
        <f t="shared" si="98"/>
        <v>0</v>
      </c>
      <c r="C1228" s="29" t="str">
        <f t="shared" si="97"/>
        <v>#</v>
      </c>
      <c r="D1228" s="29">
        <f t="shared" si="99"/>
        <v>1</v>
      </c>
      <c r="E1228" s="30" t="str">
        <f t="shared" si="101"/>
        <v>NA</v>
      </c>
      <c r="F1228" s="44" t="str">
        <f t="shared" si="100"/>
        <v/>
      </c>
      <c r="G1228" s="29"/>
    </row>
    <row r="1229" spans="1:7" ht="15.75" thickBot="1" x14ac:dyDescent="0.3">
      <c r="A1229" s="25"/>
      <c r="B1229" s="29">
        <f t="shared" si="98"/>
        <v>0</v>
      </c>
      <c r="C1229" s="29" t="str">
        <f t="shared" si="97"/>
        <v>#</v>
      </c>
      <c r="D1229" s="29">
        <f t="shared" si="99"/>
        <v>1</v>
      </c>
      <c r="E1229" s="30" t="str">
        <f t="shared" si="101"/>
        <v>NA</v>
      </c>
      <c r="F1229" s="44" t="str">
        <f t="shared" si="100"/>
        <v/>
      </c>
      <c r="G1229" s="29"/>
    </row>
    <row r="1230" spans="1:7" ht="15.75" thickBot="1" x14ac:dyDescent="0.3">
      <c r="A1230" s="24"/>
      <c r="B1230" s="29">
        <f t="shared" si="98"/>
        <v>0</v>
      </c>
      <c r="C1230" s="29" t="str">
        <f t="shared" si="97"/>
        <v>#</v>
      </c>
      <c r="D1230" s="29">
        <f t="shared" si="99"/>
        <v>1</v>
      </c>
      <c r="E1230" s="30" t="str">
        <f t="shared" si="101"/>
        <v>NA</v>
      </c>
      <c r="F1230" s="44" t="str">
        <f t="shared" si="100"/>
        <v/>
      </c>
      <c r="G1230" s="29"/>
    </row>
    <row r="1231" spans="1:7" ht="15.75" thickBot="1" x14ac:dyDescent="0.3">
      <c r="A1231" s="25"/>
      <c r="B1231" s="29">
        <f t="shared" si="98"/>
        <v>0</v>
      </c>
      <c r="C1231" s="29" t="str">
        <f t="shared" si="97"/>
        <v>#</v>
      </c>
      <c r="D1231" s="29">
        <f t="shared" si="99"/>
        <v>1</v>
      </c>
      <c r="E1231" s="30" t="str">
        <f t="shared" si="101"/>
        <v>NA</v>
      </c>
      <c r="F1231" s="44" t="str">
        <f t="shared" si="100"/>
        <v/>
      </c>
      <c r="G1231" s="29"/>
    </row>
    <row r="1232" spans="1:7" ht="15.75" thickBot="1" x14ac:dyDescent="0.3">
      <c r="A1232" s="24"/>
      <c r="B1232" s="29">
        <f t="shared" si="98"/>
        <v>0</v>
      </c>
      <c r="C1232" s="29" t="str">
        <f t="shared" si="97"/>
        <v>#</v>
      </c>
      <c r="D1232" s="29">
        <f t="shared" si="99"/>
        <v>1</v>
      </c>
      <c r="E1232" s="30" t="str">
        <f t="shared" si="101"/>
        <v>NA</v>
      </c>
      <c r="F1232" s="44" t="str">
        <f t="shared" si="100"/>
        <v/>
      </c>
      <c r="G1232" s="29"/>
    </row>
    <row r="1233" spans="1:7" ht="15.75" thickBot="1" x14ac:dyDescent="0.3">
      <c r="A1233" s="25"/>
      <c r="B1233" s="29">
        <f t="shared" si="98"/>
        <v>0</v>
      </c>
      <c r="C1233" s="29" t="str">
        <f t="shared" si="97"/>
        <v>#</v>
      </c>
      <c r="D1233" s="29">
        <f t="shared" si="99"/>
        <v>1</v>
      </c>
      <c r="E1233" s="30" t="str">
        <f t="shared" si="101"/>
        <v>NA</v>
      </c>
      <c r="F1233" s="44" t="str">
        <f t="shared" si="100"/>
        <v/>
      </c>
      <c r="G1233" s="29"/>
    </row>
    <row r="1234" spans="1:7" ht="15.75" thickBot="1" x14ac:dyDescent="0.3">
      <c r="A1234" s="24"/>
      <c r="B1234" s="29">
        <f t="shared" si="98"/>
        <v>0</v>
      </c>
      <c r="C1234" s="29" t="str">
        <f t="shared" si="97"/>
        <v>#</v>
      </c>
      <c r="D1234" s="29">
        <f t="shared" si="99"/>
        <v>1</v>
      </c>
      <c r="E1234" s="30" t="str">
        <f t="shared" si="101"/>
        <v>NA</v>
      </c>
      <c r="F1234" s="44" t="str">
        <f t="shared" si="100"/>
        <v/>
      </c>
      <c r="G1234" s="29"/>
    </row>
    <row r="1235" spans="1:7" ht="15.75" thickBot="1" x14ac:dyDescent="0.3">
      <c r="A1235" s="25"/>
      <c r="B1235" s="29">
        <f t="shared" si="98"/>
        <v>0</v>
      </c>
      <c r="C1235" s="29" t="str">
        <f t="shared" ref="C1235:C1298" si="102" xml:space="preserve"> "#" &amp; IFERROR(MID(A1235,1,FIND(",",A1235,1)-1),"")</f>
        <v>#</v>
      </c>
      <c r="D1235" s="29">
        <f t="shared" si="99"/>
        <v>1</v>
      </c>
      <c r="E1235" s="30" t="str">
        <f t="shared" si="101"/>
        <v>NA</v>
      </c>
      <c r="F1235" s="44" t="str">
        <f t="shared" si="100"/>
        <v/>
      </c>
      <c r="G1235" s="29"/>
    </row>
    <row r="1236" spans="1:7" ht="15.75" thickBot="1" x14ac:dyDescent="0.3">
      <c r="A1236" s="24"/>
      <c r="B1236" s="29">
        <f t="shared" si="98"/>
        <v>0</v>
      </c>
      <c r="C1236" s="29" t="str">
        <f t="shared" si="102"/>
        <v>#</v>
      </c>
      <c r="D1236" s="29">
        <f t="shared" si="99"/>
        <v>1</v>
      </c>
      <c r="E1236" s="30" t="str">
        <f t="shared" si="101"/>
        <v>NA</v>
      </c>
      <c r="F1236" s="44" t="str">
        <f t="shared" si="100"/>
        <v/>
      </c>
      <c r="G1236" s="29"/>
    </row>
    <row r="1237" spans="1:7" ht="15.75" thickBot="1" x14ac:dyDescent="0.3">
      <c r="A1237" s="25"/>
      <c r="B1237" s="29">
        <f t="shared" si="98"/>
        <v>0</v>
      </c>
      <c r="C1237" s="29" t="str">
        <f t="shared" si="102"/>
        <v>#</v>
      </c>
      <c r="D1237" s="29">
        <f t="shared" si="99"/>
        <v>1</v>
      </c>
      <c r="E1237" s="30" t="str">
        <f t="shared" si="101"/>
        <v>NA</v>
      </c>
      <c r="F1237" s="44" t="str">
        <f t="shared" si="100"/>
        <v/>
      </c>
      <c r="G1237" s="29"/>
    </row>
    <row r="1238" spans="1:7" ht="15.75" thickBot="1" x14ac:dyDescent="0.3">
      <c r="A1238" s="24"/>
      <c r="B1238" s="29">
        <f t="shared" si="98"/>
        <v>0</v>
      </c>
      <c r="C1238" s="29" t="str">
        <f t="shared" si="102"/>
        <v>#</v>
      </c>
      <c r="D1238" s="29">
        <f t="shared" si="99"/>
        <v>1</v>
      </c>
      <c r="E1238" s="30" t="str">
        <f t="shared" si="101"/>
        <v>NA</v>
      </c>
      <c r="F1238" s="44" t="str">
        <f t="shared" si="100"/>
        <v/>
      </c>
      <c r="G1238" s="29"/>
    </row>
    <row r="1239" spans="1:7" ht="15.75" thickBot="1" x14ac:dyDescent="0.3">
      <c r="A1239" s="25"/>
      <c r="B1239" s="29">
        <f t="shared" si="98"/>
        <v>0</v>
      </c>
      <c r="C1239" s="29" t="str">
        <f t="shared" si="102"/>
        <v>#</v>
      </c>
      <c r="D1239" s="29">
        <f t="shared" si="99"/>
        <v>1</v>
      </c>
      <c r="E1239" s="30" t="str">
        <f t="shared" si="101"/>
        <v>NA</v>
      </c>
      <c r="F1239" s="44" t="str">
        <f t="shared" si="100"/>
        <v/>
      </c>
      <c r="G1239" s="29"/>
    </row>
    <row r="1240" spans="1:7" ht="15.75" thickBot="1" x14ac:dyDescent="0.3">
      <c r="A1240" s="24"/>
      <c r="B1240" s="29">
        <f t="shared" si="98"/>
        <v>0</v>
      </c>
      <c r="C1240" s="29" t="str">
        <f t="shared" si="102"/>
        <v>#</v>
      </c>
      <c r="D1240" s="29">
        <f t="shared" si="99"/>
        <v>1</v>
      </c>
      <c r="E1240" s="30" t="str">
        <f t="shared" si="101"/>
        <v>NA</v>
      </c>
      <c r="F1240" s="44" t="str">
        <f t="shared" si="100"/>
        <v/>
      </c>
      <c r="G1240" s="29"/>
    </row>
    <row r="1241" spans="1:7" ht="15.75" thickBot="1" x14ac:dyDescent="0.3">
      <c r="A1241" s="25"/>
      <c r="B1241" s="29">
        <f t="shared" si="98"/>
        <v>0</v>
      </c>
      <c r="C1241" s="29" t="str">
        <f t="shared" si="102"/>
        <v>#</v>
      </c>
      <c r="D1241" s="29">
        <f t="shared" si="99"/>
        <v>1</v>
      </c>
      <c r="E1241" s="30" t="str">
        <f t="shared" si="101"/>
        <v>NA</v>
      </c>
      <c r="F1241" s="44" t="str">
        <f t="shared" si="100"/>
        <v/>
      </c>
      <c r="G1241" s="29"/>
    </row>
    <row r="1242" spans="1:7" ht="15.75" thickBot="1" x14ac:dyDescent="0.3">
      <c r="A1242" s="24"/>
      <c r="B1242" s="29">
        <f t="shared" si="98"/>
        <v>0</v>
      </c>
      <c r="C1242" s="29" t="str">
        <f t="shared" si="102"/>
        <v>#</v>
      </c>
      <c r="D1242" s="29">
        <f t="shared" si="99"/>
        <v>1</v>
      </c>
      <c r="E1242" s="30" t="str">
        <f t="shared" si="101"/>
        <v>NA</v>
      </c>
      <c r="F1242" s="44" t="str">
        <f t="shared" si="100"/>
        <v/>
      </c>
      <c r="G1242" s="29"/>
    </row>
    <row r="1243" spans="1:7" ht="15.75" thickBot="1" x14ac:dyDescent="0.3">
      <c r="A1243" s="25"/>
      <c r="B1243" s="29">
        <f t="shared" si="98"/>
        <v>0</v>
      </c>
      <c r="C1243" s="29" t="str">
        <f t="shared" si="102"/>
        <v>#</v>
      </c>
      <c r="D1243" s="29">
        <f t="shared" si="99"/>
        <v>1</v>
      </c>
      <c r="E1243" s="30" t="str">
        <f t="shared" si="101"/>
        <v>NA</v>
      </c>
      <c r="F1243" s="44" t="str">
        <f t="shared" si="100"/>
        <v/>
      </c>
      <c r="G1243" s="29"/>
    </row>
    <row r="1244" spans="1:7" ht="15.75" thickBot="1" x14ac:dyDescent="0.3">
      <c r="A1244" s="24"/>
      <c r="B1244" s="29">
        <f t="shared" si="98"/>
        <v>0</v>
      </c>
      <c r="C1244" s="29" t="str">
        <f t="shared" si="102"/>
        <v>#</v>
      </c>
      <c r="D1244" s="29">
        <f t="shared" si="99"/>
        <v>1</v>
      </c>
      <c r="E1244" s="30" t="str">
        <f t="shared" si="101"/>
        <v>NA</v>
      </c>
      <c r="F1244" s="44" t="str">
        <f t="shared" si="100"/>
        <v/>
      </c>
      <c r="G1244" s="29"/>
    </row>
    <row r="1245" spans="1:7" ht="15.75" thickBot="1" x14ac:dyDescent="0.3">
      <c r="A1245" s="25"/>
      <c r="B1245" s="29">
        <f t="shared" si="98"/>
        <v>0</v>
      </c>
      <c r="C1245" s="29" t="str">
        <f t="shared" si="102"/>
        <v>#</v>
      </c>
      <c r="D1245" s="29">
        <f t="shared" si="99"/>
        <v>1</v>
      </c>
      <c r="E1245" s="30" t="str">
        <f t="shared" si="101"/>
        <v>NA</v>
      </c>
      <c r="F1245" s="44" t="str">
        <f t="shared" si="100"/>
        <v/>
      </c>
      <c r="G1245" s="29"/>
    </row>
    <row r="1246" spans="1:7" ht="15.75" thickBot="1" x14ac:dyDescent="0.3">
      <c r="A1246" s="24"/>
      <c r="B1246" s="29">
        <f t="shared" si="98"/>
        <v>0</v>
      </c>
      <c r="C1246" s="29" t="str">
        <f t="shared" si="102"/>
        <v>#</v>
      </c>
      <c r="D1246" s="29">
        <f t="shared" si="99"/>
        <v>1</v>
      </c>
      <c r="E1246" s="30" t="str">
        <f t="shared" si="101"/>
        <v>NA</v>
      </c>
      <c r="F1246" s="44" t="str">
        <f t="shared" si="100"/>
        <v/>
      </c>
      <c r="G1246" s="29"/>
    </row>
    <row r="1247" spans="1:7" ht="15.75" thickBot="1" x14ac:dyDescent="0.3">
      <c r="A1247" s="25"/>
      <c r="B1247" s="29">
        <f t="shared" si="98"/>
        <v>0</v>
      </c>
      <c r="C1247" s="29" t="str">
        <f t="shared" si="102"/>
        <v>#</v>
      </c>
      <c r="D1247" s="29">
        <f t="shared" si="99"/>
        <v>1</v>
      </c>
      <c r="E1247" s="30" t="str">
        <f t="shared" si="101"/>
        <v>NA</v>
      </c>
      <c r="F1247" s="44" t="str">
        <f t="shared" si="100"/>
        <v/>
      </c>
      <c r="G1247" s="29"/>
    </row>
    <row r="1248" spans="1:7" ht="15.75" thickBot="1" x14ac:dyDescent="0.3">
      <c r="A1248" s="24"/>
      <c r="B1248" s="29">
        <f t="shared" si="98"/>
        <v>0</v>
      </c>
      <c r="C1248" s="29" t="str">
        <f t="shared" si="102"/>
        <v>#</v>
      </c>
      <c r="D1248" s="29">
        <f t="shared" si="99"/>
        <v>1</v>
      </c>
      <c r="E1248" s="30" t="str">
        <f t="shared" si="101"/>
        <v>NA</v>
      </c>
      <c r="F1248" s="44" t="str">
        <f t="shared" si="100"/>
        <v/>
      </c>
      <c r="G1248" s="29"/>
    </row>
    <row r="1249" spans="1:7" ht="15.75" thickBot="1" x14ac:dyDescent="0.3">
      <c r="A1249" s="25"/>
      <c r="B1249" s="29">
        <f t="shared" si="98"/>
        <v>0</v>
      </c>
      <c r="C1249" s="29" t="str">
        <f t="shared" si="102"/>
        <v>#</v>
      </c>
      <c r="D1249" s="29">
        <f t="shared" si="99"/>
        <v>1</v>
      </c>
      <c r="E1249" s="30" t="str">
        <f t="shared" si="101"/>
        <v>NA</v>
      </c>
      <c r="F1249" s="44" t="str">
        <f t="shared" si="100"/>
        <v/>
      </c>
      <c r="G1249" s="29"/>
    </row>
    <row r="1250" spans="1:7" ht="15.75" thickBot="1" x14ac:dyDescent="0.3">
      <c r="A1250" s="24"/>
      <c r="B1250" s="29">
        <f t="shared" si="98"/>
        <v>0</v>
      </c>
      <c r="C1250" s="29" t="str">
        <f t="shared" si="102"/>
        <v>#</v>
      </c>
      <c r="D1250" s="29">
        <f t="shared" si="99"/>
        <v>1</v>
      </c>
      <c r="E1250" s="30" t="str">
        <f t="shared" si="101"/>
        <v>NA</v>
      </c>
      <c r="F1250" s="44" t="str">
        <f t="shared" si="100"/>
        <v/>
      </c>
      <c r="G1250" s="29"/>
    </row>
    <row r="1251" spans="1:7" ht="15.75" thickBot="1" x14ac:dyDescent="0.3">
      <c r="A1251" s="25"/>
      <c r="B1251" s="29">
        <f t="shared" si="98"/>
        <v>0</v>
      </c>
      <c r="C1251" s="29" t="str">
        <f t="shared" si="102"/>
        <v>#</v>
      </c>
      <c r="D1251" s="29">
        <f t="shared" si="99"/>
        <v>1</v>
      </c>
      <c r="E1251" s="30" t="str">
        <f t="shared" si="101"/>
        <v>NA</v>
      </c>
      <c r="F1251" s="44" t="str">
        <f t="shared" si="100"/>
        <v/>
      </c>
      <c r="G1251" s="29"/>
    </row>
    <row r="1252" spans="1:7" ht="15.75" thickBot="1" x14ac:dyDescent="0.3">
      <c r="A1252" s="24"/>
      <c r="B1252" s="29">
        <f t="shared" si="98"/>
        <v>0</v>
      </c>
      <c r="C1252" s="29" t="str">
        <f t="shared" si="102"/>
        <v>#</v>
      </c>
      <c r="D1252" s="29">
        <f t="shared" si="99"/>
        <v>1</v>
      </c>
      <c r="E1252" s="30" t="str">
        <f t="shared" si="101"/>
        <v>NA</v>
      </c>
      <c r="F1252" s="44" t="str">
        <f t="shared" si="100"/>
        <v/>
      </c>
      <c r="G1252" s="29"/>
    </row>
    <row r="1253" spans="1:7" ht="15.75" thickBot="1" x14ac:dyDescent="0.3">
      <c r="A1253" s="25"/>
      <c r="B1253" s="29">
        <f t="shared" si="98"/>
        <v>0</v>
      </c>
      <c r="C1253" s="29" t="str">
        <f t="shared" si="102"/>
        <v>#</v>
      </c>
      <c r="D1253" s="29">
        <f t="shared" si="99"/>
        <v>1</v>
      </c>
      <c r="E1253" s="30" t="str">
        <f t="shared" si="101"/>
        <v>NA</v>
      </c>
      <c r="F1253" s="44" t="str">
        <f t="shared" si="100"/>
        <v/>
      </c>
      <c r="G1253" s="29"/>
    </row>
    <row r="1254" spans="1:7" ht="15.75" thickBot="1" x14ac:dyDescent="0.3">
      <c r="A1254" s="24"/>
      <c r="B1254" s="29">
        <f t="shared" si="98"/>
        <v>0</v>
      </c>
      <c r="C1254" s="29" t="str">
        <f t="shared" si="102"/>
        <v>#</v>
      </c>
      <c r="D1254" s="29">
        <f t="shared" si="99"/>
        <v>1</v>
      </c>
      <c r="E1254" s="30" t="str">
        <f t="shared" si="101"/>
        <v>NA</v>
      </c>
      <c r="F1254" s="44" t="str">
        <f t="shared" si="100"/>
        <v/>
      </c>
      <c r="G1254" s="29"/>
    </row>
    <row r="1255" spans="1:7" ht="15.75" thickBot="1" x14ac:dyDescent="0.3">
      <c r="A1255" s="25"/>
      <c r="B1255" s="29">
        <f t="shared" si="98"/>
        <v>0</v>
      </c>
      <c r="C1255" s="29" t="str">
        <f t="shared" si="102"/>
        <v>#</v>
      </c>
      <c r="D1255" s="29">
        <f t="shared" si="99"/>
        <v>1</v>
      </c>
      <c r="E1255" s="30" t="str">
        <f t="shared" si="101"/>
        <v>NA</v>
      </c>
      <c r="F1255" s="44" t="str">
        <f t="shared" si="100"/>
        <v/>
      </c>
      <c r="G1255" s="29"/>
    </row>
    <row r="1256" spans="1:7" ht="15.75" thickBot="1" x14ac:dyDescent="0.3">
      <c r="A1256" s="24"/>
      <c r="B1256" s="29">
        <f t="shared" si="98"/>
        <v>0</v>
      </c>
      <c r="C1256" s="29" t="str">
        <f t="shared" si="102"/>
        <v>#</v>
      </c>
      <c r="D1256" s="29">
        <f t="shared" si="99"/>
        <v>1</v>
      </c>
      <c r="E1256" s="30" t="str">
        <f t="shared" si="101"/>
        <v>NA</v>
      </c>
      <c r="F1256" s="44" t="str">
        <f t="shared" si="100"/>
        <v/>
      </c>
      <c r="G1256" s="29"/>
    </row>
    <row r="1257" spans="1:7" ht="15.75" thickBot="1" x14ac:dyDescent="0.3">
      <c r="A1257" s="25"/>
      <c r="B1257" s="29">
        <f t="shared" si="98"/>
        <v>0</v>
      </c>
      <c r="C1257" s="29" t="str">
        <f t="shared" si="102"/>
        <v>#</v>
      </c>
      <c r="D1257" s="29">
        <f t="shared" si="99"/>
        <v>1</v>
      </c>
      <c r="E1257" s="30" t="str">
        <f t="shared" si="101"/>
        <v>NA</v>
      </c>
      <c r="F1257" s="44" t="str">
        <f t="shared" si="100"/>
        <v/>
      </c>
      <c r="G1257" s="29"/>
    </row>
    <row r="1258" spans="1:7" ht="15.75" thickBot="1" x14ac:dyDescent="0.3">
      <c r="A1258" s="24"/>
      <c r="B1258" s="29">
        <f t="shared" si="98"/>
        <v>0</v>
      </c>
      <c r="C1258" s="29" t="str">
        <f t="shared" si="102"/>
        <v>#</v>
      </c>
      <c r="D1258" s="29">
        <f t="shared" si="99"/>
        <v>1</v>
      </c>
      <c r="E1258" s="30" t="str">
        <f t="shared" si="101"/>
        <v>NA</v>
      </c>
      <c r="F1258" s="44" t="str">
        <f t="shared" si="100"/>
        <v/>
      </c>
      <c r="G1258" s="29"/>
    </row>
    <row r="1259" spans="1:7" ht="15.75" thickBot="1" x14ac:dyDescent="0.3">
      <c r="A1259" s="25"/>
      <c r="B1259" s="29">
        <f t="shared" si="98"/>
        <v>0</v>
      </c>
      <c r="C1259" s="29" t="str">
        <f t="shared" si="102"/>
        <v>#</v>
      </c>
      <c r="D1259" s="29">
        <f t="shared" si="99"/>
        <v>1</v>
      </c>
      <c r="E1259" s="30" t="str">
        <f t="shared" si="101"/>
        <v>NA</v>
      </c>
      <c r="F1259" s="44" t="str">
        <f t="shared" si="100"/>
        <v/>
      </c>
      <c r="G1259" s="29"/>
    </row>
    <row r="1260" spans="1:7" ht="15.75" thickBot="1" x14ac:dyDescent="0.3">
      <c r="A1260" s="24"/>
      <c r="B1260" s="29">
        <f t="shared" si="98"/>
        <v>0</v>
      </c>
      <c r="C1260" s="29" t="str">
        <f t="shared" si="102"/>
        <v>#</v>
      </c>
      <c r="D1260" s="29">
        <f t="shared" si="99"/>
        <v>1</v>
      </c>
      <c r="E1260" s="30" t="str">
        <f t="shared" si="101"/>
        <v>NA</v>
      </c>
      <c r="F1260" s="44" t="str">
        <f t="shared" si="100"/>
        <v/>
      </c>
      <c r="G1260" s="29"/>
    </row>
    <row r="1261" spans="1:7" ht="15.75" thickBot="1" x14ac:dyDescent="0.3">
      <c r="A1261" s="25"/>
      <c r="B1261" s="29">
        <f t="shared" si="98"/>
        <v>0</v>
      </c>
      <c r="C1261" s="29" t="str">
        <f t="shared" si="102"/>
        <v>#</v>
      </c>
      <c r="D1261" s="29">
        <f t="shared" si="99"/>
        <v>1</v>
      </c>
      <c r="E1261" s="30" t="str">
        <f t="shared" si="101"/>
        <v>NA</v>
      </c>
      <c r="F1261" s="44" t="str">
        <f t="shared" si="100"/>
        <v/>
      </c>
      <c r="G1261" s="29"/>
    </row>
    <row r="1262" spans="1:7" ht="15.75" thickBot="1" x14ac:dyDescent="0.3">
      <c r="A1262" s="24"/>
      <c r="B1262" s="29">
        <f t="shared" si="98"/>
        <v>0</v>
      </c>
      <c r="C1262" s="29" t="str">
        <f t="shared" si="102"/>
        <v>#</v>
      </c>
      <c r="D1262" s="29">
        <f t="shared" si="99"/>
        <v>1</v>
      </c>
      <c r="E1262" s="30" t="str">
        <f t="shared" si="101"/>
        <v>NA</v>
      </c>
      <c r="F1262" s="44" t="str">
        <f t="shared" si="100"/>
        <v/>
      </c>
      <c r="G1262" s="29"/>
    </row>
    <row r="1263" spans="1:7" ht="15.75" thickBot="1" x14ac:dyDescent="0.3">
      <c r="A1263" s="25"/>
      <c r="B1263" s="29">
        <f t="shared" si="98"/>
        <v>0</v>
      </c>
      <c r="C1263" s="29" t="str">
        <f t="shared" si="102"/>
        <v>#</v>
      </c>
      <c r="D1263" s="29">
        <f t="shared" si="99"/>
        <v>1</v>
      </c>
      <c r="E1263" s="30" t="str">
        <f t="shared" si="101"/>
        <v>NA</v>
      </c>
      <c r="F1263" s="44" t="str">
        <f t="shared" si="100"/>
        <v/>
      </c>
      <c r="G1263" s="29"/>
    </row>
    <row r="1264" spans="1:7" ht="15.75" thickBot="1" x14ac:dyDescent="0.3">
      <c r="A1264" s="24"/>
      <c r="B1264" s="29">
        <f t="shared" si="98"/>
        <v>0</v>
      </c>
      <c r="C1264" s="29" t="str">
        <f t="shared" si="102"/>
        <v>#</v>
      </c>
      <c r="D1264" s="29">
        <f t="shared" si="99"/>
        <v>1</v>
      </c>
      <c r="E1264" s="30" t="str">
        <f t="shared" si="101"/>
        <v>NA</v>
      </c>
      <c r="F1264" s="44" t="str">
        <f t="shared" si="100"/>
        <v/>
      </c>
      <c r="G1264" s="29"/>
    </row>
    <row r="1265" spans="1:7" ht="15.75" thickBot="1" x14ac:dyDescent="0.3">
      <c r="A1265" s="25"/>
      <c r="B1265" s="29">
        <f t="shared" si="98"/>
        <v>0</v>
      </c>
      <c r="C1265" s="29" t="str">
        <f t="shared" si="102"/>
        <v>#</v>
      </c>
      <c r="D1265" s="29">
        <f t="shared" si="99"/>
        <v>1</v>
      </c>
      <c r="E1265" s="30" t="str">
        <f t="shared" si="101"/>
        <v>NA</v>
      </c>
      <c r="F1265" s="44" t="str">
        <f t="shared" si="100"/>
        <v/>
      </c>
      <c r="G1265" s="29"/>
    </row>
    <row r="1266" spans="1:7" ht="15.75" thickBot="1" x14ac:dyDescent="0.3">
      <c r="A1266" s="24"/>
      <c r="B1266" s="29">
        <f t="shared" si="98"/>
        <v>0</v>
      </c>
      <c r="C1266" s="29" t="str">
        <f t="shared" si="102"/>
        <v>#</v>
      </c>
      <c r="D1266" s="29">
        <f t="shared" si="99"/>
        <v>1</v>
      </c>
      <c r="E1266" s="30" t="str">
        <f t="shared" si="101"/>
        <v>NA</v>
      </c>
      <c r="F1266" s="44" t="str">
        <f t="shared" si="100"/>
        <v/>
      </c>
      <c r="G1266" s="29"/>
    </row>
    <row r="1267" spans="1:7" ht="15.75" thickBot="1" x14ac:dyDescent="0.3">
      <c r="A1267" s="25"/>
      <c r="B1267" s="29">
        <f t="shared" si="98"/>
        <v>0</v>
      </c>
      <c r="C1267" s="29" t="str">
        <f t="shared" si="102"/>
        <v>#</v>
      </c>
      <c r="D1267" s="29">
        <f t="shared" si="99"/>
        <v>1</v>
      </c>
      <c r="E1267" s="30" t="str">
        <f t="shared" si="101"/>
        <v>NA</v>
      </c>
      <c r="F1267" s="44" t="str">
        <f t="shared" si="100"/>
        <v/>
      </c>
      <c r="G1267" s="29"/>
    </row>
    <row r="1268" spans="1:7" ht="15.75" thickBot="1" x14ac:dyDescent="0.3">
      <c r="A1268" s="24"/>
      <c r="B1268" s="29">
        <f t="shared" si="98"/>
        <v>0</v>
      </c>
      <c r="C1268" s="29" t="str">
        <f t="shared" si="102"/>
        <v>#</v>
      </c>
      <c r="D1268" s="29">
        <f t="shared" si="99"/>
        <v>1</v>
      </c>
      <c r="E1268" s="30" t="str">
        <f t="shared" si="101"/>
        <v>NA</v>
      </c>
      <c r="F1268" s="44" t="str">
        <f t="shared" si="100"/>
        <v/>
      </c>
      <c r="G1268" s="29"/>
    </row>
    <row r="1269" spans="1:7" ht="15.75" thickBot="1" x14ac:dyDescent="0.3">
      <c r="A1269" s="25"/>
      <c r="B1269" s="29">
        <f t="shared" si="98"/>
        <v>0</v>
      </c>
      <c r="C1269" s="29" t="str">
        <f t="shared" si="102"/>
        <v>#</v>
      </c>
      <c r="D1269" s="29">
        <f t="shared" si="99"/>
        <v>1</v>
      </c>
      <c r="E1269" s="30" t="str">
        <f t="shared" si="101"/>
        <v>NA</v>
      </c>
      <c r="F1269" s="44" t="str">
        <f t="shared" si="100"/>
        <v/>
      </c>
      <c r="G1269" s="29"/>
    </row>
    <row r="1270" spans="1:7" ht="15.75" thickBot="1" x14ac:dyDescent="0.3">
      <c r="A1270" s="24"/>
      <c r="B1270" s="29">
        <f t="shared" si="98"/>
        <v>0</v>
      </c>
      <c r="C1270" s="29" t="str">
        <f t="shared" si="102"/>
        <v>#</v>
      </c>
      <c r="D1270" s="29">
        <f t="shared" si="99"/>
        <v>1</v>
      </c>
      <c r="E1270" s="30" t="str">
        <f t="shared" si="101"/>
        <v>NA</v>
      </c>
      <c r="F1270" s="44" t="str">
        <f t="shared" si="100"/>
        <v/>
      </c>
      <c r="G1270" s="29"/>
    </row>
    <row r="1271" spans="1:7" ht="15.75" thickBot="1" x14ac:dyDescent="0.3">
      <c r="A1271" s="25"/>
      <c r="B1271" s="29">
        <f t="shared" si="98"/>
        <v>0</v>
      </c>
      <c r="C1271" s="29" t="str">
        <f t="shared" si="102"/>
        <v>#</v>
      </c>
      <c r="D1271" s="29">
        <f t="shared" si="99"/>
        <v>1</v>
      </c>
      <c r="E1271" s="30" t="str">
        <f t="shared" si="101"/>
        <v>NA</v>
      </c>
      <c r="F1271" s="44" t="str">
        <f t="shared" si="100"/>
        <v/>
      </c>
      <c r="G1271" s="29"/>
    </row>
    <row r="1272" spans="1:7" ht="15.75" thickBot="1" x14ac:dyDescent="0.3">
      <c r="A1272" s="24"/>
      <c r="B1272" s="29">
        <f t="shared" si="98"/>
        <v>0</v>
      </c>
      <c r="C1272" s="29" t="str">
        <f t="shared" si="102"/>
        <v>#</v>
      </c>
      <c r="D1272" s="29">
        <f t="shared" si="99"/>
        <v>1</v>
      </c>
      <c r="E1272" s="30" t="str">
        <f t="shared" si="101"/>
        <v>NA</v>
      </c>
      <c r="F1272" s="44" t="str">
        <f t="shared" si="100"/>
        <v/>
      </c>
      <c r="G1272" s="29"/>
    </row>
    <row r="1273" spans="1:7" ht="15.75" thickBot="1" x14ac:dyDescent="0.3">
      <c r="A1273" s="25"/>
      <c r="B1273" s="29">
        <f t="shared" si="98"/>
        <v>0</v>
      </c>
      <c r="C1273" s="29" t="str">
        <f t="shared" si="102"/>
        <v>#</v>
      </c>
      <c r="D1273" s="29">
        <f t="shared" si="99"/>
        <v>1</v>
      </c>
      <c r="E1273" s="30" t="str">
        <f t="shared" si="101"/>
        <v>NA</v>
      </c>
      <c r="F1273" s="44" t="str">
        <f t="shared" si="100"/>
        <v/>
      </c>
      <c r="G1273" s="29"/>
    </row>
    <row r="1274" spans="1:7" ht="15.75" thickBot="1" x14ac:dyDescent="0.3">
      <c r="A1274" s="24"/>
      <c r="B1274" s="29">
        <f t="shared" si="98"/>
        <v>0</v>
      </c>
      <c r="C1274" s="29" t="str">
        <f t="shared" si="102"/>
        <v>#</v>
      </c>
      <c r="D1274" s="29">
        <f t="shared" si="99"/>
        <v>1</v>
      </c>
      <c r="E1274" s="30" t="str">
        <f t="shared" si="101"/>
        <v>NA</v>
      </c>
      <c r="F1274" s="44" t="str">
        <f t="shared" si="100"/>
        <v/>
      </c>
      <c r="G1274" s="29"/>
    </row>
    <row r="1275" spans="1:7" ht="15.75" thickBot="1" x14ac:dyDescent="0.3">
      <c r="A1275" s="25"/>
      <c r="B1275" s="29">
        <f t="shared" si="98"/>
        <v>0</v>
      </c>
      <c r="C1275" s="29" t="str">
        <f t="shared" si="102"/>
        <v>#</v>
      </c>
      <c r="D1275" s="29">
        <f t="shared" si="99"/>
        <v>1</v>
      </c>
      <c r="E1275" s="30" t="str">
        <f t="shared" si="101"/>
        <v>NA</v>
      </c>
      <c r="F1275" s="44" t="str">
        <f t="shared" si="100"/>
        <v/>
      </c>
      <c r="G1275" s="29"/>
    </row>
    <row r="1276" spans="1:7" ht="15.75" thickBot="1" x14ac:dyDescent="0.3">
      <c r="A1276" s="24"/>
      <c r="B1276" s="29">
        <f t="shared" si="98"/>
        <v>0</v>
      </c>
      <c r="C1276" s="29" t="str">
        <f t="shared" si="102"/>
        <v>#</v>
      </c>
      <c r="D1276" s="29">
        <f t="shared" si="99"/>
        <v>1</v>
      </c>
      <c r="E1276" s="30" t="str">
        <f t="shared" si="101"/>
        <v>NA</v>
      </c>
      <c r="F1276" s="44" t="str">
        <f t="shared" si="100"/>
        <v/>
      </c>
      <c r="G1276" s="29"/>
    </row>
    <row r="1277" spans="1:7" ht="15.75" thickBot="1" x14ac:dyDescent="0.3">
      <c r="A1277" s="25"/>
      <c r="B1277" s="29">
        <f t="shared" si="98"/>
        <v>0</v>
      </c>
      <c r="C1277" s="29" t="str">
        <f t="shared" si="102"/>
        <v>#</v>
      </c>
      <c r="D1277" s="29">
        <f t="shared" si="99"/>
        <v>1</v>
      </c>
      <c r="E1277" s="30" t="str">
        <f t="shared" si="101"/>
        <v>NA</v>
      </c>
      <c r="F1277" s="44" t="str">
        <f t="shared" si="100"/>
        <v/>
      </c>
      <c r="G1277" s="29"/>
    </row>
    <row r="1278" spans="1:7" ht="15.75" thickBot="1" x14ac:dyDescent="0.3">
      <c r="A1278" s="24"/>
      <c r="B1278" s="29">
        <f t="shared" si="98"/>
        <v>0</v>
      </c>
      <c r="C1278" s="29" t="str">
        <f t="shared" si="102"/>
        <v>#</v>
      </c>
      <c r="D1278" s="29">
        <f t="shared" si="99"/>
        <v>1</v>
      </c>
      <c r="E1278" s="30" t="str">
        <f t="shared" si="101"/>
        <v>NA</v>
      </c>
      <c r="F1278" s="44" t="str">
        <f t="shared" si="100"/>
        <v/>
      </c>
      <c r="G1278" s="29"/>
    </row>
    <row r="1279" spans="1:7" ht="15.75" thickBot="1" x14ac:dyDescent="0.3">
      <c r="A1279" s="25"/>
      <c r="B1279" s="29">
        <f t="shared" si="98"/>
        <v>0</v>
      </c>
      <c r="C1279" s="29" t="str">
        <f t="shared" si="102"/>
        <v>#</v>
      </c>
      <c r="D1279" s="29">
        <f t="shared" si="99"/>
        <v>1</v>
      </c>
      <c r="E1279" s="30" t="str">
        <f t="shared" si="101"/>
        <v>NA</v>
      </c>
      <c r="F1279" s="44" t="str">
        <f t="shared" si="100"/>
        <v/>
      </c>
      <c r="G1279" s="29"/>
    </row>
    <row r="1280" spans="1:7" ht="15.75" thickBot="1" x14ac:dyDescent="0.3">
      <c r="A1280" s="24"/>
      <c r="B1280" s="29">
        <f t="shared" si="98"/>
        <v>0</v>
      </c>
      <c r="C1280" s="29" t="str">
        <f t="shared" si="102"/>
        <v>#</v>
      </c>
      <c r="D1280" s="29">
        <f t="shared" si="99"/>
        <v>1</v>
      </c>
      <c r="E1280" s="30" t="str">
        <f t="shared" si="101"/>
        <v>NA</v>
      </c>
      <c r="F1280" s="44" t="str">
        <f t="shared" si="100"/>
        <v/>
      </c>
      <c r="G1280" s="29"/>
    </row>
    <row r="1281" spans="1:7" ht="15.75" thickBot="1" x14ac:dyDescent="0.3">
      <c r="A1281" s="25"/>
      <c r="B1281" s="29">
        <f t="shared" si="98"/>
        <v>0</v>
      </c>
      <c r="C1281" s="29" t="str">
        <f t="shared" si="102"/>
        <v>#</v>
      </c>
      <c r="D1281" s="29">
        <f t="shared" si="99"/>
        <v>1</v>
      </c>
      <c r="E1281" s="30" t="str">
        <f t="shared" si="101"/>
        <v>NA</v>
      </c>
      <c r="F1281" s="44" t="str">
        <f t="shared" si="100"/>
        <v/>
      </c>
      <c r="G1281" s="29"/>
    </row>
    <row r="1282" spans="1:7" ht="15.75" thickBot="1" x14ac:dyDescent="0.3">
      <c r="A1282" s="24"/>
      <c r="B1282" s="29">
        <f t="shared" ref="B1282:B1345" si="103">LEN(A1282)</f>
        <v>0</v>
      </c>
      <c r="C1282" s="29" t="str">
        <f t="shared" si="102"/>
        <v>#</v>
      </c>
      <c r="D1282" s="29">
        <f t="shared" ref="D1282:D1345" si="104">LEN(C1282)</f>
        <v>1</v>
      </c>
      <c r="E1282" s="30" t="str">
        <f t="shared" si="101"/>
        <v>NA</v>
      </c>
      <c r="F1282" s="44" t="str">
        <f t="shared" ref="F1282:F1345" si="105">IFERROR(MID(E1282,1,FIND(",",E1282,1)-1),"")</f>
        <v/>
      </c>
      <c r="G1282" s="29"/>
    </row>
    <row r="1283" spans="1:7" ht="15.75" thickBot="1" x14ac:dyDescent="0.3">
      <c r="A1283" s="25"/>
      <c r="B1283" s="29">
        <f t="shared" si="103"/>
        <v>0</v>
      </c>
      <c r="C1283" s="29" t="str">
        <f t="shared" si="102"/>
        <v>#</v>
      </c>
      <c r="D1283" s="29">
        <f t="shared" si="104"/>
        <v>1</v>
      </c>
      <c r="E1283" s="30" t="str">
        <f t="shared" si="101"/>
        <v>NA</v>
      </c>
      <c r="F1283" s="44" t="str">
        <f t="shared" si="105"/>
        <v/>
      </c>
      <c r="G1283" s="29"/>
    </row>
    <row r="1284" spans="1:7" ht="15.75" thickBot="1" x14ac:dyDescent="0.3">
      <c r="A1284" s="24"/>
      <c r="B1284" s="29">
        <f t="shared" si="103"/>
        <v>0</v>
      </c>
      <c r="C1284" s="29" t="str">
        <f t="shared" si="102"/>
        <v>#</v>
      </c>
      <c r="D1284" s="29">
        <f t="shared" si="104"/>
        <v>1</v>
      </c>
      <c r="E1284" s="30" t="str">
        <f t="shared" si="101"/>
        <v>NA</v>
      </c>
      <c r="F1284" s="44" t="str">
        <f t="shared" si="105"/>
        <v/>
      </c>
      <c r="G1284" s="29"/>
    </row>
    <row r="1285" spans="1:7" ht="15.75" thickBot="1" x14ac:dyDescent="0.3">
      <c r="A1285" s="25"/>
      <c r="B1285" s="29">
        <f t="shared" si="103"/>
        <v>0</v>
      </c>
      <c r="C1285" s="29" t="str">
        <f t="shared" si="102"/>
        <v>#</v>
      </c>
      <c r="D1285" s="29">
        <f t="shared" si="104"/>
        <v>1</v>
      </c>
      <c r="E1285" s="30" t="str">
        <f t="shared" ref="E1285:E1348" si="106">IFERROR(TEXT(DATE(RIGHT(MID(A1285,FIND("µ",SUBSTITUTE(A1285,",","µ",1))+2,FIND("µ",SUBSTITUTE(A1285,",","µ",2))-FIND("µ",SUBSTITUTE(A1285,",","µ",1))+4),4),MONTH(1&amp;MID(MID(A1285,FIND("µ",SUBSTITUTE(A1285,",","µ",1))+2,FIND("µ",SUBSTITUTE(A1285,",","µ",2))-FIND("µ",SUBSTITUTE(A1285,",","µ",1))+4),1,FIND(" ",MID(A1285,FIND("µ",SUBSTITUTE(A1285,",","µ",1))+2,FIND("µ",SUBSTITUTE(A1285,",","µ",2))-FIND("µ",SUBSTITUTE(A1285,",","µ",1))+4))-1)),MID(MID(A1285,FIND("µ",SUBSTITUTE(A1285,",","µ",1))+2,FIND("µ",SUBSTITUTE(A1285,",","µ",2))-FIND("µ",SUBSTITUTE(A1285,",","µ",1))+4),FIND(" ",MID(A1285,FIND("µ",SUBSTITUTE(A1285,",","µ",1))+2,FIND("µ",SUBSTITUTE(A1285,",","µ",2))-FIND("µ",SUBSTITUTE(A1285,",","µ",1))+4))+1,2)),"JJ/MM/AA") &amp;","&amp;" "&amp; TEXT(VALUE(MID(A1285,FIND(""",""",A1285)+3,10)),"hh:mm:ss")&amp;" "&amp;MID(A1285,FIND("µ",SUBSTITUTE(A1285,",","µ",4))+2,FIND("µ",SUBSTITUTE(A1285,",","µ",5))-FIND("µ",SUBSTITUTE(A1285,",","µ",4))-3) &amp;" "&amp;MID(A1285,FIND("µ",SUBSTITUTE(A1285,",","µ",20))+2,FIND("µ",SUBSTITUTE(A1285,",","µ",21))-FIND("µ",SUBSTITUTE(A1285,",","µ",20))-3)&amp;" "&amp;MID(A1285,FIND("µ",SUBSTITUTE(A1285,",","µ",25))+2,FIND("µ",SUBSTITUTE(A1285,",","µ",26))-FIND("µ",SUBSTITUTE(A1285,",","µ",25))-3)&amp;" "&amp;"€"&amp;MID(A1285,FIND("µ",SUBSTITUTE(A1285,",","µ",26))+2,FIND("µ",SUBSTITUTE(A1285,",","µ",27))-FIND("µ",SUBSTITUTE(A1285,",","µ",26))-3),"NA")</f>
        <v>NA</v>
      </c>
      <c r="F1285" s="44" t="str">
        <f t="shared" si="105"/>
        <v/>
      </c>
      <c r="G1285" s="29"/>
    </row>
    <row r="1286" spans="1:7" ht="15.75" thickBot="1" x14ac:dyDescent="0.3">
      <c r="A1286" s="24"/>
      <c r="B1286" s="29">
        <f t="shared" si="103"/>
        <v>0</v>
      </c>
      <c r="C1286" s="29" t="str">
        <f t="shared" si="102"/>
        <v>#</v>
      </c>
      <c r="D1286" s="29">
        <f t="shared" si="104"/>
        <v>1</v>
      </c>
      <c r="E1286" s="30" t="str">
        <f t="shared" si="106"/>
        <v>NA</v>
      </c>
      <c r="F1286" s="44" t="str">
        <f t="shared" si="105"/>
        <v/>
      </c>
      <c r="G1286" s="29"/>
    </row>
    <row r="1287" spans="1:7" ht="15.75" thickBot="1" x14ac:dyDescent="0.3">
      <c r="A1287" s="25"/>
      <c r="B1287" s="29">
        <f t="shared" si="103"/>
        <v>0</v>
      </c>
      <c r="C1287" s="29" t="str">
        <f t="shared" si="102"/>
        <v>#</v>
      </c>
      <c r="D1287" s="29">
        <f t="shared" si="104"/>
        <v>1</v>
      </c>
      <c r="E1287" s="30" t="str">
        <f t="shared" si="106"/>
        <v>NA</v>
      </c>
      <c r="F1287" s="44" t="str">
        <f t="shared" si="105"/>
        <v/>
      </c>
      <c r="G1287" s="29"/>
    </row>
    <row r="1288" spans="1:7" ht="15.75" thickBot="1" x14ac:dyDescent="0.3">
      <c r="A1288" s="24"/>
      <c r="B1288" s="29">
        <f t="shared" si="103"/>
        <v>0</v>
      </c>
      <c r="C1288" s="29" t="str">
        <f t="shared" si="102"/>
        <v>#</v>
      </c>
      <c r="D1288" s="29">
        <f t="shared" si="104"/>
        <v>1</v>
      </c>
      <c r="E1288" s="30" t="str">
        <f t="shared" si="106"/>
        <v>NA</v>
      </c>
      <c r="F1288" s="44" t="str">
        <f t="shared" si="105"/>
        <v/>
      </c>
      <c r="G1288" s="29"/>
    </row>
    <row r="1289" spans="1:7" ht="15.75" thickBot="1" x14ac:dyDescent="0.3">
      <c r="A1289" s="25"/>
      <c r="B1289" s="29">
        <f t="shared" si="103"/>
        <v>0</v>
      </c>
      <c r="C1289" s="29" t="str">
        <f t="shared" si="102"/>
        <v>#</v>
      </c>
      <c r="D1289" s="29">
        <f t="shared" si="104"/>
        <v>1</v>
      </c>
      <c r="E1289" s="30" t="str">
        <f t="shared" si="106"/>
        <v>NA</v>
      </c>
      <c r="F1289" s="44" t="str">
        <f t="shared" si="105"/>
        <v/>
      </c>
      <c r="G1289" s="29"/>
    </row>
    <row r="1290" spans="1:7" ht="15.75" thickBot="1" x14ac:dyDescent="0.3">
      <c r="A1290" s="24"/>
      <c r="B1290" s="29">
        <f t="shared" si="103"/>
        <v>0</v>
      </c>
      <c r="C1290" s="29" t="str">
        <f t="shared" si="102"/>
        <v>#</v>
      </c>
      <c r="D1290" s="29">
        <f t="shared" si="104"/>
        <v>1</v>
      </c>
      <c r="E1290" s="30" t="str">
        <f t="shared" si="106"/>
        <v>NA</v>
      </c>
      <c r="F1290" s="44" t="str">
        <f t="shared" si="105"/>
        <v/>
      </c>
      <c r="G1290" s="29"/>
    </row>
    <row r="1291" spans="1:7" ht="15.75" thickBot="1" x14ac:dyDescent="0.3">
      <c r="A1291" s="25"/>
      <c r="B1291" s="29">
        <f t="shared" si="103"/>
        <v>0</v>
      </c>
      <c r="C1291" s="29" t="str">
        <f t="shared" si="102"/>
        <v>#</v>
      </c>
      <c r="D1291" s="29">
        <f t="shared" si="104"/>
        <v>1</v>
      </c>
      <c r="E1291" s="30" t="str">
        <f t="shared" si="106"/>
        <v>NA</v>
      </c>
      <c r="F1291" s="44" t="str">
        <f t="shared" si="105"/>
        <v/>
      </c>
      <c r="G1291" s="29"/>
    </row>
    <row r="1292" spans="1:7" ht="15.75" thickBot="1" x14ac:dyDescent="0.3">
      <c r="A1292" s="24"/>
      <c r="B1292" s="29">
        <f t="shared" si="103"/>
        <v>0</v>
      </c>
      <c r="C1292" s="29" t="str">
        <f t="shared" si="102"/>
        <v>#</v>
      </c>
      <c r="D1292" s="29">
        <f t="shared" si="104"/>
        <v>1</v>
      </c>
      <c r="E1292" s="30" t="str">
        <f t="shared" si="106"/>
        <v>NA</v>
      </c>
      <c r="F1292" s="44" t="str">
        <f t="shared" si="105"/>
        <v/>
      </c>
      <c r="G1292" s="29"/>
    </row>
    <row r="1293" spans="1:7" ht="15.75" thickBot="1" x14ac:dyDescent="0.3">
      <c r="A1293" s="25"/>
      <c r="B1293" s="29">
        <f t="shared" si="103"/>
        <v>0</v>
      </c>
      <c r="C1293" s="29" t="str">
        <f t="shared" si="102"/>
        <v>#</v>
      </c>
      <c r="D1293" s="29">
        <f t="shared" si="104"/>
        <v>1</v>
      </c>
      <c r="E1293" s="30" t="str">
        <f t="shared" si="106"/>
        <v>NA</v>
      </c>
      <c r="F1293" s="44" t="str">
        <f t="shared" si="105"/>
        <v/>
      </c>
      <c r="G1293" s="29"/>
    </row>
    <row r="1294" spans="1:7" ht="15.75" thickBot="1" x14ac:dyDescent="0.3">
      <c r="A1294" s="24"/>
      <c r="B1294" s="29">
        <f t="shared" si="103"/>
        <v>0</v>
      </c>
      <c r="C1294" s="29" t="str">
        <f t="shared" si="102"/>
        <v>#</v>
      </c>
      <c r="D1294" s="29">
        <f t="shared" si="104"/>
        <v>1</v>
      </c>
      <c r="E1294" s="30" t="str">
        <f t="shared" si="106"/>
        <v>NA</v>
      </c>
      <c r="F1294" s="44" t="str">
        <f t="shared" si="105"/>
        <v/>
      </c>
      <c r="G1294" s="29"/>
    </row>
    <row r="1295" spans="1:7" ht="15.75" thickBot="1" x14ac:dyDescent="0.3">
      <c r="A1295" s="25"/>
      <c r="B1295" s="29">
        <f t="shared" si="103"/>
        <v>0</v>
      </c>
      <c r="C1295" s="29" t="str">
        <f t="shared" si="102"/>
        <v>#</v>
      </c>
      <c r="D1295" s="29">
        <f t="shared" si="104"/>
        <v>1</v>
      </c>
      <c r="E1295" s="30" t="str">
        <f t="shared" si="106"/>
        <v>NA</v>
      </c>
      <c r="F1295" s="44" t="str">
        <f t="shared" si="105"/>
        <v/>
      </c>
      <c r="G1295" s="29"/>
    </row>
    <row r="1296" spans="1:7" ht="15.75" thickBot="1" x14ac:dyDescent="0.3">
      <c r="A1296" s="24"/>
      <c r="B1296" s="29">
        <f t="shared" si="103"/>
        <v>0</v>
      </c>
      <c r="C1296" s="29" t="str">
        <f t="shared" si="102"/>
        <v>#</v>
      </c>
      <c r="D1296" s="29">
        <f t="shared" si="104"/>
        <v>1</v>
      </c>
      <c r="E1296" s="30" t="str">
        <f t="shared" si="106"/>
        <v>NA</v>
      </c>
      <c r="F1296" s="44" t="str">
        <f t="shared" si="105"/>
        <v/>
      </c>
      <c r="G1296" s="29"/>
    </row>
    <row r="1297" spans="1:7" ht="15.75" thickBot="1" x14ac:dyDescent="0.3">
      <c r="A1297" s="25"/>
      <c r="B1297" s="29">
        <f t="shared" si="103"/>
        <v>0</v>
      </c>
      <c r="C1297" s="29" t="str">
        <f t="shared" si="102"/>
        <v>#</v>
      </c>
      <c r="D1297" s="29">
        <f t="shared" si="104"/>
        <v>1</v>
      </c>
      <c r="E1297" s="30" t="str">
        <f t="shared" si="106"/>
        <v>NA</v>
      </c>
      <c r="F1297" s="44" t="str">
        <f t="shared" si="105"/>
        <v/>
      </c>
      <c r="G1297" s="29"/>
    </row>
    <row r="1298" spans="1:7" ht="15.75" thickBot="1" x14ac:dyDescent="0.3">
      <c r="A1298" s="24"/>
      <c r="B1298" s="29">
        <f t="shared" si="103"/>
        <v>0</v>
      </c>
      <c r="C1298" s="29" t="str">
        <f t="shared" si="102"/>
        <v>#</v>
      </c>
      <c r="D1298" s="29">
        <f t="shared" si="104"/>
        <v>1</v>
      </c>
      <c r="E1298" s="30" t="str">
        <f t="shared" si="106"/>
        <v>NA</v>
      </c>
      <c r="F1298" s="44" t="str">
        <f t="shared" si="105"/>
        <v/>
      </c>
      <c r="G1298" s="29"/>
    </row>
    <row r="1299" spans="1:7" ht="15.75" thickBot="1" x14ac:dyDescent="0.3">
      <c r="A1299" s="25"/>
      <c r="B1299" s="29">
        <f t="shared" si="103"/>
        <v>0</v>
      </c>
      <c r="C1299" s="29" t="str">
        <f t="shared" ref="C1299:C1362" si="107" xml:space="preserve"> "#" &amp; IFERROR(MID(A1299,1,FIND(",",A1299,1)-1),"")</f>
        <v>#</v>
      </c>
      <c r="D1299" s="29">
        <f t="shared" si="104"/>
        <v>1</v>
      </c>
      <c r="E1299" s="30" t="str">
        <f t="shared" si="106"/>
        <v>NA</v>
      </c>
      <c r="F1299" s="44" t="str">
        <f t="shared" si="105"/>
        <v/>
      </c>
      <c r="G1299" s="29"/>
    </row>
    <row r="1300" spans="1:7" ht="15.75" thickBot="1" x14ac:dyDescent="0.3">
      <c r="A1300" s="24"/>
      <c r="B1300" s="29">
        <f t="shared" si="103"/>
        <v>0</v>
      </c>
      <c r="C1300" s="29" t="str">
        <f t="shared" si="107"/>
        <v>#</v>
      </c>
      <c r="D1300" s="29">
        <f t="shared" si="104"/>
        <v>1</v>
      </c>
      <c r="E1300" s="30" t="str">
        <f t="shared" si="106"/>
        <v>NA</v>
      </c>
      <c r="F1300" s="44" t="str">
        <f t="shared" si="105"/>
        <v/>
      </c>
      <c r="G1300" s="29"/>
    </row>
    <row r="1301" spans="1:7" ht="15.75" thickBot="1" x14ac:dyDescent="0.3">
      <c r="A1301" s="25"/>
      <c r="B1301" s="29">
        <f t="shared" si="103"/>
        <v>0</v>
      </c>
      <c r="C1301" s="29" t="str">
        <f t="shared" si="107"/>
        <v>#</v>
      </c>
      <c r="D1301" s="29">
        <f t="shared" si="104"/>
        <v>1</v>
      </c>
      <c r="E1301" s="30" t="str">
        <f t="shared" si="106"/>
        <v>NA</v>
      </c>
      <c r="F1301" s="44" t="str">
        <f t="shared" si="105"/>
        <v/>
      </c>
      <c r="G1301" s="29"/>
    </row>
    <row r="1302" spans="1:7" ht="15.75" thickBot="1" x14ac:dyDescent="0.3">
      <c r="A1302" s="24"/>
      <c r="B1302" s="29">
        <f t="shared" si="103"/>
        <v>0</v>
      </c>
      <c r="C1302" s="29" t="str">
        <f t="shared" si="107"/>
        <v>#</v>
      </c>
      <c r="D1302" s="29">
        <f t="shared" si="104"/>
        <v>1</v>
      </c>
      <c r="E1302" s="30" t="str">
        <f t="shared" si="106"/>
        <v>NA</v>
      </c>
      <c r="F1302" s="44" t="str">
        <f t="shared" si="105"/>
        <v/>
      </c>
      <c r="G1302" s="29"/>
    </row>
    <row r="1303" spans="1:7" ht="15.75" thickBot="1" x14ac:dyDescent="0.3">
      <c r="A1303" s="25"/>
      <c r="B1303" s="29">
        <f t="shared" si="103"/>
        <v>0</v>
      </c>
      <c r="C1303" s="29" t="str">
        <f t="shared" si="107"/>
        <v>#</v>
      </c>
      <c r="D1303" s="29">
        <f t="shared" si="104"/>
        <v>1</v>
      </c>
      <c r="E1303" s="30" t="str">
        <f t="shared" si="106"/>
        <v>NA</v>
      </c>
      <c r="F1303" s="44" t="str">
        <f t="shared" si="105"/>
        <v/>
      </c>
      <c r="G1303" s="29"/>
    </row>
    <row r="1304" spans="1:7" ht="15.75" thickBot="1" x14ac:dyDescent="0.3">
      <c r="A1304" s="24"/>
      <c r="B1304" s="29">
        <f t="shared" si="103"/>
        <v>0</v>
      </c>
      <c r="C1304" s="29" t="str">
        <f t="shared" si="107"/>
        <v>#</v>
      </c>
      <c r="D1304" s="29">
        <f t="shared" si="104"/>
        <v>1</v>
      </c>
      <c r="E1304" s="30" t="str">
        <f t="shared" si="106"/>
        <v>NA</v>
      </c>
      <c r="F1304" s="44" t="str">
        <f t="shared" si="105"/>
        <v/>
      </c>
      <c r="G1304" s="29"/>
    </row>
    <row r="1305" spans="1:7" ht="15.75" thickBot="1" x14ac:dyDescent="0.3">
      <c r="A1305" s="25"/>
      <c r="B1305" s="29">
        <f t="shared" si="103"/>
        <v>0</v>
      </c>
      <c r="C1305" s="29" t="str">
        <f t="shared" si="107"/>
        <v>#</v>
      </c>
      <c r="D1305" s="29">
        <f t="shared" si="104"/>
        <v>1</v>
      </c>
      <c r="E1305" s="30" t="str">
        <f t="shared" si="106"/>
        <v>NA</v>
      </c>
      <c r="F1305" s="44" t="str">
        <f t="shared" si="105"/>
        <v/>
      </c>
      <c r="G1305" s="29"/>
    </row>
    <row r="1306" spans="1:7" ht="15.75" thickBot="1" x14ac:dyDescent="0.3">
      <c r="A1306" s="24"/>
      <c r="B1306" s="29">
        <f t="shared" si="103"/>
        <v>0</v>
      </c>
      <c r="C1306" s="29" t="str">
        <f t="shared" si="107"/>
        <v>#</v>
      </c>
      <c r="D1306" s="29">
        <f t="shared" si="104"/>
        <v>1</v>
      </c>
      <c r="E1306" s="30" t="str">
        <f t="shared" si="106"/>
        <v>NA</v>
      </c>
      <c r="F1306" s="44" t="str">
        <f t="shared" si="105"/>
        <v/>
      </c>
      <c r="G1306" s="29"/>
    </row>
    <row r="1307" spans="1:7" ht="15.75" thickBot="1" x14ac:dyDescent="0.3">
      <c r="A1307" s="25"/>
      <c r="B1307" s="29">
        <f t="shared" si="103"/>
        <v>0</v>
      </c>
      <c r="C1307" s="29" t="str">
        <f t="shared" si="107"/>
        <v>#</v>
      </c>
      <c r="D1307" s="29">
        <f t="shared" si="104"/>
        <v>1</v>
      </c>
      <c r="E1307" s="30" t="str">
        <f t="shared" si="106"/>
        <v>NA</v>
      </c>
      <c r="F1307" s="44" t="str">
        <f t="shared" si="105"/>
        <v/>
      </c>
      <c r="G1307" s="29"/>
    </row>
    <row r="1308" spans="1:7" ht="15.75" thickBot="1" x14ac:dyDescent="0.3">
      <c r="A1308" s="24"/>
      <c r="B1308" s="29">
        <f t="shared" si="103"/>
        <v>0</v>
      </c>
      <c r="C1308" s="29" t="str">
        <f t="shared" si="107"/>
        <v>#</v>
      </c>
      <c r="D1308" s="29">
        <f t="shared" si="104"/>
        <v>1</v>
      </c>
      <c r="E1308" s="30" t="str">
        <f t="shared" si="106"/>
        <v>NA</v>
      </c>
      <c r="F1308" s="44" t="str">
        <f t="shared" si="105"/>
        <v/>
      </c>
      <c r="G1308" s="29"/>
    </row>
    <row r="1309" spans="1:7" ht="15.75" thickBot="1" x14ac:dyDescent="0.3">
      <c r="A1309" s="25"/>
      <c r="B1309" s="29">
        <f t="shared" si="103"/>
        <v>0</v>
      </c>
      <c r="C1309" s="29" t="str">
        <f t="shared" si="107"/>
        <v>#</v>
      </c>
      <c r="D1309" s="29">
        <f t="shared" si="104"/>
        <v>1</v>
      </c>
      <c r="E1309" s="30" t="str">
        <f t="shared" si="106"/>
        <v>NA</v>
      </c>
      <c r="F1309" s="44" t="str">
        <f t="shared" si="105"/>
        <v/>
      </c>
      <c r="G1309" s="29"/>
    </row>
    <row r="1310" spans="1:7" ht="15.75" thickBot="1" x14ac:dyDescent="0.3">
      <c r="A1310" s="24"/>
      <c r="B1310" s="29">
        <f t="shared" si="103"/>
        <v>0</v>
      </c>
      <c r="C1310" s="29" t="str">
        <f t="shared" si="107"/>
        <v>#</v>
      </c>
      <c r="D1310" s="29">
        <f t="shared" si="104"/>
        <v>1</v>
      </c>
      <c r="E1310" s="30" t="str">
        <f t="shared" si="106"/>
        <v>NA</v>
      </c>
      <c r="F1310" s="44" t="str">
        <f t="shared" si="105"/>
        <v/>
      </c>
      <c r="G1310" s="29"/>
    </row>
    <row r="1311" spans="1:7" ht="15.75" thickBot="1" x14ac:dyDescent="0.3">
      <c r="A1311" s="25"/>
      <c r="B1311" s="29">
        <f t="shared" si="103"/>
        <v>0</v>
      </c>
      <c r="C1311" s="29" t="str">
        <f t="shared" si="107"/>
        <v>#</v>
      </c>
      <c r="D1311" s="29">
        <f t="shared" si="104"/>
        <v>1</v>
      </c>
      <c r="E1311" s="30" t="str">
        <f t="shared" si="106"/>
        <v>NA</v>
      </c>
      <c r="F1311" s="44" t="str">
        <f t="shared" si="105"/>
        <v/>
      </c>
      <c r="G1311" s="29"/>
    </row>
    <row r="1312" spans="1:7" ht="15.75" thickBot="1" x14ac:dyDescent="0.3">
      <c r="A1312" s="24"/>
      <c r="B1312" s="29">
        <f t="shared" si="103"/>
        <v>0</v>
      </c>
      <c r="C1312" s="29" t="str">
        <f t="shared" si="107"/>
        <v>#</v>
      </c>
      <c r="D1312" s="29">
        <f t="shared" si="104"/>
        <v>1</v>
      </c>
      <c r="E1312" s="30" t="str">
        <f t="shared" si="106"/>
        <v>NA</v>
      </c>
      <c r="F1312" s="44" t="str">
        <f t="shared" si="105"/>
        <v/>
      </c>
      <c r="G1312" s="29"/>
    </row>
    <row r="1313" spans="1:7" ht="15.75" thickBot="1" x14ac:dyDescent="0.3">
      <c r="A1313" s="25"/>
      <c r="B1313" s="29">
        <f t="shared" si="103"/>
        <v>0</v>
      </c>
      <c r="C1313" s="29" t="str">
        <f t="shared" si="107"/>
        <v>#</v>
      </c>
      <c r="D1313" s="29">
        <f t="shared" si="104"/>
        <v>1</v>
      </c>
      <c r="E1313" s="30" t="str">
        <f t="shared" si="106"/>
        <v>NA</v>
      </c>
      <c r="F1313" s="44" t="str">
        <f t="shared" si="105"/>
        <v/>
      </c>
      <c r="G1313" s="29"/>
    </row>
    <row r="1314" spans="1:7" ht="15.75" thickBot="1" x14ac:dyDescent="0.3">
      <c r="A1314" s="24"/>
      <c r="B1314" s="29">
        <f t="shared" si="103"/>
        <v>0</v>
      </c>
      <c r="C1314" s="29" t="str">
        <f t="shared" si="107"/>
        <v>#</v>
      </c>
      <c r="D1314" s="29">
        <f t="shared" si="104"/>
        <v>1</v>
      </c>
      <c r="E1314" s="30" t="str">
        <f t="shared" si="106"/>
        <v>NA</v>
      </c>
      <c r="F1314" s="44" t="str">
        <f t="shared" si="105"/>
        <v/>
      </c>
      <c r="G1314" s="29"/>
    </row>
    <row r="1315" spans="1:7" ht="15.75" thickBot="1" x14ac:dyDescent="0.3">
      <c r="A1315" s="25"/>
      <c r="B1315" s="29">
        <f t="shared" si="103"/>
        <v>0</v>
      </c>
      <c r="C1315" s="29" t="str">
        <f t="shared" si="107"/>
        <v>#</v>
      </c>
      <c r="D1315" s="29">
        <f t="shared" si="104"/>
        <v>1</v>
      </c>
      <c r="E1315" s="30" t="str">
        <f t="shared" si="106"/>
        <v>NA</v>
      </c>
      <c r="F1315" s="44" t="str">
        <f t="shared" si="105"/>
        <v/>
      </c>
      <c r="G1315" s="29"/>
    </row>
    <row r="1316" spans="1:7" ht="15.75" thickBot="1" x14ac:dyDescent="0.3">
      <c r="A1316" s="24"/>
      <c r="B1316" s="29">
        <f t="shared" si="103"/>
        <v>0</v>
      </c>
      <c r="C1316" s="29" t="str">
        <f t="shared" si="107"/>
        <v>#</v>
      </c>
      <c r="D1316" s="29">
        <f t="shared" si="104"/>
        <v>1</v>
      </c>
      <c r="E1316" s="30" t="str">
        <f t="shared" si="106"/>
        <v>NA</v>
      </c>
      <c r="F1316" s="44" t="str">
        <f t="shared" si="105"/>
        <v/>
      </c>
      <c r="G1316" s="29"/>
    </row>
    <row r="1317" spans="1:7" ht="15.75" thickBot="1" x14ac:dyDescent="0.3">
      <c r="A1317" s="25"/>
      <c r="B1317" s="29">
        <f t="shared" si="103"/>
        <v>0</v>
      </c>
      <c r="C1317" s="29" t="str">
        <f t="shared" si="107"/>
        <v>#</v>
      </c>
      <c r="D1317" s="29">
        <f t="shared" si="104"/>
        <v>1</v>
      </c>
      <c r="E1317" s="30" t="str">
        <f t="shared" si="106"/>
        <v>NA</v>
      </c>
      <c r="F1317" s="44" t="str">
        <f t="shared" si="105"/>
        <v/>
      </c>
      <c r="G1317" s="29"/>
    </row>
    <row r="1318" spans="1:7" ht="15.75" thickBot="1" x14ac:dyDescent="0.3">
      <c r="A1318" s="24"/>
      <c r="B1318" s="29">
        <f t="shared" si="103"/>
        <v>0</v>
      </c>
      <c r="C1318" s="29" t="str">
        <f t="shared" si="107"/>
        <v>#</v>
      </c>
      <c r="D1318" s="29">
        <f t="shared" si="104"/>
        <v>1</v>
      </c>
      <c r="E1318" s="30" t="str">
        <f t="shared" si="106"/>
        <v>NA</v>
      </c>
      <c r="F1318" s="44" t="str">
        <f t="shared" si="105"/>
        <v/>
      </c>
      <c r="G1318" s="29"/>
    </row>
    <row r="1319" spans="1:7" ht="15.75" thickBot="1" x14ac:dyDescent="0.3">
      <c r="A1319" s="25"/>
      <c r="B1319" s="29">
        <f t="shared" si="103"/>
        <v>0</v>
      </c>
      <c r="C1319" s="29" t="str">
        <f t="shared" si="107"/>
        <v>#</v>
      </c>
      <c r="D1319" s="29">
        <f t="shared" si="104"/>
        <v>1</v>
      </c>
      <c r="E1319" s="30" t="str">
        <f t="shared" si="106"/>
        <v>NA</v>
      </c>
      <c r="F1319" s="44" t="str">
        <f t="shared" si="105"/>
        <v/>
      </c>
      <c r="G1319" s="29"/>
    </row>
    <row r="1320" spans="1:7" ht="15.75" thickBot="1" x14ac:dyDescent="0.3">
      <c r="A1320" s="24"/>
      <c r="B1320" s="29">
        <f t="shared" si="103"/>
        <v>0</v>
      </c>
      <c r="C1320" s="29" t="str">
        <f t="shared" si="107"/>
        <v>#</v>
      </c>
      <c r="D1320" s="29">
        <f t="shared" si="104"/>
        <v>1</v>
      </c>
      <c r="E1320" s="30" t="str">
        <f t="shared" si="106"/>
        <v>NA</v>
      </c>
      <c r="F1320" s="44" t="str">
        <f t="shared" si="105"/>
        <v/>
      </c>
      <c r="G1320" s="29"/>
    </row>
    <row r="1321" spans="1:7" ht="15.75" thickBot="1" x14ac:dyDescent="0.3">
      <c r="A1321" s="25"/>
      <c r="B1321" s="29">
        <f t="shared" si="103"/>
        <v>0</v>
      </c>
      <c r="C1321" s="29" t="str">
        <f t="shared" si="107"/>
        <v>#</v>
      </c>
      <c r="D1321" s="29">
        <f t="shared" si="104"/>
        <v>1</v>
      </c>
      <c r="E1321" s="30" t="str">
        <f t="shared" si="106"/>
        <v>NA</v>
      </c>
      <c r="F1321" s="44" t="str">
        <f t="shared" si="105"/>
        <v/>
      </c>
      <c r="G1321" s="29"/>
    </row>
    <row r="1322" spans="1:7" ht="15.75" thickBot="1" x14ac:dyDescent="0.3">
      <c r="A1322" s="24"/>
      <c r="B1322" s="29">
        <f t="shared" si="103"/>
        <v>0</v>
      </c>
      <c r="C1322" s="29" t="str">
        <f t="shared" si="107"/>
        <v>#</v>
      </c>
      <c r="D1322" s="29">
        <f t="shared" si="104"/>
        <v>1</v>
      </c>
      <c r="E1322" s="30" t="str">
        <f t="shared" si="106"/>
        <v>NA</v>
      </c>
      <c r="F1322" s="44" t="str">
        <f t="shared" si="105"/>
        <v/>
      </c>
      <c r="G1322" s="29"/>
    </row>
    <row r="1323" spans="1:7" ht="15.75" thickBot="1" x14ac:dyDescent="0.3">
      <c r="A1323" s="25"/>
      <c r="B1323" s="29">
        <f t="shared" si="103"/>
        <v>0</v>
      </c>
      <c r="C1323" s="29" t="str">
        <f t="shared" si="107"/>
        <v>#</v>
      </c>
      <c r="D1323" s="29">
        <f t="shared" si="104"/>
        <v>1</v>
      </c>
      <c r="E1323" s="30" t="str">
        <f t="shared" si="106"/>
        <v>NA</v>
      </c>
      <c r="F1323" s="44" t="str">
        <f t="shared" si="105"/>
        <v/>
      </c>
      <c r="G1323" s="29"/>
    </row>
    <row r="1324" spans="1:7" ht="15.75" thickBot="1" x14ac:dyDescent="0.3">
      <c r="A1324" s="24"/>
      <c r="B1324" s="29">
        <f t="shared" si="103"/>
        <v>0</v>
      </c>
      <c r="C1324" s="29" t="str">
        <f t="shared" si="107"/>
        <v>#</v>
      </c>
      <c r="D1324" s="29">
        <f t="shared" si="104"/>
        <v>1</v>
      </c>
      <c r="E1324" s="30" t="str">
        <f t="shared" si="106"/>
        <v>NA</v>
      </c>
      <c r="F1324" s="44" t="str">
        <f t="shared" si="105"/>
        <v/>
      </c>
      <c r="G1324" s="29"/>
    </row>
    <row r="1325" spans="1:7" ht="15.75" thickBot="1" x14ac:dyDescent="0.3">
      <c r="A1325" s="25"/>
      <c r="B1325" s="29">
        <f t="shared" si="103"/>
        <v>0</v>
      </c>
      <c r="C1325" s="29" t="str">
        <f t="shared" si="107"/>
        <v>#</v>
      </c>
      <c r="D1325" s="29">
        <f t="shared" si="104"/>
        <v>1</v>
      </c>
      <c r="E1325" s="30" t="str">
        <f t="shared" si="106"/>
        <v>NA</v>
      </c>
      <c r="F1325" s="44" t="str">
        <f t="shared" si="105"/>
        <v/>
      </c>
      <c r="G1325" s="29"/>
    </row>
    <row r="1326" spans="1:7" ht="15.75" thickBot="1" x14ac:dyDescent="0.3">
      <c r="A1326" s="24"/>
      <c r="B1326" s="29">
        <f t="shared" si="103"/>
        <v>0</v>
      </c>
      <c r="C1326" s="29" t="str">
        <f t="shared" si="107"/>
        <v>#</v>
      </c>
      <c r="D1326" s="29">
        <f t="shared" si="104"/>
        <v>1</v>
      </c>
      <c r="E1326" s="30" t="str">
        <f t="shared" si="106"/>
        <v>NA</v>
      </c>
      <c r="F1326" s="44" t="str">
        <f t="shared" si="105"/>
        <v/>
      </c>
      <c r="G1326" s="29"/>
    </row>
    <row r="1327" spans="1:7" ht="15.75" thickBot="1" x14ac:dyDescent="0.3">
      <c r="A1327" s="25"/>
      <c r="B1327" s="29">
        <f t="shared" si="103"/>
        <v>0</v>
      </c>
      <c r="C1327" s="29" t="str">
        <f t="shared" si="107"/>
        <v>#</v>
      </c>
      <c r="D1327" s="29">
        <f t="shared" si="104"/>
        <v>1</v>
      </c>
      <c r="E1327" s="30" t="str">
        <f t="shared" si="106"/>
        <v>NA</v>
      </c>
      <c r="F1327" s="44" t="str">
        <f t="shared" si="105"/>
        <v/>
      </c>
      <c r="G1327" s="29"/>
    </row>
    <row r="1328" spans="1:7" ht="15.75" thickBot="1" x14ac:dyDescent="0.3">
      <c r="A1328" s="24"/>
      <c r="B1328" s="29">
        <f t="shared" si="103"/>
        <v>0</v>
      </c>
      <c r="C1328" s="29" t="str">
        <f t="shared" si="107"/>
        <v>#</v>
      </c>
      <c r="D1328" s="29">
        <f t="shared" si="104"/>
        <v>1</v>
      </c>
      <c r="E1328" s="30" t="str">
        <f t="shared" si="106"/>
        <v>NA</v>
      </c>
      <c r="F1328" s="44" t="str">
        <f t="shared" si="105"/>
        <v/>
      </c>
      <c r="G1328" s="29"/>
    </row>
    <row r="1329" spans="1:7" ht="15.75" thickBot="1" x14ac:dyDescent="0.3">
      <c r="A1329" s="25"/>
      <c r="B1329" s="29">
        <f t="shared" si="103"/>
        <v>0</v>
      </c>
      <c r="C1329" s="29" t="str">
        <f t="shared" si="107"/>
        <v>#</v>
      </c>
      <c r="D1329" s="29">
        <f t="shared" si="104"/>
        <v>1</v>
      </c>
      <c r="E1329" s="30" t="str">
        <f t="shared" si="106"/>
        <v>NA</v>
      </c>
      <c r="F1329" s="44" t="str">
        <f t="shared" si="105"/>
        <v/>
      </c>
      <c r="G1329" s="29"/>
    </row>
    <row r="1330" spans="1:7" ht="15.75" thickBot="1" x14ac:dyDescent="0.3">
      <c r="A1330" s="24"/>
      <c r="B1330" s="29">
        <f t="shared" si="103"/>
        <v>0</v>
      </c>
      <c r="C1330" s="29" t="str">
        <f t="shared" si="107"/>
        <v>#</v>
      </c>
      <c r="D1330" s="29">
        <f t="shared" si="104"/>
        <v>1</v>
      </c>
      <c r="E1330" s="30" t="str">
        <f t="shared" si="106"/>
        <v>NA</v>
      </c>
      <c r="F1330" s="44" t="str">
        <f t="shared" si="105"/>
        <v/>
      </c>
      <c r="G1330" s="29"/>
    </row>
    <row r="1331" spans="1:7" ht="15.75" thickBot="1" x14ac:dyDescent="0.3">
      <c r="A1331" s="25"/>
      <c r="B1331" s="29">
        <f t="shared" si="103"/>
        <v>0</v>
      </c>
      <c r="C1331" s="29" t="str">
        <f t="shared" si="107"/>
        <v>#</v>
      </c>
      <c r="D1331" s="29">
        <f t="shared" si="104"/>
        <v>1</v>
      </c>
      <c r="E1331" s="30" t="str">
        <f t="shared" si="106"/>
        <v>NA</v>
      </c>
      <c r="F1331" s="44" t="str">
        <f t="shared" si="105"/>
        <v/>
      </c>
      <c r="G1331" s="29"/>
    </row>
    <row r="1332" spans="1:7" ht="15.75" thickBot="1" x14ac:dyDescent="0.3">
      <c r="A1332" s="24"/>
      <c r="B1332" s="29">
        <f t="shared" si="103"/>
        <v>0</v>
      </c>
      <c r="C1332" s="29" t="str">
        <f t="shared" si="107"/>
        <v>#</v>
      </c>
      <c r="D1332" s="29">
        <f t="shared" si="104"/>
        <v>1</v>
      </c>
      <c r="E1332" s="30" t="str">
        <f t="shared" si="106"/>
        <v>NA</v>
      </c>
      <c r="F1332" s="44" t="str">
        <f t="shared" si="105"/>
        <v/>
      </c>
      <c r="G1332" s="29"/>
    </row>
    <row r="1333" spans="1:7" ht="15.75" thickBot="1" x14ac:dyDescent="0.3">
      <c r="A1333" s="25"/>
      <c r="B1333" s="29">
        <f t="shared" si="103"/>
        <v>0</v>
      </c>
      <c r="C1333" s="29" t="str">
        <f t="shared" si="107"/>
        <v>#</v>
      </c>
      <c r="D1333" s="29">
        <f t="shared" si="104"/>
        <v>1</v>
      </c>
      <c r="E1333" s="30" t="str">
        <f t="shared" si="106"/>
        <v>NA</v>
      </c>
      <c r="F1333" s="44" t="str">
        <f t="shared" si="105"/>
        <v/>
      </c>
      <c r="G1333" s="29"/>
    </row>
    <row r="1334" spans="1:7" ht="15.75" thickBot="1" x14ac:dyDescent="0.3">
      <c r="A1334" s="24"/>
      <c r="B1334" s="29">
        <f t="shared" si="103"/>
        <v>0</v>
      </c>
      <c r="C1334" s="29" t="str">
        <f t="shared" si="107"/>
        <v>#</v>
      </c>
      <c r="D1334" s="29">
        <f t="shared" si="104"/>
        <v>1</v>
      </c>
      <c r="E1334" s="30" t="str">
        <f t="shared" si="106"/>
        <v>NA</v>
      </c>
      <c r="F1334" s="44" t="str">
        <f t="shared" si="105"/>
        <v/>
      </c>
      <c r="G1334" s="29"/>
    </row>
    <row r="1335" spans="1:7" ht="15.75" thickBot="1" x14ac:dyDescent="0.3">
      <c r="A1335" s="25"/>
      <c r="B1335" s="29">
        <f t="shared" si="103"/>
        <v>0</v>
      </c>
      <c r="C1335" s="29" t="str">
        <f t="shared" si="107"/>
        <v>#</v>
      </c>
      <c r="D1335" s="29">
        <f t="shared" si="104"/>
        <v>1</v>
      </c>
      <c r="E1335" s="30" t="str">
        <f t="shared" si="106"/>
        <v>NA</v>
      </c>
      <c r="F1335" s="44" t="str">
        <f t="shared" si="105"/>
        <v/>
      </c>
      <c r="G1335" s="29"/>
    </row>
    <row r="1336" spans="1:7" ht="15.75" thickBot="1" x14ac:dyDescent="0.3">
      <c r="A1336" s="24"/>
      <c r="B1336" s="29">
        <f t="shared" si="103"/>
        <v>0</v>
      </c>
      <c r="C1336" s="29" t="str">
        <f t="shared" si="107"/>
        <v>#</v>
      </c>
      <c r="D1336" s="29">
        <f t="shared" si="104"/>
        <v>1</v>
      </c>
      <c r="E1336" s="30" t="str">
        <f t="shared" si="106"/>
        <v>NA</v>
      </c>
      <c r="F1336" s="44" t="str">
        <f t="shared" si="105"/>
        <v/>
      </c>
      <c r="G1336" s="29"/>
    </row>
    <row r="1337" spans="1:7" ht="15.75" thickBot="1" x14ac:dyDescent="0.3">
      <c r="A1337" s="25"/>
      <c r="B1337" s="29">
        <f t="shared" si="103"/>
        <v>0</v>
      </c>
      <c r="C1337" s="29" t="str">
        <f t="shared" si="107"/>
        <v>#</v>
      </c>
      <c r="D1337" s="29">
        <f t="shared" si="104"/>
        <v>1</v>
      </c>
      <c r="E1337" s="30" t="str">
        <f t="shared" si="106"/>
        <v>NA</v>
      </c>
      <c r="F1337" s="44" t="str">
        <f t="shared" si="105"/>
        <v/>
      </c>
      <c r="G1337" s="29"/>
    </row>
    <row r="1338" spans="1:7" ht="15.75" thickBot="1" x14ac:dyDescent="0.3">
      <c r="A1338" s="24"/>
      <c r="B1338" s="29">
        <f t="shared" si="103"/>
        <v>0</v>
      </c>
      <c r="C1338" s="29" t="str">
        <f t="shared" si="107"/>
        <v>#</v>
      </c>
      <c r="D1338" s="29">
        <f t="shared" si="104"/>
        <v>1</v>
      </c>
      <c r="E1338" s="30" t="str">
        <f t="shared" si="106"/>
        <v>NA</v>
      </c>
      <c r="F1338" s="44" t="str">
        <f t="shared" si="105"/>
        <v/>
      </c>
      <c r="G1338" s="29"/>
    </row>
    <row r="1339" spans="1:7" ht="15.75" thickBot="1" x14ac:dyDescent="0.3">
      <c r="A1339" s="25"/>
      <c r="B1339" s="29">
        <f t="shared" si="103"/>
        <v>0</v>
      </c>
      <c r="C1339" s="29" t="str">
        <f t="shared" si="107"/>
        <v>#</v>
      </c>
      <c r="D1339" s="29">
        <f t="shared" si="104"/>
        <v>1</v>
      </c>
      <c r="E1339" s="30" t="str">
        <f t="shared" si="106"/>
        <v>NA</v>
      </c>
      <c r="F1339" s="44" t="str">
        <f t="shared" si="105"/>
        <v/>
      </c>
      <c r="G1339" s="29"/>
    </row>
    <row r="1340" spans="1:7" ht="15.75" thickBot="1" x14ac:dyDescent="0.3">
      <c r="A1340" s="24"/>
      <c r="B1340" s="29">
        <f t="shared" si="103"/>
        <v>0</v>
      </c>
      <c r="C1340" s="29" t="str">
        <f t="shared" si="107"/>
        <v>#</v>
      </c>
      <c r="D1340" s="29">
        <f t="shared" si="104"/>
        <v>1</v>
      </c>
      <c r="E1340" s="30" t="str">
        <f t="shared" si="106"/>
        <v>NA</v>
      </c>
      <c r="F1340" s="44" t="str">
        <f t="shared" si="105"/>
        <v/>
      </c>
      <c r="G1340" s="29"/>
    </row>
    <row r="1341" spans="1:7" ht="15.75" thickBot="1" x14ac:dyDescent="0.3">
      <c r="A1341" s="25"/>
      <c r="B1341" s="29">
        <f t="shared" si="103"/>
        <v>0</v>
      </c>
      <c r="C1341" s="29" t="str">
        <f t="shared" si="107"/>
        <v>#</v>
      </c>
      <c r="D1341" s="29">
        <f t="shared" si="104"/>
        <v>1</v>
      </c>
      <c r="E1341" s="30" t="str">
        <f t="shared" si="106"/>
        <v>NA</v>
      </c>
      <c r="F1341" s="44" t="str">
        <f t="shared" si="105"/>
        <v/>
      </c>
      <c r="G1341" s="29"/>
    </row>
    <row r="1342" spans="1:7" ht="15.75" thickBot="1" x14ac:dyDescent="0.3">
      <c r="A1342" s="24"/>
      <c r="B1342" s="29">
        <f t="shared" si="103"/>
        <v>0</v>
      </c>
      <c r="C1342" s="29" t="str">
        <f t="shared" si="107"/>
        <v>#</v>
      </c>
      <c r="D1342" s="29">
        <f t="shared" si="104"/>
        <v>1</v>
      </c>
      <c r="E1342" s="30" t="str">
        <f t="shared" si="106"/>
        <v>NA</v>
      </c>
      <c r="F1342" s="44" t="str">
        <f t="shared" si="105"/>
        <v/>
      </c>
      <c r="G1342" s="29"/>
    </row>
    <row r="1343" spans="1:7" ht="15.75" thickBot="1" x14ac:dyDescent="0.3">
      <c r="A1343" s="25"/>
      <c r="B1343" s="29">
        <f t="shared" si="103"/>
        <v>0</v>
      </c>
      <c r="C1343" s="29" t="str">
        <f t="shared" si="107"/>
        <v>#</v>
      </c>
      <c r="D1343" s="29">
        <f t="shared" si="104"/>
        <v>1</v>
      </c>
      <c r="E1343" s="30" t="str">
        <f t="shared" si="106"/>
        <v>NA</v>
      </c>
      <c r="F1343" s="44" t="str">
        <f t="shared" si="105"/>
        <v/>
      </c>
      <c r="G1343" s="29"/>
    </row>
    <row r="1344" spans="1:7" ht="15.75" thickBot="1" x14ac:dyDescent="0.3">
      <c r="A1344" s="24"/>
      <c r="B1344" s="29">
        <f t="shared" si="103"/>
        <v>0</v>
      </c>
      <c r="C1344" s="29" t="str">
        <f t="shared" si="107"/>
        <v>#</v>
      </c>
      <c r="D1344" s="29">
        <f t="shared" si="104"/>
        <v>1</v>
      </c>
      <c r="E1344" s="30" t="str">
        <f t="shared" si="106"/>
        <v>NA</v>
      </c>
      <c r="F1344" s="44" t="str">
        <f t="shared" si="105"/>
        <v/>
      </c>
      <c r="G1344" s="29"/>
    </row>
    <row r="1345" spans="1:7" ht="15.75" thickBot="1" x14ac:dyDescent="0.3">
      <c r="A1345" s="25"/>
      <c r="B1345" s="29">
        <f t="shared" si="103"/>
        <v>0</v>
      </c>
      <c r="C1345" s="29" t="str">
        <f t="shared" si="107"/>
        <v>#</v>
      </c>
      <c r="D1345" s="29">
        <f t="shared" si="104"/>
        <v>1</v>
      </c>
      <c r="E1345" s="30" t="str">
        <f t="shared" si="106"/>
        <v>NA</v>
      </c>
      <c r="F1345" s="44" t="str">
        <f t="shared" si="105"/>
        <v/>
      </c>
      <c r="G1345" s="29"/>
    </row>
    <row r="1346" spans="1:7" ht="15.75" thickBot="1" x14ac:dyDescent="0.3">
      <c r="A1346" s="24"/>
      <c r="B1346" s="29">
        <f t="shared" ref="B1346:B1409" si="108">LEN(A1346)</f>
        <v>0</v>
      </c>
      <c r="C1346" s="29" t="str">
        <f t="shared" si="107"/>
        <v>#</v>
      </c>
      <c r="D1346" s="29">
        <f t="shared" ref="D1346:D1409" si="109">LEN(C1346)</f>
        <v>1</v>
      </c>
      <c r="E1346" s="30" t="str">
        <f t="shared" si="106"/>
        <v>NA</v>
      </c>
      <c r="F1346" s="44" t="str">
        <f t="shared" ref="F1346:F1409" si="110">IFERROR(MID(E1346,1,FIND(",",E1346,1)-1),"")</f>
        <v/>
      </c>
      <c r="G1346" s="29"/>
    </row>
    <row r="1347" spans="1:7" ht="15.75" thickBot="1" x14ac:dyDescent="0.3">
      <c r="A1347" s="25"/>
      <c r="B1347" s="29">
        <f t="shared" si="108"/>
        <v>0</v>
      </c>
      <c r="C1347" s="29" t="str">
        <f t="shared" si="107"/>
        <v>#</v>
      </c>
      <c r="D1347" s="29">
        <f t="shared" si="109"/>
        <v>1</v>
      </c>
      <c r="E1347" s="30" t="str">
        <f t="shared" si="106"/>
        <v>NA</v>
      </c>
      <c r="F1347" s="44" t="str">
        <f t="shared" si="110"/>
        <v/>
      </c>
      <c r="G1347" s="29"/>
    </row>
    <row r="1348" spans="1:7" ht="15.75" thickBot="1" x14ac:dyDescent="0.3">
      <c r="A1348" s="24"/>
      <c r="B1348" s="29">
        <f t="shared" si="108"/>
        <v>0</v>
      </c>
      <c r="C1348" s="29" t="str">
        <f t="shared" si="107"/>
        <v>#</v>
      </c>
      <c r="D1348" s="29">
        <f t="shared" si="109"/>
        <v>1</v>
      </c>
      <c r="E1348" s="30" t="str">
        <f t="shared" si="106"/>
        <v>NA</v>
      </c>
      <c r="F1348" s="44" t="str">
        <f t="shared" si="110"/>
        <v/>
      </c>
      <c r="G1348" s="29"/>
    </row>
    <row r="1349" spans="1:7" ht="15.75" thickBot="1" x14ac:dyDescent="0.3">
      <c r="A1349" s="25"/>
      <c r="B1349" s="29">
        <f t="shared" si="108"/>
        <v>0</v>
      </c>
      <c r="C1349" s="29" t="str">
        <f t="shared" si="107"/>
        <v>#</v>
      </c>
      <c r="D1349" s="29">
        <f t="shared" si="109"/>
        <v>1</v>
      </c>
      <c r="E1349" s="30" t="str">
        <f t="shared" ref="E1349:E1412" si="111">IFERROR(TEXT(DATE(RIGHT(MID(A1349,FIND("µ",SUBSTITUTE(A1349,",","µ",1))+2,FIND("µ",SUBSTITUTE(A1349,",","µ",2))-FIND("µ",SUBSTITUTE(A1349,",","µ",1))+4),4),MONTH(1&amp;MID(MID(A1349,FIND("µ",SUBSTITUTE(A1349,",","µ",1))+2,FIND("µ",SUBSTITUTE(A1349,",","µ",2))-FIND("µ",SUBSTITUTE(A1349,",","µ",1))+4),1,FIND(" ",MID(A1349,FIND("µ",SUBSTITUTE(A1349,",","µ",1))+2,FIND("µ",SUBSTITUTE(A1349,",","µ",2))-FIND("µ",SUBSTITUTE(A1349,",","µ",1))+4))-1)),MID(MID(A1349,FIND("µ",SUBSTITUTE(A1349,",","µ",1))+2,FIND("µ",SUBSTITUTE(A1349,",","µ",2))-FIND("µ",SUBSTITUTE(A1349,",","µ",1))+4),FIND(" ",MID(A1349,FIND("µ",SUBSTITUTE(A1349,",","µ",1))+2,FIND("µ",SUBSTITUTE(A1349,",","µ",2))-FIND("µ",SUBSTITUTE(A1349,",","µ",1))+4))+1,2)),"JJ/MM/AA") &amp;","&amp;" "&amp; TEXT(VALUE(MID(A1349,FIND(""",""",A1349)+3,10)),"hh:mm:ss")&amp;" "&amp;MID(A1349,FIND("µ",SUBSTITUTE(A1349,",","µ",4))+2,FIND("µ",SUBSTITUTE(A1349,",","µ",5))-FIND("µ",SUBSTITUTE(A1349,",","µ",4))-3) &amp;" "&amp;MID(A1349,FIND("µ",SUBSTITUTE(A1349,",","µ",20))+2,FIND("µ",SUBSTITUTE(A1349,",","µ",21))-FIND("µ",SUBSTITUTE(A1349,",","µ",20))-3)&amp;" "&amp;MID(A1349,FIND("µ",SUBSTITUTE(A1349,",","µ",25))+2,FIND("µ",SUBSTITUTE(A1349,",","µ",26))-FIND("µ",SUBSTITUTE(A1349,",","µ",25))-3)&amp;" "&amp;"€"&amp;MID(A1349,FIND("µ",SUBSTITUTE(A1349,",","µ",26))+2,FIND("µ",SUBSTITUTE(A1349,",","µ",27))-FIND("µ",SUBSTITUTE(A1349,",","µ",26))-3),"NA")</f>
        <v>NA</v>
      </c>
      <c r="F1349" s="44" t="str">
        <f t="shared" si="110"/>
        <v/>
      </c>
      <c r="G1349" s="29"/>
    </row>
    <row r="1350" spans="1:7" ht="15.75" thickBot="1" x14ac:dyDescent="0.3">
      <c r="A1350" s="24"/>
      <c r="B1350" s="29">
        <f t="shared" si="108"/>
        <v>0</v>
      </c>
      <c r="C1350" s="29" t="str">
        <f t="shared" si="107"/>
        <v>#</v>
      </c>
      <c r="D1350" s="29">
        <f t="shared" si="109"/>
        <v>1</v>
      </c>
      <c r="E1350" s="30" t="str">
        <f t="shared" si="111"/>
        <v>NA</v>
      </c>
      <c r="F1350" s="44" t="str">
        <f t="shared" si="110"/>
        <v/>
      </c>
      <c r="G1350" s="29"/>
    </row>
    <row r="1351" spans="1:7" ht="15.75" thickBot="1" x14ac:dyDescent="0.3">
      <c r="A1351" s="25"/>
      <c r="B1351" s="29">
        <f t="shared" si="108"/>
        <v>0</v>
      </c>
      <c r="C1351" s="29" t="str">
        <f t="shared" si="107"/>
        <v>#</v>
      </c>
      <c r="D1351" s="29">
        <f t="shared" si="109"/>
        <v>1</v>
      </c>
      <c r="E1351" s="30" t="str">
        <f t="shared" si="111"/>
        <v>NA</v>
      </c>
      <c r="F1351" s="44" t="str">
        <f t="shared" si="110"/>
        <v/>
      </c>
      <c r="G1351" s="29"/>
    </row>
    <row r="1352" spans="1:7" ht="15.75" thickBot="1" x14ac:dyDescent="0.3">
      <c r="A1352" s="24"/>
      <c r="B1352" s="29">
        <f t="shared" si="108"/>
        <v>0</v>
      </c>
      <c r="C1352" s="29" t="str">
        <f t="shared" si="107"/>
        <v>#</v>
      </c>
      <c r="D1352" s="29">
        <f t="shared" si="109"/>
        <v>1</v>
      </c>
      <c r="E1352" s="30" t="str">
        <f t="shared" si="111"/>
        <v>NA</v>
      </c>
      <c r="F1352" s="44" t="str">
        <f t="shared" si="110"/>
        <v/>
      </c>
      <c r="G1352" s="29"/>
    </row>
    <row r="1353" spans="1:7" ht="15.75" thickBot="1" x14ac:dyDescent="0.3">
      <c r="A1353" s="25"/>
      <c r="B1353" s="29">
        <f t="shared" si="108"/>
        <v>0</v>
      </c>
      <c r="C1353" s="29" t="str">
        <f t="shared" si="107"/>
        <v>#</v>
      </c>
      <c r="D1353" s="29">
        <f t="shared" si="109"/>
        <v>1</v>
      </c>
      <c r="E1353" s="30" t="str">
        <f t="shared" si="111"/>
        <v>NA</v>
      </c>
      <c r="F1353" s="44" t="str">
        <f t="shared" si="110"/>
        <v/>
      </c>
      <c r="G1353" s="29"/>
    </row>
    <row r="1354" spans="1:7" ht="15.75" thickBot="1" x14ac:dyDescent="0.3">
      <c r="A1354" s="24"/>
      <c r="B1354" s="29">
        <f t="shared" si="108"/>
        <v>0</v>
      </c>
      <c r="C1354" s="29" t="str">
        <f t="shared" si="107"/>
        <v>#</v>
      </c>
      <c r="D1354" s="29">
        <f t="shared" si="109"/>
        <v>1</v>
      </c>
      <c r="E1354" s="30" t="str">
        <f t="shared" si="111"/>
        <v>NA</v>
      </c>
      <c r="F1354" s="44" t="str">
        <f t="shared" si="110"/>
        <v/>
      </c>
      <c r="G1354" s="29"/>
    </row>
    <row r="1355" spans="1:7" ht="15.75" thickBot="1" x14ac:dyDescent="0.3">
      <c r="A1355" s="25"/>
      <c r="B1355" s="29">
        <f t="shared" si="108"/>
        <v>0</v>
      </c>
      <c r="C1355" s="29" t="str">
        <f t="shared" si="107"/>
        <v>#</v>
      </c>
      <c r="D1355" s="29">
        <f t="shared" si="109"/>
        <v>1</v>
      </c>
      <c r="E1355" s="30" t="str">
        <f t="shared" si="111"/>
        <v>NA</v>
      </c>
      <c r="F1355" s="44" t="str">
        <f t="shared" si="110"/>
        <v/>
      </c>
      <c r="G1355" s="29"/>
    </row>
    <row r="1356" spans="1:7" ht="15.75" thickBot="1" x14ac:dyDescent="0.3">
      <c r="A1356" s="24"/>
      <c r="B1356" s="29">
        <f t="shared" si="108"/>
        <v>0</v>
      </c>
      <c r="C1356" s="29" t="str">
        <f t="shared" si="107"/>
        <v>#</v>
      </c>
      <c r="D1356" s="29">
        <f t="shared" si="109"/>
        <v>1</v>
      </c>
      <c r="E1356" s="30" t="str">
        <f t="shared" si="111"/>
        <v>NA</v>
      </c>
      <c r="F1356" s="44" t="str">
        <f t="shared" si="110"/>
        <v/>
      </c>
      <c r="G1356" s="29"/>
    </row>
    <row r="1357" spans="1:7" ht="15.75" thickBot="1" x14ac:dyDescent="0.3">
      <c r="A1357" s="25"/>
      <c r="B1357" s="29">
        <f t="shared" si="108"/>
        <v>0</v>
      </c>
      <c r="C1357" s="29" t="str">
        <f t="shared" si="107"/>
        <v>#</v>
      </c>
      <c r="D1357" s="29">
        <f t="shared" si="109"/>
        <v>1</v>
      </c>
      <c r="E1357" s="30" t="str">
        <f t="shared" si="111"/>
        <v>NA</v>
      </c>
      <c r="F1357" s="44" t="str">
        <f t="shared" si="110"/>
        <v/>
      </c>
      <c r="G1357" s="29"/>
    </row>
    <row r="1358" spans="1:7" ht="15.75" thickBot="1" x14ac:dyDescent="0.3">
      <c r="A1358" s="24"/>
      <c r="B1358" s="29">
        <f t="shared" si="108"/>
        <v>0</v>
      </c>
      <c r="C1358" s="29" t="str">
        <f t="shared" si="107"/>
        <v>#</v>
      </c>
      <c r="D1358" s="29">
        <f t="shared" si="109"/>
        <v>1</v>
      </c>
      <c r="E1358" s="30" t="str">
        <f t="shared" si="111"/>
        <v>NA</v>
      </c>
      <c r="F1358" s="44" t="str">
        <f t="shared" si="110"/>
        <v/>
      </c>
      <c r="G1358" s="29"/>
    </row>
    <row r="1359" spans="1:7" ht="15.75" thickBot="1" x14ac:dyDescent="0.3">
      <c r="A1359" s="25"/>
      <c r="B1359" s="29">
        <f t="shared" si="108"/>
        <v>0</v>
      </c>
      <c r="C1359" s="29" t="str">
        <f t="shared" si="107"/>
        <v>#</v>
      </c>
      <c r="D1359" s="29">
        <f t="shared" si="109"/>
        <v>1</v>
      </c>
      <c r="E1359" s="30" t="str">
        <f t="shared" si="111"/>
        <v>NA</v>
      </c>
      <c r="F1359" s="44" t="str">
        <f t="shared" si="110"/>
        <v/>
      </c>
      <c r="G1359" s="29"/>
    </row>
    <row r="1360" spans="1:7" ht="15.75" thickBot="1" x14ac:dyDescent="0.3">
      <c r="A1360" s="24"/>
      <c r="B1360" s="29">
        <f t="shared" si="108"/>
        <v>0</v>
      </c>
      <c r="C1360" s="29" t="str">
        <f t="shared" si="107"/>
        <v>#</v>
      </c>
      <c r="D1360" s="29">
        <f t="shared" si="109"/>
        <v>1</v>
      </c>
      <c r="E1360" s="30" t="str">
        <f t="shared" si="111"/>
        <v>NA</v>
      </c>
      <c r="F1360" s="44" t="str">
        <f t="shared" si="110"/>
        <v/>
      </c>
      <c r="G1360" s="29"/>
    </row>
    <row r="1361" spans="1:7" ht="15.75" thickBot="1" x14ac:dyDescent="0.3">
      <c r="A1361" s="25"/>
      <c r="B1361" s="29">
        <f t="shared" si="108"/>
        <v>0</v>
      </c>
      <c r="C1361" s="29" t="str">
        <f t="shared" si="107"/>
        <v>#</v>
      </c>
      <c r="D1361" s="29">
        <f t="shared" si="109"/>
        <v>1</v>
      </c>
      <c r="E1361" s="30" t="str">
        <f t="shared" si="111"/>
        <v>NA</v>
      </c>
      <c r="F1361" s="44" t="str">
        <f t="shared" si="110"/>
        <v/>
      </c>
      <c r="G1361" s="29"/>
    </row>
    <row r="1362" spans="1:7" ht="15.75" thickBot="1" x14ac:dyDescent="0.3">
      <c r="A1362" s="24"/>
      <c r="B1362" s="29">
        <f t="shared" si="108"/>
        <v>0</v>
      </c>
      <c r="C1362" s="29" t="str">
        <f t="shared" si="107"/>
        <v>#</v>
      </c>
      <c r="D1362" s="29">
        <f t="shared" si="109"/>
        <v>1</v>
      </c>
      <c r="E1362" s="30" t="str">
        <f t="shared" si="111"/>
        <v>NA</v>
      </c>
      <c r="F1362" s="44" t="str">
        <f t="shared" si="110"/>
        <v/>
      </c>
      <c r="G1362" s="29"/>
    </row>
    <row r="1363" spans="1:7" ht="15.75" thickBot="1" x14ac:dyDescent="0.3">
      <c r="A1363" s="25"/>
      <c r="B1363" s="29">
        <f t="shared" si="108"/>
        <v>0</v>
      </c>
      <c r="C1363" s="29" t="str">
        <f t="shared" ref="C1363:C1426" si="112" xml:space="preserve"> "#" &amp; IFERROR(MID(A1363,1,FIND(",",A1363,1)-1),"")</f>
        <v>#</v>
      </c>
      <c r="D1363" s="29">
        <f t="shared" si="109"/>
        <v>1</v>
      </c>
      <c r="E1363" s="30" t="str">
        <f t="shared" si="111"/>
        <v>NA</v>
      </c>
      <c r="F1363" s="44" t="str">
        <f t="shared" si="110"/>
        <v/>
      </c>
      <c r="G1363" s="29"/>
    </row>
    <row r="1364" spans="1:7" ht="15.75" thickBot="1" x14ac:dyDescent="0.3">
      <c r="A1364" s="24"/>
      <c r="B1364" s="29">
        <f t="shared" si="108"/>
        <v>0</v>
      </c>
      <c r="C1364" s="29" t="str">
        <f t="shared" si="112"/>
        <v>#</v>
      </c>
      <c r="D1364" s="29">
        <f t="shared" si="109"/>
        <v>1</v>
      </c>
      <c r="E1364" s="30" t="str">
        <f t="shared" si="111"/>
        <v>NA</v>
      </c>
      <c r="F1364" s="44" t="str">
        <f t="shared" si="110"/>
        <v/>
      </c>
      <c r="G1364" s="29"/>
    </row>
    <row r="1365" spans="1:7" ht="15.75" thickBot="1" x14ac:dyDescent="0.3">
      <c r="A1365" s="25"/>
      <c r="B1365" s="29">
        <f t="shared" si="108"/>
        <v>0</v>
      </c>
      <c r="C1365" s="29" t="str">
        <f t="shared" si="112"/>
        <v>#</v>
      </c>
      <c r="D1365" s="29">
        <f t="shared" si="109"/>
        <v>1</v>
      </c>
      <c r="E1365" s="30" t="str">
        <f t="shared" si="111"/>
        <v>NA</v>
      </c>
      <c r="F1365" s="44" t="str">
        <f t="shared" si="110"/>
        <v/>
      </c>
      <c r="G1365" s="29"/>
    </row>
    <row r="1366" spans="1:7" ht="15.75" thickBot="1" x14ac:dyDescent="0.3">
      <c r="A1366" s="24"/>
      <c r="B1366" s="29">
        <f t="shared" si="108"/>
        <v>0</v>
      </c>
      <c r="C1366" s="29" t="str">
        <f t="shared" si="112"/>
        <v>#</v>
      </c>
      <c r="D1366" s="29">
        <f t="shared" si="109"/>
        <v>1</v>
      </c>
      <c r="E1366" s="30" t="str">
        <f t="shared" si="111"/>
        <v>NA</v>
      </c>
      <c r="F1366" s="44" t="str">
        <f t="shared" si="110"/>
        <v/>
      </c>
      <c r="G1366" s="29"/>
    </row>
    <row r="1367" spans="1:7" ht="15.75" thickBot="1" x14ac:dyDescent="0.3">
      <c r="A1367" s="25"/>
      <c r="B1367" s="29">
        <f t="shared" si="108"/>
        <v>0</v>
      </c>
      <c r="C1367" s="29" t="str">
        <f t="shared" si="112"/>
        <v>#</v>
      </c>
      <c r="D1367" s="29">
        <f t="shared" si="109"/>
        <v>1</v>
      </c>
      <c r="E1367" s="30" t="str">
        <f t="shared" si="111"/>
        <v>NA</v>
      </c>
      <c r="F1367" s="44" t="str">
        <f t="shared" si="110"/>
        <v/>
      </c>
      <c r="G1367" s="29"/>
    </row>
    <row r="1368" spans="1:7" ht="15.75" thickBot="1" x14ac:dyDescent="0.3">
      <c r="A1368" s="24"/>
      <c r="B1368" s="29">
        <f t="shared" si="108"/>
        <v>0</v>
      </c>
      <c r="C1368" s="29" t="str">
        <f t="shared" si="112"/>
        <v>#</v>
      </c>
      <c r="D1368" s="29">
        <f t="shared" si="109"/>
        <v>1</v>
      </c>
      <c r="E1368" s="30" t="str">
        <f t="shared" si="111"/>
        <v>NA</v>
      </c>
      <c r="F1368" s="44" t="str">
        <f t="shared" si="110"/>
        <v/>
      </c>
      <c r="G1368" s="29"/>
    </row>
    <row r="1369" spans="1:7" ht="15.75" thickBot="1" x14ac:dyDescent="0.3">
      <c r="A1369" s="25"/>
      <c r="B1369" s="29">
        <f t="shared" si="108"/>
        <v>0</v>
      </c>
      <c r="C1369" s="29" t="str">
        <f t="shared" si="112"/>
        <v>#</v>
      </c>
      <c r="D1369" s="29">
        <f t="shared" si="109"/>
        <v>1</v>
      </c>
      <c r="E1369" s="30" t="str">
        <f t="shared" si="111"/>
        <v>NA</v>
      </c>
      <c r="F1369" s="44" t="str">
        <f t="shared" si="110"/>
        <v/>
      </c>
      <c r="G1369" s="29"/>
    </row>
    <row r="1370" spans="1:7" ht="15.75" thickBot="1" x14ac:dyDescent="0.3">
      <c r="A1370" s="24"/>
      <c r="B1370" s="29">
        <f t="shared" si="108"/>
        <v>0</v>
      </c>
      <c r="C1370" s="29" t="str">
        <f t="shared" si="112"/>
        <v>#</v>
      </c>
      <c r="D1370" s="29">
        <f t="shared" si="109"/>
        <v>1</v>
      </c>
      <c r="E1370" s="30" t="str">
        <f t="shared" si="111"/>
        <v>NA</v>
      </c>
      <c r="F1370" s="44" t="str">
        <f t="shared" si="110"/>
        <v/>
      </c>
      <c r="G1370" s="29"/>
    </row>
    <row r="1371" spans="1:7" ht="15.75" thickBot="1" x14ac:dyDescent="0.3">
      <c r="A1371" s="25"/>
      <c r="B1371" s="29">
        <f t="shared" si="108"/>
        <v>0</v>
      </c>
      <c r="C1371" s="29" t="str">
        <f t="shared" si="112"/>
        <v>#</v>
      </c>
      <c r="D1371" s="29">
        <f t="shared" si="109"/>
        <v>1</v>
      </c>
      <c r="E1371" s="30" t="str">
        <f t="shared" si="111"/>
        <v>NA</v>
      </c>
      <c r="F1371" s="44" t="str">
        <f t="shared" si="110"/>
        <v/>
      </c>
      <c r="G1371" s="29"/>
    </row>
    <row r="1372" spans="1:7" ht="15.75" thickBot="1" x14ac:dyDescent="0.3">
      <c r="A1372" s="24"/>
      <c r="B1372" s="29">
        <f t="shared" si="108"/>
        <v>0</v>
      </c>
      <c r="C1372" s="29" t="str">
        <f t="shared" si="112"/>
        <v>#</v>
      </c>
      <c r="D1372" s="29">
        <f t="shared" si="109"/>
        <v>1</v>
      </c>
      <c r="E1372" s="30" t="str">
        <f t="shared" si="111"/>
        <v>NA</v>
      </c>
      <c r="F1372" s="44" t="str">
        <f t="shared" si="110"/>
        <v/>
      </c>
      <c r="G1372" s="29"/>
    </row>
    <row r="1373" spans="1:7" ht="15.75" thickBot="1" x14ac:dyDescent="0.3">
      <c r="A1373" s="25"/>
      <c r="B1373" s="29">
        <f t="shared" si="108"/>
        <v>0</v>
      </c>
      <c r="C1373" s="29" t="str">
        <f t="shared" si="112"/>
        <v>#</v>
      </c>
      <c r="D1373" s="29">
        <f t="shared" si="109"/>
        <v>1</v>
      </c>
      <c r="E1373" s="30" t="str">
        <f t="shared" si="111"/>
        <v>NA</v>
      </c>
      <c r="F1373" s="44" t="str">
        <f t="shared" si="110"/>
        <v/>
      </c>
      <c r="G1373" s="29"/>
    </row>
    <row r="1374" spans="1:7" ht="15.75" thickBot="1" x14ac:dyDescent="0.3">
      <c r="A1374" s="24"/>
      <c r="B1374" s="29">
        <f t="shared" si="108"/>
        <v>0</v>
      </c>
      <c r="C1374" s="29" t="str">
        <f t="shared" si="112"/>
        <v>#</v>
      </c>
      <c r="D1374" s="29">
        <f t="shared" si="109"/>
        <v>1</v>
      </c>
      <c r="E1374" s="30" t="str">
        <f t="shared" si="111"/>
        <v>NA</v>
      </c>
      <c r="F1374" s="44" t="str">
        <f t="shared" si="110"/>
        <v/>
      </c>
      <c r="G1374" s="29"/>
    </row>
    <row r="1375" spans="1:7" ht="15.75" thickBot="1" x14ac:dyDescent="0.3">
      <c r="A1375" s="25"/>
      <c r="B1375" s="29">
        <f t="shared" si="108"/>
        <v>0</v>
      </c>
      <c r="C1375" s="29" t="str">
        <f t="shared" si="112"/>
        <v>#</v>
      </c>
      <c r="D1375" s="29">
        <f t="shared" si="109"/>
        <v>1</v>
      </c>
      <c r="E1375" s="30" t="str">
        <f t="shared" si="111"/>
        <v>NA</v>
      </c>
      <c r="F1375" s="44" t="str">
        <f t="shared" si="110"/>
        <v/>
      </c>
      <c r="G1375" s="29"/>
    </row>
    <row r="1376" spans="1:7" ht="15.75" thickBot="1" x14ac:dyDescent="0.3">
      <c r="A1376" s="24"/>
      <c r="B1376" s="29">
        <f t="shared" si="108"/>
        <v>0</v>
      </c>
      <c r="C1376" s="29" t="str">
        <f t="shared" si="112"/>
        <v>#</v>
      </c>
      <c r="D1376" s="29">
        <f t="shared" si="109"/>
        <v>1</v>
      </c>
      <c r="E1376" s="30" t="str">
        <f t="shared" si="111"/>
        <v>NA</v>
      </c>
      <c r="F1376" s="44" t="str">
        <f t="shared" si="110"/>
        <v/>
      </c>
      <c r="G1376" s="29"/>
    </row>
    <row r="1377" spans="1:7" ht="15.75" thickBot="1" x14ac:dyDescent="0.3">
      <c r="A1377" s="25"/>
      <c r="B1377" s="29">
        <f t="shared" si="108"/>
        <v>0</v>
      </c>
      <c r="C1377" s="29" t="str">
        <f t="shared" si="112"/>
        <v>#</v>
      </c>
      <c r="D1377" s="29">
        <f t="shared" si="109"/>
        <v>1</v>
      </c>
      <c r="E1377" s="30" t="str">
        <f t="shared" si="111"/>
        <v>NA</v>
      </c>
      <c r="F1377" s="44" t="str">
        <f t="shared" si="110"/>
        <v/>
      </c>
      <c r="G1377" s="29"/>
    </row>
    <row r="1378" spans="1:7" ht="15.75" thickBot="1" x14ac:dyDescent="0.3">
      <c r="A1378" s="24"/>
      <c r="B1378" s="29">
        <f t="shared" si="108"/>
        <v>0</v>
      </c>
      <c r="C1378" s="29" t="str">
        <f t="shared" si="112"/>
        <v>#</v>
      </c>
      <c r="D1378" s="29">
        <f t="shared" si="109"/>
        <v>1</v>
      </c>
      <c r="E1378" s="30" t="str">
        <f t="shared" si="111"/>
        <v>NA</v>
      </c>
      <c r="F1378" s="44" t="str">
        <f t="shared" si="110"/>
        <v/>
      </c>
      <c r="G1378" s="29"/>
    </row>
    <row r="1379" spans="1:7" ht="15.75" thickBot="1" x14ac:dyDescent="0.3">
      <c r="A1379" s="25"/>
      <c r="B1379" s="29">
        <f t="shared" si="108"/>
        <v>0</v>
      </c>
      <c r="C1379" s="29" t="str">
        <f t="shared" si="112"/>
        <v>#</v>
      </c>
      <c r="D1379" s="29">
        <f t="shared" si="109"/>
        <v>1</v>
      </c>
      <c r="E1379" s="30" t="str">
        <f t="shared" si="111"/>
        <v>NA</v>
      </c>
      <c r="F1379" s="44" t="str">
        <f t="shared" si="110"/>
        <v/>
      </c>
      <c r="G1379" s="29"/>
    </row>
    <row r="1380" spans="1:7" ht="15.75" thickBot="1" x14ac:dyDescent="0.3">
      <c r="A1380" s="24"/>
      <c r="B1380" s="29">
        <f t="shared" si="108"/>
        <v>0</v>
      </c>
      <c r="C1380" s="29" t="str">
        <f t="shared" si="112"/>
        <v>#</v>
      </c>
      <c r="D1380" s="29">
        <f t="shared" si="109"/>
        <v>1</v>
      </c>
      <c r="E1380" s="30" t="str">
        <f t="shared" si="111"/>
        <v>NA</v>
      </c>
      <c r="F1380" s="44" t="str">
        <f t="shared" si="110"/>
        <v/>
      </c>
      <c r="G1380" s="29"/>
    </row>
    <row r="1381" spans="1:7" ht="15.75" thickBot="1" x14ac:dyDescent="0.3">
      <c r="A1381" s="25"/>
      <c r="B1381" s="29">
        <f t="shared" si="108"/>
        <v>0</v>
      </c>
      <c r="C1381" s="29" t="str">
        <f t="shared" si="112"/>
        <v>#</v>
      </c>
      <c r="D1381" s="29">
        <f t="shared" si="109"/>
        <v>1</v>
      </c>
      <c r="E1381" s="30" t="str">
        <f t="shared" si="111"/>
        <v>NA</v>
      </c>
      <c r="F1381" s="44" t="str">
        <f t="shared" si="110"/>
        <v/>
      </c>
      <c r="G1381" s="29"/>
    </row>
    <row r="1382" spans="1:7" ht="15.75" thickBot="1" x14ac:dyDescent="0.3">
      <c r="A1382" s="24"/>
      <c r="B1382" s="29">
        <f t="shared" si="108"/>
        <v>0</v>
      </c>
      <c r="C1382" s="29" t="str">
        <f t="shared" si="112"/>
        <v>#</v>
      </c>
      <c r="D1382" s="29">
        <f t="shared" si="109"/>
        <v>1</v>
      </c>
      <c r="E1382" s="30" t="str">
        <f t="shared" si="111"/>
        <v>NA</v>
      </c>
      <c r="F1382" s="44" t="str">
        <f t="shared" si="110"/>
        <v/>
      </c>
      <c r="G1382" s="29"/>
    </row>
    <row r="1383" spans="1:7" ht="15.75" thickBot="1" x14ac:dyDescent="0.3">
      <c r="A1383" s="25"/>
      <c r="B1383" s="29">
        <f t="shared" si="108"/>
        <v>0</v>
      </c>
      <c r="C1383" s="29" t="str">
        <f t="shared" si="112"/>
        <v>#</v>
      </c>
      <c r="D1383" s="29">
        <f t="shared" si="109"/>
        <v>1</v>
      </c>
      <c r="E1383" s="30" t="str">
        <f t="shared" si="111"/>
        <v>NA</v>
      </c>
      <c r="F1383" s="44" t="str">
        <f t="shared" si="110"/>
        <v/>
      </c>
      <c r="G1383" s="29"/>
    </row>
    <row r="1384" spans="1:7" ht="15.75" thickBot="1" x14ac:dyDescent="0.3">
      <c r="A1384" s="24"/>
      <c r="B1384" s="29">
        <f t="shared" si="108"/>
        <v>0</v>
      </c>
      <c r="C1384" s="29" t="str">
        <f t="shared" si="112"/>
        <v>#</v>
      </c>
      <c r="D1384" s="29">
        <f t="shared" si="109"/>
        <v>1</v>
      </c>
      <c r="E1384" s="30" t="str">
        <f t="shared" si="111"/>
        <v>NA</v>
      </c>
      <c r="F1384" s="44" t="str">
        <f t="shared" si="110"/>
        <v/>
      </c>
      <c r="G1384" s="29"/>
    </row>
    <row r="1385" spans="1:7" ht="15.75" thickBot="1" x14ac:dyDescent="0.3">
      <c r="A1385" s="25"/>
      <c r="B1385" s="29">
        <f t="shared" si="108"/>
        <v>0</v>
      </c>
      <c r="C1385" s="29" t="str">
        <f t="shared" si="112"/>
        <v>#</v>
      </c>
      <c r="D1385" s="29">
        <f t="shared" si="109"/>
        <v>1</v>
      </c>
      <c r="E1385" s="30" t="str">
        <f t="shared" si="111"/>
        <v>NA</v>
      </c>
      <c r="F1385" s="44" t="str">
        <f t="shared" si="110"/>
        <v/>
      </c>
      <c r="G1385" s="29"/>
    </row>
    <row r="1386" spans="1:7" ht="15.75" thickBot="1" x14ac:dyDescent="0.3">
      <c r="A1386" s="24"/>
      <c r="B1386" s="29">
        <f t="shared" si="108"/>
        <v>0</v>
      </c>
      <c r="C1386" s="29" t="str">
        <f t="shared" si="112"/>
        <v>#</v>
      </c>
      <c r="D1386" s="29">
        <f t="shared" si="109"/>
        <v>1</v>
      </c>
      <c r="E1386" s="30" t="str">
        <f t="shared" si="111"/>
        <v>NA</v>
      </c>
      <c r="F1386" s="44" t="str">
        <f t="shared" si="110"/>
        <v/>
      </c>
      <c r="G1386" s="29"/>
    </row>
    <row r="1387" spans="1:7" ht="15.75" thickBot="1" x14ac:dyDescent="0.3">
      <c r="A1387" s="25"/>
      <c r="B1387" s="29">
        <f t="shared" si="108"/>
        <v>0</v>
      </c>
      <c r="C1387" s="29" t="str">
        <f t="shared" si="112"/>
        <v>#</v>
      </c>
      <c r="D1387" s="29">
        <f t="shared" si="109"/>
        <v>1</v>
      </c>
      <c r="E1387" s="30" t="str">
        <f t="shared" si="111"/>
        <v>NA</v>
      </c>
      <c r="F1387" s="44" t="str">
        <f t="shared" si="110"/>
        <v/>
      </c>
      <c r="G1387" s="29"/>
    </row>
    <row r="1388" spans="1:7" ht="15.75" thickBot="1" x14ac:dyDescent="0.3">
      <c r="A1388" s="24"/>
      <c r="B1388" s="29">
        <f t="shared" si="108"/>
        <v>0</v>
      </c>
      <c r="C1388" s="29" t="str">
        <f t="shared" si="112"/>
        <v>#</v>
      </c>
      <c r="D1388" s="29">
        <f t="shared" si="109"/>
        <v>1</v>
      </c>
      <c r="E1388" s="30" t="str">
        <f t="shared" si="111"/>
        <v>NA</v>
      </c>
      <c r="F1388" s="44" t="str">
        <f t="shared" si="110"/>
        <v/>
      </c>
      <c r="G1388" s="29"/>
    </row>
    <row r="1389" spans="1:7" ht="15.75" thickBot="1" x14ac:dyDescent="0.3">
      <c r="A1389" s="25"/>
      <c r="B1389" s="29">
        <f t="shared" si="108"/>
        <v>0</v>
      </c>
      <c r="C1389" s="29" t="str">
        <f t="shared" si="112"/>
        <v>#</v>
      </c>
      <c r="D1389" s="29">
        <f t="shared" si="109"/>
        <v>1</v>
      </c>
      <c r="E1389" s="30" t="str">
        <f t="shared" si="111"/>
        <v>NA</v>
      </c>
      <c r="F1389" s="44" t="str">
        <f t="shared" si="110"/>
        <v/>
      </c>
      <c r="G1389" s="29"/>
    </row>
    <row r="1390" spans="1:7" ht="15.75" thickBot="1" x14ac:dyDescent="0.3">
      <c r="A1390" s="24"/>
      <c r="B1390" s="29">
        <f t="shared" si="108"/>
        <v>0</v>
      </c>
      <c r="C1390" s="29" t="str">
        <f t="shared" si="112"/>
        <v>#</v>
      </c>
      <c r="D1390" s="29">
        <f t="shared" si="109"/>
        <v>1</v>
      </c>
      <c r="E1390" s="30" t="str">
        <f t="shared" si="111"/>
        <v>NA</v>
      </c>
      <c r="F1390" s="44" t="str">
        <f t="shared" si="110"/>
        <v/>
      </c>
      <c r="G1390" s="29"/>
    </row>
    <row r="1391" spans="1:7" ht="15.75" thickBot="1" x14ac:dyDescent="0.3">
      <c r="A1391" s="25"/>
      <c r="B1391" s="29">
        <f t="shared" si="108"/>
        <v>0</v>
      </c>
      <c r="C1391" s="29" t="str">
        <f t="shared" si="112"/>
        <v>#</v>
      </c>
      <c r="D1391" s="29">
        <f t="shared" si="109"/>
        <v>1</v>
      </c>
      <c r="E1391" s="30" t="str">
        <f t="shared" si="111"/>
        <v>NA</v>
      </c>
      <c r="F1391" s="44" t="str">
        <f t="shared" si="110"/>
        <v/>
      </c>
      <c r="G1391" s="29"/>
    </row>
    <row r="1392" spans="1:7" ht="15.75" thickBot="1" x14ac:dyDescent="0.3">
      <c r="A1392" s="24"/>
      <c r="B1392" s="29">
        <f t="shared" si="108"/>
        <v>0</v>
      </c>
      <c r="C1392" s="29" t="str">
        <f t="shared" si="112"/>
        <v>#</v>
      </c>
      <c r="D1392" s="29">
        <f t="shared" si="109"/>
        <v>1</v>
      </c>
      <c r="E1392" s="30" t="str">
        <f t="shared" si="111"/>
        <v>NA</v>
      </c>
      <c r="F1392" s="44" t="str">
        <f t="shared" si="110"/>
        <v/>
      </c>
      <c r="G1392" s="29"/>
    </row>
    <row r="1393" spans="1:7" ht="15.75" thickBot="1" x14ac:dyDescent="0.3">
      <c r="A1393" s="25"/>
      <c r="B1393" s="29">
        <f t="shared" si="108"/>
        <v>0</v>
      </c>
      <c r="C1393" s="29" t="str">
        <f t="shared" si="112"/>
        <v>#</v>
      </c>
      <c r="D1393" s="29">
        <f t="shared" si="109"/>
        <v>1</v>
      </c>
      <c r="E1393" s="30" t="str">
        <f t="shared" si="111"/>
        <v>NA</v>
      </c>
      <c r="F1393" s="44" t="str">
        <f t="shared" si="110"/>
        <v/>
      </c>
      <c r="G1393" s="29"/>
    </row>
    <row r="1394" spans="1:7" ht="15.75" thickBot="1" x14ac:dyDescent="0.3">
      <c r="A1394" s="24"/>
      <c r="B1394" s="29">
        <f t="shared" si="108"/>
        <v>0</v>
      </c>
      <c r="C1394" s="29" t="str">
        <f t="shared" si="112"/>
        <v>#</v>
      </c>
      <c r="D1394" s="29">
        <f t="shared" si="109"/>
        <v>1</v>
      </c>
      <c r="E1394" s="30" t="str">
        <f t="shared" si="111"/>
        <v>NA</v>
      </c>
      <c r="F1394" s="44" t="str">
        <f t="shared" si="110"/>
        <v/>
      </c>
      <c r="G1394" s="29"/>
    </row>
    <row r="1395" spans="1:7" ht="15.75" thickBot="1" x14ac:dyDescent="0.3">
      <c r="A1395" s="25"/>
      <c r="B1395" s="29">
        <f t="shared" si="108"/>
        <v>0</v>
      </c>
      <c r="C1395" s="29" t="str">
        <f t="shared" si="112"/>
        <v>#</v>
      </c>
      <c r="D1395" s="29">
        <f t="shared" si="109"/>
        <v>1</v>
      </c>
      <c r="E1395" s="30" t="str">
        <f t="shared" si="111"/>
        <v>NA</v>
      </c>
      <c r="F1395" s="44" t="str">
        <f t="shared" si="110"/>
        <v/>
      </c>
      <c r="G1395" s="29"/>
    </row>
    <row r="1396" spans="1:7" ht="15.75" thickBot="1" x14ac:dyDescent="0.3">
      <c r="A1396" s="24"/>
      <c r="B1396" s="29">
        <f t="shared" si="108"/>
        <v>0</v>
      </c>
      <c r="C1396" s="29" t="str">
        <f t="shared" si="112"/>
        <v>#</v>
      </c>
      <c r="D1396" s="29">
        <f t="shared" si="109"/>
        <v>1</v>
      </c>
      <c r="E1396" s="30" t="str">
        <f t="shared" si="111"/>
        <v>NA</v>
      </c>
      <c r="F1396" s="44" t="str">
        <f t="shared" si="110"/>
        <v/>
      </c>
      <c r="G1396" s="29"/>
    </row>
    <row r="1397" spans="1:7" ht="15.75" thickBot="1" x14ac:dyDescent="0.3">
      <c r="A1397" s="25"/>
      <c r="B1397" s="29">
        <f t="shared" si="108"/>
        <v>0</v>
      </c>
      <c r="C1397" s="29" t="str">
        <f t="shared" si="112"/>
        <v>#</v>
      </c>
      <c r="D1397" s="29">
        <f t="shared" si="109"/>
        <v>1</v>
      </c>
      <c r="E1397" s="30" t="str">
        <f t="shared" si="111"/>
        <v>NA</v>
      </c>
      <c r="F1397" s="44" t="str">
        <f t="shared" si="110"/>
        <v/>
      </c>
      <c r="G1397" s="29"/>
    </row>
    <row r="1398" spans="1:7" ht="15.75" thickBot="1" x14ac:dyDescent="0.3">
      <c r="A1398" s="24"/>
      <c r="B1398" s="29">
        <f t="shared" si="108"/>
        <v>0</v>
      </c>
      <c r="C1398" s="29" t="str">
        <f t="shared" si="112"/>
        <v>#</v>
      </c>
      <c r="D1398" s="29">
        <f t="shared" si="109"/>
        <v>1</v>
      </c>
      <c r="E1398" s="30" t="str">
        <f t="shared" si="111"/>
        <v>NA</v>
      </c>
      <c r="F1398" s="44" t="str">
        <f t="shared" si="110"/>
        <v/>
      </c>
      <c r="G1398" s="29"/>
    </row>
    <row r="1399" spans="1:7" ht="15.75" thickBot="1" x14ac:dyDescent="0.3">
      <c r="A1399" s="25"/>
      <c r="B1399" s="29">
        <f t="shared" si="108"/>
        <v>0</v>
      </c>
      <c r="C1399" s="29" t="str">
        <f t="shared" si="112"/>
        <v>#</v>
      </c>
      <c r="D1399" s="29">
        <f t="shared" si="109"/>
        <v>1</v>
      </c>
      <c r="E1399" s="30" t="str">
        <f t="shared" si="111"/>
        <v>NA</v>
      </c>
      <c r="F1399" s="44" t="str">
        <f t="shared" si="110"/>
        <v/>
      </c>
      <c r="G1399" s="29"/>
    </row>
    <row r="1400" spans="1:7" ht="15.75" thickBot="1" x14ac:dyDescent="0.3">
      <c r="A1400" s="24"/>
      <c r="B1400" s="29">
        <f t="shared" si="108"/>
        <v>0</v>
      </c>
      <c r="C1400" s="29" t="str">
        <f t="shared" si="112"/>
        <v>#</v>
      </c>
      <c r="D1400" s="29">
        <f t="shared" si="109"/>
        <v>1</v>
      </c>
      <c r="E1400" s="30" t="str">
        <f t="shared" si="111"/>
        <v>NA</v>
      </c>
      <c r="F1400" s="44" t="str">
        <f t="shared" si="110"/>
        <v/>
      </c>
      <c r="G1400" s="29"/>
    </row>
    <row r="1401" spans="1:7" ht="15.75" thickBot="1" x14ac:dyDescent="0.3">
      <c r="A1401" s="25"/>
      <c r="B1401" s="29">
        <f t="shared" si="108"/>
        <v>0</v>
      </c>
      <c r="C1401" s="29" t="str">
        <f t="shared" si="112"/>
        <v>#</v>
      </c>
      <c r="D1401" s="29">
        <f t="shared" si="109"/>
        <v>1</v>
      </c>
      <c r="E1401" s="30" t="str">
        <f t="shared" si="111"/>
        <v>NA</v>
      </c>
      <c r="F1401" s="44" t="str">
        <f t="shared" si="110"/>
        <v/>
      </c>
      <c r="G1401" s="29"/>
    </row>
    <row r="1402" spans="1:7" ht="15.75" thickBot="1" x14ac:dyDescent="0.3">
      <c r="A1402" s="24"/>
      <c r="B1402" s="29">
        <f t="shared" si="108"/>
        <v>0</v>
      </c>
      <c r="C1402" s="29" t="str">
        <f t="shared" si="112"/>
        <v>#</v>
      </c>
      <c r="D1402" s="29">
        <f t="shared" si="109"/>
        <v>1</v>
      </c>
      <c r="E1402" s="30" t="str">
        <f t="shared" si="111"/>
        <v>NA</v>
      </c>
      <c r="F1402" s="44" t="str">
        <f t="shared" si="110"/>
        <v/>
      </c>
      <c r="G1402" s="29"/>
    </row>
    <row r="1403" spans="1:7" ht="15.75" thickBot="1" x14ac:dyDescent="0.3">
      <c r="A1403" s="25"/>
      <c r="B1403" s="29">
        <f t="shared" si="108"/>
        <v>0</v>
      </c>
      <c r="C1403" s="29" t="str">
        <f t="shared" si="112"/>
        <v>#</v>
      </c>
      <c r="D1403" s="29">
        <f t="shared" si="109"/>
        <v>1</v>
      </c>
      <c r="E1403" s="30" t="str">
        <f t="shared" si="111"/>
        <v>NA</v>
      </c>
      <c r="F1403" s="44" t="str">
        <f t="shared" si="110"/>
        <v/>
      </c>
      <c r="G1403" s="29"/>
    </row>
    <row r="1404" spans="1:7" ht="15.75" thickBot="1" x14ac:dyDescent="0.3">
      <c r="A1404" s="24"/>
      <c r="B1404" s="29">
        <f t="shared" si="108"/>
        <v>0</v>
      </c>
      <c r="C1404" s="29" t="str">
        <f t="shared" si="112"/>
        <v>#</v>
      </c>
      <c r="D1404" s="29">
        <f t="shared" si="109"/>
        <v>1</v>
      </c>
      <c r="E1404" s="30" t="str">
        <f t="shared" si="111"/>
        <v>NA</v>
      </c>
      <c r="F1404" s="44" t="str">
        <f t="shared" si="110"/>
        <v/>
      </c>
      <c r="G1404" s="29"/>
    </row>
    <row r="1405" spans="1:7" ht="15.75" thickBot="1" x14ac:dyDescent="0.3">
      <c r="A1405" s="25"/>
      <c r="B1405" s="29">
        <f t="shared" si="108"/>
        <v>0</v>
      </c>
      <c r="C1405" s="29" t="str">
        <f t="shared" si="112"/>
        <v>#</v>
      </c>
      <c r="D1405" s="29">
        <f t="shared" si="109"/>
        <v>1</v>
      </c>
      <c r="E1405" s="30" t="str">
        <f t="shared" si="111"/>
        <v>NA</v>
      </c>
      <c r="F1405" s="44" t="str">
        <f t="shared" si="110"/>
        <v/>
      </c>
      <c r="G1405" s="29"/>
    </row>
    <row r="1406" spans="1:7" ht="15.75" thickBot="1" x14ac:dyDescent="0.3">
      <c r="A1406" s="24"/>
      <c r="B1406" s="29">
        <f t="shared" si="108"/>
        <v>0</v>
      </c>
      <c r="C1406" s="29" t="str">
        <f t="shared" si="112"/>
        <v>#</v>
      </c>
      <c r="D1406" s="29">
        <f t="shared" si="109"/>
        <v>1</v>
      </c>
      <c r="E1406" s="30" t="str">
        <f t="shared" si="111"/>
        <v>NA</v>
      </c>
      <c r="F1406" s="44" t="str">
        <f t="shared" si="110"/>
        <v/>
      </c>
      <c r="G1406" s="29"/>
    </row>
    <row r="1407" spans="1:7" ht="15.75" thickBot="1" x14ac:dyDescent="0.3">
      <c r="A1407" s="25"/>
      <c r="B1407" s="29">
        <f t="shared" si="108"/>
        <v>0</v>
      </c>
      <c r="C1407" s="29" t="str">
        <f t="shared" si="112"/>
        <v>#</v>
      </c>
      <c r="D1407" s="29">
        <f t="shared" si="109"/>
        <v>1</v>
      </c>
      <c r="E1407" s="30" t="str">
        <f t="shared" si="111"/>
        <v>NA</v>
      </c>
      <c r="F1407" s="44" t="str">
        <f t="shared" si="110"/>
        <v/>
      </c>
      <c r="G1407" s="29"/>
    </row>
    <row r="1408" spans="1:7" ht="15.75" thickBot="1" x14ac:dyDescent="0.3">
      <c r="A1408" s="24"/>
      <c r="B1408" s="29">
        <f t="shared" si="108"/>
        <v>0</v>
      </c>
      <c r="C1408" s="29" t="str">
        <f t="shared" si="112"/>
        <v>#</v>
      </c>
      <c r="D1408" s="29">
        <f t="shared" si="109"/>
        <v>1</v>
      </c>
      <c r="E1408" s="30" t="str">
        <f t="shared" si="111"/>
        <v>NA</v>
      </c>
      <c r="F1408" s="44" t="str">
        <f t="shared" si="110"/>
        <v/>
      </c>
      <c r="G1408" s="29"/>
    </row>
    <row r="1409" spans="1:7" ht="15.75" thickBot="1" x14ac:dyDescent="0.3">
      <c r="A1409" s="25"/>
      <c r="B1409" s="29">
        <f t="shared" si="108"/>
        <v>0</v>
      </c>
      <c r="C1409" s="29" t="str">
        <f t="shared" si="112"/>
        <v>#</v>
      </c>
      <c r="D1409" s="29">
        <f t="shared" si="109"/>
        <v>1</v>
      </c>
      <c r="E1409" s="30" t="str">
        <f t="shared" si="111"/>
        <v>NA</v>
      </c>
      <c r="F1409" s="44" t="str">
        <f t="shared" si="110"/>
        <v/>
      </c>
      <c r="G1409" s="29"/>
    </row>
    <row r="1410" spans="1:7" ht="15.75" thickBot="1" x14ac:dyDescent="0.3">
      <c r="A1410" s="24"/>
      <c r="B1410" s="29">
        <f t="shared" ref="B1410:B1473" si="113">LEN(A1410)</f>
        <v>0</v>
      </c>
      <c r="C1410" s="29" t="str">
        <f t="shared" si="112"/>
        <v>#</v>
      </c>
      <c r="D1410" s="29">
        <f t="shared" ref="D1410:D1473" si="114">LEN(C1410)</f>
        <v>1</v>
      </c>
      <c r="E1410" s="30" t="str">
        <f t="shared" si="111"/>
        <v>NA</v>
      </c>
      <c r="F1410" s="44" t="str">
        <f t="shared" ref="F1410:F1473" si="115">IFERROR(MID(E1410,1,FIND(",",E1410,1)-1),"")</f>
        <v/>
      </c>
      <c r="G1410" s="29"/>
    </row>
    <row r="1411" spans="1:7" ht="15.75" thickBot="1" x14ac:dyDescent="0.3">
      <c r="A1411" s="25"/>
      <c r="B1411" s="29">
        <f t="shared" si="113"/>
        <v>0</v>
      </c>
      <c r="C1411" s="29" t="str">
        <f t="shared" si="112"/>
        <v>#</v>
      </c>
      <c r="D1411" s="29">
        <f t="shared" si="114"/>
        <v>1</v>
      </c>
      <c r="E1411" s="30" t="str">
        <f t="shared" si="111"/>
        <v>NA</v>
      </c>
      <c r="F1411" s="44" t="str">
        <f t="shared" si="115"/>
        <v/>
      </c>
      <c r="G1411" s="29"/>
    </row>
    <row r="1412" spans="1:7" ht="15.75" thickBot="1" x14ac:dyDescent="0.3">
      <c r="A1412" s="24"/>
      <c r="B1412" s="29">
        <f t="shared" si="113"/>
        <v>0</v>
      </c>
      <c r="C1412" s="29" t="str">
        <f t="shared" si="112"/>
        <v>#</v>
      </c>
      <c r="D1412" s="29">
        <f t="shared" si="114"/>
        <v>1</v>
      </c>
      <c r="E1412" s="30" t="str">
        <f t="shared" si="111"/>
        <v>NA</v>
      </c>
      <c r="F1412" s="44" t="str">
        <f t="shared" si="115"/>
        <v/>
      </c>
      <c r="G1412" s="29"/>
    </row>
    <row r="1413" spans="1:7" ht="15.75" thickBot="1" x14ac:dyDescent="0.3">
      <c r="A1413" s="25"/>
      <c r="B1413" s="29">
        <f t="shared" si="113"/>
        <v>0</v>
      </c>
      <c r="C1413" s="29" t="str">
        <f t="shared" si="112"/>
        <v>#</v>
      </c>
      <c r="D1413" s="29">
        <f t="shared" si="114"/>
        <v>1</v>
      </c>
      <c r="E1413" s="30" t="str">
        <f t="shared" ref="E1413:E1476" si="116">IFERROR(TEXT(DATE(RIGHT(MID(A1413,FIND("µ",SUBSTITUTE(A1413,",","µ",1))+2,FIND("µ",SUBSTITUTE(A1413,",","µ",2))-FIND("µ",SUBSTITUTE(A1413,",","µ",1))+4),4),MONTH(1&amp;MID(MID(A1413,FIND("µ",SUBSTITUTE(A1413,",","µ",1))+2,FIND("µ",SUBSTITUTE(A1413,",","µ",2))-FIND("µ",SUBSTITUTE(A1413,",","µ",1))+4),1,FIND(" ",MID(A1413,FIND("µ",SUBSTITUTE(A1413,",","µ",1))+2,FIND("µ",SUBSTITUTE(A1413,",","µ",2))-FIND("µ",SUBSTITUTE(A1413,",","µ",1))+4))-1)),MID(MID(A1413,FIND("µ",SUBSTITUTE(A1413,",","µ",1))+2,FIND("µ",SUBSTITUTE(A1413,",","µ",2))-FIND("µ",SUBSTITUTE(A1413,",","µ",1))+4),FIND(" ",MID(A1413,FIND("µ",SUBSTITUTE(A1413,",","µ",1))+2,FIND("µ",SUBSTITUTE(A1413,",","µ",2))-FIND("µ",SUBSTITUTE(A1413,",","µ",1))+4))+1,2)),"JJ/MM/AA") &amp;","&amp;" "&amp; TEXT(VALUE(MID(A1413,FIND(""",""",A1413)+3,10)),"hh:mm:ss")&amp;" "&amp;MID(A1413,FIND("µ",SUBSTITUTE(A1413,",","µ",4))+2,FIND("µ",SUBSTITUTE(A1413,",","µ",5))-FIND("µ",SUBSTITUTE(A1413,",","µ",4))-3) &amp;" "&amp;MID(A1413,FIND("µ",SUBSTITUTE(A1413,",","µ",20))+2,FIND("µ",SUBSTITUTE(A1413,",","µ",21))-FIND("µ",SUBSTITUTE(A1413,",","µ",20))-3)&amp;" "&amp;MID(A1413,FIND("µ",SUBSTITUTE(A1413,",","µ",25))+2,FIND("µ",SUBSTITUTE(A1413,",","µ",26))-FIND("µ",SUBSTITUTE(A1413,",","µ",25))-3)&amp;" "&amp;"€"&amp;MID(A1413,FIND("µ",SUBSTITUTE(A1413,",","µ",26))+2,FIND("µ",SUBSTITUTE(A1413,",","µ",27))-FIND("µ",SUBSTITUTE(A1413,",","µ",26))-3),"NA")</f>
        <v>NA</v>
      </c>
      <c r="F1413" s="44" t="str">
        <f t="shared" si="115"/>
        <v/>
      </c>
      <c r="G1413" s="29"/>
    </row>
    <row r="1414" spans="1:7" ht="15.75" thickBot="1" x14ac:dyDescent="0.3">
      <c r="A1414" s="24"/>
      <c r="B1414" s="29">
        <f t="shared" si="113"/>
        <v>0</v>
      </c>
      <c r="C1414" s="29" t="str">
        <f t="shared" si="112"/>
        <v>#</v>
      </c>
      <c r="D1414" s="29">
        <f t="shared" si="114"/>
        <v>1</v>
      </c>
      <c r="E1414" s="30" t="str">
        <f t="shared" si="116"/>
        <v>NA</v>
      </c>
      <c r="F1414" s="44" t="str">
        <f t="shared" si="115"/>
        <v/>
      </c>
      <c r="G1414" s="29"/>
    </row>
    <row r="1415" spans="1:7" ht="15.75" thickBot="1" x14ac:dyDescent="0.3">
      <c r="A1415" s="25"/>
      <c r="B1415" s="29">
        <f t="shared" si="113"/>
        <v>0</v>
      </c>
      <c r="C1415" s="29" t="str">
        <f t="shared" si="112"/>
        <v>#</v>
      </c>
      <c r="D1415" s="29">
        <f t="shared" si="114"/>
        <v>1</v>
      </c>
      <c r="E1415" s="30" t="str">
        <f t="shared" si="116"/>
        <v>NA</v>
      </c>
      <c r="F1415" s="44" t="str">
        <f t="shared" si="115"/>
        <v/>
      </c>
      <c r="G1415" s="29"/>
    </row>
    <row r="1416" spans="1:7" ht="15.75" thickBot="1" x14ac:dyDescent="0.3">
      <c r="A1416" s="24"/>
      <c r="B1416" s="29">
        <f t="shared" si="113"/>
        <v>0</v>
      </c>
      <c r="C1416" s="29" t="str">
        <f t="shared" si="112"/>
        <v>#</v>
      </c>
      <c r="D1416" s="29">
        <f t="shared" si="114"/>
        <v>1</v>
      </c>
      <c r="E1416" s="30" t="str">
        <f t="shared" si="116"/>
        <v>NA</v>
      </c>
      <c r="F1416" s="44" t="str">
        <f t="shared" si="115"/>
        <v/>
      </c>
      <c r="G1416" s="29"/>
    </row>
    <row r="1417" spans="1:7" ht="15.75" thickBot="1" x14ac:dyDescent="0.3">
      <c r="A1417" s="25"/>
      <c r="B1417" s="29">
        <f t="shared" si="113"/>
        <v>0</v>
      </c>
      <c r="C1417" s="29" t="str">
        <f t="shared" si="112"/>
        <v>#</v>
      </c>
      <c r="D1417" s="29">
        <f t="shared" si="114"/>
        <v>1</v>
      </c>
      <c r="E1417" s="30" t="str">
        <f t="shared" si="116"/>
        <v>NA</v>
      </c>
      <c r="F1417" s="44" t="str">
        <f t="shared" si="115"/>
        <v/>
      </c>
      <c r="G1417" s="29"/>
    </row>
    <row r="1418" spans="1:7" ht="15.75" thickBot="1" x14ac:dyDescent="0.3">
      <c r="A1418" s="24"/>
      <c r="B1418" s="29">
        <f t="shared" si="113"/>
        <v>0</v>
      </c>
      <c r="C1418" s="29" t="str">
        <f t="shared" si="112"/>
        <v>#</v>
      </c>
      <c r="D1418" s="29">
        <f t="shared" si="114"/>
        <v>1</v>
      </c>
      <c r="E1418" s="30" t="str">
        <f t="shared" si="116"/>
        <v>NA</v>
      </c>
      <c r="F1418" s="44" t="str">
        <f t="shared" si="115"/>
        <v/>
      </c>
      <c r="G1418" s="29"/>
    </row>
    <row r="1419" spans="1:7" ht="15.75" thickBot="1" x14ac:dyDescent="0.3">
      <c r="A1419" s="25"/>
      <c r="B1419" s="29">
        <f t="shared" si="113"/>
        <v>0</v>
      </c>
      <c r="C1419" s="29" t="str">
        <f t="shared" si="112"/>
        <v>#</v>
      </c>
      <c r="D1419" s="29">
        <f t="shared" si="114"/>
        <v>1</v>
      </c>
      <c r="E1419" s="30" t="str">
        <f t="shared" si="116"/>
        <v>NA</v>
      </c>
      <c r="F1419" s="44" t="str">
        <f t="shared" si="115"/>
        <v/>
      </c>
      <c r="G1419" s="29"/>
    </row>
    <row r="1420" spans="1:7" ht="15.75" thickBot="1" x14ac:dyDescent="0.3">
      <c r="A1420" s="24"/>
      <c r="B1420" s="29">
        <f t="shared" si="113"/>
        <v>0</v>
      </c>
      <c r="C1420" s="29" t="str">
        <f t="shared" si="112"/>
        <v>#</v>
      </c>
      <c r="D1420" s="29">
        <f t="shared" si="114"/>
        <v>1</v>
      </c>
      <c r="E1420" s="30" t="str">
        <f t="shared" si="116"/>
        <v>NA</v>
      </c>
      <c r="F1420" s="44" t="str">
        <f t="shared" si="115"/>
        <v/>
      </c>
      <c r="G1420" s="29"/>
    </row>
    <row r="1421" spans="1:7" ht="15.75" thickBot="1" x14ac:dyDescent="0.3">
      <c r="A1421" s="25"/>
      <c r="B1421" s="29">
        <f t="shared" si="113"/>
        <v>0</v>
      </c>
      <c r="C1421" s="29" t="str">
        <f t="shared" si="112"/>
        <v>#</v>
      </c>
      <c r="D1421" s="29">
        <f t="shared" si="114"/>
        <v>1</v>
      </c>
      <c r="E1421" s="30" t="str">
        <f t="shared" si="116"/>
        <v>NA</v>
      </c>
      <c r="F1421" s="44" t="str">
        <f t="shared" si="115"/>
        <v/>
      </c>
      <c r="G1421" s="29"/>
    </row>
    <row r="1422" spans="1:7" ht="15.75" thickBot="1" x14ac:dyDescent="0.3">
      <c r="A1422" s="24"/>
      <c r="B1422" s="29">
        <f t="shared" si="113"/>
        <v>0</v>
      </c>
      <c r="C1422" s="29" t="str">
        <f t="shared" si="112"/>
        <v>#</v>
      </c>
      <c r="D1422" s="29">
        <f t="shared" si="114"/>
        <v>1</v>
      </c>
      <c r="E1422" s="30" t="str">
        <f t="shared" si="116"/>
        <v>NA</v>
      </c>
      <c r="F1422" s="44" t="str">
        <f t="shared" si="115"/>
        <v/>
      </c>
      <c r="G1422" s="29"/>
    </row>
    <row r="1423" spans="1:7" ht="15.75" thickBot="1" x14ac:dyDescent="0.3">
      <c r="A1423" s="25"/>
      <c r="B1423" s="29">
        <f t="shared" si="113"/>
        <v>0</v>
      </c>
      <c r="C1423" s="29" t="str">
        <f t="shared" si="112"/>
        <v>#</v>
      </c>
      <c r="D1423" s="29">
        <f t="shared" si="114"/>
        <v>1</v>
      </c>
      <c r="E1423" s="30" t="str">
        <f t="shared" si="116"/>
        <v>NA</v>
      </c>
      <c r="F1423" s="44" t="str">
        <f t="shared" si="115"/>
        <v/>
      </c>
      <c r="G1423" s="29"/>
    </row>
    <row r="1424" spans="1:7" ht="15.75" thickBot="1" x14ac:dyDescent="0.3">
      <c r="A1424" s="24"/>
      <c r="B1424" s="29">
        <f t="shared" si="113"/>
        <v>0</v>
      </c>
      <c r="C1424" s="29" t="str">
        <f t="shared" si="112"/>
        <v>#</v>
      </c>
      <c r="D1424" s="29">
        <f t="shared" si="114"/>
        <v>1</v>
      </c>
      <c r="E1424" s="30" t="str">
        <f t="shared" si="116"/>
        <v>NA</v>
      </c>
      <c r="F1424" s="44" t="str">
        <f t="shared" si="115"/>
        <v/>
      </c>
      <c r="G1424" s="29"/>
    </row>
    <row r="1425" spans="1:7" ht="15.75" thickBot="1" x14ac:dyDescent="0.3">
      <c r="A1425" s="25"/>
      <c r="B1425" s="29">
        <f t="shared" si="113"/>
        <v>0</v>
      </c>
      <c r="C1425" s="29" t="str">
        <f t="shared" si="112"/>
        <v>#</v>
      </c>
      <c r="D1425" s="29">
        <f t="shared" si="114"/>
        <v>1</v>
      </c>
      <c r="E1425" s="30" t="str">
        <f t="shared" si="116"/>
        <v>NA</v>
      </c>
      <c r="F1425" s="44" t="str">
        <f t="shared" si="115"/>
        <v/>
      </c>
      <c r="G1425" s="29"/>
    </row>
    <row r="1426" spans="1:7" ht="15.75" thickBot="1" x14ac:dyDescent="0.3">
      <c r="A1426" s="24"/>
      <c r="B1426" s="29">
        <f t="shared" si="113"/>
        <v>0</v>
      </c>
      <c r="C1426" s="29" t="str">
        <f t="shared" si="112"/>
        <v>#</v>
      </c>
      <c r="D1426" s="29">
        <f t="shared" si="114"/>
        <v>1</v>
      </c>
      <c r="E1426" s="30" t="str">
        <f t="shared" si="116"/>
        <v>NA</v>
      </c>
      <c r="F1426" s="44" t="str">
        <f t="shared" si="115"/>
        <v/>
      </c>
      <c r="G1426" s="29"/>
    </row>
    <row r="1427" spans="1:7" ht="15.75" thickBot="1" x14ac:dyDescent="0.3">
      <c r="A1427" s="25"/>
      <c r="B1427" s="29">
        <f t="shared" si="113"/>
        <v>0</v>
      </c>
      <c r="C1427" s="29" t="str">
        <f t="shared" ref="C1427:C1490" si="117" xml:space="preserve"> "#" &amp; IFERROR(MID(A1427,1,FIND(",",A1427,1)-1),"")</f>
        <v>#</v>
      </c>
      <c r="D1427" s="29">
        <f t="shared" si="114"/>
        <v>1</v>
      </c>
      <c r="E1427" s="30" t="str">
        <f t="shared" si="116"/>
        <v>NA</v>
      </c>
      <c r="F1427" s="44" t="str">
        <f t="shared" si="115"/>
        <v/>
      </c>
      <c r="G1427" s="29"/>
    </row>
    <row r="1428" spans="1:7" ht="15.75" thickBot="1" x14ac:dyDescent="0.3">
      <c r="A1428" s="24"/>
      <c r="B1428" s="29">
        <f t="shared" si="113"/>
        <v>0</v>
      </c>
      <c r="C1428" s="29" t="str">
        <f t="shared" si="117"/>
        <v>#</v>
      </c>
      <c r="D1428" s="29">
        <f t="shared" si="114"/>
        <v>1</v>
      </c>
      <c r="E1428" s="30" t="str">
        <f t="shared" si="116"/>
        <v>NA</v>
      </c>
      <c r="F1428" s="44" t="str">
        <f t="shared" si="115"/>
        <v/>
      </c>
      <c r="G1428" s="29"/>
    </row>
    <row r="1429" spans="1:7" ht="15.75" thickBot="1" x14ac:dyDescent="0.3">
      <c r="A1429" s="25"/>
      <c r="B1429" s="29">
        <f t="shared" si="113"/>
        <v>0</v>
      </c>
      <c r="C1429" s="29" t="str">
        <f t="shared" si="117"/>
        <v>#</v>
      </c>
      <c r="D1429" s="29">
        <f t="shared" si="114"/>
        <v>1</v>
      </c>
      <c r="E1429" s="30" t="str">
        <f t="shared" si="116"/>
        <v>NA</v>
      </c>
      <c r="F1429" s="44" t="str">
        <f t="shared" si="115"/>
        <v/>
      </c>
      <c r="G1429" s="29"/>
    </row>
    <row r="1430" spans="1:7" ht="15.75" thickBot="1" x14ac:dyDescent="0.3">
      <c r="A1430" s="24"/>
      <c r="B1430" s="29">
        <f t="shared" si="113"/>
        <v>0</v>
      </c>
      <c r="C1430" s="29" t="str">
        <f t="shared" si="117"/>
        <v>#</v>
      </c>
      <c r="D1430" s="29">
        <f t="shared" si="114"/>
        <v>1</v>
      </c>
      <c r="E1430" s="30" t="str">
        <f t="shared" si="116"/>
        <v>NA</v>
      </c>
      <c r="F1430" s="44" t="str">
        <f t="shared" si="115"/>
        <v/>
      </c>
      <c r="G1430" s="29"/>
    </row>
    <row r="1431" spans="1:7" ht="15.75" thickBot="1" x14ac:dyDescent="0.3">
      <c r="A1431" s="25"/>
      <c r="B1431" s="29">
        <f t="shared" si="113"/>
        <v>0</v>
      </c>
      <c r="C1431" s="29" t="str">
        <f t="shared" si="117"/>
        <v>#</v>
      </c>
      <c r="D1431" s="29">
        <f t="shared" si="114"/>
        <v>1</v>
      </c>
      <c r="E1431" s="30" t="str">
        <f t="shared" si="116"/>
        <v>NA</v>
      </c>
      <c r="F1431" s="44" t="str">
        <f t="shared" si="115"/>
        <v/>
      </c>
      <c r="G1431" s="29"/>
    </row>
    <row r="1432" spans="1:7" ht="15.75" thickBot="1" x14ac:dyDescent="0.3">
      <c r="A1432" s="24"/>
      <c r="B1432" s="29">
        <f t="shared" si="113"/>
        <v>0</v>
      </c>
      <c r="C1432" s="29" t="str">
        <f t="shared" si="117"/>
        <v>#</v>
      </c>
      <c r="D1432" s="29">
        <f t="shared" si="114"/>
        <v>1</v>
      </c>
      <c r="E1432" s="30" t="str">
        <f t="shared" si="116"/>
        <v>NA</v>
      </c>
      <c r="F1432" s="44" t="str">
        <f t="shared" si="115"/>
        <v/>
      </c>
      <c r="G1432" s="29"/>
    </row>
    <row r="1433" spans="1:7" ht="15.75" thickBot="1" x14ac:dyDescent="0.3">
      <c r="A1433" s="25"/>
      <c r="B1433" s="29">
        <f t="shared" si="113"/>
        <v>0</v>
      </c>
      <c r="C1433" s="29" t="str">
        <f t="shared" si="117"/>
        <v>#</v>
      </c>
      <c r="D1433" s="29">
        <f t="shared" si="114"/>
        <v>1</v>
      </c>
      <c r="E1433" s="30" t="str">
        <f t="shared" si="116"/>
        <v>NA</v>
      </c>
      <c r="F1433" s="44" t="str">
        <f t="shared" si="115"/>
        <v/>
      </c>
      <c r="G1433" s="29"/>
    </row>
    <row r="1434" spans="1:7" ht="15.75" thickBot="1" x14ac:dyDescent="0.3">
      <c r="A1434" s="24"/>
      <c r="B1434" s="29">
        <f t="shared" si="113"/>
        <v>0</v>
      </c>
      <c r="C1434" s="29" t="str">
        <f t="shared" si="117"/>
        <v>#</v>
      </c>
      <c r="D1434" s="29">
        <f t="shared" si="114"/>
        <v>1</v>
      </c>
      <c r="E1434" s="30" t="str">
        <f t="shared" si="116"/>
        <v>NA</v>
      </c>
      <c r="F1434" s="44" t="str">
        <f t="shared" si="115"/>
        <v/>
      </c>
      <c r="G1434" s="29"/>
    </row>
    <row r="1435" spans="1:7" ht="15.75" thickBot="1" x14ac:dyDescent="0.3">
      <c r="A1435" s="25"/>
      <c r="B1435" s="29">
        <f t="shared" si="113"/>
        <v>0</v>
      </c>
      <c r="C1435" s="29" t="str">
        <f t="shared" si="117"/>
        <v>#</v>
      </c>
      <c r="D1435" s="29">
        <f t="shared" si="114"/>
        <v>1</v>
      </c>
      <c r="E1435" s="30" t="str">
        <f t="shared" si="116"/>
        <v>NA</v>
      </c>
      <c r="F1435" s="44" t="str">
        <f t="shared" si="115"/>
        <v/>
      </c>
      <c r="G1435" s="29"/>
    </row>
    <row r="1436" spans="1:7" ht="15.75" thickBot="1" x14ac:dyDescent="0.3">
      <c r="A1436" s="24"/>
      <c r="B1436" s="29">
        <f t="shared" si="113"/>
        <v>0</v>
      </c>
      <c r="C1436" s="29" t="str">
        <f t="shared" si="117"/>
        <v>#</v>
      </c>
      <c r="D1436" s="29">
        <f t="shared" si="114"/>
        <v>1</v>
      </c>
      <c r="E1436" s="30" t="str">
        <f t="shared" si="116"/>
        <v>NA</v>
      </c>
      <c r="F1436" s="44" t="str">
        <f t="shared" si="115"/>
        <v/>
      </c>
      <c r="G1436" s="29"/>
    </row>
    <row r="1437" spans="1:7" ht="15.75" thickBot="1" x14ac:dyDescent="0.3">
      <c r="A1437" s="25"/>
      <c r="B1437" s="29">
        <f t="shared" si="113"/>
        <v>0</v>
      </c>
      <c r="C1437" s="29" t="str">
        <f t="shared" si="117"/>
        <v>#</v>
      </c>
      <c r="D1437" s="29">
        <f t="shared" si="114"/>
        <v>1</v>
      </c>
      <c r="E1437" s="30" t="str">
        <f t="shared" si="116"/>
        <v>NA</v>
      </c>
      <c r="F1437" s="44" t="str">
        <f t="shared" si="115"/>
        <v/>
      </c>
      <c r="G1437" s="29"/>
    </row>
    <row r="1438" spans="1:7" ht="15.75" thickBot="1" x14ac:dyDescent="0.3">
      <c r="A1438" s="24"/>
      <c r="B1438" s="29">
        <f t="shared" si="113"/>
        <v>0</v>
      </c>
      <c r="C1438" s="29" t="str">
        <f t="shared" si="117"/>
        <v>#</v>
      </c>
      <c r="D1438" s="29">
        <f t="shared" si="114"/>
        <v>1</v>
      </c>
      <c r="E1438" s="30" t="str">
        <f t="shared" si="116"/>
        <v>NA</v>
      </c>
      <c r="F1438" s="44" t="str">
        <f t="shared" si="115"/>
        <v/>
      </c>
      <c r="G1438" s="29"/>
    </row>
    <row r="1439" spans="1:7" ht="15.75" thickBot="1" x14ac:dyDescent="0.3">
      <c r="A1439" s="25"/>
      <c r="B1439" s="29">
        <f t="shared" si="113"/>
        <v>0</v>
      </c>
      <c r="C1439" s="29" t="str">
        <f t="shared" si="117"/>
        <v>#</v>
      </c>
      <c r="D1439" s="29">
        <f t="shared" si="114"/>
        <v>1</v>
      </c>
      <c r="E1439" s="30" t="str">
        <f t="shared" si="116"/>
        <v>NA</v>
      </c>
      <c r="F1439" s="44" t="str">
        <f t="shared" si="115"/>
        <v/>
      </c>
      <c r="G1439" s="29"/>
    </row>
    <row r="1440" spans="1:7" ht="15.75" thickBot="1" x14ac:dyDescent="0.3">
      <c r="A1440" s="24"/>
      <c r="B1440" s="29">
        <f t="shared" si="113"/>
        <v>0</v>
      </c>
      <c r="C1440" s="29" t="str">
        <f t="shared" si="117"/>
        <v>#</v>
      </c>
      <c r="D1440" s="29">
        <f t="shared" si="114"/>
        <v>1</v>
      </c>
      <c r="E1440" s="30" t="str">
        <f t="shared" si="116"/>
        <v>NA</v>
      </c>
      <c r="F1440" s="44" t="str">
        <f t="shared" si="115"/>
        <v/>
      </c>
      <c r="G1440" s="29"/>
    </row>
    <row r="1441" spans="1:7" ht="15.75" thickBot="1" x14ac:dyDescent="0.3">
      <c r="A1441" s="25"/>
      <c r="B1441" s="29">
        <f t="shared" si="113"/>
        <v>0</v>
      </c>
      <c r="C1441" s="29" t="str">
        <f t="shared" si="117"/>
        <v>#</v>
      </c>
      <c r="D1441" s="29">
        <f t="shared" si="114"/>
        <v>1</v>
      </c>
      <c r="E1441" s="30" t="str">
        <f t="shared" si="116"/>
        <v>NA</v>
      </c>
      <c r="F1441" s="44" t="str">
        <f t="shared" si="115"/>
        <v/>
      </c>
      <c r="G1441" s="29"/>
    </row>
    <row r="1442" spans="1:7" ht="15.75" thickBot="1" x14ac:dyDescent="0.3">
      <c r="A1442" s="24"/>
      <c r="B1442" s="29">
        <f t="shared" si="113"/>
        <v>0</v>
      </c>
      <c r="C1442" s="29" t="str">
        <f t="shared" si="117"/>
        <v>#</v>
      </c>
      <c r="D1442" s="29">
        <f t="shared" si="114"/>
        <v>1</v>
      </c>
      <c r="E1442" s="30" t="str">
        <f t="shared" si="116"/>
        <v>NA</v>
      </c>
      <c r="F1442" s="44" t="str">
        <f t="shared" si="115"/>
        <v/>
      </c>
      <c r="G1442" s="29"/>
    </row>
    <row r="1443" spans="1:7" ht="15.75" thickBot="1" x14ac:dyDescent="0.3">
      <c r="A1443" s="25"/>
      <c r="B1443" s="29">
        <f t="shared" si="113"/>
        <v>0</v>
      </c>
      <c r="C1443" s="29" t="str">
        <f t="shared" si="117"/>
        <v>#</v>
      </c>
      <c r="D1443" s="29">
        <f t="shared" si="114"/>
        <v>1</v>
      </c>
      <c r="E1443" s="30" t="str">
        <f t="shared" si="116"/>
        <v>NA</v>
      </c>
      <c r="F1443" s="44" t="str">
        <f t="shared" si="115"/>
        <v/>
      </c>
      <c r="G1443" s="29"/>
    </row>
    <row r="1444" spans="1:7" ht="15.75" thickBot="1" x14ac:dyDescent="0.3">
      <c r="A1444" s="24"/>
      <c r="B1444" s="29">
        <f t="shared" si="113"/>
        <v>0</v>
      </c>
      <c r="C1444" s="29" t="str">
        <f t="shared" si="117"/>
        <v>#</v>
      </c>
      <c r="D1444" s="29">
        <f t="shared" si="114"/>
        <v>1</v>
      </c>
      <c r="E1444" s="30" t="str">
        <f t="shared" si="116"/>
        <v>NA</v>
      </c>
      <c r="F1444" s="44" t="str">
        <f t="shared" si="115"/>
        <v/>
      </c>
      <c r="G1444" s="29"/>
    </row>
    <row r="1445" spans="1:7" ht="15.75" thickBot="1" x14ac:dyDescent="0.3">
      <c r="A1445" s="25"/>
      <c r="B1445" s="29">
        <f t="shared" si="113"/>
        <v>0</v>
      </c>
      <c r="C1445" s="29" t="str">
        <f t="shared" si="117"/>
        <v>#</v>
      </c>
      <c r="D1445" s="29">
        <f t="shared" si="114"/>
        <v>1</v>
      </c>
      <c r="E1445" s="30" t="str">
        <f t="shared" si="116"/>
        <v>NA</v>
      </c>
      <c r="F1445" s="44" t="str">
        <f t="shared" si="115"/>
        <v/>
      </c>
      <c r="G1445" s="29"/>
    </row>
    <row r="1446" spans="1:7" ht="15.75" thickBot="1" x14ac:dyDescent="0.3">
      <c r="A1446" s="24"/>
      <c r="B1446" s="29">
        <f t="shared" si="113"/>
        <v>0</v>
      </c>
      <c r="C1446" s="29" t="str">
        <f t="shared" si="117"/>
        <v>#</v>
      </c>
      <c r="D1446" s="29">
        <f t="shared" si="114"/>
        <v>1</v>
      </c>
      <c r="E1446" s="30" t="str">
        <f t="shared" si="116"/>
        <v>NA</v>
      </c>
      <c r="F1446" s="44" t="str">
        <f t="shared" si="115"/>
        <v/>
      </c>
      <c r="G1446" s="29"/>
    </row>
    <row r="1447" spans="1:7" ht="15.75" thickBot="1" x14ac:dyDescent="0.3">
      <c r="A1447" s="25"/>
      <c r="B1447" s="29">
        <f t="shared" si="113"/>
        <v>0</v>
      </c>
      <c r="C1447" s="29" t="str">
        <f t="shared" si="117"/>
        <v>#</v>
      </c>
      <c r="D1447" s="29">
        <f t="shared" si="114"/>
        <v>1</v>
      </c>
      <c r="E1447" s="30" t="str">
        <f t="shared" si="116"/>
        <v>NA</v>
      </c>
      <c r="F1447" s="44" t="str">
        <f t="shared" si="115"/>
        <v/>
      </c>
      <c r="G1447" s="29"/>
    </row>
    <row r="1448" spans="1:7" ht="15.75" thickBot="1" x14ac:dyDescent="0.3">
      <c r="A1448" s="24"/>
      <c r="B1448" s="29">
        <f t="shared" si="113"/>
        <v>0</v>
      </c>
      <c r="C1448" s="29" t="str">
        <f t="shared" si="117"/>
        <v>#</v>
      </c>
      <c r="D1448" s="29">
        <f t="shared" si="114"/>
        <v>1</v>
      </c>
      <c r="E1448" s="30" t="str">
        <f t="shared" si="116"/>
        <v>NA</v>
      </c>
      <c r="F1448" s="44" t="str">
        <f t="shared" si="115"/>
        <v/>
      </c>
      <c r="G1448" s="29"/>
    </row>
    <row r="1449" spans="1:7" ht="15.75" thickBot="1" x14ac:dyDescent="0.3">
      <c r="A1449" s="25"/>
      <c r="B1449" s="29">
        <f t="shared" si="113"/>
        <v>0</v>
      </c>
      <c r="C1449" s="29" t="str">
        <f t="shared" si="117"/>
        <v>#</v>
      </c>
      <c r="D1449" s="29">
        <f t="shared" si="114"/>
        <v>1</v>
      </c>
      <c r="E1449" s="30" t="str">
        <f t="shared" si="116"/>
        <v>NA</v>
      </c>
      <c r="F1449" s="44" t="str">
        <f t="shared" si="115"/>
        <v/>
      </c>
      <c r="G1449" s="29"/>
    </row>
    <row r="1450" spans="1:7" ht="15.75" thickBot="1" x14ac:dyDescent="0.3">
      <c r="A1450" s="24"/>
      <c r="B1450" s="29">
        <f t="shared" si="113"/>
        <v>0</v>
      </c>
      <c r="C1450" s="29" t="str">
        <f t="shared" si="117"/>
        <v>#</v>
      </c>
      <c r="D1450" s="29">
        <f t="shared" si="114"/>
        <v>1</v>
      </c>
      <c r="E1450" s="30" t="str">
        <f t="shared" si="116"/>
        <v>NA</v>
      </c>
      <c r="F1450" s="44" t="str">
        <f t="shared" si="115"/>
        <v/>
      </c>
      <c r="G1450" s="29"/>
    </row>
    <row r="1451" spans="1:7" ht="15.75" thickBot="1" x14ac:dyDescent="0.3">
      <c r="A1451" s="25"/>
      <c r="B1451" s="29">
        <f t="shared" si="113"/>
        <v>0</v>
      </c>
      <c r="C1451" s="29" t="str">
        <f t="shared" si="117"/>
        <v>#</v>
      </c>
      <c r="D1451" s="29">
        <f t="shared" si="114"/>
        <v>1</v>
      </c>
      <c r="E1451" s="30" t="str">
        <f t="shared" si="116"/>
        <v>NA</v>
      </c>
      <c r="F1451" s="44" t="str">
        <f t="shared" si="115"/>
        <v/>
      </c>
      <c r="G1451" s="29"/>
    </row>
    <row r="1452" spans="1:7" ht="15.75" thickBot="1" x14ac:dyDescent="0.3">
      <c r="A1452" s="24"/>
      <c r="B1452" s="29">
        <f t="shared" si="113"/>
        <v>0</v>
      </c>
      <c r="C1452" s="29" t="str">
        <f t="shared" si="117"/>
        <v>#</v>
      </c>
      <c r="D1452" s="29">
        <f t="shared" si="114"/>
        <v>1</v>
      </c>
      <c r="E1452" s="30" t="str">
        <f t="shared" si="116"/>
        <v>NA</v>
      </c>
      <c r="F1452" s="44" t="str">
        <f t="shared" si="115"/>
        <v/>
      </c>
      <c r="G1452" s="29"/>
    </row>
    <row r="1453" spans="1:7" ht="15.75" thickBot="1" x14ac:dyDescent="0.3">
      <c r="A1453" s="25"/>
      <c r="B1453" s="29">
        <f t="shared" si="113"/>
        <v>0</v>
      </c>
      <c r="C1453" s="29" t="str">
        <f t="shared" si="117"/>
        <v>#</v>
      </c>
      <c r="D1453" s="29">
        <f t="shared" si="114"/>
        <v>1</v>
      </c>
      <c r="E1453" s="30" t="str">
        <f t="shared" si="116"/>
        <v>NA</v>
      </c>
      <c r="F1453" s="44" t="str">
        <f t="shared" si="115"/>
        <v/>
      </c>
      <c r="G1453" s="29"/>
    </row>
    <row r="1454" spans="1:7" ht="15.75" thickBot="1" x14ac:dyDescent="0.3">
      <c r="A1454" s="24"/>
      <c r="B1454" s="29">
        <f t="shared" si="113"/>
        <v>0</v>
      </c>
      <c r="C1454" s="29" t="str">
        <f t="shared" si="117"/>
        <v>#</v>
      </c>
      <c r="D1454" s="29">
        <f t="shared" si="114"/>
        <v>1</v>
      </c>
      <c r="E1454" s="30" t="str">
        <f t="shared" si="116"/>
        <v>NA</v>
      </c>
      <c r="F1454" s="44" t="str">
        <f t="shared" si="115"/>
        <v/>
      </c>
      <c r="G1454" s="29"/>
    </row>
    <row r="1455" spans="1:7" ht="15.75" thickBot="1" x14ac:dyDescent="0.3">
      <c r="A1455" s="25"/>
      <c r="B1455" s="29">
        <f t="shared" si="113"/>
        <v>0</v>
      </c>
      <c r="C1455" s="29" t="str">
        <f t="shared" si="117"/>
        <v>#</v>
      </c>
      <c r="D1455" s="29">
        <f t="shared" si="114"/>
        <v>1</v>
      </c>
      <c r="E1455" s="30" t="str">
        <f t="shared" si="116"/>
        <v>NA</v>
      </c>
      <c r="F1455" s="44" t="str">
        <f t="shared" si="115"/>
        <v/>
      </c>
      <c r="G1455" s="29"/>
    </row>
    <row r="1456" spans="1:7" ht="15.75" thickBot="1" x14ac:dyDescent="0.3">
      <c r="A1456" s="24"/>
      <c r="B1456" s="29">
        <f t="shared" si="113"/>
        <v>0</v>
      </c>
      <c r="C1456" s="29" t="str">
        <f t="shared" si="117"/>
        <v>#</v>
      </c>
      <c r="D1456" s="29">
        <f t="shared" si="114"/>
        <v>1</v>
      </c>
      <c r="E1456" s="30" t="str">
        <f t="shared" si="116"/>
        <v>NA</v>
      </c>
      <c r="F1456" s="44" t="str">
        <f t="shared" si="115"/>
        <v/>
      </c>
      <c r="G1456" s="29"/>
    </row>
    <row r="1457" spans="1:7" ht="15.75" thickBot="1" x14ac:dyDescent="0.3">
      <c r="A1457" s="25"/>
      <c r="B1457" s="29">
        <f t="shared" si="113"/>
        <v>0</v>
      </c>
      <c r="C1457" s="29" t="str">
        <f t="shared" si="117"/>
        <v>#</v>
      </c>
      <c r="D1457" s="29">
        <f t="shared" si="114"/>
        <v>1</v>
      </c>
      <c r="E1457" s="30" t="str">
        <f t="shared" si="116"/>
        <v>NA</v>
      </c>
      <c r="F1457" s="44" t="str">
        <f t="shared" si="115"/>
        <v/>
      </c>
      <c r="G1457" s="29"/>
    </row>
    <row r="1458" spans="1:7" ht="15.75" thickBot="1" x14ac:dyDescent="0.3">
      <c r="A1458" s="24"/>
      <c r="B1458" s="29">
        <f t="shared" si="113"/>
        <v>0</v>
      </c>
      <c r="C1458" s="29" t="str">
        <f t="shared" si="117"/>
        <v>#</v>
      </c>
      <c r="D1458" s="29">
        <f t="shared" si="114"/>
        <v>1</v>
      </c>
      <c r="E1458" s="30" t="str">
        <f t="shared" si="116"/>
        <v>NA</v>
      </c>
      <c r="F1458" s="44" t="str">
        <f t="shared" si="115"/>
        <v/>
      </c>
      <c r="G1458" s="29"/>
    </row>
    <row r="1459" spans="1:7" ht="15.75" thickBot="1" x14ac:dyDescent="0.3">
      <c r="A1459" s="25"/>
      <c r="B1459" s="29">
        <f t="shared" si="113"/>
        <v>0</v>
      </c>
      <c r="C1459" s="29" t="str">
        <f t="shared" si="117"/>
        <v>#</v>
      </c>
      <c r="D1459" s="29">
        <f t="shared" si="114"/>
        <v>1</v>
      </c>
      <c r="E1459" s="30" t="str">
        <f t="shared" si="116"/>
        <v>NA</v>
      </c>
      <c r="F1459" s="44" t="str">
        <f t="shared" si="115"/>
        <v/>
      </c>
      <c r="G1459" s="29"/>
    </row>
    <row r="1460" spans="1:7" ht="15.75" thickBot="1" x14ac:dyDescent="0.3">
      <c r="A1460" s="24"/>
      <c r="B1460" s="29">
        <f t="shared" si="113"/>
        <v>0</v>
      </c>
      <c r="C1460" s="29" t="str">
        <f t="shared" si="117"/>
        <v>#</v>
      </c>
      <c r="D1460" s="29">
        <f t="shared" si="114"/>
        <v>1</v>
      </c>
      <c r="E1460" s="30" t="str">
        <f t="shared" si="116"/>
        <v>NA</v>
      </c>
      <c r="F1460" s="44" t="str">
        <f t="shared" si="115"/>
        <v/>
      </c>
      <c r="G1460" s="29"/>
    </row>
    <row r="1461" spans="1:7" ht="15.75" thickBot="1" x14ac:dyDescent="0.3">
      <c r="A1461" s="25"/>
      <c r="B1461" s="29">
        <f t="shared" si="113"/>
        <v>0</v>
      </c>
      <c r="C1461" s="29" t="str">
        <f t="shared" si="117"/>
        <v>#</v>
      </c>
      <c r="D1461" s="29">
        <f t="shared" si="114"/>
        <v>1</v>
      </c>
      <c r="E1461" s="30" t="str">
        <f t="shared" si="116"/>
        <v>NA</v>
      </c>
      <c r="F1461" s="44" t="str">
        <f t="shared" si="115"/>
        <v/>
      </c>
      <c r="G1461" s="29"/>
    </row>
    <row r="1462" spans="1:7" ht="15.75" thickBot="1" x14ac:dyDescent="0.3">
      <c r="A1462" s="24"/>
      <c r="B1462" s="29">
        <f t="shared" si="113"/>
        <v>0</v>
      </c>
      <c r="C1462" s="29" t="str">
        <f t="shared" si="117"/>
        <v>#</v>
      </c>
      <c r="D1462" s="29">
        <f t="shared" si="114"/>
        <v>1</v>
      </c>
      <c r="E1462" s="30" t="str">
        <f t="shared" si="116"/>
        <v>NA</v>
      </c>
      <c r="F1462" s="44" t="str">
        <f t="shared" si="115"/>
        <v/>
      </c>
      <c r="G1462" s="29"/>
    </row>
    <row r="1463" spans="1:7" ht="15.75" thickBot="1" x14ac:dyDescent="0.3">
      <c r="A1463" s="25"/>
      <c r="B1463" s="29">
        <f t="shared" si="113"/>
        <v>0</v>
      </c>
      <c r="C1463" s="29" t="str">
        <f t="shared" si="117"/>
        <v>#</v>
      </c>
      <c r="D1463" s="29">
        <f t="shared" si="114"/>
        <v>1</v>
      </c>
      <c r="E1463" s="30" t="str">
        <f t="shared" si="116"/>
        <v>NA</v>
      </c>
      <c r="F1463" s="44" t="str">
        <f t="shared" si="115"/>
        <v/>
      </c>
      <c r="G1463" s="29"/>
    </row>
    <row r="1464" spans="1:7" ht="15.75" thickBot="1" x14ac:dyDescent="0.3">
      <c r="A1464" s="24"/>
      <c r="B1464" s="29">
        <f t="shared" si="113"/>
        <v>0</v>
      </c>
      <c r="C1464" s="29" t="str">
        <f t="shared" si="117"/>
        <v>#</v>
      </c>
      <c r="D1464" s="29">
        <f t="shared" si="114"/>
        <v>1</v>
      </c>
      <c r="E1464" s="30" t="str">
        <f t="shared" si="116"/>
        <v>NA</v>
      </c>
      <c r="F1464" s="44" t="str">
        <f t="shared" si="115"/>
        <v/>
      </c>
      <c r="G1464" s="29"/>
    </row>
    <row r="1465" spans="1:7" ht="15.75" thickBot="1" x14ac:dyDescent="0.3">
      <c r="A1465" s="25"/>
      <c r="B1465" s="29">
        <f t="shared" si="113"/>
        <v>0</v>
      </c>
      <c r="C1465" s="29" t="str">
        <f t="shared" si="117"/>
        <v>#</v>
      </c>
      <c r="D1465" s="29">
        <f t="shared" si="114"/>
        <v>1</v>
      </c>
      <c r="E1465" s="30" t="str">
        <f t="shared" si="116"/>
        <v>NA</v>
      </c>
      <c r="F1465" s="44" t="str">
        <f t="shared" si="115"/>
        <v/>
      </c>
      <c r="G1465" s="29"/>
    </row>
    <row r="1466" spans="1:7" ht="15.75" thickBot="1" x14ac:dyDescent="0.3">
      <c r="A1466" s="24"/>
      <c r="B1466" s="29">
        <f t="shared" si="113"/>
        <v>0</v>
      </c>
      <c r="C1466" s="29" t="str">
        <f t="shared" si="117"/>
        <v>#</v>
      </c>
      <c r="D1466" s="29">
        <f t="shared" si="114"/>
        <v>1</v>
      </c>
      <c r="E1466" s="30" t="str">
        <f t="shared" si="116"/>
        <v>NA</v>
      </c>
      <c r="F1466" s="44" t="str">
        <f t="shared" si="115"/>
        <v/>
      </c>
      <c r="G1466" s="29"/>
    </row>
    <row r="1467" spans="1:7" ht="15.75" thickBot="1" x14ac:dyDescent="0.3">
      <c r="A1467" s="25"/>
      <c r="B1467" s="29">
        <f t="shared" si="113"/>
        <v>0</v>
      </c>
      <c r="C1467" s="29" t="str">
        <f t="shared" si="117"/>
        <v>#</v>
      </c>
      <c r="D1467" s="29">
        <f t="shared" si="114"/>
        <v>1</v>
      </c>
      <c r="E1467" s="30" t="str">
        <f t="shared" si="116"/>
        <v>NA</v>
      </c>
      <c r="F1467" s="44" t="str">
        <f t="shared" si="115"/>
        <v/>
      </c>
      <c r="G1467" s="29"/>
    </row>
    <row r="1468" spans="1:7" ht="15.75" thickBot="1" x14ac:dyDescent="0.3">
      <c r="A1468" s="24"/>
      <c r="B1468" s="29">
        <f t="shared" si="113"/>
        <v>0</v>
      </c>
      <c r="C1468" s="29" t="str">
        <f t="shared" si="117"/>
        <v>#</v>
      </c>
      <c r="D1468" s="29">
        <f t="shared" si="114"/>
        <v>1</v>
      </c>
      <c r="E1468" s="30" t="str">
        <f t="shared" si="116"/>
        <v>NA</v>
      </c>
      <c r="F1468" s="44" t="str">
        <f t="shared" si="115"/>
        <v/>
      </c>
      <c r="G1468" s="29"/>
    </row>
    <row r="1469" spans="1:7" ht="15.75" thickBot="1" x14ac:dyDescent="0.3">
      <c r="A1469" s="25"/>
      <c r="B1469" s="29">
        <f t="shared" si="113"/>
        <v>0</v>
      </c>
      <c r="C1469" s="29" t="str">
        <f t="shared" si="117"/>
        <v>#</v>
      </c>
      <c r="D1469" s="29">
        <f t="shared" si="114"/>
        <v>1</v>
      </c>
      <c r="E1469" s="30" t="str">
        <f t="shared" si="116"/>
        <v>NA</v>
      </c>
      <c r="F1469" s="44" t="str">
        <f t="shared" si="115"/>
        <v/>
      </c>
      <c r="G1469" s="29"/>
    </row>
    <row r="1470" spans="1:7" ht="15.75" thickBot="1" x14ac:dyDescent="0.3">
      <c r="A1470" s="24"/>
      <c r="B1470" s="29">
        <f t="shared" si="113"/>
        <v>0</v>
      </c>
      <c r="C1470" s="29" t="str">
        <f t="shared" si="117"/>
        <v>#</v>
      </c>
      <c r="D1470" s="29">
        <f t="shared" si="114"/>
        <v>1</v>
      </c>
      <c r="E1470" s="30" t="str">
        <f t="shared" si="116"/>
        <v>NA</v>
      </c>
      <c r="F1470" s="44" t="str">
        <f t="shared" si="115"/>
        <v/>
      </c>
      <c r="G1470" s="29"/>
    </row>
    <row r="1471" spans="1:7" ht="15.75" thickBot="1" x14ac:dyDescent="0.3">
      <c r="A1471" s="25"/>
      <c r="B1471" s="29">
        <f t="shared" si="113"/>
        <v>0</v>
      </c>
      <c r="C1471" s="29" t="str">
        <f t="shared" si="117"/>
        <v>#</v>
      </c>
      <c r="D1471" s="29">
        <f t="shared" si="114"/>
        <v>1</v>
      </c>
      <c r="E1471" s="30" t="str">
        <f t="shared" si="116"/>
        <v>NA</v>
      </c>
      <c r="F1471" s="44" t="str">
        <f t="shared" si="115"/>
        <v/>
      </c>
      <c r="G1471" s="29"/>
    </row>
    <row r="1472" spans="1:7" ht="15.75" thickBot="1" x14ac:dyDescent="0.3">
      <c r="A1472" s="24"/>
      <c r="B1472" s="29">
        <f t="shared" si="113"/>
        <v>0</v>
      </c>
      <c r="C1472" s="29" t="str">
        <f t="shared" si="117"/>
        <v>#</v>
      </c>
      <c r="D1472" s="29">
        <f t="shared" si="114"/>
        <v>1</v>
      </c>
      <c r="E1472" s="30" t="str">
        <f t="shared" si="116"/>
        <v>NA</v>
      </c>
      <c r="F1472" s="44" t="str">
        <f t="shared" si="115"/>
        <v/>
      </c>
      <c r="G1472" s="29"/>
    </row>
    <row r="1473" spans="1:7" ht="15.75" thickBot="1" x14ac:dyDescent="0.3">
      <c r="A1473" s="25"/>
      <c r="B1473" s="29">
        <f t="shared" si="113"/>
        <v>0</v>
      </c>
      <c r="C1473" s="29" t="str">
        <f t="shared" si="117"/>
        <v>#</v>
      </c>
      <c r="D1473" s="29">
        <f t="shared" si="114"/>
        <v>1</v>
      </c>
      <c r="E1473" s="30" t="str">
        <f t="shared" si="116"/>
        <v>NA</v>
      </c>
      <c r="F1473" s="44" t="str">
        <f t="shared" si="115"/>
        <v/>
      </c>
      <c r="G1473" s="29"/>
    </row>
    <row r="1474" spans="1:7" ht="15.75" thickBot="1" x14ac:dyDescent="0.3">
      <c r="A1474" s="24"/>
      <c r="B1474" s="29">
        <f t="shared" ref="B1474:B1537" si="118">LEN(A1474)</f>
        <v>0</v>
      </c>
      <c r="C1474" s="29" t="str">
        <f t="shared" si="117"/>
        <v>#</v>
      </c>
      <c r="D1474" s="29">
        <f t="shared" ref="D1474:D1537" si="119">LEN(C1474)</f>
        <v>1</v>
      </c>
      <c r="E1474" s="30" t="str">
        <f t="shared" si="116"/>
        <v>NA</v>
      </c>
      <c r="F1474" s="44" t="str">
        <f t="shared" ref="F1474:F1537" si="120">IFERROR(MID(E1474,1,FIND(",",E1474,1)-1),"")</f>
        <v/>
      </c>
      <c r="G1474" s="29"/>
    </row>
    <row r="1475" spans="1:7" ht="15.75" thickBot="1" x14ac:dyDescent="0.3">
      <c r="A1475" s="25"/>
      <c r="B1475" s="29">
        <f t="shared" si="118"/>
        <v>0</v>
      </c>
      <c r="C1475" s="29" t="str">
        <f t="shared" si="117"/>
        <v>#</v>
      </c>
      <c r="D1475" s="29">
        <f t="shared" si="119"/>
        <v>1</v>
      </c>
      <c r="E1475" s="30" t="str">
        <f t="shared" si="116"/>
        <v>NA</v>
      </c>
      <c r="F1475" s="44" t="str">
        <f t="shared" si="120"/>
        <v/>
      </c>
      <c r="G1475" s="29"/>
    </row>
    <row r="1476" spans="1:7" ht="15.75" thickBot="1" x14ac:dyDescent="0.3">
      <c r="A1476" s="24"/>
      <c r="B1476" s="29">
        <f t="shared" si="118"/>
        <v>0</v>
      </c>
      <c r="C1476" s="29" t="str">
        <f t="shared" si="117"/>
        <v>#</v>
      </c>
      <c r="D1476" s="29">
        <f t="shared" si="119"/>
        <v>1</v>
      </c>
      <c r="E1476" s="30" t="str">
        <f t="shared" si="116"/>
        <v>NA</v>
      </c>
      <c r="F1476" s="44" t="str">
        <f t="shared" si="120"/>
        <v/>
      </c>
      <c r="G1476" s="29"/>
    </row>
    <row r="1477" spans="1:7" ht="15.75" thickBot="1" x14ac:dyDescent="0.3">
      <c r="A1477" s="25"/>
      <c r="B1477" s="29">
        <f t="shared" si="118"/>
        <v>0</v>
      </c>
      <c r="C1477" s="29" t="str">
        <f t="shared" si="117"/>
        <v>#</v>
      </c>
      <c r="D1477" s="29">
        <f t="shared" si="119"/>
        <v>1</v>
      </c>
      <c r="E1477" s="30" t="str">
        <f t="shared" ref="E1477:E1540" si="121">IFERROR(TEXT(DATE(RIGHT(MID(A1477,FIND("µ",SUBSTITUTE(A1477,",","µ",1))+2,FIND("µ",SUBSTITUTE(A1477,",","µ",2))-FIND("µ",SUBSTITUTE(A1477,",","µ",1))+4),4),MONTH(1&amp;MID(MID(A1477,FIND("µ",SUBSTITUTE(A1477,",","µ",1))+2,FIND("µ",SUBSTITUTE(A1477,",","µ",2))-FIND("µ",SUBSTITUTE(A1477,",","µ",1))+4),1,FIND(" ",MID(A1477,FIND("µ",SUBSTITUTE(A1477,",","µ",1))+2,FIND("µ",SUBSTITUTE(A1477,",","µ",2))-FIND("µ",SUBSTITUTE(A1477,",","µ",1))+4))-1)),MID(MID(A1477,FIND("µ",SUBSTITUTE(A1477,",","µ",1))+2,FIND("µ",SUBSTITUTE(A1477,",","µ",2))-FIND("µ",SUBSTITUTE(A1477,",","µ",1))+4),FIND(" ",MID(A1477,FIND("µ",SUBSTITUTE(A1477,",","µ",1))+2,FIND("µ",SUBSTITUTE(A1477,",","µ",2))-FIND("µ",SUBSTITUTE(A1477,",","µ",1))+4))+1,2)),"JJ/MM/AA") &amp;","&amp;" "&amp; TEXT(VALUE(MID(A1477,FIND(""",""",A1477)+3,10)),"hh:mm:ss")&amp;" "&amp;MID(A1477,FIND("µ",SUBSTITUTE(A1477,",","µ",4))+2,FIND("µ",SUBSTITUTE(A1477,",","µ",5))-FIND("µ",SUBSTITUTE(A1477,",","µ",4))-3) &amp;" "&amp;MID(A1477,FIND("µ",SUBSTITUTE(A1477,",","µ",20))+2,FIND("µ",SUBSTITUTE(A1477,",","µ",21))-FIND("µ",SUBSTITUTE(A1477,",","µ",20))-3)&amp;" "&amp;MID(A1477,FIND("µ",SUBSTITUTE(A1477,",","µ",25))+2,FIND("µ",SUBSTITUTE(A1477,",","µ",26))-FIND("µ",SUBSTITUTE(A1477,",","µ",25))-3)&amp;" "&amp;"€"&amp;MID(A1477,FIND("µ",SUBSTITUTE(A1477,",","µ",26))+2,FIND("µ",SUBSTITUTE(A1477,",","µ",27))-FIND("µ",SUBSTITUTE(A1477,",","µ",26))-3),"NA")</f>
        <v>NA</v>
      </c>
      <c r="F1477" s="44" t="str">
        <f t="shared" si="120"/>
        <v/>
      </c>
      <c r="G1477" s="29"/>
    </row>
    <row r="1478" spans="1:7" ht="15.75" thickBot="1" x14ac:dyDescent="0.3">
      <c r="A1478" s="24"/>
      <c r="B1478" s="29">
        <f t="shared" si="118"/>
        <v>0</v>
      </c>
      <c r="C1478" s="29" t="str">
        <f t="shared" si="117"/>
        <v>#</v>
      </c>
      <c r="D1478" s="29">
        <f t="shared" si="119"/>
        <v>1</v>
      </c>
      <c r="E1478" s="30" t="str">
        <f t="shared" si="121"/>
        <v>NA</v>
      </c>
      <c r="F1478" s="44" t="str">
        <f t="shared" si="120"/>
        <v/>
      </c>
      <c r="G1478" s="29"/>
    </row>
    <row r="1479" spans="1:7" ht="15.75" thickBot="1" x14ac:dyDescent="0.3">
      <c r="A1479" s="25"/>
      <c r="B1479" s="29">
        <f t="shared" si="118"/>
        <v>0</v>
      </c>
      <c r="C1479" s="29" t="str">
        <f t="shared" si="117"/>
        <v>#</v>
      </c>
      <c r="D1479" s="29">
        <f t="shared" si="119"/>
        <v>1</v>
      </c>
      <c r="E1479" s="30" t="str">
        <f t="shared" si="121"/>
        <v>NA</v>
      </c>
      <c r="F1479" s="44" t="str">
        <f t="shared" si="120"/>
        <v/>
      </c>
      <c r="G1479" s="29"/>
    </row>
    <row r="1480" spans="1:7" ht="15.75" thickBot="1" x14ac:dyDescent="0.3">
      <c r="A1480" s="24"/>
      <c r="B1480" s="29">
        <f t="shared" si="118"/>
        <v>0</v>
      </c>
      <c r="C1480" s="29" t="str">
        <f t="shared" si="117"/>
        <v>#</v>
      </c>
      <c r="D1480" s="29">
        <f t="shared" si="119"/>
        <v>1</v>
      </c>
      <c r="E1480" s="30" t="str">
        <f t="shared" si="121"/>
        <v>NA</v>
      </c>
      <c r="F1480" s="44" t="str">
        <f t="shared" si="120"/>
        <v/>
      </c>
      <c r="G1480" s="29"/>
    </row>
    <row r="1481" spans="1:7" ht="15.75" thickBot="1" x14ac:dyDescent="0.3">
      <c r="A1481" s="25"/>
      <c r="B1481" s="29">
        <f t="shared" si="118"/>
        <v>0</v>
      </c>
      <c r="C1481" s="29" t="str">
        <f t="shared" si="117"/>
        <v>#</v>
      </c>
      <c r="D1481" s="29">
        <f t="shared" si="119"/>
        <v>1</v>
      </c>
      <c r="E1481" s="30" t="str">
        <f t="shared" si="121"/>
        <v>NA</v>
      </c>
      <c r="F1481" s="44" t="str">
        <f t="shared" si="120"/>
        <v/>
      </c>
      <c r="G1481" s="29"/>
    </row>
    <row r="1482" spans="1:7" ht="15.75" thickBot="1" x14ac:dyDescent="0.3">
      <c r="A1482" s="24"/>
      <c r="B1482" s="29">
        <f t="shared" si="118"/>
        <v>0</v>
      </c>
      <c r="C1482" s="29" t="str">
        <f t="shared" si="117"/>
        <v>#</v>
      </c>
      <c r="D1482" s="29">
        <f t="shared" si="119"/>
        <v>1</v>
      </c>
      <c r="E1482" s="30" t="str">
        <f t="shared" si="121"/>
        <v>NA</v>
      </c>
      <c r="F1482" s="44" t="str">
        <f t="shared" si="120"/>
        <v/>
      </c>
      <c r="G1482" s="29"/>
    </row>
    <row r="1483" spans="1:7" ht="15.75" thickBot="1" x14ac:dyDescent="0.3">
      <c r="A1483" s="25"/>
      <c r="B1483" s="29">
        <f t="shared" si="118"/>
        <v>0</v>
      </c>
      <c r="C1483" s="29" t="str">
        <f t="shared" si="117"/>
        <v>#</v>
      </c>
      <c r="D1483" s="29">
        <f t="shared" si="119"/>
        <v>1</v>
      </c>
      <c r="E1483" s="30" t="str">
        <f t="shared" si="121"/>
        <v>NA</v>
      </c>
      <c r="F1483" s="44" t="str">
        <f t="shared" si="120"/>
        <v/>
      </c>
      <c r="G1483" s="29"/>
    </row>
    <row r="1484" spans="1:7" ht="15.75" thickBot="1" x14ac:dyDescent="0.3">
      <c r="A1484" s="24"/>
      <c r="B1484" s="29">
        <f t="shared" si="118"/>
        <v>0</v>
      </c>
      <c r="C1484" s="29" t="str">
        <f t="shared" si="117"/>
        <v>#</v>
      </c>
      <c r="D1484" s="29">
        <f t="shared" si="119"/>
        <v>1</v>
      </c>
      <c r="E1484" s="30" t="str">
        <f t="shared" si="121"/>
        <v>NA</v>
      </c>
      <c r="F1484" s="44" t="str">
        <f t="shared" si="120"/>
        <v/>
      </c>
      <c r="G1484" s="29"/>
    </row>
    <row r="1485" spans="1:7" ht="15.75" thickBot="1" x14ac:dyDescent="0.3">
      <c r="A1485" s="25"/>
      <c r="B1485" s="29">
        <f t="shared" si="118"/>
        <v>0</v>
      </c>
      <c r="C1485" s="29" t="str">
        <f t="shared" si="117"/>
        <v>#</v>
      </c>
      <c r="D1485" s="29">
        <f t="shared" si="119"/>
        <v>1</v>
      </c>
      <c r="E1485" s="30" t="str">
        <f t="shared" si="121"/>
        <v>NA</v>
      </c>
      <c r="F1485" s="44" t="str">
        <f t="shared" si="120"/>
        <v/>
      </c>
      <c r="G1485" s="29"/>
    </row>
    <row r="1486" spans="1:7" ht="15.75" thickBot="1" x14ac:dyDescent="0.3">
      <c r="A1486" s="24"/>
      <c r="B1486" s="29">
        <f t="shared" si="118"/>
        <v>0</v>
      </c>
      <c r="C1486" s="29" t="str">
        <f t="shared" si="117"/>
        <v>#</v>
      </c>
      <c r="D1486" s="29">
        <f t="shared" si="119"/>
        <v>1</v>
      </c>
      <c r="E1486" s="30" t="str">
        <f t="shared" si="121"/>
        <v>NA</v>
      </c>
      <c r="F1486" s="44" t="str">
        <f t="shared" si="120"/>
        <v/>
      </c>
      <c r="G1486" s="29"/>
    </row>
    <row r="1487" spans="1:7" ht="15.75" thickBot="1" x14ac:dyDescent="0.3">
      <c r="A1487" s="25"/>
      <c r="B1487" s="29">
        <f t="shared" si="118"/>
        <v>0</v>
      </c>
      <c r="C1487" s="29" t="str">
        <f t="shared" si="117"/>
        <v>#</v>
      </c>
      <c r="D1487" s="29">
        <f t="shared" si="119"/>
        <v>1</v>
      </c>
      <c r="E1487" s="30" t="str">
        <f t="shared" si="121"/>
        <v>NA</v>
      </c>
      <c r="F1487" s="44" t="str">
        <f t="shared" si="120"/>
        <v/>
      </c>
      <c r="G1487" s="29"/>
    </row>
    <row r="1488" spans="1:7" ht="15.75" thickBot="1" x14ac:dyDescent="0.3">
      <c r="A1488" s="24"/>
      <c r="B1488" s="29">
        <f t="shared" si="118"/>
        <v>0</v>
      </c>
      <c r="C1488" s="29" t="str">
        <f t="shared" si="117"/>
        <v>#</v>
      </c>
      <c r="D1488" s="29">
        <f t="shared" si="119"/>
        <v>1</v>
      </c>
      <c r="E1488" s="30" t="str">
        <f t="shared" si="121"/>
        <v>NA</v>
      </c>
      <c r="F1488" s="44" t="str">
        <f t="shared" si="120"/>
        <v/>
      </c>
      <c r="G1488" s="29"/>
    </row>
    <row r="1489" spans="1:7" ht="15.75" thickBot="1" x14ac:dyDescent="0.3">
      <c r="A1489" s="25"/>
      <c r="B1489" s="29">
        <f t="shared" si="118"/>
        <v>0</v>
      </c>
      <c r="C1489" s="29" t="str">
        <f t="shared" si="117"/>
        <v>#</v>
      </c>
      <c r="D1489" s="29">
        <f t="shared" si="119"/>
        <v>1</v>
      </c>
      <c r="E1489" s="30" t="str">
        <f t="shared" si="121"/>
        <v>NA</v>
      </c>
      <c r="F1489" s="44" t="str">
        <f t="shared" si="120"/>
        <v/>
      </c>
      <c r="G1489" s="29"/>
    </row>
    <row r="1490" spans="1:7" ht="15.75" thickBot="1" x14ac:dyDescent="0.3">
      <c r="A1490" s="24"/>
      <c r="B1490" s="29">
        <f t="shared" si="118"/>
        <v>0</v>
      </c>
      <c r="C1490" s="29" t="str">
        <f t="shared" si="117"/>
        <v>#</v>
      </c>
      <c r="D1490" s="29">
        <f t="shared" si="119"/>
        <v>1</v>
      </c>
      <c r="E1490" s="30" t="str">
        <f t="shared" si="121"/>
        <v>NA</v>
      </c>
      <c r="F1490" s="44" t="str">
        <f t="shared" si="120"/>
        <v/>
      </c>
      <c r="G1490" s="29"/>
    </row>
    <row r="1491" spans="1:7" ht="15.75" thickBot="1" x14ac:dyDescent="0.3">
      <c r="A1491" s="25"/>
      <c r="B1491" s="29">
        <f t="shared" si="118"/>
        <v>0</v>
      </c>
      <c r="C1491" s="29" t="str">
        <f t="shared" ref="C1491:C1554" si="122" xml:space="preserve"> "#" &amp; IFERROR(MID(A1491,1,FIND(",",A1491,1)-1),"")</f>
        <v>#</v>
      </c>
      <c r="D1491" s="29">
        <f t="shared" si="119"/>
        <v>1</v>
      </c>
      <c r="E1491" s="30" t="str">
        <f t="shared" si="121"/>
        <v>NA</v>
      </c>
      <c r="F1491" s="44" t="str">
        <f t="shared" si="120"/>
        <v/>
      </c>
      <c r="G1491" s="29"/>
    </row>
    <row r="1492" spans="1:7" ht="15.75" thickBot="1" x14ac:dyDescent="0.3">
      <c r="A1492" s="24"/>
      <c r="B1492" s="29">
        <f t="shared" si="118"/>
        <v>0</v>
      </c>
      <c r="C1492" s="29" t="str">
        <f t="shared" si="122"/>
        <v>#</v>
      </c>
      <c r="D1492" s="29">
        <f t="shared" si="119"/>
        <v>1</v>
      </c>
      <c r="E1492" s="30" t="str">
        <f t="shared" si="121"/>
        <v>NA</v>
      </c>
      <c r="F1492" s="44" t="str">
        <f t="shared" si="120"/>
        <v/>
      </c>
      <c r="G1492" s="29"/>
    </row>
    <row r="1493" spans="1:7" ht="15.75" thickBot="1" x14ac:dyDescent="0.3">
      <c r="A1493" s="25"/>
      <c r="B1493" s="29">
        <f t="shared" si="118"/>
        <v>0</v>
      </c>
      <c r="C1493" s="29" t="str">
        <f t="shared" si="122"/>
        <v>#</v>
      </c>
      <c r="D1493" s="29">
        <f t="shared" si="119"/>
        <v>1</v>
      </c>
      <c r="E1493" s="30" t="str">
        <f t="shared" si="121"/>
        <v>NA</v>
      </c>
      <c r="F1493" s="44" t="str">
        <f t="shared" si="120"/>
        <v/>
      </c>
      <c r="G1493" s="29"/>
    </row>
    <row r="1494" spans="1:7" ht="15.75" thickBot="1" x14ac:dyDescent="0.3">
      <c r="A1494" s="24"/>
      <c r="B1494" s="29">
        <f t="shared" si="118"/>
        <v>0</v>
      </c>
      <c r="C1494" s="29" t="str">
        <f t="shared" si="122"/>
        <v>#</v>
      </c>
      <c r="D1494" s="29">
        <f t="shared" si="119"/>
        <v>1</v>
      </c>
      <c r="E1494" s="30" t="str">
        <f t="shared" si="121"/>
        <v>NA</v>
      </c>
      <c r="F1494" s="44" t="str">
        <f t="shared" si="120"/>
        <v/>
      </c>
      <c r="G1494" s="29"/>
    </row>
    <row r="1495" spans="1:7" ht="15.75" thickBot="1" x14ac:dyDescent="0.3">
      <c r="A1495" s="25"/>
      <c r="B1495" s="29">
        <f t="shared" si="118"/>
        <v>0</v>
      </c>
      <c r="C1495" s="29" t="str">
        <f t="shared" si="122"/>
        <v>#</v>
      </c>
      <c r="D1495" s="29">
        <f t="shared" si="119"/>
        <v>1</v>
      </c>
      <c r="E1495" s="30" t="str">
        <f t="shared" si="121"/>
        <v>NA</v>
      </c>
      <c r="F1495" s="44" t="str">
        <f t="shared" si="120"/>
        <v/>
      </c>
      <c r="G1495" s="29"/>
    </row>
    <row r="1496" spans="1:7" ht="15.75" thickBot="1" x14ac:dyDescent="0.3">
      <c r="A1496" s="24"/>
      <c r="B1496" s="29">
        <f t="shared" si="118"/>
        <v>0</v>
      </c>
      <c r="C1496" s="29" t="str">
        <f t="shared" si="122"/>
        <v>#</v>
      </c>
      <c r="D1496" s="29">
        <f t="shared" si="119"/>
        <v>1</v>
      </c>
      <c r="E1496" s="30" t="str">
        <f t="shared" si="121"/>
        <v>NA</v>
      </c>
      <c r="F1496" s="44" t="str">
        <f t="shared" si="120"/>
        <v/>
      </c>
      <c r="G1496" s="29"/>
    </row>
    <row r="1497" spans="1:7" ht="15.75" thickBot="1" x14ac:dyDescent="0.3">
      <c r="A1497" s="25"/>
      <c r="B1497" s="29">
        <f t="shared" si="118"/>
        <v>0</v>
      </c>
      <c r="C1497" s="29" t="str">
        <f t="shared" si="122"/>
        <v>#</v>
      </c>
      <c r="D1497" s="29">
        <f t="shared" si="119"/>
        <v>1</v>
      </c>
      <c r="E1497" s="30" t="str">
        <f t="shared" si="121"/>
        <v>NA</v>
      </c>
      <c r="F1497" s="44" t="str">
        <f t="shared" si="120"/>
        <v/>
      </c>
      <c r="G1497" s="29"/>
    </row>
    <row r="1498" spans="1:7" ht="15.75" thickBot="1" x14ac:dyDescent="0.3">
      <c r="A1498" s="24"/>
      <c r="B1498" s="29">
        <f t="shared" si="118"/>
        <v>0</v>
      </c>
      <c r="C1498" s="29" t="str">
        <f t="shared" si="122"/>
        <v>#</v>
      </c>
      <c r="D1498" s="29">
        <f t="shared" si="119"/>
        <v>1</v>
      </c>
      <c r="E1498" s="30" t="str">
        <f t="shared" si="121"/>
        <v>NA</v>
      </c>
      <c r="F1498" s="44" t="str">
        <f t="shared" si="120"/>
        <v/>
      </c>
      <c r="G1498" s="29"/>
    </row>
    <row r="1499" spans="1:7" ht="15.75" thickBot="1" x14ac:dyDescent="0.3">
      <c r="A1499" s="25"/>
      <c r="B1499" s="29">
        <f t="shared" si="118"/>
        <v>0</v>
      </c>
      <c r="C1499" s="29" t="str">
        <f t="shared" si="122"/>
        <v>#</v>
      </c>
      <c r="D1499" s="29">
        <f t="shared" si="119"/>
        <v>1</v>
      </c>
      <c r="E1499" s="30" t="str">
        <f t="shared" si="121"/>
        <v>NA</v>
      </c>
      <c r="F1499" s="44" t="str">
        <f t="shared" si="120"/>
        <v/>
      </c>
      <c r="G1499" s="29"/>
    </row>
    <row r="1500" spans="1:7" ht="15.75" thickBot="1" x14ac:dyDescent="0.3">
      <c r="A1500" s="24"/>
      <c r="B1500" s="29">
        <f t="shared" si="118"/>
        <v>0</v>
      </c>
      <c r="C1500" s="29" t="str">
        <f t="shared" si="122"/>
        <v>#</v>
      </c>
      <c r="D1500" s="29">
        <f t="shared" si="119"/>
        <v>1</v>
      </c>
      <c r="E1500" s="30" t="str">
        <f t="shared" si="121"/>
        <v>NA</v>
      </c>
      <c r="F1500" s="44" t="str">
        <f t="shared" si="120"/>
        <v/>
      </c>
      <c r="G1500" s="29"/>
    </row>
    <row r="1501" spans="1:7" ht="15.75" thickBot="1" x14ac:dyDescent="0.3">
      <c r="A1501" s="25"/>
      <c r="B1501" s="29">
        <f t="shared" si="118"/>
        <v>0</v>
      </c>
      <c r="C1501" s="29" t="str">
        <f t="shared" si="122"/>
        <v>#</v>
      </c>
      <c r="D1501" s="29">
        <f t="shared" si="119"/>
        <v>1</v>
      </c>
      <c r="E1501" s="30" t="str">
        <f t="shared" si="121"/>
        <v>NA</v>
      </c>
      <c r="F1501" s="44" t="str">
        <f t="shared" si="120"/>
        <v/>
      </c>
      <c r="G1501" s="29"/>
    </row>
    <row r="1502" spans="1:7" ht="15.75" thickBot="1" x14ac:dyDescent="0.3">
      <c r="A1502" s="24"/>
      <c r="B1502" s="29">
        <f t="shared" si="118"/>
        <v>0</v>
      </c>
      <c r="C1502" s="29" t="str">
        <f t="shared" si="122"/>
        <v>#</v>
      </c>
      <c r="D1502" s="29">
        <f t="shared" si="119"/>
        <v>1</v>
      </c>
      <c r="E1502" s="30" t="str">
        <f t="shared" si="121"/>
        <v>NA</v>
      </c>
      <c r="F1502" s="44" t="str">
        <f t="shared" si="120"/>
        <v/>
      </c>
      <c r="G1502" s="29"/>
    </row>
    <row r="1503" spans="1:7" ht="15.75" thickBot="1" x14ac:dyDescent="0.3">
      <c r="A1503" s="25"/>
      <c r="B1503" s="29">
        <f t="shared" si="118"/>
        <v>0</v>
      </c>
      <c r="C1503" s="29" t="str">
        <f t="shared" si="122"/>
        <v>#</v>
      </c>
      <c r="D1503" s="29">
        <f t="shared" si="119"/>
        <v>1</v>
      </c>
      <c r="E1503" s="30" t="str">
        <f t="shared" si="121"/>
        <v>NA</v>
      </c>
      <c r="F1503" s="44" t="str">
        <f t="shared" si="120"/>
        <v/>
      </c>
      <c r="G1503" s="29"/>
    </row>
    <row r="1504" spans="1:7" ht="15.75" thickBot="1" x14ac:dyDescent="0.3">
      <c r="A1504" s="24"/>
      <c r="B1504" s="29">
        <f t="shared" si="118"/>
        <v>0</v>
      </c>
      <c r="C1504" s="29" t="str">
        <f t="shared" si="122"/>
        <v>#</v>
      </c>
      <c r="D1504" s="29">
        <f t="shared" si="119"/>
        <v>1</v>
      </c>
      <c r="E1504" s="30" t="str">
        <f t="shared" si="121"/>
        <v>NA</v>
      </c>
      <c r="F1504" s="44" t="str">
        <f t="shared" si="120"/>
        <v/>
      </c>
      <c r="G1504" s="29"/>
    </row>
    <row r="1505" spans="1:7" ht="15.75" thickBot="1" x14ac:dyDescent="0.3">
      <c r="A1505" s="25"/>
      <c r="B1505" s="29">
        <f t="shared" si="118"/>
        <v>0</v>
      </c>
      <c r="C1505" s="29" t="str">
        <f t="shared" si="122"/>
        <v>#</v>
      </c>
      <c r="D1505" s="29">
        <f t="shared" si="119"/>
        <v>1</v>
      </c>
      <c r="E1505" s="30" t="str">
        <f t="shared" si="121"/>
        <v>NA</v>
      </c>
      <c r="F1505" s="44" t="str">
        <f t="shared" si="120"/>
        <v/>
      </c>
      <c r="G1505" s="29"/>
    </row>
    <row r="1506" spans="1:7" ht="15.75" thickBot="1" x14ac:dyDescent="0.3">
      <c r="A1506" s="24"/>
      <c r="B1506" s="29">
        <f t="shared" si="118"/>
        <v>0</v>
      </c>
      <c r="C1506" s="29" t="str">
        <f t="shared" si="122"/>
        <v>#</v>
      </c>
      <c r="D1506" s="29">
        <f t="shared" si="119"/>
        <v>1</v>
      </c>
      <c r="E1506" s="30" t="str">
        <f t="shared" si="121"/>
        <v>NA</v>
      </c>
      <c r="F1506" s="44" t="str">
        <f t="shared" si="120"/>
        <v/>
      </c>
      <c r="G1506" s="29"/>
    </row>
    <row r="1507" spans="1:7" ht="15.75" thickBot="1" x14ac:dyDescent="0.3">
      <c r="A1507" s="25"/>
      <c r="B1507" s="29">
        <f t="shared" si="118"/>
        <v>0</v>
      </c>
      <c r="C1507" s="29" t="str">
        <f t="shared" si="122"/>
        <v>#</v>
      </c>
      <c r="D1507" s="29">
        <f t="shared" si="119"/>
        <v>1</v>
      </c>
      <c r="E1507" s="30" t="str">
        <f t="shared" si="121"/>
        <v>NA</v>
      </c>
      <c r="F1507" s="44" t="str">
        <f t="shared" si="120"/>
        <v/>
      </c>
      <c r="G1507" s="29"/>
    </row>
    <row r="1508" spans="1:7" ht="15.75" thickBot="1" x14ac:dyDescent="0.3">
      <c r="A1508" s="24"/>
      <c r="B1508" s="29">
        <f t="shared" si="118"/>
        <v>0</v>
      </c>
      <c r="C1508" s="29" t="str">
        <f t="shared" si="122"/>
        <v>#</v>
      </c>
      <c r="D1508" s="29">
        <f t="shared" si="119"/>
        <v>1</v>
      </c>
      <c r="E1508" s="30" t="str">
        <f t="shared" si="121"/>
        <v>NA</v>
      </c>
      <c r="F1508" s="44" t="str">
        <f t="shared" si="120"/>
        <v/>
      </c>
      <c r="G1508" s="29"/>
    </row>
    <row r="1509" spans="1:7" ht="15.75" thickBot="1" x14ac:dyDescent="0.3">
      <c r="A1509" s="25"/>
      <c r="B1509" s="29">
        <f t="shared" si="118"/>
        <v>0</v>
      </c>
      <c r="C1509" s="29" t="str">
        <f t="shared" si="122"/>
        <v>#</v>
      </c>
      <c r="D1509" s="29">
        <f t="shared" si="119"/>
        <v>1</v>
      </c>
      <c r="E1509" s="30" t="str">
        <f t="shared" si="121"/>
        <v>NA</v>
      </c>
      <c r="F1509" s="44" t="str">
        <f t="shared" si="120"/>
        <v/>
      </c>
      <c r="G1509" s="29"/>
    </row>
    <row r="1510" spans="1:7" ht="15.75" thickBot="1" x14ac:dyDescent="0.3">
      <c r="A1510" s="24"/>
      <c r="B1510" s="29">
        <f t="shared" si="118"/>
        <v>0</v>
      </c>
      <c r="C1510" s="29" t="str">
        <f t="shared" si="122"/>
        <v>#</v>
      </c>
      <c r="D1510" s="29">
        <f t="shared" si="119"/>
        <v>1</v>
      </c>
      <c r="E1510" s="30" t="str">
        <f t="shared" si="121"/>
        <v>NA</v>
      </c>
      <c r="F1510" s="44" t="str">
        <f t="shared" si="120"/>
        <v/>
      </c>
      <c r="G1510" s="29"/>
    </row>
    <row r="1511" spans="1:7" ht="15.75" thickBot="1" x14ac:dyDescent="0.3">
      <c r="A1511" s="25"/>
      <c r="B1511" s="29">
        <f t="shared" si="118"/>
        <v>0</v>
      </c>
      <c r="C1511" s="29" t="str">
        <f t="shared" si="122"/>
        <v>#</v>
      </c>
      <c r="D1511" s="29">
        <f t="shared" si="119"/>
        <v>1</v>
      </c>
      <c r="E1511" s="30" t="str">
        <f t="shared" si="121"/>
        <v>NA</v>
      </c>
      <c r="F1511" s="44" t="str">
        <f t="shared" si="120"/>
        <v/>
      </c>
      <c r="G1511" s="29"/>
    </row>
    <row r="1512" spans="1:7" ht="15.75" thickBot="1" x14ac:dyDescent="0.3">
      <c r="A1512" s="24"/>
      <c r="B1512" s="29">
        <f t="shared" si="118"/>
        <v>0</v>
      </c>
      <c r="C1512" s="29" t="str">
        <f t="shared" si="122"/>
        <v>#</v>
      </c>
      <c r="D1512" s="29">
        <f t="shared" si="119"/>
        <v>1</v>
      </c>
      <c r="E1512" s="30" t="str">
        <f t="shared" si="121"/>
        <v>NA</v>
      </c>
      <c r="F1512" s="44" t="str">
        <f t="shared" si="120"/>
        <v/>
      </c>
      <c r="G1512" s="29"/>
    </row>
    <row r="1513" spans="1:7" ht="15.75" thickBot="1" x14ac:dyDescent="0.3">
      <c r="A1513" s="25"/>
      <c r="B1513" s="29">
        <f t="shared" si="118"/>
        <v>0</v>
      </c>
      <c r="C1513" s="29" t="str">
        <f t="shared" si="122"/>
        <v>#</v>
      </c>
      <c r="D1513" s="29">
        <f t="shared" si="119"/>
        <v>1</v>
      </c>
      <c r="E1513" s="30" t="str">
        <f t="shared" si="121"/>
        <v>NA</v>
      </c>
      <c r="F1513" s="44" t="str">
        <f t="shared" si="120"/>
        <v/>
      </c>
      <c r="G1513" s="29"/>
    </row>
    <row r="1514" spans="1:7" ht="15.75" thickBot="1" x14ac:dyDescent="0.3">
      <c r="A1514" s="24"/>
      <c r="B1514" s="29">
        <f t="shared" si="118"/>
        <v>0</v>
      </c>
      <c r="C1514" s="29" t="str">
        <f t="shared" si="122"/>
        <v>#</v>
      </c>
      <c r="D1514" s="29">
        <f t="shared" si="119"/>
        <v>1</v>
      </c>
      <c r="E1514" s="30" t="str">
        <f t="shared" si="121"/>
        <v>NA</v>
      </c>
      <c r="F1514" s="44" t="str">
        <f t="shared" si="120"/>
        <v/>
      </c>
      <c r="G1514" s="29"/>
    </row>
    <row r="1515" spans="1:7" ht="15.75" thickBot="1" x14ac:dyDescent="0.3">
      <c r="A1515" s="25"/>
      <c r="B1515" s="29">
        <f t="shared" si="118"/>
        <v>0</v>
      </c>
      <c r="C1515" s="29" t="str">
        <f t="shared" si="122"/>
        <v>#</v>
      </c>
      <c r="D1515" s="29">
        <f t="shared" si="119"/>
        <v>1</v>
      </c>
      <c r="E1515" s="30" t="str">
        <f t="shared" si="121"/>
        <v>NA</v>
      </c>
      <c r="F1515" s="44" t="str">
        <f t="shared" si="120"/>
        <v/>
      </c>
      <c r="G1515" s="29"/>
    </row>
    <row r="1516" spans="1:7" ht="15.75" thickBot="1" x14ac:dyDescent="0.3">
      <c r="A1516" s="24"/>
      <c r="B1516" s="29">
        <f t="shared" si="118"/>
        <v>0</v>
      </c>
      <c r="C1516" s="29" t="str">
        <f t="shared" si="122"/>
        <v>#</v>
      </c>
      <c r="D1516" s="29">
        <f t="shared" si="119"/>
        <v>1</v>
      </c>
      <c r="E1516" s="30" t="str">
        <f t="shared" si="121"/>
        <v>NA</v>
      </c>
      <c r="F1516" s="44" t="str">
        <f t="shared" si="120"/>
        <v/>
      </c>
      <c r="G1516" s="29"/>
    </row>
    <row r="1517" spans="1:7" ht="15.75" thickBot="1" x14ac:dyDescent="0.3">
      <c r="A1517" s="25"/>
      <c r="B1517" s="29">
        <f t="shared" si="118"/>
        <v>0</v>
      </c>
      <c r="C1517" s="29" t="str">
        <f t="shared" si="122"/>
        <v>#</v>
      </c>
      <c r="D1517" s="29">
        <f t="shared" si="119"/>
        <v>1</v>
      </c>
      <c r="E1517" s="30" t="str">
        <f t="shared" si="121"/>
        <v>NA</v>
      </c>
      <c r="F1517" s="44" t="str">
        <f t="shared" si="120"/>
        <v/>
      </c>
      <c r="G1517" s="29"/>
    </row>
    <row r="1518" spans="1:7" ht="15.75" thickBot="1" x14ac:dyDescent="0.3">
      <c r="A1518" s="24"/>
      <c r="B1518" s="29">
        <f t="shared" si="118"/>
        <v>0</v>
      </c>
      <c r="C1518" s="29" t="str">
        <f t="shared" si="122"/>
        <v>#</v>
      </c>
      <c r="D1518" s="29">
        <f t="shared" si="119"/>
        <v>1</v>
      </c>
      <c r="E1518" s="30" t="str">
        <f t="shared" si="121"/>
        <v>NA</v>
      </c>
      <c r="F1518" s="44" t="str">
        <f t="shared" si="120"/>
        <v/>
      </c>
      <c r="G1518" s="29"/>
    </row>
    <row r="1519" spans="1:7" ht="15.75" thickBot="1" x14ac:dyDescent="0.3">
      <c r="A1519" s="25"/>
      <c r="B1519" s="29">
        <f t="shared" si="118"/>
        <v>0</v>
      </c>
      <c r="C1519" s="29" t="str">
        <f t="shared" si="122"/>
        <v>#</v>
      </c>
      <c r="D1519" s="29">
        <f t="shared" si="119"/>
        <v>1</v>
      </c>
      <c r="E1519" s="30" t="str">
        <f t="shared" si="121"/>
        <v>NA</v>
      </c>
      <c r="F1519" s="44" t="str">
        <f t="shared" si="120"/>
        <v/>
      </c>
      <c r="G1519" s="29"/>
    </row>
    <row r="1520" spans="1:7" ht="15.75" thickBot="1" x14ac:dyDescent="0.3">
      <c r="A1520" s="24"/>
      <c r="B1520" s="29">
        <f t="shared" si="118"/>
        <v>0</v>
      </c>
      <c r="C1520" s="29" t="str">
        <f t="shared" si="122"/>
        <v>#</v>
      </c>
      <c r="D1520" s="29">
        <f t="shared" si="119"/>
        <v>1</v>
      </c>
      <c r="E1520" s="30" t="str">
        <f t="shared" si="121"/>
        <v>NA</v>
      </c>
      <c r="F1520" s="44" t="str">
        <f t="shared" si="120"/>
        <v/>
      </c>
      <c r="G1520" s="29"/>
    </row>
    <row r="1521" spans="1:7" ht="15.75" thickBot="1" x14ac:dyDescent="0.3">
      <c r="A1521" s="25"/>
      <c r="B1521" s="29">
        <f t="shared" si="118"/>
        <v>0</v>
      </c>
      <c r="C1521" s="29" t="str">
        <f t="shared" si="122"/>
        <v>#</v>
      </c>
      <c r="D1521" s="29">
        <f t="shared" si="119"/>
        <v>1</v>
      </c>
      <c r="E1521" s="30" t="str">
        <f t="shared" si="121"/>
        <v>NA</v>
      </c>
      <c r="F1521" s="44" t="str">
        <f t="shared" si="120"/>
        <v/>
      </c>
      <c r="G1521" s="29"/>
    </row>
    <row r="1522" spans="1:7" ht="15.75" thickBot="1" x14ac:dyDescent="0.3">
      <c r="A1522" s="24"/>
      <c r="B1522" s="29">
        <f t="shared" si="118"/>
        <v>0</v>
      </c>
      <c r="C1522" s="29" t="str">
        <f t="shared" si="122"/>
        <v>#</v>
      </c>
      <c r="D1522" s="29">
        <f t="shared" si="119"/>
        <v>1</v>
      </c>
      <c r="E1522" s="30" t="str">
        <f t="shared" si="121"/>
        <v>NA</v>
      </c>
      <c r="F1522" s="44" t="str">
        <f t="shared" si="120"/>
        <v/>
      </c>
      <c r="G1522" s="29"/>
    </row>
    <row r="1523" spans="1:7" ht="15.75" thickBot="1" x14ac:dyDescent="0.3">
      <c r="A1523" s="25"/>
      <c r="B1523" s="29">
        <f t="shared" si="118"/>
        <v>0</v>
      </c>
      <c r="C1523" s="29" t="str">
        <f t="shared" si="122"/>
        <v>#</v>
      </c>
      <c r="D1523" s="29">
        <f t="shared" si="119"/>
        <v>1</v>
      </c>
      <c r="E1523" s="30" t="str">
        <f t="shared" si="121"/>
        <v>NA</v>
      </c>
      <c r="F1523" s="44" t="str">
        <f t="shared" si="120"/>
        <v/>
      </c>
      <c r="G1523" s="29"/>
    </row>
    <row r="1524" spans="1:7" ht="15.75" thickBot="1" x14ac:dyDescent="0.3">
      <c r="A1524" s="24"/>
      <c r="B1524" s="29">
        <f t="shared" si="118"/>
        <v>0</v>
      </c>
      <c r="C1524" s="29" t="str">
        <f t="shared" si="122"/>
        <v>#</v>
      </c>
      <c r="D1524" s="29">
        <f t="shared" si="119"/>
        <v>1</v>
      </c>
      <c r="E1524" s="30" t="str">
        <f t="shared" si="121"/>
        <v>NA</v>
      </c>
      <c r="F1524" s="44" t="str">
        <f t="shared" si="120"/>
        <v/>
      </c>
      <c r="G1524" s="29"/>
    </row>
    <row r="1525" spans="1:7" ht="15.75" thickBot="1" x14ac:dyDescent="0.3">
      <c r="A1525" s="25"/>
      <c r="B1525" s="29">
        <f t="shared" si="118"/>
        <v>0</v>
      </c>
      <c r="C1525" s="29" t="str">
        <f t="shared" si="122"/>
        <v>#</v>
      </c>
      <c r="D1525" s="29">
        <f t="shared" si="119"/>
        <v>1</v>
      </c>
      <c r="E1525" s="30" t="str">
        <f t="shared" si="121"/>
        <v>NA</v>
      </c>
      <c r="F1525" s="44" t="str">
        <f t="shared" si="120"/>
        <v/>
      </c>
      <c r="G1525" s="29"/>
    </row>
    <row r="1526" spans="1:7" ht="15.75" thickBot="1" x14ac:dyDescent="0.3">
      <c r="A1526" s="24"/>
      <c r="B1526" s="29">
        <f t="shared" si="118"/>
        <v>0</v>
      </c>
      <c r="C1526" s="29" t="str">
        <f t="shared" si="122"/>
        <v>#</v>
      </c>
      <c r="D1526" s="29">
        <f t="shared" si="119"/>
        <v>1</v>
      </c>
      <c r="E1526" s="30" t="str">
        <f t="shared" si="121"/>
        <v>NA</v>
      </c>
      <c r="F1526" s="44" t="str">
        <f t="shared" si="120"/>
        <v/>
      </c>
      <c r="G1526" s="29"/>
    </row>
    <row r="1527" spans="1:7" ht="15.75" thickBot="1" x14ac:dyDescent="0.3">
      <c r="A1527" s="25"/>
      <c r="B1527" s="29">
        <f t="shared" si="118"/>
        <v>0</v>
      </c>
      <c r="C1527" s="29" t="str">
        <f t="shared" si="122"/>
        <v>#</v>
      </c>
      <c r="D1527" s="29">
        <f t="shared" si="119"/>
        <v>1</v>
      </c>
      <c r="E1527" s="30" t="str">
        <f t="shared" si="121"/>
        <v>NA</v>
      </c>
      <c r="F1527" s="44" t="str">
        <f t="shared" si="120"/>
        <v/>
      </c>
      <c r="G1527" s="29"/>
    </row>
    <row r="1528" spans="1:7" ht="15.75" thickBot="1" x14ac:dyDescent="0.3">
      <c r="A1528" s="24"/>
      <c r="B1528" s="29">
        <f t="shared" si="118"/>
        <v>0</v>
      </c>
      <c r="C1528" s="29" t="str">
        <f t="shared" si="122"/>
        <v>#</v>
      </c>
      <c r="D1528" s="29">
        <f t="shared" si="119"/>
        <v>1</v>
      </c>
      <c r="E1528" s="30" t="str">
        <f t="shared" si="121"/>
        <v>NA</v>
      </c>
      <c r="F1528" s="44" t="str">
        <f t="shared" si="120"/>
        <v/>
      </c>
      <c r="G1528" s="29"/>
    </row>
    <row r="1529" spans="1:7" ht="15.75" thickBot="1" x14ac:dyDescent="0.3">
      <c r="A1529" s="25"/>
      <c r="B1529" s="29">
        <f t="shared" si="118"/>
        <v>0</v>
      </c>
      <c r="C1529" s="29" t="str">
        <f t="shared" si="122"/>
        <v>#</v>
      </c>
      <c r="D1529" s="29">
        <f t="shared" si="119"/>
        <v>1</v>
      </c>
      <c r="E1529" s="30" t="str">
        <f t="shared" si="121"/>
        <v>NA</v>
      </c>
      <c r="F1529" s="44" t="str">
        <f t="shared" si="120"/>
        <v/>
      </c>
      <c r="G1529" s="29"/>
    </row>
    <row r="1530" spans="1:7" ht="15.75" thickBot="1" x14ac:dyDescent="0.3">
      <c r="A1530" s="24"/>
      <c r="B1530" s="29">
        <f t="shared" si="118"/>
        <v>0</v>
      </c>
      <c r="C1530" s="29" t="str">
        <f t="shared" si="122"/>
        <v>#</v>
      </c>
      <c r="D1530" s="29">
        <f t="shared" si="119"/>
        <v>1</v>
      </c>
      <c r="E1530" s="30" t="str">
        <f t="shared" si="121"/>
        <v>NA</v>
      </c>
      <c r="F1530" s="44" t="str">
        <f t="shared" si="120"/>
        <v/>
      </c>
      <c r="G1530" s="29"/>
    </row>
    <row r="1531" spans="1:7" ht="15.75" thickBot="1" x14ac:dyDescent="0.3">
      <c r="A1531" s="25"/>
      <c r="B1531" s="29">
        <f t="shared" si="118"/>
        <v>0</v>
      </c>
      <c r="C1531" s="29" t="str">
        <f t="shared" si="122"/>
        <v>#</v>
      </c>
      <c r="D1531" s="29">
        <f t="shared" si="119"/>
        <v>1</v>
      </c>
      <c r="E1531" s="30" t="str">
        <f t="shared" si="121"/>
        <v>NA</v>
      </c>
      <c r="F1531" s="44" t="str">
        <f t="shared" si="120"/>
        <v/>
      </c>
      <c r="G1531" s="29"/>
    </row>
    <row r="1532" spans="1:7" ht="15.75" thickBot="1" x14ac:dyDescent="0.3">
      <c r="A1532" s="24"/>
      <c r="B1532" s="29">
        <f t="shared" si="118"/>
        <v>0</v>
      </c>
      <c r="C1532" s="29" t="str">
        <f t="shared" si="122"/>
        <v>#</v>
      </c>
      <c r="D1532" s="29">
        <f t="shared" si="119"/>
        <v>1</v>
      </c>
      <c r="E1532" s="30" t="str">
        <f t="shared" si="121"/>
        <v>NA</v>
      </c>
      <c r="F1532" s="44" t="str">
        <f t="shared" si="120"/>
        <v/>
      </c>
      <c r="G1532" s="29"/>
    </row>
    <row r="1533" spans="1:7" ht="15.75" thickBot="1" x14ac:dyDescent="0.3">
      <c r="A1533" s="25"/>
      <c r="B1533" s="29">
        <f t="shared" si="118"/>
        <v>0</v>
      </c>
      <c r="C1533" s="29" t="str">
        <f t="shared" si="122"/>
        <v>#</v>
      </c>
      <c r="D1533" s="29">
        <f t="shared" si="119"/>
        <v>1</v>
      </c>
      <c r="E1533" s="30" t="str">
        <f t="shared" si="121"/>
        <v>NA</v>
      </c>
      <c r="F1533" s="44" t="str">
        <f t="shared" si="120"/>
        <v/>
      </c>
      <c r="G1533" s="29"/>
    </row>
    <row r="1534" spans="1:7" ht="15.75" thickBot="1" x14ac:dyDescent="0.3">
      <c r="A1534" s="24"/>
      <c r="B1534" s="29">
        <f t="shared" si="118"/>
        <v>0</v>
      </c>
      <c r="C1534" s="29" t="str">
        <f t="shared" si="122"/>
        <v>#</v>
      </c>
      <c r="D1534" s="29">
        <f t="shared" si="119"/>
        <v>1</v>
      </c>
      <c r="E1534" s="30" t="str">
        <f t="shared" si="121"/>
        <v>NA</v>
      </c>
      <c r="F1534" s="44" t="str">
        <f t="shared" si="120"/>
        <v/>
      </c>
      <c r="G1534" s="29"/>
    </row>
    <row r="1535" spans="1:7" ht="15.75" thickBot="1" x14ac:dyDescent="0.3">
      <c r="A1535" s="25"/>
      <c r="B1535" s="29">
        <f t="shared" si="118"/>
        <v>0</v>
      </c>
      <c r="C1535" s="29" t="str">
        <f t="shared" si="122"/>
        <v>#</v>
      </c>
      <c r="D1535" s="29">
        <f t="shared" si="119"/>
        <v>1</v>
      </c>
      <c r="E1535" s="30" t="str">
        <f t="shared" si="121"/>
        <v>NA</v>
      </c>
      <c r="F1535" s="44" t="str">
        <f t="shared" si="120"/>
        <v/>
      </c>
      <c r="G1535" s="29"/>
    </row>
    <row r="1536" spans="1:7" ht="15.75" thickBot="1" x14ac:dyDescent="0.3">
      <c r="A1536" s="24"/>
      <c r="B1536" s="29">
        <f t="shared" si="118"/>
        <v>0</v>
      </c>
      <c r="C1536" s="29" t="str">
        <f t="shared" si="122"/>
        <v>#</v>
      </c>
      <c r="D1536" s="29">
        <f t="shared" si="119"/>
        <v>1</v>
      </c>
      <c r="E1536" s="30" t="str">
        <f t="shared" si="121"/>
        <v>NA</v>
      </c>
      <c r="F1536" s="44" t="str">
        <f t="shared" si="120"/>
        <v/>
      </c>
      <c r="G1536" s="29"/>
    </row>
    <row r="1537" spans="1:7" ht="15.75" thickBot="1" x14ac:dyDescent="0.3">
      <c r="A1537" s="25"/>
      <c r="B1537" s="29">
        <f t="shared" si="118"/>
        <v>0</v>
      </c>
      <c r="C1537" s="29" t="str">
        <f t="shared" si="122"/>
        <v>#</v>
      </c>
      <c r="D1537" s="29">
        <f t="shared" si="119"/>
        <v>1</v>
      </c>
      <c r="E1537" s="30" t="str">
        <f t="shared" si="121"/>
        <v>NA</v>
      </c>
      <c r="F1537" s="44" t="str">
        <f t="shared" si="120"/>
        <v/>
      </c>
      <c r="G1537" s="29"/>
    </row>
    <row r="1538" spans="1:7" ht="15.75" thickBot="1" x14ac:dyDescent="0.3">
      <c r="A1538" s="24"/>
      <c r="B1538" s="29">
        <f t="shared" ref="B1538:B1601" si="123">LEN(A1538)</f>
        <v>0</v>
      </c>
      <c r="C1538" s="29" t="str">
        <f t="shared" si="122"/>
        <v>#</v>
      </c>
      <c r="D1538" s="29">
        <f t="shared" ref="D1538:D1601" si="124">LEN(C1538)</f>
        <v>1</v>
      </c>
      <c r="E1538" s="30" t="str">
        <f t="shared" si="121"/>
        <v>NA</v>
      </c>
      <c r="F1538" s="44" t="str">
        <f t="shared" ref="F1538:F1601" si="125">IFERROR(MID(E1538,1,FIND(",",E1538,1)-1),"")</f>
        <v/>
      </c>
      <c r="G1538" s="29"/>
    </row>
    <row r="1539" spans="1:7" ht="15.75" thickBot="1" x14ac:dyDescent="0.3">
      <c r="A1539" s="25"/>
      <c r="B1539" s="29">
        <f t="shared" si="123"/>
        <v>0</v>
      </c>
      <c r="C1539" s="29" t="str">
        <f t="shared" si="122"/>
        <v>#</v>
      </c>
      <c r="D1539" s="29">
        <f t="shared" si="124"/>
        <v>1</v>
      </c>
      <c r="E1539" s="30" t="str">
        <f t="shared" si="121"/>
        <v>NA</v>
      </c>
      <c r="F1539" s="44" t="str">
        <f t="shared" si="125"/>
        <v/>
      </c>
      <c r="G1539" s="29"/>
    </row>
    <row r="1540" spans="1:7" ht="15.75" thickBot="1" x14ac:dyDescent="0.3">
      <c r="A1540" s="24"/>
      <c r="B1540" s="29">
        <f t="shared" si="123"/>
        <v>0</v>
      </c>
      <c r="C1540" s="29" t="str">
        <f t="shared" si="122"/>
        <v>#</v>
      </c>
      <c r="D1540" s="29">
        <f t="shared" si="124"/>
        <v>1</v>
      </c>
      <c r="E1540" s="30" t="str">
        <f t="shared" si="121"/>
        <v>NA</v>
      </c>
      <c r="F1540" s="44" t="str">
        <f t="shared" si="125"/>
        <v/>
      </c>
      <c r="G1540" s="29"/>
    </row>
    <row r="1541" spans="1:7" ht="15.75" thickBot="1" x14ac:dyDescent="0.3">
      <c r="A1541" s="25"/>
      <c r="B1541" s="29">
        <f t="shared" si="123"/>
        <v>0</v>
      </c>
      <c r="C1541" s="29" t="str">
        <f t="shared" si="122"/>
        <v>#</v>
      </c>
      <c r="D1541" s="29">
        <f t="shared" si="124"/>
        <v>1</v>
      </c>
      <c r="E1541" s="30" t="str">
        <f t="shared" ref="E1541:E1604" si="126">IFERROR(TEXT(DATE(RIGHT(MID(A1541,FIND("µ",SUBSTITUTE(A1541,",","µ",1))+2,FIND("µ",SUBSTITUTE(A1541,",","µ",2))-FIND("µ",SUBSTITUTE(A1541,",","µ",1))+4),4),MONTH(1&amp;MID(MID(A1541,FIND("µ",SUBSTITUTE(A1541,",","µ",1))+2,FIND("µ",SUBSTITUTE(A1541,",","µ",2))-FIND("µ",SUBSTITUTE(A1541,",","µ",1))+4),1,FIND(" ",MID(A1541,FIND("µ",SUBSTITUTE(A1541,",","µ",1))+2,FIND("µ",SUBSTITUTE(A1541,",","µ",2))-FIND("µ",SUBSTITUTE(A1541,",","µ",1))+4))-1)),MID(MID(A1541,FIND("µ",SUBSTITUTE(A1541,",","µ",1))+2,FIND("µ",SUBSTITUTE(A1541,",","µ",2))-FIND("µ",SUBSTITUTE(A1541,",","µ",1))+4),FIND(" ",MID(A1541,FIND("µ",SUBSTITUTE(A1541,",","µ",1))+2,FIND("µ",SUBSTITUTE(A1541,",","µ",2))-FIND("µ",SUBSTITUTE(A1541,",","µ",1))+4))+1,2)),"JJ/MM/AA") &amp;","&amp;" "&amp; TEXT(VALUE(MID(A1541,FIND(""",""",A1541)+3,10)),"hh:mm:ss")&amp;" "&amp;MID(A1541,FIND("µ",SUBSTITUTE(A1541,",","µ",4))+2,FIND("µ",SUBSTITUTE(A1541,",","µ",5))-FIND("µ",SUBSTITUTE(A1541,",","µ",4))-3) &amp;" "&amp;MID(A1541,FIND("µ",SUBSTITUTE(A1541,",","µ",20))+2,FIND("µ",SUBSTITUTE(A1541,",","µ",21))-FIND("µ",SUBSTITUTE(A1541,",","µ",20))-3)&amp;" "&amp;MID(A1541,FIND("µ",SUBSTITUTE(A1541,",","µ",25))+2,FIND("µ",SUBSTITUTE(A1541,",","µ",26))-FIND("µ",SUBSTITUTE(A1541,",","µ",25))-3)&amp;" "&amp;"€"&amp;MID(A1541,FIND("µ",SUBSTITUTE(A1541,",","µ",26))+2,FIND("µ",SUBSTITUTE(A1541,",","µ",27))-FIND("µ",SUBSTITUTE(A1541,",","µ",26))-3),"NA")</f>
        <v>NA</v>
      </c>
      <c r="F1541" s="44" t="str">
        <f t="shared" si="125"/>
        <v/>
      </c>
      <c r="G1541" s="29"/>
    </row>
    <row r="1542" spans="1:7" ht="15.75" thickBot="1" x14ac:dyDescent="0.3">
      <c r="A1542" s="24"/>
      <c r="B1542" s="29">
        <f t="shared" si="123"/>
        <v>0</v>
      </c>
      <c r="C1542" s="29" t="str">
        <f t="shared" si="122"/>
        <v>#</v>
      </c>
      <c r="D1542" s="29">
        <f t="shared" si="124"/>
        <v>1</v>
      </c>
      <c r="E1542" s="30" t="str">
        <f t="shared" si="126"/>
        <v>NA</v>
      </c>
      <c r="F1542" s="44" t="str">
        <f t="shared" si="125"/>
        <v/>
      </c>
      <c r="G1542" s="29"/>
    </row>
    <row r="1543" spans="1:7" ht="15.75" thickBot="1" x14ac:dyDescent="0.3">
      <c r="A1543" s="25"/>
      <c r="B1543" s="29">
        <f t="shared" si="123"/>
        <v>0</v>
      </c>
      <c r="C1543" s="29" t="str">
        <f t="shared" si="122"/>
        <v>#</v>
      </c>
      <c r="D1543" s="29">
        <f t="shared" si="124"/>
        <v>1</v>
      </c>
      <c r="E1543" s="30" t="str">
        <f t="shared" si="126"/>
        <v>NA</v>
      </c>
      <c r="F1543" s="44" t="str">
        <f t="shared" si="125"/>
        <v/>
      </c>
      <c r="G1543" s="29"/>
    </row>
    <row r="1544" spans="1:7" ht="15.75" thickBot="1" x14ac:dyDescent="0.3">
      <c r="A1544" s="24"/>
      <c r="B1544" s="29">
        <f t="shared" si="123"/>
        <v>0</v>
      </c>
      <c r="C1544" s="29" t="str">
        <f t="shared" si="122"/>
        <v>#</v>
      </c>
      <c r="D1544" s="29">
        <f t="shared" si="124"/>
        <v>1</v>
      </c>
      <c r="E1544" s="30" t="str">
        <f t="shared" si="126"/>
        <v>NA</v>
      </c>
      <c r="F1544" s="44" t="str">
        <f t="shared" si="125"/>
        <v/>
      </c>
      <c r="G1544" s="29"/>
    </row>
    <row r="1545" spans="1:7" ht="15.75" thickBot="1" x14ac:dyDescent="0.3">
      <c r="A1545" s="25"/>
      <c r="B1545" s="29">
        <f t="shared" si="123"/>
        <v>0</v>
      </c>
      <c r="C1545" s="29" t="str">
        <f t="shared" si="122"/>
        <v>#</v>
      </c>
      <c r="D1545" s="29">
        <f t="shared" si="124"/>
        <v>1</v>
      </c>
      <c r="E1545" s="30" t="str">
        <f t="shared" si="126"/>
        <v>NA</v>
      </c>
      <c r="F1545" s="44" t="str">
        <f t="shared" si="125"/>
        <v/>
      </c>
      <c r="G1545" s="29"/>
    </row>
    <row r="1546" spans="1:7" ht="15.75" thickBot="1" x14ac:dyDescent="0.3">
      <c r="A1546" s="24"/>
      <c r="B1546" s="29">
        <f t="shared" si="123"/>
        <v>0</v>
      </c>
      <c r="C1546" s="29" t="str">
        <f t="shared" si="122"/>
        <v>#</v>
      </c>
      <c r="D1546" s="29">
        <f t="shared" si="124"/>
        <v>1</v>
      </c>
      <c r="E1546" s="30" t="str">
        <f t="shared" si="126"/>
        <v>NA</v>
      </c>
      <c r="F1546" s="44" t="str">
        <f t="shared" si="125"/>
        <v/>
      </c>
      <c r="G1546" s="29"/>
    </row>
    <row r="1547" spans="1:7" ht="15.75" thickBot="1" x14ac:dyDescent="0.3">
      <c r="A1547" s="25"/>
      <c r="B1547" s="29">
        <f t="shared" si="123"/>
        <v>0</v>
      </c>
      <c r="C1547" s="29" t="str">
        <f t="shared" si="122"/>
        <v>#</v>
      </c>
      <c r="D1547" s="29">
        <f t="shared" si="124"/>
        <v>1</v>
      </c>
      <c r="E1547" s="30" t="str">
        <f t="shared" si="126"/>
        <v>NA</v>
      </c>
      <c r="F1547" s="44" t="str">
        <f t="shared" si="125"/>
        <v/>
      </c>
      <c r="G1547" s="29"/>
    </row>
    <row r="1548" spans="1:7" ht="15.75" thickBot="1" x14ac:dyDescent="0.3">
      <c r="A1548" s="24"/>
      <c r="B1548" s="29">
        <f t="shared" si="123"/>
        <v>0</v>
      </c>
      <c r="C1548" s="29" t="str">
        <f t="shared" si="122"/>
        <v>#</v>
      </c>
      <c r="D1548" s="29">
        <f t="shared" si="124"/>
        <v>1</v>
      </c>
      <c r="E1548" s="30" t="str">
        <f t="shared" si="126"/>
        <v>NA</v>
      </c>
      <c r="F1548" s="44" t="str">
        <f t="shared" si="125"/>
        <v/>
      </c>
      <c r="G1548" s="29"/>
    </row>
    <row r="1549" spans="1:7" ht="15.75" thickBot="1" x14ac:dyDescent="0.3">
      <c r="A1549" s="25"/>
      <c r="B1549" s="29">
        <f t="shared" si="123"/>
        <v>0</v>
      </c>
      <c r="C1549" s="29" t="str">
        <f t="shared" si="122"/>
        <v>#</v>
      </c>
      <c r="D1549" s="29">
        <f t="shared" si="124"/>
        <v>1</v>
      </c>
      <c r="E1549" s="30" t="str">
        <f t="shared" si="126"/>
        <v>NA</v>
      </c>
      <c r="F1549" s="44" t="str">
        <f t="shared" si="125"/>
        <v/>
      </c>
      <c r="G1549" s="29"/>
    </row>
    <row r="1550" spans="1:7" ht="15.75" thickBot="1" x14ac:dyDescent="0.3">
      <c r="A1550" s="24"/>
      <c r="B1550" s="29">
        <f t="shared" si="123"/>
        <v>0</v>
      </c>
      <c r="C1550" s="29" t="str">
        <f t="shared" si="122"/>
        <v>#</v>
      </c>
      <c r="D1550" s="29">
        <f t="shared" si="124"/>
        <v>1</v>
      </c>
      <c r="E1550" s="30" t="str">
        <f t="shared" si="126"/>
        <v>NA</v>
      </c>
      <c r="F1550" s="44" t="str">
        <f t="shared" si="125"/>
        <v/>
      </c>
      <c r="G1550" s="29"/>
    </row>
    <row r="1551" spans="1:7" ht="15.75" thickBot="1" x14ac:dyDescent="0.3">
      <c r="A1551" s="25"/>
      <c r="B1551" s="29">
        <f t="shared" si="123"/>
        <v>0</v>
      </c>
      <c r="C1551" s="29" t="str">
        <f t="shared" si="122"/>
        <v>#</v>
      </c>
      <c r="D1551" s="29">
        <f t="shared" si="124"/>
        <v>1</v>
      </c>
      <c r="E1551" s="30" t="str">
        <f t="shared" si="126"/>
        <v>NA</v>
      </c>
      <c r="F1551" s="44" t="str">
        <f t="shared" si="125"/>
        <v/>
      </c>
      <c r="G1551" s="29"/>
    </row>
    <row r="1552" spans="1:7" ht="15.75" thickBot="1" x14ac:dyDescent="0.3">
      <c r="A1552" s="24"/>
      <c r="B1552" s="29">
        <f t="shared" si="123"/>
        <v>0</v>
      </c>
      <c r="C1552" s="29" t="str">
        <f t="shared" si="122"/>
        <v>#</v>
      </c>
      <c r="D1552" s="29">
        <f t="shared" si="124"/>
        <v>1</v>
      </c>
      <c r="E1552" s="30" t="str">
        <f t="shared" si="126"/>
        <v>NA</v>
      </c>
      <c r="F1552" s="44" t="str">
        <f t="shared" si="125"/>
        <v/>
      </c>
      <c r="G1552" s="29"/>
    </row>
    <row r="1553" spans="1:7" ht="15.75" thickBot="1" x14ac:dyDescent="0.3">
      <c r="A1553" s="25"/>
      <c r="B1553" s="29">
        <f t="shared" si="123"/>
        <v>0</v>
      </c>
      <c r="C1553" s="29" t="str">
        <f t="shared" si="122"/>
        <v>#</v>
      </c>
      <c r="D1553" s="29">
        <f t="shared" si="124"/>
        <v>1</v>
      </c>
      <c r="E1553" s="30" t="str">
        <f t="shared" si="126"/>
        <v>NA</v>
      </c>
      <c r="F1553" s="44" t="str">
        <f t="shared" si="125"/>
        <v/>
      </c>
      <c r="G1553" s="29"/>
    </row>
    <row r="1554" spans="1:7" ht="15.75" thickBot="1" x14ac:dyDescent="0.3">
      <c r="A1554" s="24"/>
      <c r="B1554" s="29">
        <f t="shared" si="123"/>
        <v>0</v>
      </c>
      <c r="C1554" s="29" t="str">
        <f t="shared" si="122"/>
        <v>#</v>
      </c>
      <c r="D1554" s="29">
        <f t="shared" si="124"/>
        <v>1</v>
      </c>
      <c r="E1554" s="30" t="str">
        <f t="shared" si="126"/>
        <v>NA</v>
      </c>
      <c r="F1554" s="44" t="str">
        <f t="shared" si="125"/>
        <v/>
      </c>
      <c r="G1554" s="29"/>
    </row>
    <row r="1555" spans="1:7" ht="15.75" thickBot="1" x14ac:dyDescent="0.3">
      <c r="A1555" s="25"/>
      <c r="B1555" s="29">
        <f t="shared" si="123"/>
        <v>0</v>
      </c>
      <c r="C1555" s="29" t="str">
        <f t="shared" ref="C1555:C1618" si="127" xml:space="preserve"> "#" &amp; IFERROR(MID(A1555,1,FIND(",",A1555,1)-1),"")</f>
        <v>#</v>
      </c>
      <c r="D1555" s="29">
        <f t="shared" si="124"/>
        <v>1</v>
      </c>
      <c r="E1555" s="30" t="str">
        <f t="shared" si="126"/>
        <v>NA</v>
      </c>
      <c r="F1555" s="44" t="str">
        <f t="shared" si="125"/>
        <v/>
      </c>
      <c r="G1555" s="29"/>
    </row>
    <row r="1556" spans="1:7" ht="15.75" thickBot="1" x14ac:dyDescent="0.3">
      <c r="A1556" s="24"/>
      <c r="B1556" s="29">
        <f t="shared" si="123"/>
        <v>0</v>
      </c>
      <c r="C1556" s="29" t="str">
        <f t="shared" si="127"/>
        <v>#</v>
      </c>
      <c r="D1556" s="29">
        <f t="shared" si="124"/>
        <v>1</v>
      </c>
      <c r="E1556" s="30" t="str">
        <f t="shared" si="126"/>
        <v>NA</v>
      </c>
      <c r="F1556" s="44" t="str">
        <f t="shared" si="125"/>
        <v/>
      </c>
      <c r="G1556" s="29"/>
    </row>
    <row r="1557" spans="1:7" ht="15.75" thickBot="1" x14ac:dyDescent="0.3">
      <c r="A1557" s="25"/>
      <c r="B1557" s="29">
        <f t="shared" si="123"/>
        <v>0</v>
      </c>
      <c r="C1557" s="29" t="str">
        <f t="shared" si="127"/>
        <v>#</v>
      </c>
      <c r="D1557" s="29">
        <f t="shared" si="124"/>
        <v>1</v>
      </c>
      <c r="E1557" s="30" t="str">
        <f t="shared" si="126"/>
        <v>NA</v>
      </c>
      <c r="F1557" s="44" t="str">
        <f t="shared" si="125"/>
        <v/>
      </c>
      <c r="G1557" s="29"/>
    </row>
    <row r="1558" spans="1:7" ht="15.75" thickBot="1" x14ac:dyDescent="0.3">
      <c r="A1558" s="24"/>
      <c r="B1558" s="29">
        <f t="shared" si="123"/>
        <v>0</v>
      </c>
      <c r="C1558" s="29" t="str">
        <f t="shared" si="127"/>
        <v>#</v>
      </c>
      <c r="D1558" s="29">
        <f t="shared" si="124"/>
        <v>1</v>
      </c>
      <c r="E1558" s="30" t="str">
        <f t="shared" si="126"/>
        <v>NA</v>
      </c>
      <c r="F1558" s="44" t="str">
        <f t="shared" si="125"/>
        <v/>
      </c>
      <c r="G1558" s="29"/>
    </row>
    <row r="1559" spans="1:7" ht="15.75" thickBot="1" x14ac:dyDescent="0.3">
      <c r="A1559" s="25"/>
      <c r="B1559" s="29">
        <f t="shared" si="123"/>
        <v>0</v>
      </c>
      <c r="C1559" s="29" t="str">
        <f t="shared" si="127"/>
        <v>#</v>
      </c>
      <c r="D1559" s="29">
        <f t="shared" si="124"/>
        <v>1</v>
      </c>
      <c r="E1559" s="30" t="str">
        <f t="shared" si="126"/>
        <v>NA</v>
      </c>
      <c r="F1559" s="44" t="str">
        <f t="shared" si="125"/>
        <v/>
      </c>
      <c r="G1559" s="29"/>
    </row>
    <row r="1560" spans="1:7" ht="15.75" thickBot="1" x14ac:dyDescent="0.3">
      <c r="A1560" s="24"/>
      <c r="B1560" s="29">
        <f t="shared" si="123"/>
        <v>0</v>
      </c>
      <c r="C1560" s="29" t="str">
        <f t="shared" si="127"/>
        <v>#</v>
      </c>
      <c r="D1560" s="29">
        <f t="shared" si="124"/>
        <v>1</v>
      </c>
      <c r="E1560" s="30" t="str">
        <f t="shared" si="126"/>
        <v>NA</v>
      </c>
      <c r="F1560" s="44" t="str">
        <f t="shared" si="125"/>
        <v/>
      </c>
      <c r="G1560" s="29"/>
    </row>
    <row r="1561" spans="1:7" ht="15.75" thickBot="1" x14ac:dyDescent="0.3">
      <c r="A1561" s="25"/>
      <c r="B1561" s="29">
        <f t="shared" si="123"/>
        <v>0</v>
      </c>
      <c r="C1561" s="29" t="str">
        <f t="shared" si="127"/>
        <v>#</v>
      </c>
      <c r="D1561" s="29">
        <f t="shared" si="124"/>
        <v>1</v>
      </c>
      <c r="E1561" s="30" t="str">
        <f t="shared" si="126"/>
        <v>NA</v>
      </c>
      <c r="F1561" s="44" t="str">
        <f t="shared" si="125"/>
        <v/>
      </c>
      <c r="G1561" s="29"/>
    </row>
    <row r="1562" spans="1:7" ht="15.75" thickBot="1" x14ac:dyDescent="0.3">
      <c r="A1562" s="24"/>
      <c r="B1562" s="29">
        <f t="shared" si="123"/>
        <v>0</v>
      </c>
      <c r="C1562" s="29" t="str">
        <f t="shared" si="127"/>
        <v>#</v>
      </c>
      <c r="D1562" s="29">
        <f t="shared" si="124"/>
        <v>1</v>
      </c>
      <c r="E1562" s="30" t="str">
        <f t="shared" si="126"/>
        <v>NA</v>
      </c>
      <c r="F1562" s="44" t="str">
        <f t="shared" si="125"/>
        <v/>
      </c>
      <c r="G1562" s="29"/>
    </row>
    <row r="1563" spans="1:7" ht="15.75" thickBot="1" x14ac:dyDescent="0.3">
      <c r="A1563" s="25"/>
      <c r="B1563" s="29">
        <f t="shared" si="123"/>
        <v>0</v>
      </c>
      <c r="C1563" s="29" t="str">
        <f t="shared" si="127"/>
        <v>#</v>
      </c>
      <c r="D1563" s="29">
        <f t="shared" si="124"/>
        <v>1</v>
      </c>
      <c r="E1563" s="30" t="str">
        <f t="shared" si="126"/>
        <v>NA</v>
      </c>
      <c r="F1563" s="44" t="str">
        <f t="shared" si="125"/>
        <v/>
      </c>
      <c r="G1563" s="29"/>
    </row>
    <row r="1564" spans="1:7" ht="15.75" thickBot="1" x14ac:dyDescent="0.3">
      <c r="A1564" s="24"/>
      <c r="B1564" s="29">
        <f t="shared" si="123"/>
        <v>0</v>
      </c>
      <c r="C1564" s="29" t="str">
        <f t="shared" si="127"/>
        <v>#</v>
      </c>
      <c r="D1564" s="29">
        <f t="shared" si="124"/>
        <v>1</v>
      </c>
      <c r="E1564" s="30" t="str">
        <f t="shared" si="126"/>
        <v>NA</v>
      </c>
      <c r="F1564" s="44" t="str">
        <f t="shared" si="125"/>
        <v/>
      </c>
      <c r="G1564" s="29"/>
    </row>
    <row r="1565" spans="1:7" ht="15.75" thickBot="1" x14ac:dyDescent="0.3">
      <c r="A1565" s="25"/>
      <c r="B1565" s="29">
        <f t="shared" si="123"/>
        <v>0</v>
      </c>
      <c r="C1565" s="29" t="str">
        <f t="shared" si="127"/>
        <v>#</v>
      </c>
      <c r="D1565" s="29">
        <f t="shared" si="124"/>
        <v>1</v>
      </c>
      <c r="E1565" s="30" t="str">
        <f t="shared" si="126"/>
        <v>NA</v>
      </c>
      <c r="F1565" s="44" t="str">
        <f t="shared" si="125"/>
        <v/>
      </c>
      <c r="G1565" s="29"/>
    </row>
    <row r="1566" spans="1:7" ht="15.75" thickBot="1" x14ac:dyDescent="0.3">
      <c r="A1566" s="24"/>
      <c r="B1566" s="29">
        <f t="shared" si="123"/>
        <v>0</v>
      </c>
      <c r="C1566" s="29" t="str">
        <f t="shared" si="127"/>
        <v>#</v>
      </c>
      <c r="D1566" s="29">
        <f t="shared" si="124"/>
        <v>1</v>
      </c>
      <c r="E1566" s="30" t="str">
        <f t="shared" si="126"/>
        <v>NA</v>
      </c>
      <c r="F1566" s="44" t="str">
        <f t="shared" si="125"/>
        <v/>
      </c>
      <c r="G1566" s="29"/>
    </row>
    <row r="1567" spans="1:7" ht="15.75" thickBot="1" x14ac:dyDescent="0.3">
      <c r="A1567" s="25"/>
      <c r="B1567" s="29">
        <f t="shared" si="123"/>
        <v>0</v>
      </c>
      <c r="C1567" s="29" t="str">
        <f t="shared" si="127"/>
        <v>#</v>
      </c>
      <c r="D1567" s="29">
        <f t="shared" si="124"/>
        <v>1</v>
      </c>
      <c r="E1567" s="30" t="str">
        <f t="shared" si="126"/>
        <v>NA</v>
      </c>
      <c r="F1567" s="44" t="str">
        <f t="shared" si="125"/>
        <v/>
      </c>
      <c r="G1567" s="29"/>
    </row>
    <row r="1568" spans="1:7" ht="15.75" thickBot="1" x14ac:dyDescent="0.3">
      <c r="A1568" s="24"/>
      <c r="B1568" s="29">
        <f t="shared" si="123"/>
        <v>0</v>
      </c>
      <c r="C1568" s="29" t="str">
        <f t="shared" si="127"/>
        <v>#</v>
      </c>
      <c r="D1568" s="29">
        <f t="shared" si="124"/>
        <v>1</v>
      </c>
      <c r="E1568" s="30" t="str">
        <f t="shared" si="126"/>
        <v>NA</v>
      </c>
      <c r="F1568" s="44" t="str">
        <f t="shared" si="125"/>
        <v/>
      </c>
      <c r="G1568" s="29"/>
    </row>
    <row r="1569" spans="1:7" ht="15.75" thickBot="1" x14ac:dyDescent="0.3">
      <c r="A1569" s="25"/>
      <c r="B1569" s="29">
        <f t="shared" si="123"/>
        <v>0</v>
      </c>
      <c r="C1569" s="29" t="str">
        <f t="shared" si="127"/>
        <v>#</v>
      </c>
      <c r="D1569" s="29">
        <f t="shared" si="124"/>
        <v>1</v>
      </c>
      <c r="E1569" s="30" t="str">
        <f t="shared" si="126"/>
        <v>NA</v>
      </c>
      <c r="F1569" s="44" t="str">
        <f t="shared" si="125"/>
        <v/>
      </c>
      <c r="G1569" s="29"/>
    </row>
    <row r="1570" spans="1:7" ht="15.75" thickBot="1" x14ac:dyDescent="0.3">
      <c r="A1570" s="24"/>
      <c r="B1570" s="29">
        <f t="shared" si="123"/>
        <v>0</v>
      </c>
      <c r="C1570" s="29" t="str">
        <f t="shared" si="127"/>
        <v>#</v>
      </c>
      <c r="D1570" s="29">
        <f t="shared" si="124"/>
        <v>1</v>
      </c>
      <c r="E1570" s="30" t="str">
        <f t="shared" si="126"/>
        <v>NA</v>
      </c>
      <c r="F1570" s="44" t="str">
        <f t="shared" si="125"/>
        <v/>
      </c>
      <c r="G1570" s="29"/>
    </row>
    <row r="1571" spans="1:7" ht="15.75" thickBot="1" x14ac:dyDescent="0.3">
      <c r="A1571" s="25"/>
      <c r="B1571" s="29">
        <f t="shared" si="123"/>
        <v>0</v>
      </c>
      <c r="C1571" s="29" t="str">
        <f t="shared" si="127"/>
        <v>#</v>
      </c>
      <c r="D1571" s="29">
        <f t="shared" si="124"/>
        <v>1</v>
      </c>
      <c r="E1571" s="30" t="str">
        <f t="shared" si="126"/>
        <v>NA</v>
      </c>
      <c r="F1571" s="44" t="str">
        <f t="shared" si="125"/>
        <v/>
      </c>
      <c r="G1571" s="29"/>
    </row>
    <row r="1572" spans="1:7" ht="15.75" thickBot="1" x14ac:dyDescent="0.3">
      <c r="A1572" s="24"/>
      <c r="B1572" s="29">
        <f t="shared" si="123"/>
        <v>0</v>
      </c>
      <c r="C1572" s="29" t="str">
        <f t="shared" si="127"/>
        <v>#</v>
      </c>
      <c r="D1572" s="29">
        <f t="shared" si="124"/>
        <v>1</v>
      </c>
      <c r="E1572" s="30" t="str">
        <f t="shared" si="126"/>
        <v>NA</v>
      </c>
      <c r="F1572" s="44" t="str">
        <f t="shared" si="125"/>
        <v/>
      </c>
      <c r="G1572" s="29"/>
    </row>
    <row r="1573" spans="1:7" ht="15.75" thickBot="1" x14ac:dyDescent="0.3">
      <c r="A1573" s="25"/>
      <c r="B1573" s="29">
        <f t="shared" si="123"/>
        <v>0</v>
      </c>
      <c r="C1573" s="29" t="str">
        <f t="shared" si="127"/>
        <v>#</v>
      </c>
      <c r="D1573" s="29">
        <f t="shared" si="124"/>
        <v>1</v>
      </c>
      <c r="E1573" s="30" t="str">
        <f t="shared" si="126"/>
        <v>NA</v>
      </c>
      <c r="F1573" s="44" t="str">
        <f t="shared" si="125"/>
        <v/>
      </c>
      <c r="G1573" s="29"/>
    </row>
    <row r="1574" spans="1:7" ht="15.75" thickBot="1" x14ac:dyDescent="0.3">
      <c r="A1574" s="24"/>
      <c r="B1574" s="29">
        <f t="shared" si="123"/>
        <v>0</v>
      </c>
      <c r="C1574" s="29" t="str">
        <f t="shared" si="127"/>
        <v>#</v>
      </c>
      <c r="D1574" s="29">
        <f t="shared" si="124"/>
        <v>1</v>
      </c>
      <c r="E1574" s="30" t="str">
        <f t="shared" si="126"/>
        <v>NA</v>
      </c>
      <c r="F1574" s="44" t="str">
        <f t="shared" si="125"/>
        <v/>
      </c>
      <c r="G1574" s="29"/>
    </row>
    <row r="1575" spans="1:7" ht="15.75" thickBot="1" x14ac:dyDescent="0.3">
      <c r="A1575" s="25"/>
      <c r="B1575" s="29">
        <f t="shared" si="123"/>
        <v>0</v>
      </c>
      <c r="C1575" s="29" t="str">
        <f t="shared" si="127"/>
        <v>#</v>
      </c>
      <c r="D1575" s="29">
        <f t="shared" si="124"/>
        <v>1</v>
      </c>
      <c r="E1575" s="30" t="str">
        <f t="shared" si="126"/>
        <v>NA</v>
      </c>
      <c r="F1575" s="44" t="str">
        <f t="shared" si="125"/>
        <v/>
      </c>
      <c r="G1575" s="29"/>
    </row>
    <row r="1576" spans="1:7" ht="15.75" thickBot="1" x14ac:dyDescent="0.3">
      <c r="A1576" s="24"/>
      <c r="B1576" s="29">
        <f t="shared" si="123"/>
        <v>0</v>
      </c>
      <c r="C1576" s="29" t="str">
        <f t="shared" si="127"/>
        <v>#</v>
      </c>
      <c r="D1576" s="29">
        <f t="shared" si="124"/>
        <v>1</v>
      </c>
      <c r="E1576" s="30" t="str">
        <f t="shared" si="126"/>
        <v>NA</v>
      </c>
      <c r="F1576" s="44" t="str">
        <f t="shared" si="125"/>
        <v/>
      </c>
      <c r="G1576" s="29"/>
    </row>
    <row r="1577" spans="1:7" ht="15.75" thickBot="1" x14ac:dyDescent="0.3">
      <c r="A1577" s="25"/>
      <c r="B1577" s="29">
        <f t="shared" si="123"/>
        <v>0</v>
      </c>
      <c r="C1577" s="29" t="str">
        <f t="shared" si="127"/>
        <v>#</v>
      </c>
      <c r="D1577" s="29">
        <f t="shared" si="124"/>
        <v>1</v>
      </c>
      <c r="E1577" s="30" t="str">
        <f t="shared" si="126"/>
        <v>NA</v>
      </c>
      <c r="F1577" s="44" t="str">
        <f t="shared" si="125"/>
        <v/>
      </c>
      <c r="G1577" s="29"/>
    </row>
    <row r="1578" spans="1:7" ht="15.75" thickBot="1" x14ac:dyDescent="0.3">
      <c r="A1578" s="24"/>
      <c r="B1578" s="29">
        <f t="shared" si="123"/>
        <v>0</v>
      </c>
      <c r="C1578" s="29" t="str">
        <f t="shared" si="127"/>
        <v>#</v>
      </c>
      <c r="D1578" s="29">
        <f t="shared" si="124"/>
        <v>1</v>
      </c>
      <c r="E1578" s="30" t="str">
        <f t="shared" si="126"/>
        <v>NA</v>
      </c>
      <c r="F1578" s="44" t="str">
        <f t="shared" si="125"/>
        <v/>
      </c>
      <c r="G1578" s="29"/>
    </row>
    <row r="1579" spans="1:7" ht="15.75" thickBot="1" x14ac:dyDescent="0.3">
      <c r="A1579" s="25"/>
      <c r="B1579" s="29">
        <f t="shared" si="123"/>
        <v>0</v>
      </c>
      <c r="C1579" s="29" t="str">
        <f t="shared" si="127"/>
        <v>#</v>
      </c>
      <c r="D1579" s="29">
        <f t="shared" si="124"/>
        <v>1</v>
      </c>
      <c r="E1579" s="30" t="str">
        <f t="shared" si="126"/>
        <v>NA</v>
      </c>
      <c r="F1579" s="44" t="str">
        <f t="shared" si="125"/>
        <v/>
      </c>
      <c r="G1579" s="29"/>
    </row>
    <row r="1580" spans="1:7" ht="15.75" thickBot="1" x14ac:dyDescent="0.3">
      <c r="A1580" s="24"/>
      <c r="B1580" s="29">
        <f t="shared" si="123"/>
        <v>0</v>
      </c>
      <c r="C1580" s="29" t="str">
        <f t="shared" si="127"/>
        <v>#</v>
      </c>
      <c r="D1580" s="29">
        <f t="shared" si="124"/>
        <v>1</v>
      </c>
      <c r="E1580" s="30" t="str">
        <f t="shared" si="126"/>
        <v>NA</v>
      </c>
      <c r="F1580" s="44" t="str">
        <f t="shared" si="125"/>
        <v/>
      </c>
      <c r="G1580" s="29"/>
    </row>
    <row r="1581" spans="1:7" ht="15.75" thickBot="1" x14ac:dyDescent="0.3">
      <c r="A1581" s="25"/>
      <c r="B1581" s="29">
        <f t="shared" si="123"/>
        <v>0</v>
      </c>
      <c r="C1581" s="29" t="str">
        <f t="shared" si="127"/>
        <v>#</v>
      </c>
      <c r="D1581" s="29">
        <f t="shared" si="124"/>
        <v>1</v>
      </c>
      <c r="E1581" s="30" t="str">
        <f t="shared" si="126"/>
        <v>NA</v>
      </c>
      <c r="F1581" s="44" t="str">
        <f t="shared" si="125"/>
        <v/>
      </c>
      <c r="G1581" s="29"/>
    </row>
    <row r="1582" spans="1:7" ht="15.75" thickBot="1" x14ac:dyDescent="0.3">
      <c r="A1582" s="24"/>
      <c r="B1582" s="29">
        <f t="shared" si="123"/>
        <v>0</v>
      </c>
      <c r="C1582" s="29" t="str">
        <f t="shared" si="127"/>
        <v>#</v>
      </c>
      <c r="D1582" s="29">
        <f t="shared" si="124"/>
        <v>1</v>
      </c>
      <c r="E1582" s="30" t="str">
        <f t="shared" si="126"/>
        <v>NA</v>
      </c>
      <c r="F1582" s="44" t="str">
        <f t="shared" si="125"/>
        <v/>
      </c>
      <c r="G1582" s="29"/>
    </row>
    <row r="1583" spans="1:7" ht="15.75" thickBot="1" x14ac:dyDescent="0.3">
      <c r="A1583" s="25"/>
      <c r="B1583" s="29">
        <f t="shared" si="123"/>
        <v>0</v>
      </c>
      <c r="C1583" s="29" t="str">
        <f t="shared" si="127"/>
        <v>#</v>
      </c>
      <c r="D1583" s="29">
        <f t="shared" si="124"/>
        <v>1</v>
      </c>
      <c r="E1583" s="30" t="str">
        <f t="shared" si="126"/>
        <v>NA</v>
      </c>
      <c r="F1583" s="44" t="str">
        <f t="shared" si="125"/>
        <v/>
      </c>
      <c r="G1583" s="29"/>
    </row>
    <row r="1584" spans="1:7" ht="15.75" thickBot="1" x14ac:dyDescent="0.3">
      <c r="A1584" s="24"/>
      <c r="B1584" s="29">
        <f t="shared" si="123"/>
        <v>0</v>
      </c>
      <c r="C1584" s="29" t="str">
        <f t="shared" si="127"/>
        <v>#</v>
      </c>
      <c r="D1584" s="29">
        <f t="shared" si="124"/>
        <v>1</v>
      </c>
      <c r="E1584" s="30" t="str">
        <f t="shared" si="126"/>
        <v>NA</v>
      </c>
      <c r="F1584" s="44" t="str">
        <f t="shared" si="125"/>
        <v/>
      </c>
      <c r="G1584" s="29"/>
    </row>
    <row r="1585" spans="1:7" ht="15.75" thickBot="1" x14ac:dyDescent="0.3">
      <c r="A1585" s="25"/>
      <c r="B1585" s="29">
        <f t="shared" si="123"/>
        <v>0</v>
      </c>
      <c r="C1585" s="29" t="str">
        <f t="shared" si="127"/>
        <v>#</v>
      </c>
      <c r="D1585" s="29">
        <f t="shared" si="124"/>
        <v>1</v>
      </c>
      <c r="E1585" s="30" t="str">
        <f t="shared" si="126"/>
        <v>NA</v>
      </c>
      <c r="F1585" s="44" t="str">
        <f t="shared" si="125"/>
        <v/>
      </c>
      <c r="G1585" s="29"/>
    </row>
    <row r="1586" spans="1:7" ht="15.75" thickBot="1" x14ac:dyDescent="0.3">
      <c r="A1586" s="24"/>
      <c r="B1586" s="29">
        <f t="shared" si="123"/>
        <v>0</v>
      </c>
      <c r="C1586" s="29" t="str">
        <f t="shared" si="127"/>
        <v>#</v>
      </c>
      <c r="D1586" s="29">
        <f t="shared" si="124"/>
        <v>1</v>
      </c>
      <c r="E1586" s="30" t="str">
        <f t="shared" si="126"/>
        <v>NA</v>
      </c>
      <c r="F1586" s="44" t="str">
        <f t="shared" si="125"/>
        <v/>
      </c>
      <c r="G1586" s="29"/>
    </row>
    <row r="1587" spans="1:7" ht="15.75" thickBot="1" x14ac:dyDescent="0.3">
      <c r="A1587" s="25"/>
      <c r="B1587" s="29">
        <f t="shared" si="123"/>
        <v>0</v>
      </c>
      <c r="C1587" s="29" t="str">
        <f t="shared" si="127"/>
        <v>#</v>
      </c>
      <c r="D1587" s="29">
        <f t="shared" si="124"/>
        <v>1</v>
      </c>
      <c r="E1587" s="30" t="str">
        <f t="shared" si="126"/>
        <v>NA</v>
      </c>
      <c r="F1587" s="44" t="str">
        <f t="shared" si="125"/>
        <v/>
      </c>
      <c r="G1587" s="29"/>
    </row>
    <row r="1588" spans="1:7" ht="15.75" thickBot="1" x14ac:dyDescent="0.3">
      <c r="A1588" s="24"/>
      <c r="B1588" s="29">
        <f t="shared" si="123"/>
        <v>0</v>
      </c>
      <c r="C1588" s="29" t="str">
        <f t="shared" si="127"/>
        <v>#</v>
      </c>
      <c r="D1588" s="29">
        <f t="shared" si="124"/>
        <v>1</v>
      </c>
      <c r="E1588" s="30" t="str">
        <f t="shared" si="126"/>
        <v>NA</v>
      </c>
      <c r="F1588" s="44" t="str">
        <f t="shared" si="125"/>
        <v/>
      </c>
      <c r="G1588" s="29"/>
    </row>
    <row r="1589" spans="1:7" ht="15.75" thickBot="1" x14ac:dyDescent="0.3">
      <c r="A1589" s="25"/>
      <c r="B1589" s="29">
        <f t="shared" si="123"/>
        <v>0</v>
      </c>
      <c r="C1589" s="29" t="str">
        <f t="shared" si="127"/>
        <v>#</v>
      </c>
      <c r="D1589" s="29">
        <f t="shared" si="124"/>
        <v>1</v>
      </c>
      <c r="E1589" s="30" t="str">
        <f t="shared" si="126"/>
        <v>NA</v>
      </c>
      <c r="F1589" s="44" t="str">
        <f t="shared" si="125"/>
        <v/>
      </c>
      <c r="G1589" s="29"/>
    </row>
    <row r="1590" spans="1:7" ht="15.75" thickBot="1" x14ac:dyDescent="0.3">
      <c r="A1590" s="24"/>
      <c r="B1590" s="29">
        <f t="shared" si="123"/>
        <v>0</v>
      </c>
      <c r="C1590" s="29" t="str">
        <f t="shared" si="127"/>
        <v>#</v>
      </c>
      <c r="D1590" s="29">
        <f t="shared" si="124"/>
        <v>1</v>
      </c>
      <c r="E1590" s="30" t="str">
        <f t="shared" si="126"/>
        <v>NA</v>
      </c>
      <c r="F1590" s="44" t="str">
        <f t="shared" si="125"/>
        <v/>
      </c>
      <c r="G1590" s="29"/>
    </row>
    <row r="1591" spans="1:7" ht="15.75" thickBot="1" x14ac:dyDescent="0.3">
      <c r="A1591" s="25"/>
      <c r="B1591" s="29">
        <f t="shared" si="123"/>
        <v>0</v>
      </c>
      <c r="C1591" s="29" t="str">
        <f t="shared" si="127"/>
        <v>#</v>
      </c>
      <c r="D1591" s="29">
        <f t="shared" si="124"/>
        <v>1</v>
      </c>
      <c r="E1591" s="30" t="str">
        <f t="shared" si="126"/>
        <v>NA</v>
      </c>
      <c r="F1591" s="44" t="str">
        <f t="shared" si="125"/>
        <v/>
      </c>
      <c r="G1591" s="29"/>
    </row>
    <row r="1592" spans="1:7" ht="15.75" thickBot="1" x14ac:dyDescent="0.3">
      <c r="A1592" s="24"/>
      <c r="B1592" s="29">
        <f t="shared" si="123"/>
        <v>0</v>
      </c>
      <c r="C1592" s="29" t="str">
        <f t="shared" si="127"/>
        <v>#</v>
      </c>
      <c r="D1592" s="29">
        <f t="shared" si="124"/>
        <v>1</v>
      </c>
      <c r="E1592" s="30" t="str">
        <f t="shared" si="126"/>
        <v>NA</v>
      </c>
      <c r="F1592" s="44" t="str">
        <f t="shared" si="125"/>
        <v/>
      </c>
      <c r="G1592" s="29"/>
    </row>
    <row r="1593" spans="1:7" ht="15.75" thickBot="1" x14ac:dyDescent="0.3">
      <c r="A1593" s="25"/>
      <c r="B1593" s="29">
        <f t="shared" si="123"/>
        <v>0</v>
      </c>
      <c r="C1593" s="29" t="str">
        <f t="shared" si="127"/>
        <v>#</v>
      </c>
      <c r="D1593" s="29">
        <f t="shared" si="124"/>
        <v>1</v>
      </c>
      <c r="E1593" s="30" t="str">
        <f t="shared" si="126"/>
        <v>NA</v>
      </c>
      <c r="F1593" s="44" t="str">
        <f t="shared" si="125"/>
        <v/>
      </c>
      <c r="G1593" s="29"/>
    </row>
    <row r="1594" spans="1:7" ht="15.75" thickBot="1" x14ac:dyDescent="0.3">
      <c r="A1594" s="24"/>
      <c r="B1594" s="29">
        <f t="shared" si="123"/>
        <v>0</v>
      </c>
      <c r="C1594" s="29" t="str">
        <f t="shared" si="127"/>
        <v>#</v>
      </c>
      <c r="D1594" s="29">
        <f t="shared" si="124"/>
        <v>1</v>
      </c>
      <c r="E1594" s="30" t="str">
        <f t="shared" si="126"/>
        <v>NA</v>
      </c>
      <c r="F1594" s="44" t="str">
        <f t="shared" si="125"/>
        <v/>
      </c>
      <c r="G1594" s="29"/>
    </row>
    <row r="1595" spans="1:7" ht="15.75" thickBot="1" x14ac:dyDescent="0.3">
      <c r="A1595" s="25"/>
      <c r="B1595" s="29">
        <f t="shared" si="123"/>
        <v>0</v>
      </c>
      <c r="C1595" s="29" t="str">
        <f t="shared" si="127"/>
        <v>#</v>
      </c>
      <c r="D1595" s="29">
        <f t="shared" si="124"/>
        <v>1</v>
      </c>
      <c r="E1595" s="30" t="str">
        <f t="shared" si="126"/>
        <v>NA</v>
      </c>
      <c r="F1595" s="44" t="str">
        <f t="shared" si="125"/>
        <v/>
      </c>
      <c r="G1595" s="29"/>
    </row>
    <row r="1596" spans="1:7" ht="15.75" thickBot="1" x14ac:dyDescent="0.3">
      <c r="A1596" s="24"/>
      <c r="B1596" s="29">
        <f t="shared" si="123"/>
        <v>0</v>
      </c>
      <c r="C1596" s="29" t="str">
        <f t="shared" si="127"/>
        <v>#</v>
      </c>
      <c r="D1596" s="29">
        <f t="shared" si="124"/>
        <v>1</v>
      </c>
      <c r="E1596" s="30" t="str">
        <f t="shared" si="126"/>
        <v>NA</v>
      </c>
      <c r="F1596" s="44" t="str">
        <f t="shared" si="125"/>
        <v/>
      </c>
      <c r="G1596" s="29"/>
    </row>
    <row r="1597" spans="1:7" ht="15.75" thickBot="1" x14ac:dyDescent="0.3">
      <c r="A1597" s="25"/>
      <c r="B1597" s="29">
        <f t="shared" si="123"/>
        <v>0</v>
      </c>
      <c r="C1597" s="29" t="str">
        <f t="shared" si="127"/>
        <v>#</v>
      </c>
      <c r="D1597" s="29">
        <f t="shared" si="124"/>
        <v>1</v>
      </c>
      <c r="E1597" s="30" t="str">
        <f t="shared" si="126"/>
        <v>NA</v>
      </c>
      <c r="F1597" s="44" t="str">
        <f t="shared" si="125"/>
        <v/>
      </c>
      <c r="G1597" s="29"/>
    </row>
    <row r="1598" spans="1:7" ht="15.75" thickBot="1" x14ac:dyDescent="0.3">
      <c r="A1598" s="24"/>
      <c r="B1598" s="29">
        <f t="shared" si="123"/>
        <v>0</v>
      </c>
      <c r="C1598" s="29" t="str">
        <f t="shared" si="127"/>
        <v>#</v>
      </c>
      <c r="D1598" s="29">
        <f t="shared" si="124"/>
        <v>1</v>
      </c>
      <c r="E1598" s="30" t="str">
        <f t="shared" si="126"/>
        <v>NA</v>
      </c>
      <c r="F1598" s="44" t="str">
        <f t="shared" si="125"/>
        <v/>
      </c>
      <c r="G1598" s="29"/>
    </row>
    <row r="1599" spans="1:7" ht="15.75" thickBot="1" x14ac:dyDescent="0.3">
      <c r="A1599" s="25"/>
      <c r="B1599" s="29">
        <f t="shared" si="123"/>
        <v>0</v>
      </c>
      <c r="C1599" s="29" t="str">
        <f t="shared" si="127"/>
        <v>#</v>
      </c>
      <c r="D1599" s="29">
        <f t="shared" si="124"/>
        <v>1</v>
      </c>
      <c r="E1599" s="30" t="str">
        <f t="shared" si="126"/>
        <v>NA</v>
      </c>
      <c r="F1599" s="44" t="str">
        <f t="shared" si="125"/>
        <v/>
      </c>
      <c r="G1599" s="29"/>
    </row>
    <row r="1600" spans="1:7" ht="15.75" thickBot="1" x14ac:dyDescent="0.3">
      <c r="A1600" s="24"/>
      <c r="B1600" s="29">
        <f t="shared" si="123"/>
        <v>0</v>
      </c>
      <c r="C1600" s="29" t="str">
        <f t="shared" si="127"/>
        <v>#</v>
      </c>
      <c r="D1600" s="29">
        <f t="shared" si="124"/>
        <v>1</v>
      </c>
      <c r="E1600" s="30" t="str">
        <f t="shared" si="126"/>
        <v>NA</v>
      </c>
      <c r="F1600" s="44" t="str">
        <f t="shared" si="125"/>
        <v/>
      </c>
      <c r="G1600" s="29"/>
    </row>
    <row r="1601" spans="1:7" ht="15.75" thickBot="1" x14ac:dyDescent="0.3">
      <c r="A1601" s="25"/>
      <c r="B1601" s="29">
        <f t="shared" si="123"/>
        <v>0</v>
      </c>
      <c r="C1601" s="29" t="str">
        <f t="shared" si="127"/>
        <v>#</v>
      </c>
      <c r="D1601" s="29">
        <f t="shared" si="124"/>
        <v>1</v>
      </c>
      <c r="E1601" s="30" t="str">
        <f t="shared" si="126"/>
        <v>NA</v>
      </c>
      <c r="F1601" s="44" t="str">
        <f t="shared" si="125"/>
        <v/>
      </c>
      <c r="G1601" s="29"/>
    </row>
    <row r="1602" spans="1:7" ht="15.75" thickBot="1" x14ac:dyDescent="0.3">
      <c r="A1602" s="24"/>
      <c r="B1602" s="29">
        <f t="shared" ref="B1602:B1665" si="128">LEN(A1602)</f>
        <v>0</v>
      </c>
      <c r="C1602" s="29" t="str">
        <f t="shared" si="127"/>
        <v>#</v>
      </c>
      <c r="D1602" s="29">
        <f t="shared" ref="D1602:D1665" si="129">LEN(C1602)</f>
        <v>1</v>
      </c>
      <c r="E1602" s="30" t="str">
        <f t="shared" si="126"/>
        <v>NA</v>
      </c>
      <c r="F1602" s="44" t="str">
        <f t="shared" ref="F1602:F1665" si="130">IFERROR(MID(E1602,1,FIND(",",E1602,1)-1),"")</f>
        <v/>
      </c>
      <c r="G1602" s="29"/>
    </row>
    <row r="1603" spans="1:7" ht="15.75" thickBot="1" x14ac:dyDescent="0.3">
      <c r="A1603" s="25"/>
      <c r="B1603" s="29">
        <f t="shared" si="128"/>
        <v>0</v>
      </c>
      <c r="C1603" s="29" t="str">
        <f t="shared" si="127"/>
        <v>#</v>
      </c>
      <c r="D1603" s="29">
        <f t="shared" si="129"/>
        <v>1</v>
      </c>
      <c r="E1603" s="30" t="str">
        <f t="shared" si="126"/>
        <v>NA</v>
      </c>
      <c r="F1603" s="44" t="str">
        <f t="shared" si="130"/>
        <v/>
      </c>
      <c r="G1603" s="29"/>
    </row>
    <row r="1604" spans="1:7" ht="15.75" thickBot="1" x14ac:dyDescent="0.3">
      <c r="A1604" s="24"/>
      <c r="B1604" s="29">
        <f t="shared" si="128"/>
        <v>0</v>
      </c>
      <c r="C1604" s="29" t="str">
        <f t="shared" si="127"/>
        <v>#</v>
      </c>
      <c r="D1604" s="29">
        <f t="shared" si="129"/>
        <v>1</v>
      </c>
      <c r="E1604" s="30" t="str">
        <f t="shared" si="126"/>
        <v>NA</v>
      </c>
      <c r="F1604" s="44" t="str">
        <f t="shared" si="130"/>
        <v/>
      </c>
      <c r="G1604" s="29"/>
    </row>
    <row r="1605" spans="1:7" ht="15.75" thickBot="1" x14ac:dyDescent="0.3">
      <c r="A1605" s="25"/>
      <c r="B1605" s="29">
        <f t="shared" si="128"/>
        <v>0</v>
      </c>
      <c r="C1605" s="29" t="str">
        <f t="shared" si="127"/>
        <v>#</v>
      </c>
      <c r="D1605" s="29">
        <f t="shared" si="129"/>
        <v>1</v>
      </c>
      <c r="E1605" s="30" t="str">
        <f t="shared" ref="E1605:E1668" si="131">IFERROR(TEXT(DATE(RIGHT(MID(A1605,FIND("µ",SUBSTITUTE(A1605,",","µ",1))+2,FIND("µ",SUBSTITUTE(A1605,",","µ",2))-FIND("µ",SUBSTITUTE(A1605,",","µ",1))+4),4),MONTH(1&amp;MID(MID(A1605,FIND("µ",SUBSTITUTE(A1605,",","µ",1))+2,FIND("µ",SUBSTITUTE(A1605,",","µ",2))-FIND("µ",SUBSTITUTE(A1605,",","µ",1))+4),1,FIND(" ",MID(A1605,FIND("µ",SUBSTITUTE(A1605,",","µ",1))+2,FIND("µ",SUBSTITUTE(A1605,",","µ",2))-FIND("µ",SUBSTITUTE(A1605,",","µ",1))+4))-1)),MID(MID(A1605,FIND("µ",SUBSTITUTE(A1605,",","µ",1))+2,FIND("µ",SUBSTITUTE(A1605,",","µ",2))-FIND("µ",SUBSTITUTE(A1605,",","µ",1))+4),FIND(" ",MID(A1605,FIND("µ",SUBSTITUTE(A1605,",","µ",1))+2,FIND("µ",SUBSTITUTE(A1605,",","µ",2))-FIND("µ",SUBSTITUTE(A1605,",","µ",1))+4))+1,2)),"JJ/MM/AA") &amp;","&amp;" "&amp; TEXT(VALUE(MID(A1605,FIND(""",""",A1605)+3,10)),"hh:mm:ss")&amp;" "&amp;MID(A1605,FIND("µ",SUBSTITUTE(A1605,",","µ",4))+2,FIND("µ",SUBSTITUTE(A1605,",","µ",5))-FIND("µ",SUBSTITUTE(A1605,",","µ",4))-3) &amp;" "&amp;MID(A1605,FIND("µ",SUBSTITUTE(A1605,",","µ",20))+2,FIND("µ",SUBSTITUTE(A1605,",","µ",21))-FIND("µ",SUBSTITUTE(A1605,",","µ",20))-3)&amp;" "&amp;MID(A1605,FIND("µ",SUBSTITUTE(A1605,",","µ",25))+2,FIND("µ",SUBSTITUTE(A1605,",","µ",26))-FIND("µ",SUBSTITUTE(A1605,",","µ",25))-3)&amp;" "&amp;"€"&amp;MID(A1605,FIND("µ",SUBSTITUTE(A1605,",","µ",26))+2,FIND("µ",SUBSTITUTE(A1605,",","µ",27))-FIND("µ",SUBSTITUTE(A1605,",","µ",26))-3),"NA")</f>
        <v>NA</v>
      </c>
      <c r="F1605" s="44" t="str">
        <f t="shared" si="130"/>
        <v/>
      </c>
      <c r="G1605" s="29"/>
    </row>
    <row r="1606" spans="1:7" ht="15.75" thickBot="1" x14ac:dyDescent="0.3">
      <c r="A1606" s="24"/>
      <c r="B1606" s="29">
        <f t="shared" si="128"/>
        <v>0</v>
      </c>
      <c r="C1606" s="29" t="str">
        <f t="shared" si="127"/>
        <v>#</v>
      </c>
      <c r="D1606" s="29">
        <f t="shared" si="129"/>
        <v>1</v>
      </c>
      <c r="E1606" s="30" t="str">
        <f t="shared" si="131"/>
        <v>NA</v>
      </c>
      <c r="F1606" s="44" t="str">
        <f t="shared" si="130"/>
        <v/>
      </c>
      <c r="G1606" s="29"/>
    </row>
    <row r="1607" spans="1:7" ht="15.75" thickBot="1" x14ac:dyDescent="0.3">
      <c r="A1607" s="25"/>
      <c r="B1607" s="29">
        <f t="shared" si="128"/>
        <v>0</v>
      </c>
      <c r="C1607" s="29" t="str">
        <f t="shared" si="127"/>
        <v>#</v>
      </c>
      <c r="D1607" s="29">
        <f t="shared" si="129"/>
        <v>1</v>
      </c>
      <c r="E1607" s="30" t="str">
        <f t="shared" si="131"/>
        <v>NA</v>
      </c>
      <c r="F1607" s="44" t="str">
        <f t="shared" si="130"/>
        <v/>
      </c>
      <c r="G1607" s="29"/>
    </row>
    <row r="1608" spans="1:7" ht="15.75" thickBot="1" x14ac:dyDescent="0.3">
      <c r="A1608" s="24"/>
      <c r="B1608" s="29">
        <f t="shared" si="128"/>
        <v>0</v>
      </c>
      <c r="C1608" s="29" t="str">
        <f t="shared" si="127"/>
        <v>#</v>
      </c>
      <c r="D1608" s="29">
        <f t="shared" si="129"/>
        <v>1</v>
      </c>
      <c r="E1608" s="30" t="str">
        <f t="shared" si="131"/>
        <v>NA</v>
      </c>
      <c r="F1608" s="44" t="str">
        <f t="shared" si="130"/>
        <v/>
      </c>
      <c r="G1608" s="29"/>
    </row>
    <row r="1609" spans="1:7" ht="15.75" thickBot="1" x14ac:dyDescent="0.3">
      <c r="A1609" s="25"/>
      <c r="B1609" s="29">
        <f t="shared" si="128"/>
        <v>0</v>
      </c>
      <c r="C1609" s="29" t="str">
        <f t="shared" si="127"/>
        <v>#</v>
      </c>
      <c r="D1609" s="29">
        <f t="shared" si="129"/>
        <v>1</v>
      </c>
      <c r="E1609" s="30" t="str">
        <f t="shared" si="131"/>
        <v>NA</v>
      </c>
      <c r="F1609" s="44" t="str">
        <f t="shared" si="130"/>
        <v/>
      </c>
      <c r="G1609" s="29"/>
    </row>
    <row r="1610" spans="1:7" ht="15.75" thickBot="1" x14ac:dyDescent="0.3">
      <c r="A1610" s="24"/>
      <c r="B1610" s="29">
        <f t="shared" si="128"/>
        <v>0</v>
      </c>
      <c r="C1610" s="29" t="str">
        <f t="shared" si="127"/>
        <v>#</v>
      </c>
      <c r="D1610" s="29">
        <f t="shared" si="129"/>
        <v>1</v>
      </c>
      <c r="E1610" s="30" t="str">
        <f t="shared" si="131"/>
        <v>NA</v>
      </c>
      <c r="F1610" s="44" t="str">
        <f t="shared" si="130"/>
        <v/>
      </c>
      <c r="G1610" s="29"/>
    </row>
    <row r="1611" spans="1:7" ht="15.75" thickBot="1" x14ac:dyDescent="0.3">
      <c r="A1611" s="25"/>
      <c r="B1611" s="29">
        <f t="shared" si="128"/>
        <v>0</v>
      </c>
      <c r="C1611" s="29" t="str">
        <f t="shared" si="127"/>
        <v>#</v>
      </c>
      <c r="D1611" s="29">
        <f t="shared" si="129"/>
        <v>1</v>
      </c>
      <c r="E1611" s="30" t="str">
        <f t="shared" si="131"/>
        <v>NA</v>
      </c>
      <c r="F1611" s="44" t="str">
        <f t="shared" si="130"/>
        <v/>
      </c>
      <c r="G1611" s="29"/>
    </row>
    <row r="1612" spans="1:7" ht="15.75" thickBot="1" x14ac:dyDescent="0.3">
      <c r="A1612" s="24"/>
      <c r="B1612" s="29">
        <f t="shared" si="128"/>
        <v>0</v>
      </c>
      <c r="C1612" s="29" t="str">
        <f t="shared" si="127"/>
        <v>#</v>
      </c>
      <c r="D1612" s="29">
        <f t="shared" si="129"/>
        <v>1</v>
      </c>
      <c r="E1612" s="30" t="str">
        <f t="shared" si="131"/>
        <v>NA</v>
      </c>
      <c r="F1612" s="44" t="str">
        <f t="shared" si="130"/>
        <v/>
      </c>
      <c r="G1612" s="29"/>
    </row>
    <row r="1613" spans="1:7" ht="15.75" thickBot="1" x14ac:dyDescent="0.3">
      <c r="A1613" s="25"/>
      <c r="B1613" s="29">
        <f t="shared" si="128"/>
        <v>0</v>
      </c>
      <c r="C1613" s="29" t="str">
        <f t="shared" si="127"/>
        <v>#</v>
      </c>
      <c r="D1613" s="29">
        <f t="shared" si="129"/>
        <v>1</v>
      </c>
      <c r="E1613" s="30" t="str">
        <f t="shared" si="131"/>
        <v>NA</v>
      </c>
      <c r="F1613" s="44" t="str">
        <f t="shared" si="130"/>
        <v/>
      </c>
      <c r="G1613" s="29"/>
    </row>
    <row r="1614" spans="1:7" ht="15.75" thickBot="1" x14ac:dyDescent="0.3">
      <c r="A1614" s="24"/>
      <c r="B1614" s="29">
        <f t="shared" si="128"/>
        <v>0</v>
      </c>
      <c r="C1614" s="29" t="str">
        <f t="shared" si="127"/>
        <v>#</v>
      </c>
      <c r="D1614" s="29">
        <f t="shared" si="129"/>
        <v>1</v>
      </c>
      <c r="E1614" s="30" t="str">
        <f t="shared" si="131"/>
        <v>NA</v>
      </c>
      <c r="F1614" s="44" t="str">
        <f t="shared" si="130"/>
        <v/>
      </c>
      <c r="G1614" s="29"/>
    </row>
    <row r="1615" spans="1:7" ht="15.75" thickBot="1" x14ac:dyDescent="0.3">
      <c r="A1615" s="25"/>
      <c r="B1615" s="29">
        <f t="shared" si="128"/>
        <v>0</v>
      </c>
      <c r="C1615" s="29" t="str">
        <f t="shared" si="127"/>
        <v>#</v>
      </c>
      <c r="D1615" s="29">
        <f t="shared" si="129"/>
        <v>1</v>
      </c>
      <c r="E1615" s="30" t="str">
        <f t="shared" si="131"/>
        <v>NA</v>
      </c>
      <c r="F1615" s="44" t="str">
        <f t="shared" si="130"/>
        <v/>
      </c>
      <c r="G1615" s="29"/>
    </row>
    <row r="1616" spans="1:7" ht="15.75" thickBot="1" x14ac:dyDescent="0.3">
      <c r="A1616" s="24"/>
      <c r="B1616" s="29">
        <f t="shared" si="128"/>
        <v>0</v>
      </c>
      <c r="C1616" s="29" t="str">
        <f t="shared" si="127"/>
        <v>#</v>
      </c>
      <c r="D1616" s="29">
        <f t="shared" si="129"/>
        <v>1</v>
      </c>
      <c r="E1616" s="30" t="str">
        <f t="shared" si="131"/>
        <v>NA</v>
      </c>
      <c r="F1616" s="44" t="str">
        <f t="shared" si="130"/>
        <v/>
      </c>
      <c r="G1616" s="29"/>
    </row>
    <row r="1617" spans="1:7" ht="15.75" thickBot="1" x14ac:dyDescent="0.3">
      <c r="A1617" s="25"/>
      <c r="B1617" s="29">
        <f t="shared" si="128"/>
        <v>0</v>
      </c>
      <c r="C1617" s="29" t="str">
        <f t="shared" si="127"/>
        <v>#</v>
      </c>
      <c r="D1617" s="29">
        <f t="shared" si="129"/>
        <v>1</v>
      </c>
      <c r="E1617" s="30" t="str">
        <f t="shared" si="131"/>
        <v>NA</v>
      </c>
      <c r="F1617" s="44" t="str">
        <f t="shared" si="130"/>
        <v/>
      </c>
      <c r="G1617" s="29"/>
    </row>
    <row r="1618" spans="1:7" ht="15.75" thickBot="1" x14ac:dyDescent="0.3">
      <c r="A1618" s="24"/>
      <c r="B1618" s="29">
        <f t="shared" si="128"/>
        <v>0</v>
      </c>
      <c r="C1618" s="29" t="str">
        <f t="shared" si="127"/>
        <v>#</v>
      </c>
      <c r="D1618" s="29">
        <f t="shared" si="129"/>
        <v>1</v>
      </c>
      <c r="E1618" s="30" t="str">
        <f t="shared" si="131"/>
        <v>NA</v>
      </c>
      <c r="F1618" s="44" t="str">
        <f t="shared" si="130"/>
        <v/>
      </c>
      <c r="G1618" s="29"/>
    </row>
    <row r="1619" spans="1:7" ht="15.75" thickBot="1" x14ac:dyDescent="0.3">
      <c r="A1619" s="25"/>
      <c r="B1619" s="29">
        <f t="shared" si="128"/>
        <v>0</v>
      </c>
      <c r="C1619" s="29" t="str">
        <f t="shared" ref="C1619:C1682" si="132" xml:space="preserve"> "#" &amp; IFERROR(MID(A1619,1,FIND(",",A1619,1)-1),"")</f>
        <v>#</v>
      </c>
      <c r="D1619" s="29">
        <f t="shared" si="129"/>
        <v>1</v>
      </c>
      <c r="E1619" s="30" t="str">
        <f t="shared" si="131"/>
        <v>NA</v>
      </c>
      <c r="F1619" s="44" t="str">
        <f t="shared" si="130"/>
        <v/>
      </c>
      <c r="G1619" s="29"/>
    </row>
    <row r="1620" spans="1:7" ht="15.75" thickBot="1" x14ac:dyDescent="0.3">
      <c r="A1620" s="24"/>
      <c r="B1620" s="29">
        <f t="shared" si="128"/>
        <v>0</v>
      </c>
      <c r="C1620" s="29" t="str">
        <f t="shared" si="132"/>
        <v>#</v>
      </c>
      <c r="D1620" s="29">
        <f t="shared" si="129"/>
        <v>1</v>
      </c>
      <c r="E1620" s="30" t="str">
        <f t="shared" si="131"/>
        <v>NA</v>
      </c>
      <c r="F1620" s="44" t="str">
        <f t="shared" si="130"/>
        <v/>
      </c>
      <c r="G1620" s="29"/>
    </row>
    <row r="1621" spans="1:7" ht="15.75" thickBot="1" x14ac:dyDescent="0.3">
      <c r="A1621" s="25"/>
      <c r="B1621" s="29">
        <f t="shared" si="128"/>
        <v>0</v>
      </c>
      <c r="C1621" s="29" t="str">
        <f t="shared" si="132"/>
        <v>#</v>
      </c>
      <c r="D1621" s="29">
        <f t="shared" si="129"/>
        <v>1</v>
      </c>
      <c r="E1621" s="30" t="str">
        <f t="shared" si="131"/>
        <v>NA</v>
      </c>
      <c r="F1621" s="44" t="str">
        <f t="shared" si="130"/>
        <v/>
      </c>
      <c r="G1621" s="29"/>
    </row>
    <row r="1622" spans="1:7" ht="15.75" thickBot="1" x14ac:dyDescent="0.3">
      <c r="A1622" s="24"/>
      <c r="B1622" s="29">
        <f t="shared" si="128"/>
        <v>0</v>
      </c>
      <c r="C1622" s="29" t="str">
        <f t="shared" si="132"/>
        <v>#</v>
      </c>
      <c r="D1622" s="29">
        <f t="shared" si="129"/>
        <v>1</v>
      </c>
      <c r="E1622" s="30" t="str">
        <f t="shared" si="131"/>
        <v>NA</v>
      </c>
      <c r="F1622" s="44" t="str">
        <f t="shared" si="130"/>
        <v/>
      </c>
      <c r="G1622" s="29"/>
    </row>
    <row r="1623" spans="1:7" ht="15.75" thickBot="1" x14ac:dyDescent="0.3">
      <c r="A1623" s="25"/>
      <c r="B1623" s="29">
        <f t="shared" si="128"/>
        <v>0</v>
      </c>
      <c r="C1623" s="29" t="str">
        <f t="shared" si="132"/>
        <v>#</v>
      </c>
      <c r="D1623" s="29">
        <f t="shared" si="129"/>
        <v>1</v>
      </c>
      <c r="E1623" s="30" t="str">
        <f t="shared" si="131"/>
        <v>NA</v>
      </c>
      <c r="F1623" s="44" t="str">
        <f t="shared" si="130"/>
        <v/>
      </c>
      <c r="G1623" s="29"/>
    </row>
    <row r="1624" spans="1:7" ht="15.75" thickBot="1" x14ac:dyDescent="0.3">
      <c r="A1624" s="24"/>
      <c r="B1624" s="29">
        <f t="shared" si="128"/>
        <v>0</v>
      </c>
      <c r="C1624" s="29" t="str">
        <f t="shared" si="132"/>
        <v>#</v>
      </c>
      <c r="D1624" s="29">
        <f t="shared" si="129"/>
        <v>1</v>
      </c>
      <c r="E1624" s="30" t="str">
        <f t="shared" si="131"/>
        <v>NA</v>
      </c>
      <c r="F1624" s="44" t="str">
        <f t="shared" si="130"/>
        <v/>
      </c>
      <c r="G1624" s="29"/>
    </row>
    <row r="1625" spans="1:7" ht="15.75" thickBot="1" x14ac:dyDescent="0.3">
      <c r="A1625" s="25"/>
      <c r="B1625" s="29">
        <f t="shared" si="128"/>
        <v>0</v>
      </c>
      <c r="C1625" s="29" t="str">
        <f t="shared" si="132"/>
        <v>#</v>
      </c>
      <c r="D1625" s="29">
        <f t="shared" si="129"/>
        <v>1</v>
      </c>
      <c r="E1625" s="30" t="str">
        <f t="shared" si="131"/>
        <v>NA</v>
      </c>
      <c r="F1625" s="44" t="str">
        <f t="shared" si="130"/>
        <v/>
      </c>
      <c r="G1625" s="29"/>
    </row>
    <row r="1626" spans="1:7" ht="15.75" thickBot="1" x14ac:dyDescent="0.3">
      <c r="A1626" s="24"/>
      <c r="B1626" s="29">
        <f t="shared" si="128"/>
        <v>0</v>
      </c>
      <c r="C1626" s="29" t="str">
        <f t="shared" si="132"/>
        <v>#</v>
      </c>
      <c r="D1626" s="29">
        <f t="shared" si="129"/>
        <v>1</v>
      </c>
      <c r="E1626" s="30" t="str">
        <f t="shared" si="131"/>
        <v>NA</v>
      </c>
      <c r="F1626" s="44" t="str">
        <f t="shared" si="130"/>
        <v/>
      </c>
      <c r="G1626" s="29"/>
    </row>
    <row r="1627" spans="1:7" ht="15.75" thickBot="1" x14ac:dyDescent="0.3">
      <c r="A1627" s="25"/>
      <c r="B1627" s="29">
        <f t="shared" si="128"/>
        <v>0</v>
      </c>
      <c r="C1627" s="29" t="str">
        <f t="shared" si="132"/>
        <v>#</v>
      </c>
      <c r="D1627" s="29">
        <f t="shared" si="129"/>
        <v>1</v>
      </c>
      <c r="E1627" s="30" t="str">
        <f t="shared" si="131"/>
        <v>NA</v>
      </c>
      <c r="F1627" s="44" t="str">
        <f t="shared" si="130"/>
        <v/>
      </c>
      <c r="G1627" s="29"/>
    </row>
    <row r="1628" spans="1:7" ht="15.75" thickBot="1" x14ac:dyDescent="0.3">
      <c r="A1628" s="24"/>
      <c r="B1628" s="29">
        <f t="shared" si="128"/>
        <v>0</v>
      </c>
      <c r="C1628" s="29" t="str">
        <f t="shared" si="132"/>
        <v>#</v>
      </c>
      <c r="D1628" s="29">
        <f t="shared" si="129"/>
        <v>1</v>
      </c>
      <c r="E1628" s="30" t="str">
        <f t="shared" si="131"/>
        <v>NA</v>
      </c>
      <c r="F1628" s="44" t="str">
        <f t="shared" si="130"/>
        <v/>
      </c>
      <c r="G1628" s="29"/>
    </row>
    <row r="1629" spans="1:7" ht="15.75" thickBot="1" x14ac:dyDescent="0.3">
      <c r="A1629" s="25"/>
      <c r="B1629" s="29">
        <f t="shared" si="128"/>
        <v>0</v>
      </c>
      <c r="C1629" s="29" t="str">
        <f t="shared" si="132"/>
        <v>#</v>
      </c>
      <c r="D1629" s="29">
        <f t="shared" si="129"/>
        <v>1</v>
      </c>
      <c r="E1629" s="30" t="str">
        <f t="shared" si="131"/>
        <v>NA</v>
      </c>
      <c r="F1629" s="44" t="str">
        <f t="shared" si="130"/>
        <v/>
      </c>
      <c r="G1629" s="29"/>
    </row>
    <row r="1630" spans="1:7" ht="15.75" thickBot="1" x14ac:dyDescent="0.3">
      <c r="A1630" s="24"/>
      <c r="B1630" s="29">
        <f t="shared" si="128"/>
        <v>0</v>
      </c>
      <c r="C1630" s="29" t="str">
        <f t="shared" si="132"/>
        <v>#</v>
      </c>
      <c r="D1630" s="29">
        <f t="shared" si="129"/>
        <v>1</v>
      </c>
      <c r="E1630" s="30" t="str">
        <f t="shared" si="131"/>
        <v>NA</v>
      </c>
      <c r="F1630" s="44" t="str">
        <f t="shared" si="130"/>
        <v/>
      </c>
      <c r="G1630" s="29"/>
    </row>
    <row r="1631" spans="1:7" ht="15.75" thickBot="1" x14ac:dyDescent="0.3">
      <c r="A1631" s="25"/>
      <c r="B1631" s="29">
        <f t="shared" si="128"/>
        <v>0</v>
      </c>
      <c r="C1631" s="29" t="str">
        <f t="shared" si="132"/>
        <v>#</v>
      </c>
      <c r="D1631" s="29">
        <f t="shared" si="129"/>
        <v>1</v>
      </c>
      <c r="E1631" s="30" t="str">
        <f t="shared" si="131"/>
        <v>NA</v>
      </c>
      <c r="F1631" s="44" t="str">
        <f t="shared" si="130"/>
        <v/>
      </c>
      <c r="G1631" s="29"/>
    </row>
    <row r="1632" spans="1:7" ht="15.75" thickBot="1" x14ac:dyDescent="0.3">
      <c r="A1632" s="24"/>
      <c r="B1632" s="29">
        <f t="shared" si="128"/>
        <v>0</v>
      </c>
      <c r="C1632" s="29" t="str">
        <f t="shared" si="132"/>
        <v>#</v>
      </c>
      <c r="D1632" s="29">
        <f t="shared" si="129"/>
        <v>1</v>
      </c>
      <c r="E1632" s="30" t="str">
        <f t="shared" si="131"/>
        <v>NA</v>
      </c>
      <c r="F1632" s="44" t="str">
        <f t="shared" si="130"/>
        <v/>
      </c>
      <c r="G1632" s="29"/>
    </row>
    <row r="1633" spans="1:7" ht="15.75" thickBot="1" x14ac:dyDescent="0.3">
      <c r="A1633" s="25"/>
      <c r="B1633" s="29">
        <f t="shared" si="128"/>
        <v>0</v>
      </c>
      <c r="C1633" s="29" t="str">
        <f t="shared" si="132"/>
        <v>#</v>
      </c>
      <c r="D1633" s="29">
        <f t="shared" si="129"/>
        <v>1</v>
      </c>
      <c r="E1633" s="30" t="str">
        <f t="shared" si="131"/>
        <v>NA</v>
      </c>
      <c r="F1633" s="44" t="str">
        <f t="shared" si="130"/>
        <v/>
      </c>
      <c r="G1633" s="29"/>
    </row>
    <row r="1634" spans="1:7" ht="15.75" thickBot="1" x14ac:dyDescent="0.3">
      <c r="A1634" s="24"/>
      <c r="B1634" s="29">
        <f t="shared" si="128"/>
        <v>0</v>
      </c>
      <c r="C1634" s="29" t="str">
        <f t="shared" si="132"/>
        <v>#</v>
      </c>
      <c r="D1634" s="29">
        <f t="shared" si="129"/>
        <v>1</v>
      </c>
      <c r="E1634" s="30" t="str">
        <f t="shared" si="131"/>
        <v>NA</v>
      </c>
      <c r="F1634" s="44" t="str">
        <f t="shared" si="130"/>
        <v/>
      </c>
      <c r="G1634" s="29"/>
    </row>
    <row r="1635" spans="1:7" ht="15.75" thickBot="1" x14ac:dyDescent="0.3">
      <c r="A1635" s="25"/>
      <c r="B1635" s="29">
        <f t="shared" si="128"/>
        <v>0</v>
      </c>
      <c r="C1635" s="29" t="str">
        <f t="shared" si="132"/>
        <v>#</v>
      </c>
      <c r="D1635" s="29">
        <f t="shared" si="129"/>
        <v>1</v>
      </c>
      <c r="E1635" s="30" t="str">
        <f t="shared" si="131"/>
        <v>NA</v>
      </c>
      <c r="F1635" s="44" t="str">
        <f t="shared" si="130"/>
        <v/>
      </c>
      <c r="G1635" s="29"/>
    </row>
    <row r="1636" spans="1:7" ht="15.75" thickBot="1" x14ac:dyDescent="0.3">
      <c r="A1636" s="24"/>
      <c r="B1636" s="29">
        <f t="shared" si="128"/>
        <v>0</v>
      </c>
      <c r="C1636" s="29" t="str">
        <f t="shared" si="132"/>
        <v>#</v>
      </c>
      <c r="D1636" s="29">
        <f t="shared" si="129"/>
        <v>1</v>
      </c>
      <c r="E1636" s="30" t="str">
        <f t="shared" si="131"/>
        <v>NA</v>
      </c>
      <c r="F1636" s="44" t="str">
        <f t="shared" si="130"/>
        <v/>
      </c>
      <c r="G1636" s="29"/>
    </row>
    <row r="1637" spans="1:7" ht="15.75" thickBot="1" x14ac:dyDescent="0.3">
      <c r="A1637" s="25"/>
      <c r="B1637" s="29">
        <f t="shared" si="128"/>
        <v>0</v>
      </c>
      <c r="C1637" s="29" t="str">
        <f t="shared" si="132"/>
        <v>#</v>
      </c>
      <c r="D1637" s="29">
        <f t="shared" si="129"/>
        <v>1</v>
      </c>
      <c r="E1637" s="30" t="str">
        <f t="shared" si="131"/>
        <v>NA</v>
      </c>
      <c r="F1637" s="44" t="str">
        <f t="shared" si="130"/>
        <v/>
      </c>
      <c r="G1637" s="29"/>
    </row>
    <row r="1638" spans="1:7" ht="15.75" thickBot="1" x14ac:dyDescent="0.3">
      <c r="A1638" s="24"/>
      <c r="B1638" s="29">
        <f t="shared" si="128"/>
        <v>0</v>
      </c>
      <c r="C1638" s="29" t="str">
        <f t="shared" si="132"/>
        <v>#</v>
      </c>
      <c r="D1638" s="29">
        <f t="shared" si="129"/>
        <v>1</v>
      </c>
      <c r="E1638" s="30" t="str">
        <f t="shared" si="131"/>
        <v>NA</v>
      </c>
      <c r="F1638" s="44" t="str">
        <f t="shared" si="130"/>
        <v/>
      </c>
      <c r="G1638" s="29"/>
    </row>
    <row r="1639" spans="1:7" ht="15.75" thickBot="1" x14ac:dyDescent="0.3">
      <c r="A1639" s="25"/>
      <c r="B1639" s="29">
        <f t="shared" si="128"/>
        <v>0</v>
      </c>
      <c r="C1639" s="29" t="str">
        <f t="shared" si="132"/>
        <v>#</v>
      </c>
      <c r="D1639" s="29">
        <f t="shared" si="129"/>
        <v>1</v>
      </c>
      <c r="E1639" s="30" t="str">
        <f t="shared" si="131"/>
        <v>NA</v>
      </c>
      <c r="F1639" s="44" t="str">
        <f t="shared" si="130"/>
        <v/>
      </c>
      <c r="G1639" s="29"/>
    </row>
    <row r="1640" spans="1:7" ht="15.75" thickBot="1" x14ac:dyDescent="0.3">
      <c r="A1640" s="24"/>
      <c r="B1640" s="29">
        <f t="shared" si="128"/>
        <v>0</v>
      </c>
      <c r="C1640" s="29" t="str">
        <f t="shared" si="132"/>
        <v>#</v>
      </c>
      <c r="D1640" s="29">
        <f t="shared" si="129"/>
        <v>1</v>
      </c>
      <c r="E1640" s="30" t="str">
        <f t="shared" si="131"/>
        <v>NA</v>
      </c>
      <c r="F1640" s="44" t="str">
        <f t="shared" si="130"/>
        <v/>
      </c>
      <c r="G1640" s="29"/>
    </row>
    <row r="1641" spans="1:7" ht="15.75" thickBot="1" x14ac:dyDescent="0.3">
      <c r="A1641" s="25"/>
      <c r="B1641" s="29">
        <f t="shared" si="128"/>
        <v>0</v>
      </c>
      <c r="C1641" s="29" t="str">
        <f t="shared" si="132"/>
        <v>#</v>
      </c>
      <c r="D1641" s="29">
        <f t="shared" si="129"/>
        <v>1</v>
      </c>
      <c r="E1641" s="30" t="str">
        <f t="shared" si="131"/>
        <v>NA</v>
      </c>
      <c r="F1641" s="44" t="str">
        <f t="shared" si="130"/>
        <v/>
      </c>
      <c r="G1641" s="29"/>
    </row>
    <row r="1642" spans="1:7" ht="15.75" thickBot="1" x14ac:dyDescent="0.3">
      <c r="A1642" s="24"/>
      <c r="B1642" s="29">
        <f t="shared" si="128"/>
        <v>0</v>
      </c>
      <c r="C1642" s="29" t="str">
        <f t="shared" si="132"/>
        <v>#</v>
      </c>
      <c r="D1642" s="29">
        <f t="shared" si="129"/>
        <v>1</v>
      </c>
      <c r="E1642" s="30" t="str">
        <f t="shared" si="131"/>
        <v>NA</v>
      </c>
      <c r="F1642" s="44" t="str">
        <f t="shared" si="130"/>
        <v/>
      </c>
      <c r="G1642" s="29"/>
    </row>
    <row r="1643" spans="1:7" ht="15.75" thickBot="1" x14ac:dyDescent="0.3">
      <c r="A1643" s="25"/>
      <c r="B1643" s="29">
        <f t="shared" si="128"/>
        <v>0</v>
      </c>
      <c r="C1643" s="29" t="str">
        <f t="shared" si="132"/>
        <v>#</v>
      </c>
      <c r="D1643" s="29">
        <f t="shared" si="129"/>
        <v>1</v>
      </c>
      <c r="E1643" s="30" t="str">
        <f t="shared" si="131"/>
        <v>NA</v>
      </c>
      <c r="F1643" s="44" t="str">
        <f t="shared" si="130"/>
        <v/>
      </c>
      <c r="G1643" s="29"/>
    </row>
    <row r="1644" spans="1:7" ht="15.75" thickBot="1" x14ac:dyDescent="0.3">
      <c r="A1644" s="24"/>
      <c r="B1644" s="29">
        <f t="shared" si="128"/>
        <v>0</v>
      </c>
      <c r="C1644" s="29" t="str">
        <f t="shared" si="132"/>
        <v>#</v>
      </c>
      <c r="D1644" s="29">
        <f t="shared" si="129"/>
        <v>1</v>
      </c>
      <c r="E1644" s="30" t="str">
        <f t="shared" si="131"/>
        <v>NA</v>
      </c>
      <c r="F1644" s="44" t="str">
        <f t="shared" si="130"/>
        <v/>
      </c>
      <c r="G1644" s="29"/>
    </row>
    <row r="1645" spans="1:7" ht="15.75" thickBot="1" x14ac:dyDescent="0.3">
      <c r="A1645" s="25"/>
      <c r="B1645" s="29">
        <f t="shared" si="128"/>
        <v>0</v>
      </c>
      <c r="C1645" s="29" t="str">
        <f t="shared" si="132"/>
        <v>#</v>
      </c>
      <c r="D1645" s="29">
        <f t="shared" si="129"/>
        <v>1</v>
      </c>
      <c r="E1645" s="30" t="str">
        <f t="shared" si="131"/>
        <v>NA</v>
      </c>
      <c r="F1645" s="44" t="str">
        <f t="shared" si="130"/>
        <v/>
      </c>
      <c r="G1645" s="29"/>
    </row>
    <row r="1646" spans="1:7" ht="15.75" thickBot="1" x14ac:dyDescent="0.3">
      <c r="A1646" s="24"/>
      <c r="B1646" s="29">
        <f t="shared" si="128"/>
        <v>0</v>
      </c>
      <c r="C1646" s="29" t="str">
        <f t="shared" si="132"/>
        <v>#</v>
      </c>
      <c r="D1646" s="29">
        <f t="shared" si="129"/>
        <v>1</v>
      </c>
      <c r="E1646" s="30" t="str">
        <f t="shared" si="131"/>
        <v>NA</v>
      </c>
      <c r="F1646" s="44" t="str">
        <f t="shared" si="130"/>
        <v/>
      </c>
      <c r="G1646" s="29"/>
    </row>
    <row r="1647" spans="1:7" ht="15.75" thickBot="1" x14ac:dyDescent="0.3">
      <c r="A1647" s="25"/>
      <c r="B1647" s="29">
        <f t="shared" si="128"/>
        <v>0</v>
      </c>
      <c r="C1647" s="29" t="str">
        <f t="shared" si="132"/>
        <v>#</v>
      </c>
      <c r="D1647" s="29">
        <f t="shared" si="129"/>
        <v>1</v>
      </c>
      <c r="E1647" s="30" t="str">
        <f t="shared" si="131"/>
        <v>NA</v>
      </c>
      <c r="F1647" s="44" t="str">
        <f t="shared" si="130"/>
        <v/>
      </c>
      <c r="G1647" s="29"/>
    </row>
    <row r="1648" spans="1:7" ht="15.75" thickBot="1" x14ac:dyDescent="0.3">
      <c r="A1648" s="24"/>
      <c r="B1648" s="29">
        <f t="shared" si="128"/>
        <v>0</v>
      </c>
      <c r="C1648" s="29" t="str">
        <f t="shared" si="132"/>
        <v>#</v>
      </c>
      <c r="D1648" s="29">
        <f t="shared" si="129"/>
        <v>1</v>
      </c>
      <c r="E1648" s="30" t="str">
        <f t="shared" si="131"/>
        <v>NA</v>
      </c>
      <c r="F1648" s="44" t="str">
        <f t="shared" si="130"/>
        <v/>
      </c>
      <c r="G1648" s="29"/>
    </row>
    <row r="1649" spans="1:7" ht="15.75" thickBot="1" x14ac:dyDescent="0.3">
      <c r="A1649" s="25"/>
      <c r="B1649" s="29">
        <f t="shared" si="128"/>
        <v>0</v>
      </c>
      <c r="C1649" s="29" t="str">
        <f t="shared" si="132"/>
        <v>#</v>
      </c>
      <c r="D1649" s="29">
        <f t="shared" si="129"/>
        <v>1</v>
      </c>
      <c r="E1649" s="30" t="str">
        <f t="shared" si="131"/>
        <v>NA</v>
      </c>
      <c r="F1649" s="44" t="str">
        <f t="shared" si="130"/>
        <v/>
      </c>
      <c r="G1649" s="29"/>
    </row>
    <row r="1650" spans="1:7" ht="15.75" thickBot="1" x14ac:dyDescent="0.3">
      <c r="A1650" s="24"/>
      <c r="B1650" s="29">
        <f t="shared" si="128"/>
        <v>0</v>
      </c>
      <c r="C1650" s="29" t="str">
        <f t="shared" si="132"/>
        <v>#</v>
      </c>
      <c r="D1650" s="29">
        <f t="shared" si="129"/>
        <v>1</v>
      </c>
      <c r="E1650" s="30" t="str">
        <f t="shared" si="131"/>
        <v>NA</v>
      </c>
      <c r="F1650" s="44" t="str">
        <f t="shared" si="130"/>
        <v/>
      </c>
      <c r="G1650" s="29"/>
    </row>
    <row r="1651" spans="1:7" ht="15.75" thickBot="1" x14ac:dyDescent="0.3">
      <c r="A1651" s="25"/>
      <c r="B1651" s="29">
        <f t="shared" si="128"/>
        <v>0</v>
      </c>
      <c r="C1651" s="29" t="str">
        <f t="shared" si="132"/>
        <v>#</v>
      </c>
      <c r="D1651" s="29">
        <f t="shared" si="129"/>
        <v>1</v>
      </c>
      <c r="E1651" s="30" t="str">
        <f t="shared" si="131"/>
        <v>NA</v>
      </c>
      <c r="F1651" s="44" t="str">
        <f t="shared" si="130"/>
        <v/>
      </c>
      <c r="G1651" s="29"/>
    </row>
    <row r="1652" spans="1:7" ht="15.75" thickBot="1" x14ac:dyDescent="0.3">
      <c r="A1652" s="24"/>
      <c r="B1652" s="29">
        <f t="shared" si="128"/>
        <v>0</v>
      </c>
      <c r="C1652" s="29" t="str">
        <f t="shared" si="132"/>
        <v>#</v>
      </c>
      <c r="D1652" s="29">
        <f t="shared" si="129"/>
        <v>1</v>
      </c>
      <c r="E1652" s="30" t="str">
        <f t="shared" si="131"/>
        <v>NA</v>
      </c>
      <c r="F1652" s="44" t="str">
        <f t="shared" si="130"/>
        <v/>
      </c>
      <c r="G1652" s="29"/>
    </row>
    <row r="1653" spans="1:7" ht="15.75" thickBot="1" x14ac:dyDescent="0.3">
      <c r="A1653" s="25"/>
      <c r="B1653" s="29">
        <f t="shared" si="128"/>
        <v>0</v>
      </c>
      <c r="C1653" s="29" t="str">
        <f t="shared" si="132"/>
        <v>#</v>
      </c>
      <c r="D1653" s="29">
        <f t="shared" si="129"/>
        <v>1</v>
      </c>
      <c r="E1653" s="30" t="str">
        <f t="shared" si="131"/>
        <v>NA</v>
      </c>
      <c r="F1653" s="44" t="str">
        <f t="shared" si="130"/>
        <v/>
      </c>
      <c r="G1653" s="29"/>
    </row>
    <row r="1654" spans="1:7" ht="15.75" thickBot="1" x14ac:dyDescent="0.3">
      <c r="A1654" s="24"/>
      <c r="B1654" s="29">
        <f t="shared" si="128"/>
        <v>0</v>
      </c>
      <c r="C1654" s="29" t="str">
        <f t="shared" si="132"/>
        <v>#</v>
      </c>
      <c r="D1654" s="29">
        <f t="shared" si="129"/>
        <v>1</v>
      </c>
      <c r="E1654" s="30" t="str">
        <f t="shared" si="131"/>
        <v>NA</v>
      </c>
      <c r="F1654" s="44" t="str">
        <f t="shared" si="130"/>
        <v/>
      </c>
      <c r="G1654" s="29"/>
    </row>
    <row r="1655" spans="1:7" ht="15.75" thickBot="1" x14ac:dyDescent="0.3">
      <c r="A1655" s="25"/>
      <c r="B1655" s="29">
        <f t="shared" si="128"/>
        <v>0</v>
      </c>
      <c r="C1655" s="29" t="str">
        <f t="shared" si="132"/>
        <v>#</v>
      </c>
      <c r="D1655" s="29">
        <f t="shared" si="129"/>
        <v>1</v>
      </c>
      <c r="E1655" s="30" t="str">
        <f t="shared" si="131"/>
        <v>NA</v>
      </c>
      <c r="F1655" s="44" t="str">
        <f t="shared" si="130"/>
        <v/>
      </c>
      <c r="G1655" s="29"/>
    </row>
    <row r="1656" spans="1:7" ht="15.75" thickBot="1" x14ac:dyDescent="0.3">
      <c r="A1656" s="24"/>
      <c r="B1656" s="29">
        <f t="shared" si="128"/>
        <v>0</v>
      </c>
      <c r="C1656" s="29" t="str">
        <f t="shared" si="132"/>
        <v>#</v>
      </c>
      <c r="D1656" s="29">
        <f t="shared" si="129"/>
        <v>1</v>
      </c>
      <c r="E1656" s="30" t="str">
        <f t="shared" si="131"/>
        <v>NA</v>
      </c>
      <c r="F1656" s="44" t="str">
        <f t="shared" si="130"/>
        <v/>
      </c>
      <c r="G1656" s="29"/>
    </row>
    <row r="1657" spans="1:7" ht="15.75" thickBot="1" x14ac:dyDescent="0.3">
      <c r="A1657" s="25"/>
      <c r="B1657" s="29">
        <f t="shared" si="128"/>
        <v>0</v>
      </c>
      <c r="C1657" s="29" t="str">
        <f t="shared" si="132"/>
        <v>#</v>
      </c>
      <c r="D1657" s="29">
        <f t="shared" si="129"/>
        <v>1</v>
      </c>
      <c r="E1657" s="30" t="str">
        <f t="shared" si="131"/>
        <v>NA</v>
      </c>
      <c r="F1657" s="44" t="str">
        <f t="shared" si="130"/>
        <v/>
      </c>
      <c r="G1657" s="29"/>
    </row>
    <row r="1658" spans="1:7" ht="15.75" thickBot="1" x14ac:dyDescent="0.3">
      <c r="A1658" s="24"/>
      <c r="B1658" s="29">
        <f t="shared" si="128"/>
        <v>0</v>
      </c>
      <c r="C1658" s="29" t="str">
        <f t="shared" si="132"/>
        <v>#</v>
      </c>
      <c r="D1658" s="29">
        <f t="shared" si="129"/>
        <v>1</v>
      </c>
      <c r="E1658" s="30" t="str">
        <f t="shared" si="131"/>
        <v>NA</v>
      </c>
      <c r="F1658" s="44" t="str">
        <f t="shared" si="130"/>
        <v/>
      </c>
      <c r="G1658" s="29"/>
    </row>
    <row r="1659" spans="1:7" ht="15.75" thickBot="1" x14ac:dyDescent="0.3">
      <c r="A1659" s="25"/>
      <c r="B1659" s="29">
        <f t="shared" si="128"/>
        <v>0</v>
      </c>
      <c r="C1659" s="29" t="str">
        <f t="shared" si="132"/>
        <v>#</v>
      </c>
      <c r="D1659" s="29">
        <f t="shared" si="129"/>
        <v>1</v>
      </c>
      <c r="E1659" s="30" t="str">
        <f t="shared" si="131"/>
        <v>NA</v>
      </c>
      <c r="F1659" s="44" t="str">
        <f t="shared" si="130"/>
        <v/>
      </c>
      <c r="G1659" s="29"/>
    </row>
    <row r="1660" spans="1:7" ht="15.75" thickBot="1" x14ac:dyDescent="0.3">
      <c r="A1660" s="24"/>
      <c r="B1660" s="29">
        <f t="shared" si="128"/>
        <v>0</v>
      </c>
      <c r="C1660" s="29" t="str">
        <f t="shared" si="132"/>
        <v>#</v>
      </c>
      <c r="D1660" s="29">
        <f t="shared" si="129"/>
        <v>1</v>
      </c>
      <c r="E1660" s="30" t="str">
        <f t="shared" si="131"/>
        <v>NA</v>
      </c>
      <c r="F1660" s="44" t="str">
        <f t="shared" si="130"/>
        <v/>
      </c>
      <c r="G1660" s="29"/>
    </row>
    <row r="1661" spans="1:7" ht="15.75" thickBot="1" x14ac:dyDescent="0.3">
      <c r="A1661" s="25"/>
      <c r="B1661" s="29">
        <f t="shared" si="128"/>
        <v>0</v>
      </c>
      <c r="C1661" s="29" t="str">
        <f t="shared" si="132"/>
        <v>#</v>
      </c>
      <c r="D1661" s="29">
        <f t="shared" si="129"/>
        <v>1</v>
      </c>
      <c r="E1661" s="30" t="str">
        <f t="shared" si="131"/>
        <v>NA</v>
      </c>
      <c r="F1661" s="44" t="str">
        <f t="shared" si="130"/>
        <v/>
      </c>
      <c r="G1661" s="29"/>
    </row>
    <row r="1662" spans="1:7" ht="15.75" thickBot="1" x14ac:dyDescent="0.3">
      <c r="A1662" s="24"/>
      <c r="B1662" s="29">
        <f t="shared" si="128"/>
        <v>0</v>
      </c>
      <c r="C1662" s="29" t="str">
        <f t="shared" si="132"/>
        <v>#</v>
      </c>
      <c r="D1662" s="29">
        <f t="shared" si="129"/>
        <v>1</v>
      </c>
      <c r="E1662" s="30" t="str">
        <f t="shared" si="131"/>
        <v>NA</v>
      </c>
      <c r="F1662" s="44" t="str">
        <f t="shared" si="130"/>
        <v/>
      </c>
      <c r="G1662" s="29"/>
    </row>
    <row r="1663" spans="1:7" ht="15.75" thickBot="1" x14ac:dyDescent="0.3">
      <c r="A1663" s="25"/>
      <c r="B1663" s="29">
        <f t="shared" si="128"/>
        <v>0</v>
      </c>
      <c r="C1663" s="29" t="str">
        <f t="shared" si="132"/>
        <v>#</v>
      </c>
      <c r="D1663" s="29">
        <f t="shared" si="129"/>
        <v>1</v>
      </c>
      <c r="E1663" s="30" t="str">
        <f t="shared" si="131"/>
        <v>NA</v>
      </c>
      <c r="F1663" s="44" t="str">
        <f t="shared" si="130"/>
        <v/>
      </c>
      <c r="G1663" s="29"/>
    </row>
    <row r="1664" spans="1:7" ht="15.75" thickBot="1" x14ac:dyDescent="0.3">
      <c r="A1664" s="24"/>
      <c r="B1664" s="29">
        <f t="shared" si="128"/>
        <v>0</v>
      </c>
      <c r="C1664" s="29" t="str">
        <f t="shared" si="132"/>
        <v>#</v>
      </c>
      <c r="D1664" s="29">
        <f t="shared" si="129"/>
        <v>1</v>
      </c>
      <c r="E1664" s="30" t="str">
        <f t="shared" si="131"/>
        <v>NA</v>
      </c>
      <c r="F1664" s="44" t="str">
        <f t="shared" si="130"/>
        <v/>
      </c>
      <c r="G1664" s="29"/>
    </row>
    <row r="1665" spans="1:7" ht="15.75" thickBot="1" x14ac:dyDescent="0.3">
      <c r="A1665" s="25"/>
      <c r="B1665" s="29">
        <f t="shared" si="128"/>
        <v>0</v>
      </c>
      <c r="C1665" s="29" t="str">
        <f t="shared" si="132"/>
        <v>#</v>
      </c>
      <c r="D1665" s="29">
        <f t="shared" si="129"/>
        <v>1</v>
      </c>
      <c r="E1665" s="30" t="str">
        <f t="shared" si="131"/>
        <v>NA</v>
      </c>
      <c r="F1665" s="44" t="str">
        <f t="shared" si="130"/>
        <v/>
      </c>
      <c r="G1665" s="29"/>
    </row>
    <row r="1666" spans="1:7" ht="15.75" thickBot="1" x14ac:dyDescent="0.3">
      <c r="A1666" s="24"/>
      <c r="B1666" s="29">
        <f t="shared" ref="B1666:B1729" si="133">LEN(A1666)</f>
        <v>0</v>
      </c>
      <c r="C1666" s="29" t="str">
        <f t="shared" si="132"/>
        <v>#</v>
      </c>
      <c r="D1666" s="29">
        <f t="shared" ref="D1666:D1729" si="134">LEN(C1666)</f>
        <v>1</v>
      </c>
      <c r="E1666" s="30" t="str">
        <f t="shared" si="131"/>
        <v>NA</v>
      </c>
      <c r="F1666" s="44" t="str">
        <f t="shared" ref="F1666:F1729" si="135">IFERROR(MID(E1666,1,FIND(",",E1666,1)-1),"")</f>
        <v/>
      </c>
      <c r="G1666" s="29"/>
    </row>
    <row r="1667" spans="1:7" ht="15.75" thickBot="1" x14ac:dyDescent="0.3">
      <c r="A1667" s="25"/>
      <c r="B1667" s="29">
        <f t="shared" si="133"/>
        <v>0</v>
      </c>
      <c r="C1667" s="29" t="str">
        <f t="shared" si="132"/>
        <v>#</v>
      </c>
      <c r="D1667" s="29">
        <f t="shared" si="134"/>
        <v>1</v>
      </c>
      <c r="E1667" s="30" t="str">
        <f t="shared" si="131"/>
        <v>NA</v>
      </c>
      <c r="F1667" s="44" t="str">
        <f t="shared" si="135"/>
        <v/>
      </c>
      <c r="G1667" s="29"/>
    </row>
    <row r="1668" spans="1:7" ht="15.75" thickBot="1" x14ac:dyDescent="0.3">
      <c r="A1668" s="24"/>
      <c r="B1668" s="29">
        <f t="shared" si="133"/>
        <v>0</v>
      </c>
      <c r="C1668" s="29" t="str">
        <f t="shared" si="132"/>
        <v>#</v>
      </c>
      <c r="D1668" s="29">
        <f t="shared" si="134"/>
        <v>1</v>
      </c>
      <c r="E1668" s="30" t="str">
        <f t="shared" si="131"/>
        <v>NA</v>
      </c>
      <c r="F1668" s="44" t="str">
        <f t="shared" si="135"/>
        <v/>
      </c>
      <c r="G1668" s="29"/>
    </row>
    <row r="1669" spans="1:7" ht="15.75" thickBot="1" x14ac:dyDescent="0.3">
      <c r="A1669" s="25"/>
      <c r="B1669" s="29">
        <f t="shared" si="133"/>
        <v>0</v>
      </c>
      <c r="C1669" s="29" t="str">
        <f t="shared" si="132"/>
        <v>#</v>
      </c>
      <c r="D1669" s="29">
        <f t="shared" si="134"/>
        <v>1</v>
      </c>
      <c r="E1669" s="30" t="str">
        <f t="shared" ref="E1669:E1732" si="136">IFERROR(TEXT(DATE(RIGHT(MID(A1669,FIND("µ",SUBSTITUTE(A1669,",","µ",1))+2,FIND("µ",SUBSTITUTE(A1669,",","µ",2))-FIND("µ",SUBSTITUTE(A1669,",","µ",1))+4),4),MONTH(1&amp;MID(MID(A1669,FIND("µ",SUBSTITUTE(A1669,",","µ",1))+2,FIND("µ",SUBSTITUTE(A1669,",","µ",2))-FIND("µ",SUBSTITUTE(A1669,",","µ",1))+4),1,FIND(" ",MID(A1669,FIND("µ",SUBSTITUTE(A1669,",","µ",1))+2,FIND("µ",SUBSTITUTE(A1669,",","µ",2))-FIND("µ",SUBSTITUTE(A1669,",","µ",1))+4))-1)),MID(MID(A1669,FIND("µ",SUBSTITUTE(A1669,",","µ",1))+2,FIND("µ",SUBSTITUTE(A1669,",","µ",2))-FIND("µ",SUBSTITUTE(A1669,",","µ",1))+4),FIND(" ",MID(A1669,FIND("µ",SUBSTITUTE(A1669,",","µ",1))+2,FIND("µ",SUBSTITUTE(A1669,",","µ",2))-FIND("µ",SUBSTITUTE(A1669,",","µ",1))+4))+1,2)),"JJ/MM/AA") &amp;","&amp;" "&amp; TEXT(VALUE(MID(A1669,FIND(""",""",A1669)+3,10)),"hh:mm:ss")&amp;" "&amp;MID(A1669,FIND("µ",SUBSTITUTE(A1669,",","µ",4))+2,FIND("µ",SUBSTITUTE(A1669,",","µ",5))-FIND("µ",SUBSTITUTE(A1669,",","µ",4))-3) &amp;" "&amp;MID(A1669,FIND("µ",SUBSTITUTE(A1669,",","µ",20))+2,FIND("µ",SUBSTITUTE(A1669,",","µ",21))-FIND("µ",SUBSTITUTE(A1669,",","µ",20))-3)&amp;" "&amp;MID(A1669,FIND("µ",SUBSTITUTE(A1669,",","µ",25))+2,FIND("µ",SUBSTITUTE(A1669,",","µ",26))-FIND("µ",SUBSTITUTE(A1669,",","µ",25))-3)&amp;" "&amp;"€"&amp;MID(A1669,FIND("µ",SUBSTITUTE(A1669,",","µ",26))+2,FIND("µ",SUBSTITUTE(A1669,",","µ",27))-FIND("µ",SUBSTITUTE(A1669,",","µ",26))-3),"NA")</f>
        <v>NA</v>
      </c>
      <c r="F1669" s="44" t="str">
        <f t="shared" si="135"/>
        <v/>
      </c>
      <c r="G1669" s="29"/>
    </row>
    <row r="1670" spans="1:7" ht="15.75" thickBot="1" x14ac:dyDescent="0.3">
      <c r="A1670" s="24"/>
      <c r="B1670" s="29">
        <f t="shared" si="133"/>
        <v>0</v>
      </c>
      <c r="C1670" s="29" t="str">
        <f t="shared" si="132"/>
        <v>#</v>
      </c>
      <c r="D1670" s="29">
        <f t="shared" si="134"/>
        <v>1</v>
      </c>
      <c r="E1670" s="30" t="str">
        <f t="shared" si="136"/>
        <v>NA</v>
      </c>
      <c r="F1670" s="44" t="str">
        <f t="shared" si="135"/>
        <v/>
      </c>
      <c r="G1670" s="29"/>
    </row>
    <row r="1671" spans="1:7" ht="15.75" thickBot="1" x14ac:dyDescent="0.3">
      <c r="A1671" s="25"/>
      <c r="B1671" s="29">
        <f t="shared" si="133"/>
        <v>0</v>
      </c>
      <c r="C1671" s="29" t="str">
        <f t="shared" si="132"/>
        <v>#</v>
      </c>
      <c r="D1671" s="29">
        <f t="shared" si="134"/>
        <v>1</v>
      </c>
      <c r="E1671" s="30" t="str">
        <f t="shared" si="136"/>
        <v>NA</v>
      </c>
      <c r="F1671" s="44" t="str">
        <f t="shared" si="135"/>
        <v/>
      </c>
      <c r="G1671" s="29"/>
    </row>
    <row r="1672" spans="1:7" ht="15.75" thickBot="1" x14ac:dyDescent="0.3">
      <c r="A1672" s="24"/>
      <c r="B1672" s="29">
        <f t="shared" si="133"/>
        <v>0</v>
      </c>
      <c r="C1672" s="29" t="str">
        <f t="shared" si="132"/>
        <v>#</v>
      </c>
      <c r="D1672" s="29">
        <f t="shared" si="134"/>
        <v>1</v>
      </c>
      <c r="E1672" s="30" t="str">
        <f t="shared" si="136"/>
        <v>NA</v>
      </c>
      <c r="F1672" s="44" t="str">
        <f t="shared" si="135"/>
        <v/>
      </c>
      <c r="G1672" s="29"/>
    </row>
    <row r="1673" spans="1:7" ht="15.75" thickBot="1" x14ac:dyDescent="0.3">
      <c r="A1673" s="25"/>
      <c r="B1673" s="29">
        <f t="shared" si="133"/>
        <v>0</v>
      </c>
      <c r="C1673" s="29" t="str">
        <f t="shared" si="132"/>
        <v>#</v>
      </c>
      <c r="D1673" s="29">
        <f t="shared" si="134"/>
        <v>1</v>
      </c>
      <c r="E1673" s="30" t="str">
        <f t="shared" si="136"/>
        <v>NA</v>
      </c>
      <c r="F1673" s="44" t="str">
        <f t="shared" si="135"/>
        <v/>
      </c>
      <c r="G1673" s="29"/>
    </row>
    <row r="1674" spans="1:7" ht="15.75" thickBot="1" x14ac:dyDescent="0.3">
      <c r="A1674" s="24"/>
      <c r="B1674" s="29">
        <f t="shared" si="133"/>
        <v>0</v>
      </c>
      <c r="C1674" s="29" t="str">
        <f t="shared" si="132"/>
        <v>#</v>
      </c>
      <c r="D1674" s="29">
        <f t="shared" si="134"/>
        <v>1</v>
      </c>
      <c r="E1674" s="30" t="str">
        <f t="shared" si="136"/>
        <v>NA</v>
      </c>
      <c r="F1674" s="44" t="str">
        <f t="shared" si="135"/>
        <v/>
      </c>
      <c r="G1674" s="29"/>
    </row>
    <row r="1675" spans="1:7" ht="15.75" thickBot="1" x14ac:dyDescent="0.3">
      <c r="A1675" s="25"/>
      <c r="B1675" s="29">
        <f t="shared" si="133"/>
        <v>0</v>
      </c>
      <c r="C1675" s="29" t="str">
        <f t="shared" si="132"/>
        <v>#</v>
      </c>
      <c r="D1675" s="29">
        <f t="shared" si="134"/>
        <v>1</v>
      </c>
      <c r="E1675" s="30" t="str">
        <f t="shared" si="136"/>
        <v>NA</v>
      </c>
      <c r="F1675" s="44" t="str">
        <f t="shared" si="135"/>
        <v/>
      </c>
      <c r="G1675" s="29"/>
    </row>
    <row r="1676" spans="1:7" ht="15.75" thickBot="1" x14ac:dyDescent="0.3">
      <c r="A1676" s="24"/>
      <c r="B1676" s="29">
        <f t="shared" si="133"/>
        <v>0</v>
      </c>
      <c r="C1676" s="29" t="str">
        <f t="shared" si="132"/>
        <v>#</v>
      </c>
      <c r="D1676" s="29">
        <f t="shared" si="134"/>
        <v>1</v>
      </c>
      <c r="E1676" s="30" t="str">
        <f t="shared" si="136"/>
        <v>NA</v>
      </c>
      <c r="F1676" s="44" t="str">
        <f t="shared" si="135"/>
        <v/>
      </c>
      <c r="G1676" s="29"/>
    </row>
    <row r="1677" spans="1:7" ht="15.75" thickBot="1" x14ac:dyDescent="0.3">
      <c r="A1677" s="25"/>
      <c r="B1677" s="29">
        <f t="shared" si="133"/>
        <v>0</v>
      </c>
      <c r="C1677" s="29" t="str">
        <f t="shared" si="132"/>
        <v>#</v>
      </c>
      <c r="D1677" s="29">
        <f t="shared" si="134"/>
        <v>1</v>
      </c>
      <c r="E1677" s="30" t="str">
        <f t="shared" si="136"/>
        <v>NA</v>
      </c>
      <c r="F1677" s="44" t="str">
        <f t="shared" si="135"/>
        <v/>
      </c>
      <c r="G1677" s="29"/>
    </row>
    <row r="1678" spans="1:7" ht="15.75" thickBot="1" x14ac:dyDescent="0.3">
      <c r="A1678" s="24"/>
      <c r="B1678" s="29">
        <f t="shared" si="133"/>
        <v>0</v>
      </c>
      <c r="C1678" s="29" t="str">
        <f t="shared" si="132"/>
        <v>#</v>
      </c>
      <c r="D1678" s="29">
        <f t="shared" si="134"/>
        <v>1</v>
      </c>
      <c r="E1678" s="30" t="str">
        <f t="shared" si="136"/>
        <v>NA</v>
      </c>
      <c r="F1678" s="44" t="str">
        <f t="shared" si="135"/>
        <v/>
      </c>
      <c r="G1678" s="29"/>
    </row>
    <row r="1679" spans="1:7" ht="15.75" thickBot="1" x14ac:dyDescent="0.3">
      <c r="A1679" s="25"/>
      <c r="B1679" s="29">
        <f t="shared" si="133"/>
        <v>0</v>
      </c>
      <c r="C1679" s="29" t="str">
        <f t="shared" si="132"/>
        <v>#</v>
      </c>
      <c r="D1679" s="29">
        <f t="shared" si="134"/>
        <v>1</v>
      </c>
      <c r="E1679" s="30" t="str">
        <f t="shared" si="136"/>
        <v>NA</v>
      </c>
      <c r="F1679" s="44" t="str">
        <f t="shared" si="135"/>
        <v/>
      </c>
      <c r="G1679" s="29"/>
    </row>
    <row r="1680" spans="1:7" ht="15.75" thickBot="1" x14ac:dyDescent="0.3">
      <c r="A1680" s="24"/>
      <c r="B1680" s="29">
        <f t="shared" si="133"/>
        <v>0</v>
      </c>
      <c r="C1680" s="29" t="str">
        <f t="shared" si="132"/>
        <v>#</v>
      </c>
      <c r="D1680" s="29">
        <f t="shared" si="134"/>
        <v>1</v>
      </c>
      <c r="E1680" s="30" t="str">
        <f t="shared" si="136"/>
        <v>NA</v>
      </c>
      <c r="F1680" s="44" t="str">
        <f t="shared" si="135"/>
        <v/>
      </c>
      <c r="G1680" s="29"/>
    </row>
    <row r="1681" spans="1:7" ht="15.75" thickBot="1" x14ac:dyDescent="0.3">
      <c r="A1681" s="25"/>
      <c r="B1681" s="29">
        <f t="shared" si="133"/>
        <v>0</v>
      </c>
      <c r="C1681" s="29" t="str">
        <f t="shared" si="132"/>
        <v>#</v>
      </c>
      <c r="D1681" s="29">
        <f t="shared" si="134"/>
        <v>1</v>
      </c>
      <c r="E1681" s="30" t="str">
        <f t="shared" si="136"/>
        <v>NA</v>
      </c>
      <c r="F1681" s="44" t="str">
        <f t="shared" si="135"/>
        <v/>
      </c>
      <c r="G1681" s="29"/>
    </row>
    <row r="1682" spans="1:7" ht="15.75" thickBot="1" x14ac:dyDescent="0.3">
      <c r="A1682" s="24"/>
      <c r="B1682" s="29">
        <f t="shared" si="133"/>
        <v>0</v>
      </c>
      <c r="C1682" s="29" t="str">
        <f t="shared" si="132"/>
        <v>#</v>
      </c>
      <c r="D1682" s="29">
        <f t="shared" si="134"/>
        <v>1</v>
      </c>
      <c r="E1682" s="30" t="str">
        <f t="shared" si="136"/>
        <v>NA</v>
      </c>
      <c r="F1682" s="44" t="str">
        <f t="shared" si="135"/>
        <v/>
      </c>
      <c r="G1682" s="29"/>
    </row>
    <row r="1683" spans="1:7" ht="15.75" thickBot="1" x14ac:dyDescent="0.3">
      <c r="A1683" s="25"/>
      <c r="B1683" s="29">
        <f t="shared" si="133"/>
        <v>0</v>
      </c>
      <c r="C1683" s="29" t="str">
        <f t="shared" ref="C1683:C1746" si="137" xml:space="preserve"> "#" &amp; IFERROR(MID(A1683,1,FIND(",",A1683,1)-1),"")</f>
        <v>#</v>
      </c>
      <c r="D1683" s="29">
        <f t="shared" si="134"/>
        <v>1</v>
      </c>
      <c r="E1683" s="30" t="str">
        <f t="shared" si="136"/>
        <v>NA</v>
      </c>
      <c r="F1683" s="44" t="str">
        <f t="shared" si="135"/>
        <v/>
      </c>
      <c r="G1683" s="29"/>
    </row>
    <row r="1684" spans="1:7" ht="15.75" thickBot="1" x14ac:dyDescent="0.3">
      <c r="A1684" s="24"/>
      <c r="B1684" s="29">
        <f t="shared" si="133"/>
        <v>0</v>
      </c>
      <c r="C1684" s="29" t="str">
        <f t="shared" si="137"/>
        <v>#</v>
      </c>
      <c r="D1684" s="29">
        <f t="shared" si="134"/>
        <v>1</v>
      </c>
      <c r="E1684" s="30" t="str">
        <f t="shared" si="136"/>
        <v>NA</v>
      </c>
      <c r="F1684" s="44" t="str">
        <f t="shared" si="135"/>
        <v/>
      </c>
      <c r="G1684" s="29"/>
    </row>
    <row r="1685" spans="1:7" ht="15.75" thickBot="1" x14ac:dyDescent="0.3">
      <c r="A1685" s="25"/>
      <c r="B1685" s="29">
        <f t="shared" si="133"/>
        <v>0</v>
      </c>
      <c r="C1685" s="29" t="str">
        <f t="shared" si="137"/>
        <v>#</v>
      </c>
      <c r="D1685" s="29">
        <f t="shared" si="134"/>
        <v>1</v>
      </c>
      <c r="E1685" s="30" t="str">
        <f t="shared" si="136"/>
        <v>NA</v>
      </c>
      <c r="F1685" s="44" t="str">
        <f t="shared" si="135"/>
        <v/>
      </c>
      <c r="G1685" s="29"/>
    </row>
    <row r="1686" spans="1:7" ht="15.75" thickBot="1" x14ac:dyDescent="0.3">
      <c r="A1686" s="24"/>
      <c r="B1686" s="29">
        <f t="shared" si="133"/>
        <v>0</v>
      </c>
      <c r="C1686" s="29" t="str">
        <f t="shared" si="137"/>
        <v>#</v>
      </c>
      <c r="D1686" s="29">
        <f t="shared" si="134"/>
        <v>1</v>
      </c>
      <c r="E1686" s="30" t="str">
        <f t="shared" si="136"/>
        <v>NA</v>
      </c>
      <c r="F1686" s="44" t="str">
        <f t="shared" si="135"/>
        <v/>
      </c>
      <c r="G1686" s="29"/>
    </row>
    <row r="1687" spans="1:7" ht="15.75" thickBot="1" x14ac:dyDescent="0.3">
      <c r="A1687" s="25"/>
      <c r="B1687" s="29">
        <f t="shared" si="133"/>
        <v>0</v>
      </c>
      <c r="C1687" s="29" t="str">
        <f t="shared" si="137"/>
        <v>#</v>
      </c>
      <c r="D1687" s="29">
        <f t="shared" si="134"/>
        <v>1</v>
      </c>
      <c r="E1687" s="30" t="str">
        <f t="shared" si="136"/>
        <v>NA</v>
      </c>
      <c r="F1687" s="44" t="str">
        <f t="shared" si="135"/>
        <v/>
      </c>
      <c r="G1687" s="29"/>
    </row>
    <row r="1688" spans="1:7" ht="15.75" thickBot="1" x14ac:dyDescent="0.3">
      <c r="A1688" s="24"/>
      <c r="B1688" s="29">
        <f t="shared" si="133"/>
        <v>0</v>
      </c>
      <c r="C1688" s="29" t="str">
        <f t="shared" si="137"/>
        <v>#</v>
      </c>
      <c r="D1688" s="29">
        <f t="shared" si="134"/>
        <v>1</v>
      </c>
      <c r="E1688" s="30" t="str">
        <f t="shared" si="136"/>
        <v>NA</v>
      </c>
      <c r="F1688" s="44" t="str">
        <f t="shared" si="135"/>
        <v/>
      </c>
      <c r="G1688" s="29"/>
    </row>
    <row r="1689" spans="1:7" ht="15.75" thickBot="1" x14ac:dyDescent="0.3">
      <c r="A1689" s="25"/>
      <c r="B1689" s="29">
        <f t="shared" si="133"/>
        <v>0</v>
      </c>
      <c r="C1689" s="29" t="str">
        <f t="shared" si="137"/>
        <v>#</v>
      </c>
      <c r="D1689" s="29">
        <f t="shared" si="134"/>
        <v>1</v>
      </c>
      <c r="E1689" s="30" t="str">
        <f t="shared" si="136"/>
        <v>NA</v>
      </c>
      <c r="F1689" s="44" t="str">
        <f t="shared" si="135"/>
        <v/>
      </c>
      <c r="G1689" s="29"/>
    </row>
    <row r="1690" spans="1:7" ht="15.75" thickBot="1" x14ac:dyDescent="0.3">
      <c r="A1690" s="24"/>
      <c r="B1690" s="29">
        <f t="shared" si="133"/>
        <v>0</v>
      </c>
      <c r="C1690" s="29" t="str">
        <f t="shared" si="137"/>
        <v>#</v>
      </c>
      <c r="D1690" s="29">
        <f t="shared" si="134"/>
        <v>1</v>
      </c>
      <c r="E1690" s="30" t="str">
        <f t="shared" si="136"/>
        <v>NA</v>
      </c>
      <c r="F1690" s="44" t="str">
        <f t="shared" si="135"/>
        <v/>
      </c>
      <c r="G1690" s="29"/>
    </row>
    <row r="1691" spans="1:7" ht="15.75" thickBot="1" x14ac:dyDescent="0.3">
      <c r="A1691" s="25"/>
      <c r="B1691" s="29">
        <f t="shared" si="133"/>
        <v>0</v>
      </c>
      <c r="C1691" s="29" t="str">
        <f t="shared" si="137"/>
        <v>#</v>
      </c>
      <c r="D1691" s="29">
        <f t="shared" si="134"/>
        <v>1</v>
      </c>
      <c r="E1691" s="30" t="str">
        <f t="shared" si="136"/>
        <v>NA</v>
      </c>
      <c r="F1691" s="44" t="str">
        <f t="shared" si="135"/>
        <v/>
      </c>
      <c r="G1691" s="29"/>
    </row>
    <row r="1692" spans="1:7" ht="15.75" thickBot="1" x14ac:dyDescent="0.3">
      <c r="A1692" s="24"/>
      <c r="B1692" s="29">
        <f t="shared" si="133"/>
        <v>0</v>
      </c>
      <c r="C1692" s="29" t="str">
        <f t="shared" si="137"/>
        <v>#</v>
      </c>
      <c r="D1692" s="29">
        <f t="shared" si="134"/>
        <v>1</v>
      </c>
      <c r="E1692" s="30" t="str">
        <f t="shared" si="136"/>
        <v>NA</v>
      </c>
      <c r="F1692" s="44" t="str">
        <f t="shared" si="135"/>
        <v/>
      </c>
      <c r="G1692" s="29"/>
    </row>
    <row r="1693" spans="1:7" ht="15.75" thickBot="1" x14ac:dyDescent="0.3">
      <c r="A1693" s="25"/>
      <c r="B1693" s="29">
        <f t="shared" si="133"/>
        <v>0</v>
      </c>
      <c r="C1693" s="29" t="str">
        <f t="shared" si="137"/>
        <v>#</v>
      </c>
      <c r="D1693" s="29">
        <f t="shared" si="134"/>
        <v>1</v>
      </c>
      <c r="E1693" s="30" t="str">
        <f t="shared" si="136"/>
        <v>NA</v>
      </c>
      <c r="F1693" s="44" t="str">
        <f t="shared" si="135"/>
        <v/>
      </c>
      <c r="G1693" s="29"/>
    </row>
    <row r="1694" spans="1:7" ht="15.75" thickBot="1" x14ac:dyDescent="0.3">
      <c r="A1694" s="24"/>
      <c r="B1694" s="29">
        <f t="shared" si="133"/>
        <v>0</v>
      </c>
      <c r="C1694" s="29" t="str">
        <f t="shared" si="137"/>
        <v>#</v>
      </c>
      <c r="D1694" s="29">
        <f t="shared" si="134"/>
        <v>1</v>
      </c>
      <c r="E1694" s="30" t="str">
        <f t="shared" si="136"/>
        <v>NA</v>
      </c>
      <c r="F1694" s="44" t="str">
        <f t="shared" si="135"/>
        <v/>
      </c>
      <c r="G1694" s="29"/>
    </row>
    <row r="1695" spans="1:7" ht="15.75" thickBot="1" x14ac:dyDescent="0.3">
      <c r="A1695" s="25"/>
      <c r="B1695" s="29">
        <f t="shared" si="133"/>
        <v>0</v>
      </c>
      <c r="C1695" s="29" t="str">
        <f t="shared" si="137"/>
        <v>#</v>
      </c>
      <c r="D1695" s="29">
        <f t="shared" si="134"/>
        <v>1</v>
      </c>
      <c r="E1695" s="30" t="str">
        <f t="shared" si="136"/>
        <v>NA</v>
      </c>
      <c r="F1695" s="44" t="str">
        <f t="shared" si="135"/>
        <v/>
      </c>
      <c r="G1695" s="29"/>
    </row>
    <row r="1696" spans="1:7" ht="15.75" thickBot="1" x14ac:dyDescent="0.3">
      <c r="A1696" s="24"/>
      <c r="B1696" s="29">
        <f t="shared" si="133"/>
        <v>0</v>
      </c>
      <c r="C1696" s="29" t="str">
        <f t="shared" si="137"/>
        <v>#</v>
      </c>
      <c r="D1696" s="29">
        <f t="shared" si="134"/>
        <v>1</v>
      </c>
      <c r="E1696" s="30" t="str">
        <f t="shared" si="136"/>
        <v>NA</v>
      </c>
      <c r="F1696" s="44" t="str">
        <f t="shared" si="135"/>
        <v/>
      </c>
      <c r="G1696" s="29"/>
    </row>
    <row r="1697" spans="1:7" ht="15.75" thickBot="1" x14ac:dyDescent="0.3">
      <c r="A1697" s="25"/>
      <c r="B1697" s="29">
        <f t="shared" si="133"/>
        <v>0</v>
      </c>
      <c r="C1697" s="29" t="str">
        <f t="shared" si="137"/>
        <v>#</v>
      </c>
      <c r="D1697" s="29">
        <f t="shared" si="134"/>
        <v>1</v>
      </c>
      <c r="E1697" s="30" t="str">
        <f t="shared" si="136"/>
        <v>NA</v>
      </c>
      <c r="F1697" s="44" t="str">
        <f t="shared" si="135"/>
        <v/>
      </c>
      <c r="G1697" s="29"/>
    </row>
    <row r="1698" spans="1:7" ht="15.75" thickBot="1" x14ac:dyDescent="0.3">
      <c r="A1698" s="24"/>
      <c r="B1698" s="29">
        <f t="shared" si="133"/>
        <v>0</v>
      </c>
      <c r="C1698" s="29" t="str">
        <f t="shared" si="137"/>
        <v>#</v>
      </c>
      <c r="D1698" s="29">
        <f t="shared" si="134"/>
        <v>1</v>
      </c>
      <c r="E1698" s="30" t="str">
        <f t="shared" si="136"/>
        <v>NA</v>
      </c>
      <c r="F1698" s="44" t="str">
        <f t="shared" si="135"/>
        <v/>
      </c>
      <c r="G1698" s="29"/>
    </row>
    <row r="1699" spans="1:7" ht="15.75" thickBot="1" x14ac:dyDescent="0.3">
      <c r="A1699" s="25"/>
      <c r="B1699" s="29">
        <f t="shared" si="133"/>
        <v>0</v>
      </c>
      <c r="C1699" s="29" t="str">
        <f t="shared" si="137"/>
        <v>#</v>
      </c>
      <c r="D1699" s="29">
        <f t="shared" si="134"/>
        <v>1</v>
      </c>
      <c r="E1699" s="30" t="str">
        <f t="shared" si="136"/>
        <v>NA</v>
      </c>
      <c r="F1699" s="44" t="str">
        <f t="shared" si="135"/>
        <v/>
      </c>
      <c r="G1699" s="29"/>
    </row>
    <row r="1700" spans="1:7" ht="15.75" thickBot="1" x14ac:dyDescent="0.3">
      <c r="A1700" s="24"/>
      <c r="B1700" s="29">
        <f t="shared" si="133"/>
        <v>0</v>
      </c>
      <c r="C1700" s="29" t="str">
        <f t="shared" si="137"/>
        <v>#</v>
      </c>
      <c r="D1700" s="29">
        <f t="shared" si="134"/>
        <v>1</v>
      </c>
      <c r="E1700" s="30" t="str">
        <f t="shared" si="136"/>
        <v>NA</v>
      </c>
      <c r="F1700" s="44" t="str">
        <f t="shared" si="135"/>
        <v/>
      </c>
      <c r="G1700" s="29"/>
    </row>
    <row r="1701" spans="1:7" ht="15.75" thickBot="1" x14ac:dyDescent="0.3">
      <c r="A1701" s="25"/>
      <c r="B1701" s="29">
        <f t="shared" si="133"/>
        <v>0</v>
      </c>
      <c r="C1701" s="29" t="str">
        <f t="shared" si="137"/>
        <v>#</v>
      </c>
      <c r="D1701" s="29">
        <f t="shared" si="134"/>
        <v>1</v>
      </c>
      <c r="E1701" s="30" t="str">
        <f t="shared" si="136"/>
        <v>NA</v>
      </c>
      <c r="F1701" s="44" t="str">
        <f t="shared" si="135"/>
        <v/>
      </c>
      <c r="G1701" s="29"/>
    </row>
    <row r="1702" spans="1:7" ht="15.75" thickBot="1" x14ac:dyDescent="0.3">
      <c r="A1702" s="24"/>
      <c r="B1702" s="29">
        <f t="shared" si="133"/>
        <v>0</v>
      </c>
      <c r="C1702" s="29" t="str">
        <f t="shared" si="137"/>
        <v>#</v>
      </c>
      <c r="D1702" s="29">
        <f t="shared" si="134"/>
        <v>1</v>
      </c>
      <c r="E1702" s="30" t="str">
        <f t="shared" si="136"/>
        <v>NA</v>
      </c>
      <c r="F1702" s="44" t="str">
        <f t="shared" si="135"/>
        <v/>
      </c>
      <c r="G1702" s="29"/>
    </row>
    <row r="1703" spans="1:7" ht="15.75" thickBot="1" x14ac:dyDescent="0.3">
      <c r="A1703" s="25"/>
      <c r="B1703" s="29">
        <f t="shared" si="133"/>
        <v>0</v>
      </c>
      <c r="C1703" s="29" t="str">
        <f t="shared" si="137"/>
        <v>#</v>
      </c>
      <c r="D1703" s="29">
        <f t="shared" si="134"/>
        <v>1</v>
      </c>
      <c r="E1703" s="30" t="str">
        <f t="shared" si="136"/>
        <v>NA</v>
      </c>
      <c r="F1703" s="44" t="str">
        <f t="shared" si="135"/>
        <v/>
      </c>
      <c r="G1703" s="29"/>
    </row>
    <row r="1704" spans="1:7" ht="15.75" thickBot="1" x14ac:dyDescent="0.3">
      <c r="A1704" s="24"/>
      <c r="B1704" s="29">
        <f t="shared" si="133"/>
        <v>0</v>
      </c>
      <c r="C1704" s="29" t="str">
        <f t="shared" si="137"/>
        <v>#</v>
      </c>
      <c r="D1704" s="29">
        <f t="shared" si="134"/>
        <v>1</v>
      </c>
      <c r="E1704" s="30" t="str">
        <f t="shared" si="136"/>
        <v>NA</v>
      </c>
      <c r="F1704" s="44" t="str">
        <f t="shared" si="135"/>
        <v/>
      </c>
      <c r="G1704" s="29"/>
    </row>
    <row r="1705" spans="1:7" ht="15.75" thickBot="1" x14ac:dyDescent="0.3">
      <c r="A1705" s="25"/>
      <c r="B1705" s="29">
        <f t="shared" si="133"/>
        <v>0</v>
      </c>
      <c r="C1705" s="29" t="str">
        <f t="shared" si="137"/>
        <v>#</v>
      </c>
      <c r="D1705" s="29">
        <f t="shared" si="134"/>
        <v>1</v>
      </c>
      <c r="E1705" s="30" t="str">
        <f t="shared" si="136"/>
        <v>NA</v>
      </c>
      <c r="F1705" s="44" t="str">
        <f t="shared" si="135"/>
        <v/>
      </c>
      <c r="G1705" s="29"/>
    </row>
    <row r="1706" spans="1:7" ht="15.75" thickBot="1" x14ac:dyDescent="0.3">
      <c r="A1706" s="24"/>
      <c r="B1706" s="29">
        <f t="shared" si="133"/>
        <v>0</v>
      </c>
      <c r="C1706" s="29" t="str">
        <f t="shared" si="137"/>
        <v>#</v>
      </c>
      <c r="D1706" s="29">
        <f t="shared" si="134"/>
        <v>1</v>
      </c>
      <c r="E1706" s="30" t="str">
        <f t="shared" si="136"/>
        <v>NA</v>
      </c>
      <c r="F1706" s="44" t="str">
        <f t="shared" si="135"/>
        <v/>
      </c>
      <c r="G1706" s="29"/>
    </row>
    <row r="1707" spans="1:7" ht="15.75" thickBot="1" x14ac:dyDescent="0.3">
      <c r="A1707" s="25"/>
      <c r="B1707" s="29">
        <f t="shared" si="133"/>
        <v>0</v>
      </c>
      <c r="C1707" s="29" t="str">
        <f t="shared" si="137"/>
        <v>#</v>
      </c>
      <c r="D1707" s="29">
        <f t="shared" si="134"/>
        <v>1</v>
      </c>
      <c r="E1707" s="30" t="str">
        <f t="shared" si="136"/>
        <v>NA</v>
      </c>
      <c r="F1707" s="44" t="str">
        <f t="shared" si="135"/>
        <v/>
      </c>
      <c r="G1707" s="29"/>
    </row>
    <row r="1708" spans="1:7" ht="15.75" thickBot="1" x14ac:dyDescent="0.3">
      <c r="A1708" s="24"/>
      <c r="B1708" s="29">
        <f t="shared" si="133"/>
        <v>0</v>
      </c>
      <c r="C1708" s="29" t="str">
        <f t="shared" si="137"/>
        <v>#</v>
      </c>
      <c r="D1708" s="29">
        <f t="shared" si="134"/>
        <v>1</v>
      </c>
      <c r="E1708" s="30" t="str">
        <f t="shared" si="136"/>
        <v>NA</v>
      </c>
      <c r="F1708" s="44" t="str">
        <f t="shared" si="135"/>
        <v/>
      </c>
      <c r="G1708" s="29"/>
    </row>
    <row r="1709" spans="1:7" ht="15.75" thickBot="1" x14ac:dyDescent="0.3">
      <c r="A1709" s="25"/>
      <c r="B1709" s="29">
        <f t="shared" si="133"/>
        <v>0</v>
      </c>
      <c r="C1709" s="29" t="str">
        <f t="shared" si="137"/>
        <v>#</v>
      </c>
      <c r="D1709" s="29">
        <f t="shared" si="134"/>
        <v>1</v>
      </c>
      <c r="E1709" s="30" t="str">
        <f t="shared" si="136"/>
        <v>NA</v>
      </c>
      <c r="F1709" s="44" t="str">
        <f t="shared" si="135"/>
        <v/>
      </c>
      <c r="G1709" s="29"/>
    </row>
    <row r="1710" spans="1:7" ht="15.75" thickBot="1" x14ac:dyDescent="0.3">
      <c r="A1710" s="24"/>
      <c r="B1710" s="29">
        <f t="shared" si="133"/>
        <v>0</v>
      </c>
      <c r="C1710" s="29" t="str">
        <f t="shared" si="137"/>
        <v>#</v>
      </c>
      <c r="D1710" s="29">
        <f t="shared" si="134"/>
        <v>1</v>
      </c>
      <c r="E1710" s="30" t="str">
        <f t="shared" si="136"/>
        <v>NA</v>
      </c>
      <c r="F1710" s="44" t="str">
        <f t="shared" si="135"/>
        <v/>
      </c>
      <c r="G1710" s="29"/>
    </row>
    <row r="1711" spans="1:7" ht="15.75" thickBot="1" x14ac:dyDescent="0.3">
      <c r="A1711" s="25"/>
      <c r="B1711" s="29">
        <f t="shared" si="133"/>
        <v>0</v>
      </c>
      <c r="C1711" s="29" t="str">
        <f t="shared" si="137"/>
        <v>#</v>
      </c>
      <c r="D1711" s="29">
        <f t="shared" si="134"/>
        <v>1</v>
      </c>
      <c r="E1711" s="30" t="str">
        <f t="shared" si="136"/>
        <v>NA</v>
      </c>
      <c r="F1711" s="44" t="str">
        <f t="shared" si="135"/>
        <v/>
      </c>
      <c r="G1711" s="29"/>
    </row>
    <row r="1712" spans="1:7" ht="15.75" thickBot="1" x14ac:dyDescent="0.3">
      <c r="A1712" s="24"/>
      <c r="B1712" s="29">
        <f t="shared" si="133"/>
        <v>0</v>
      </c>
      <c r="C1712" s="29" t="str">
        <f t="shared" si="137"/>
        <v>#</v>
      </c>
      <c r="D1712" s="29">
        <f t="shared" si="134"/>
        <v>1</v>
      </c>
      <c r="E1712" s="30" t="str">
        <f t="shared" si="136"/>
        <v>NA</v>
      </c>
      <c r="F1712" s="44" t="str">
        <f t="shared" si="135"/>
        <v/>
      </c>
      <c r="G1712" s="29"/>
    </row>
    <row r="1713" spans="1:7" ht="15.75" thickBot="1" x14ac:dyDescent="0.3">
      <c r="A1713" s="25"/>
      <c r="B1713" s="29">
        <f t="shared" si="133"/>
        <v>0</v>
      </c>
      <c r="C1713" s="29" t="str">
        <f t="shared" si="137"/>
        <v>#</v>
      </c>
      <c r="D1713" s="29">
        <f t="shared" si="134"/>
        <v>1</v>
      </c>
      <c r="E1713" s="30" t="str">
        <f t="shared" si="136"/>
        <v>NA</v>
      </c>
      <c r="F1713" s="44" t="str">
        <f t="shared" si="135"/>
        <v/>
      </c>
      <c r="G1713" s="29"/>
    </row>
    <row r="1714" spans="1:7" ht="15.75" thickBot="1" x14ac:dyDescent="0.3">
      <c r="A1714" s="24"/>
      <c r="B1714" s="29">
        <f t="shared" si="133"/>
        <v>0</v>
      </c>
      <c r="C1714" s="29" t="str">
        <f t="shared" si="137"/>
        <v>#</v>
      </c>
      <c r="D1714" s="29">
        <f t="shared" si="134"/>
        <v>1</v>
      </c>
      <c r="E1714" s="30" t="str">
        <f t="shared" si="136"/>
        <v>NA</v>
      </c>
      <c r="F1714" s="44" t="str">
        <f t="shared" si="135"/>
        <v/>
      </c>
      <c r="G1714" s="29"/>
    </row>
    <row r="1715" spans="1:7" ht="15.75" thickBot="1" x14ac:dyDescent="0.3">
      <c r="A1715" s="25"/>
      <c r="B1715" s="29">
        <f t="shared" si="133"/>
        <v>0</v>
      </c>
      <c r="C1715" s="29" t="str">
        <f t="shared" si="137"/>
        <v>#</v>
      </c>
      <c r="D1715" s="29">
        <f t="shared" si="134"/>
        <v>1</v>
      </c>
      <c r="E1715" s="30" t="str">
        <f t="shared" si="136"/>
        <v>NA</v>
      </c>
      <c r="F1715" s="44" t="str">
        <f t="shared" si="135"/>
        <v/>
      </c>
      <c r="G1715" s="29"/>
    </row>
    <row r="1716" spans="1:7" ht="15.75" thickBot="1" x14ac:dyDescent="0.3">
      <c r="A1716" s="24"/>
      <c r="B1716" s="29">
        <f t="shared" si="133"/>
        <v>0</v>
      </c>
      <c r="C1716" s="29" t="str">
        <f t="shared" si="137"/>
        <v>#</v>
      </c>
      <c r="D1716" s="29">
        <f t="shared" si="134"/>
        <v>1</v>
      </c>
      <c r="E1716" s="30" t="str">
        <f t="shared" si="136"/>
        <v>NA</v>
      </c>
      <c r="F1716" s="44" t="str">
        <f t="shared" si="135"/>
        <v/>
      </c>
      <c r="G1716" s="29"/>
    </row>
    <row r="1717" spans="1:7" ht="15.75" thickBot="1" x14ac:dyDescent="0.3">
      <c r="A1717" s="25"/>
      <c r="B1717" s="29">
        <f t="shared" si="133"/>
        <v>0</v>
      </c>
      <c r="C1717" s="29" t="str">
        <f t="shared" si="137"/>
        <v>#</v>
      </c>
      <c r="D1717" s="29">
        <f t="shared" si="134"/>
        <v>1</v>
      </c>
      <c r="E1717" s="30" t="str">
        <f t="shared" si="136"/>
        <v>NA</v>
      </c>
      <c r="F1717" s="44" t="str">
        <f t="shared" si="135"/>
        <v/>
      </c>
      <c r="G1717" s="29"/>
    </row>
    <row r="1718" spans="1:7" ht="15.75" thickBot="1" x14ac:dyDescent="0.3">
      <c r="A1718" s="24"/>
      <c r="B1718" s="29">
        <f t="shared" si="133"/>
        <v>0</v>
      </c>
      <c r="C1718" s="29" t="str">
        <f t="shared" si="137"/>
        <v>#</v>
      </c>
      <c r="D1718" s="29">
        <f t="shared" si="134"/>
        <v>1</v>
      </c>
      <c r="E1718" s="30" t="str">
        <f t="shared" si="136"/>
        <v>NA</v>
      </c>
      <c r="F1718" s="44" t="str">
        <f t="shared" si="135"/>
        <v/>
      </c>
      <c r="G1718" s="29"/>
    </row>
    <row r="1719" spans="1:7" ht="15.75" thickBot="1" x14ac:dyDescent="0.3">
      <c r="A1719" s="25"/>
      <c r="B1719" s="29">
        <f t="shared" si="133"/>
        <v>0</v>
      </c>
      <c r="C1719" s="29" t="str">
        <f t="shared" si="137"/>
        <v>#</v>
      </c>
      <c r="D1719" s="29">
        <f t="shared" si="134"/>
        <v>1</v>
      </c>
      <c r="E1719" s="30" t="str">
        <f t="shared" si="136"/>
        <v>NA</v>
      </c>
      <c r="F1719" s="44" t="str">
        <f t="shared" si="135"/>
        <v/>
      </c>
      <c r="G1719" s="29"/>
    </row>
    <row r="1720" spans="1:7" ht="15.75" thickBot="1" x14ac:dyDescent="0.3">
      <c r="A1720" s="24"/>
      <c r="B1720" s="29">
        <f t="shared" si="133"/>
        <v>0</v>
      </c>
      <c r="C1720" s="29" t="str">
        <f t="shared" si="137"/>
        <v>#</v>
      </c>
      <c r="D1720" s="29">
        <f t="shared" si="134"/>
        <v>1</v>
      </c>
      <c r="E1720" s="30" t="str">
        <f t="shared" si="136"/>
        <v>NA</v>
      </c>
      <c r="F1720" s="44" t="str">
        <f t="shared" si="135"/>
        <v/>
      </c>
      <c r="G1720" s="29"/>
    </row>
    <row r="1721" spans="1:7" ht="15.75" thickBot="1" x14ac:dyDescent="0.3">
      <c r="A1721" s="25"/>
      <c r="B1721" s="29">
        <f t="shared" si="133"/>
        <v>0</v>
      </c>
      <c r="C1721" s="29" t="str">
        <f t="shared" si="137"/>
        <v>#</v>
      </c>
      <c r="D1721" s="29">
        <f t="shared" si="134"/>
        <v>1</v>
      </c>
      <c r="E1721" s="30" t="str">
        <f t="shared" si="136"/>
        <v>NA</v>
      </c>
      <c r="F1721" s="44" t="str">
        <f t="shared" si="135"/>
        <v/>
      </c>
      <c r="G1721" s="29"/>
    </row>
    <row r="1722" spans="1:7" ht="15.75" thickBot="1" x14ac:dyDescent="0.3">
      <c r="A1722" s="24"/>
      <c r="B1722" s="29">
        <f t="shared" si="133"/>
        <v>0</v>
      </c>
      <c r="C1722" s="29" t="str">
        <f t="shared" si="137"/>
        <v>#</v>
      </c>
      <c r="D1722" s="29">
        <f t="shared" si="134"/>
        <v>1</v>
      </c>
      <c r="E1722" s="30" t="str">
        <f t="shared" si="136"/>
        <v>NA</v>
      </c>
      <c r="F1722" s="44" t="str">
        <f t="shared" si="135"/>
        <v/>
      </c>
      <c r="G1722" s="29"/>
    </row>
    <row r="1723" spans="1:7" ht="15.75" thickBot="1" x14ac:dyDescent="0.3">
      <c r="A1723" s="25"/>
      <c r="B1723" s="29">
        <f t="shared" si="133"/>
        <v>0</v>
      </c>
      <c r="C1723" s="29" t="str">
        <f t="shared" si="137"/>
        <v>#</v>
      </c>
      <c r="D1723" s="29">
        <f t="shared" si="134"/>
        <v>1</v>
      </c>
      <c r="E1723" s="30" t="str">
        <f t="shared" si="136"/>
        <v>NA</v>
      </c>
      <c r="F1723" s="44" t="str">
        <f t="shared" si="135"/>
        <v/>
      </c>
      <c r="G1723" s="29"/>
    </row>
    <row r="1724" spans="1:7" ht="15.75" thickBot="1" x14ac:dyDescent="0.3">
      <c r="A1724" s="24"/>
      <c r="B1724" s="29">
        <f t="shared" si="133"/>
        <v>0</v>
      </c>
      <c r="C1724" s="29" t="str">
        <f t="shared" si="137"/>
        <v>#</v>
      </c>
      <c r="D1724" s="29">
        <f t="shared" si="134"/>
        <v>1</v>
      </c>
      <c r="E1724" s="30" t="str">
        <f t="shared" si="136"/>
        <v>NA</v>
      </c>
      <c r="F1724" s="44" t="str">
        <f t="shared" si="135"/>
        <v/>
      </c>
      <c r="G1724" s="29"/>
    </row>
    <row r="1725" spans="1:7" ht="15.75" thickBot="1" x14ac:dyDescent="0.3">
      <c r="A1725" s="25"/>
      <c r="B1725" s="29">
        <f t="shared" si="133"/>
        <v>0</v>
      </c>
      <c r="C1725" s="29" t="str">
        <f t="shared" si="137"/>
        <v>#</v>
      </c>
      <c r="D1725" s="29">
        <f t="shared" si="134"/>
        <v>1</v>
      </c>
      <c r="E1725" s="30" t="str">
        <f t="shared" si="136"/>
        <v>NA</v>
      </c>
      <c r="F1725" s="44" t="str">
        <f t="shared" si="135"/>
        <v/>
      </c>
      <c r="G1725" s="29"/>
    </row>
    <row r="1726" spans="1:7" ht="15.75" thickBot="1" x14ac:dyDescent="0.3">
      <c r="A1726" s="24"/>
      <c r="B1726" s="29">
        <f t="shared" si="133"/>
        <v>0</v>
      </c>
      <c r="C1726" s="29" t="str">
        <f t="shared" si="137"/>
        <v>#</v>
      </c>
      <c r="D1726" s="29">
        <f t="shared" si="134"/>
        <v>1</v>
      </c>
      <c r="E1726" s="30" t="str">
        <f t="shared" si="136"/>
        <v>NA</v>
      </c>
      <c r="F1726" s="44" t="str">
        <f t="shared" si="135"/>
        <v/>
      </c>
      <c r="G1726" s="29"/>
    </row>
    <row r="1727" spans="1:7" ht="15.75" thickBot="1" x14ac:dyDescent="0.3">
      <c r="A1727" s="25"/>
      <c r="B1727" s="29">
        <f t="shared" si="133"/>
        <v>0</v>
      </c>
      <c r="C1727" s="29" t="str">
        <f t="shared" si="137"/>
        <v>#</v>
      </c>
      <c r="D1727" s="29">
        <f t="shared" si="134"/>
        <v>1</v>
      </c>
      <c r="E1727" s="30" t="str">
        <f t="shared" si="136"/>
        <v>NA</v>
      </c>
      <c r="F1727" s="44" t="str">
        <f t="shared" si="135"/>
        <v/>
      </c>
      <c r="G1727" s="29"/>
    </row>
    <row r="1728" spans="1:7" ht="15.75" thickBot="1" x14ac:dyDescent="0.3">
      <c r="A1728" s="24"/>
      <c r="B1728" s="29">
        <f t="shared" si="133"/>
        <v>0</v>
      </c>
      <c r="C1728" s="29" t="str">
        <f t="shared" si="137"/>
        <v>#</v>
      </c>
      <c r="D1728" s="29">
        <f t="shared" si="134"/>
        <v>1</v>
      </c>
      <c r="E1728" s="30" t="str">
        <f t="shared" si="136"/>
        <v>NA</v>
      </c>
      <c r="F1728" s="44" t="str">
        <f t="shared" si="135"/>
        <v/>
      </c>
      <c r="G1728" s="29"/>
    </row>
    <row r="1729" spans="1:7" ht="15.75" thickBot="1" x14ac:dyDescent="0.3">
      <c r="A1729" s="25"/>
      <c r="B1729" s="29">
        <f t="shared" si="133"/>
        <v>0</v>
      </c>
      <c r="C1729" s="29" t="str">
        <f t="shared" si="137"/>
        <v>#</v>
      </c>
      <c r="D1729" s="29">
        <f t="shared" si="134"/>
        <v>1</v>
      </c>
      <c r="E1729" s="30" t="str">
        <f t="shared" si="136"/>
        <v>NA</v>
      </c>
      <c r="F1729" s="44" t="str">
        <f t="shared" si="135"/>
        <v/>
      </c>
      <c r="G1729" s="29"/>
    </row>
    <row r="1730" spans="1:7" ht="15.75" thickBot="1" x14ac:dyDescent="0.3">
      <c r="A1730" s="24"/>
      <c r="B1730" s="29">
        <f t="shared" ref="B1730:B1793" si="138">LEN(A1730)</f>
        <v>0</v>
      </c>
      <c r="C1730" s="29" t="str">
        <f t="shared" si="137"/>
        <v>#</v>
      </c>
      <c r="D1730" s="29">
        <f t="shared" ref="D1730:D1793" si="139">LEN(C1730)</f>
        <v>1</v>
      </c>
      <c r="E1730" s="30" t="str">
        <f t="shared" si="136"/>
        <v>NA</v>
      </c>
      <c r="F1730" s="44" t="str">
        <f t="shared" ref="F1730:F1793" si="140">IFERROR(MID(E1730,1,FIND(",",E1730,1)-1),"")</f>
        <v/>
      </c>
      <c r="G1730" s="29"/>
    </row>
    <row r="1731" spans="1:7" ht="15.75" thickBot="1" x14ac:dyDescent="0.3">
      <c r="A1731" s="25"/>
      <c r="B1731" s="29">
        <f t="shared" si="138"/>
        <v>0</v>
      </c>
      <c r="C1731" s="29" t="str">
        <f t="shared" si="137"/>
        <v>#</v>
      </c>
      <c r="D1731" s="29">
        <f t="shared" si="139"/>
        <v>1</v>
      </c>
      <c r="E1731" s="30" t="str">
        <f t="shared" si="136"/>
        <v>NA</v>
      </c>
      <c r="F1731" s="44" t="str">
        <f t="shared" si="140"/>
        <v/>
      </c>
      <c r="G1731" s="29"/>
    </row>
    <row r="1732" spans="1:7" ht="15.75" thickBot="1" x14ac:dyDescent="0.3">
      <c r="A1732" s="24"/>
      <c r="B1732" s="29">
        <f t="shared" si="138"/>
        <v>0</v>
      </c>
      <c r="C1732" s="29" t="str">
        <f t="shared" si="137"/>
        <v>#</v>
      </c>
      <c r="D1732" s="29">
        <f t="shared" si="139"/>
        <v>1</v>
      </c>
      <c r="E1732" s="30" t="str">
        <f t="shared" si="136"/>
        <v>NA</v>
      </c>
      <c r="F1732" s="44" t="str">
        <f t="shared" si="140"/>
        <v/>
      </c>
      <c r="G1732" s="29"/>
    </row>
    <row r="1733" spans="1:7" ht="15.75" thickBot="1" x14ac:dyDescent="0.3">
      <c r="A1733" s="25"/>
      <c r="B1733" s="29">
        <f t="shared" si="138"/>
        <v>0</v>
      </c>
      <c r="C1733" s="29" t="str">
        <f t="shared" si="137"/>
        <v>#</v>
      </c>
      <c r="D1733" s="29">
        <f t="shared" si="139"/>
        <v>1</v>
      </c>
      <c r="E1733" s="30" t="str">
        <f t="shared" ref="E1733:E1796" si="141">IFERROR(TEXT(DATE(RIGHT(MID(A1733,FIND("µ",SUBSTITUTE(A1733,",","µ",1))+2,FIND("µ",SUBSTITUTE(A1733,",","µ",2))-FIND("µ",SUBSTITUTE(A1733,",","µ",1))+4),4),MONTH(1&amp;MID(MID(A1733,FIND("µ",SUBSTITUTE(A1733,",","µ",1))+2,FIND("µ",SUBSTITUTE(A1733,",","µ",2))-FIND("µ",SUBSTITUTE(A1733,",","µ",1))+4),1,FIND(" ",MID(A1733,FIND("µ",SUBSTITUTE(A1733,",","µ",1))+2,FIND("µ",SUBSTITUTE(A1733,",","µ",2))-FIND("µ",SUBSTITUTE(A1733,",","µ",1))+4))-1)),MID(MID(A1733,FIND("µ",SUBSTITUTE(A1733,",","µ",1))+2,FIND("µ",SUBSTITUTE(A1733,",","µ",2))-FIND("µ",SUBSTITUTE(A1733,",","µ",1))+4),FIND(" ",MID(A1733,FIND("µ",SUBSTITUTE(A1733,",","µ",1))+2,FIND("µ",SUBSTITUTE(A1733,",","µ",2))-FIND("µ",SUBSTITUTE(A1733,",","µ",1))+4))+1,2)),"JJ/MM/AA") &amp;","&amp;" "&amp; TEXT(VALUE(MID(A1733,FIND(""",""",A1733)+3,10)),"hh:mm:ss")&amp;" "&amp;MID(A1733,FIND("µ",SUBSTITUTE(A1733,",","µ",4))+2,FIND("µ",SUBSTITUTE(A1733,",","µ",5))-FIND("µ",SUBSTITUTE(A1733,",","µ",4))-3) &amp;" "&amp;MID(A1733,FIND("µ",SUBSTITUTE(A1733,",","µ",20))+2,FIND("µ",SUBSTITUTE(A1733,",","µ",21))-FIND("µ",SUBSTITUTE(A1733,",","µ",20))-3)&amp;" "&amp;MID(A1733,FIND("µ",SUBSTITUTE(A1733,",","µ",25))+2,FIND("µ",SUBSTITUTE(A1733,",","µ",26))-FIND("µ",SUBSTITUTE(A1733,",","µ",25))-3)&amp;" "&amp;"€"&amp;MID(A1733,FIND("µ",SUBSTITUTE(A1733,",","µ",26))+2,FIND("µ",SUBSTITUTE(A1733,",","µ",27))-FIND("µ",SUBSTITUTE(A1733,",","µ",26))-3),"NA")</f>
        <v>NA</v>
      </c>
      <c r="F1733" s="44" t="str">
        <f t="shared" si="140"/>
        <v/>
      </c>
      <c r="G1733" s="29"/>
    </row>
    <row r="1734" spans="1:7" ht="15.75" thickBot="1" x14ac:dyDescent="0.3">
      <c r="A1734" s="24"/>
      <c r="B1734" s="29">
        <f t="shared" si="138"/>
        <v>0</v>
      </c>
      <c r="C1734" s="29" t="str">
        <f t="shared" si="137"/>
        <v>#</v>
      </c>
      <c r="D1734" s="29">
        <f t="shared" si="139"/>
        <v>1</v>
      </c>
      <c r="E1734" s="30" t="str">
        <f t="shared" si="141"/>
        <v>NA</v>
      </c>
      <c r="F1734" s="44" t="str">
        <f t="shared" si="140"/>
        <v/>
      </c>
      <c r="G1734" s="29"/>
    </row>
    <row r="1735" spans="1:7" ht="15.75" thickBot="1" x14ac:dyDescent="0.3">
      <c r="A1735" s="25"/>
      <c r="B1735" s="29">
        <f t="shared" si="138"/>
        <v>0</v>
      </c>
      <c r="C1735" s="29" t="str">
        <f t="shared" si="137"/>
        <v>#</v>
      </c>
      <c r="D1735" s="29">
        <f t="shared" si="139"/>
        <v>1</v>
      </c>
      <c r="E1735" s="30" t="str">
        <f t="shared" si="141"/>
        <v>NA</v>
      </c>
      <c r="F1735" s="44" t="str">
        <f t="shared" si="140"/>
        <v/>
      </c>
      <c r="G1735" s="29"/>
    </row>
    <row r="1736" spans="1:7" ht="15.75" thickBot="1" x14ac:dyDescent="0.3">
      <c r="A1736" s="24"/>
      <c r="B1736" s="29">
        <f t="shared" si="138"/>
        <v>0</v>
      </c>
      <c r="C1736" s="29" t="str">
        <f t="shared" si="137"/>
        <v>#</v>
      </c>
      <c r="D1736" s="29">
        <f t="shared" si="139"/>
        <v>1</v>
      </c>
      <c r="E1736" s="30" t="str">
        <f t="shared" si="141"/>
        <v>NA</v>
      </c>
      <c r="F1736" s="44" t="str">
        <f t="shared" si="140"/>
        <v/>
      </c>
      <c r="G1736" s="29"/>
    </row>
    <row r="1737" spans="1:7" ht="15.75" thickBot="1" x14ac:dyDescent="0.3">
      <c r="A1737" s="25"/>
      <c r="B1737" s="29">
        <f t="shared" si="138"/>
        <v>0</v>
      </c>
      <c r="C1737" s="29" t="str">
        <f t="shared" si="137"/>
        <v>#</v>
      </c>
      <c r="D1737" s="29">
        <f t="shared" si="139"/>
        <v>1</v>
      </c>
      <c r="E1737" s="30" t="str">
        <f t="shared" si="141"/>
        <v>NA</v>
      </c>
      <c r="F1737" s="44" t="str">
        <f t="shared" si="140"/>
        <v/>
      </c>
      <c r="G1737" s="29"/>
    </row>
    <row r="1738" spans="1:7" ht="15.75" thickBot="1" x14ac:dyDescent="0.3">
      <c r="A1738" s="24"/>
      <c r="B1738" s="29">
        <f t="shared" si="138"/>
        <v>0</v>
      </c>
      <c r="C1738" s="29" t="str">
        <f t="shared" si="137"/>
        <v>#</v>
      </c>
      <c r="D1738" s="29">
        <f t="shared" si="139"/>
        <v>1</v>
      </c>
      <c r="E1738" s="30" t="str">
        <f t="shared" si="141"/>
        <v>NA</v>
      </c>
      <c r="F1738" s="44" t="str">
        <f t="shared" si="140"/>
        <v/>
      </c>
      <c r="G1738" s="29"/>
    </row>
    <row r="1739" spans="1:7" ht="15.75" thickBot="1" x14ac:dyDescent="0.3">
      <c r="A1739" s="25"/>
      <c r="B1739" s="29">
        <f t="shared" si="138"/>
        <v>0</v>
      </c>
      <c r="C1739" s="29" t="str">
        <f t="shared" si="137"/>
        <v>#</v>
      </c>
      <c r="D1739" s="29">
        <f t="shared" si="139"/>
        <v>1</v>
      </c>
      <c r="E1739" s="30" t="str">
        <f t="shared" si="141"/>
        <v>NA</v>
      </c>
      <c r="F1739" s="44" t="str">
        <f t="shared" si="140"/>
        <v/>
      </c>
      <c r="G1739" s="29"/>
    </row>
    <row r="1740" spans="1:7" ht="15.75" thickBot="1" x14ac:dyDescent="0.3">
      <c r="A1740" s="24"/>
      <c r="B1740" s="29">
        <f t="shared" si="138"/>
        <v>0</v>
      </c>
      <c r="C1740" s="29" t="str">
        <f t="shared" si="137"/>
        <v>#</v>
      </c>
      <c r="D1740" s="29">
        <f t="shared" si="139"/>
        <v>1</v>
      </c>
      <c r="E1740" s="30" t="str">
        <f t="shared" si="141"/>
        <v>NA</v>
      </c>
      <c r="F1740" s="44" t="str">
        <f t="shared" si="140"/>
        <v/>
      </c>
      <c r="G1740" s="29"/>
    </row>
    <row r="1741" spans="1:7" ht="15.75" thickBot="1" x14ac:dyDescent="0.3">
      <c r="A1741" s="25"/>
      <c r="B1741" s="29">
        <f t="shared" si="138"/>
        <v>0</v>
      </c>
      <c r="C1741" s="29" t="str">
        <f t="shared" si="137"/>
        <v>#</v>
      </c>
      <c r="D1741" s="29">
        <f t="shared" si="139"/>
        <v>1</v>
      </c>
      <c r="E1741" s="30" t="str">
        <f t="shared" si="141"/>
        <v>NA</v>
      </c>
      <c r="F1741" s="44" t="str">
        <f t="shared" si="140"/>
        <v/>
      </c>
      <c r="G1741" s="29"/>
    </row>
    <row r="1742" spans="1:7" ht="15.75" thickBot="1" x14ac:dyDescent="0.3">
      <c r="A1742" s="24"/>
      <c r="B1742" s="29">
        <f t="shared" si="138"/>
        <v>0</v>
      </c>
      <c r="C1742" s="29" t="str">
        <f t="shared" si="137"/>
        <v>#</v>
      </c>
      <c r="D1742" s="29">
        <f t="shared" si="139"/>
        <v>1</v>
      </c>
      <c r="E1742" s="30" t="str">
        <f t="shared" si="141"/>
        <v>NA</v>
      </c>
      <c r="F1742" s="44" t="str">
        <f t="shared" si="140"/>
        <v/>
      </c>
      <c r="G1742" s="29"/>
    </row>
    <row r="1743" spans="1:7" ht="15.75" thickBot="1" x14ac:dyDescent="0.3">
      <c r="A1743" s="25"/>
      <c r="B1743" s="29">
        <f t="shared" si="138"/>
        <v>0</v>
      </c>
      <c r="C1743" s="29" t="str">
        <f t="shared" si="137"/>
        <v>#</v>
      </c>
      <c r="D1743" s="29">
        <f t="shared" si="139"/>
        <v>1</v>
      </c>
      <c r="E1743" s="30" t="str">
        <f t="shared" si="141"/>
        <v>NA</v>
      </c>
      <c r="F1743" s="44" t="str">
        <f t="shared" si="140"/>
        <v/>
      </c>
      <c r="G1743" s="29"/>
    </row>
    <row r="1744" spans="1:7" ht="15.75" thickBot="1" x14ac:dyDescent="0.3">
      <c r="A1744" s="24"/>
      <c r="B1744" s="29">
        <f t="shared" si="138"/>
        <v>0</v>
      </c>
      <c r="C1744" s="29" t="str">
        <f t="shared" si="137"/>
        <v>#</v>
      </c>
      <c r="D1744" s="29">
        <f t="shared" si="139"/>
        <v>1</v>
      </c>
      <c r="E1744" s="30" t="str">
        <f t="shared" si="141"/>
        <v>NA</v>
      </c>
      <c r="F1744" s="44" t="str">
        <f t="shared" si="140"/>
        <v/>
      </c>
      <c r="G1744" s="29"/>
    </row>
    <row r="1745" spans="1:7" ht="15.75" thickBot="1" x14ac:dyDescent="0.3">
      <c r="A1745" s="25"/>
      <c r="B1745" s="29">
        <f t="shared" si="138"/>
        <v>0</v>
      </c>
      <c r="C1745" s="29" t="str">
        <f t="shared" si="137"/>
        <v>#</v>
      </c>
      <c r="D1745" s="29">
        <f t="shared" si="139"/>
        <v>1</v>
      </c>
      <c r="E1745" s="30" t="str">
        <f t="shared" si="141"/>
        <v>NA</v>
      </c>
      <c r="F1745" s="44" t="str">
        <f t="shared" si="140"/>
        <v/>
      </c>
      <c r="G1745" s="29"/>
    </row>
    <row r="1746" spans="1:7" ht="15.75" thickBot="1" x14ac:dyDescent="0.3">
      <c r="A1746" s="24"/>
      <c r="B1746" s="29">
        <f t="shared" si="138"/>
        <v>0</v>
      </c>
      <c r="C1746" s="29" t="str">
        <f t="shared" si="137"/>
        <v>#</v>
      </c>
      <c r="D1746" s="29">
        <f t="shared" si="139"/>
        <v>1</v>
      </c>
      <c r="E1746" s="30" t="str">
        <f t="shared" si="141"/>
        <v>NA</v>
      </c>
      <c r="F1746" s="44" t="str">
        <f t="shared" si="140"/>
        <v/>
      </c>
      <c r="G1746" s="29"/>
    </row>
    <row r="1747" spans="1:7" ht="15.75" thickBot="1" x14ac:dyDescent="0.3">
      <c r="A1747" s="25"/>
      <c r="B1747" s="29">
        <f t="shared" si="138"/>
        <v>0</v>
      </c>
      <c r="C1747" s="29" t="str">
        <f t="shared" ref="C1747:C1810" si="142" xml:space="preserve"> "#" &amp; IFERROR(MID(A1747,1,FIND(",",A1747,1)-1),"")</f>
        <v>#</v>
      </c>
      <c r="D1747" s="29">
        <f t="shared" si="139"/>
        <v>1</v>
      </c>
      <c r="E1747" s="30" t="str">
        <f t="shared" si="141"/>
        <v>NA</v>
      </c>
      <c r="F1747" s="44" t="str">
        <f t="shared" si="140"/>
        <v/>
      </c>
      <c r="G1747" s="29"/>
    </row>
    <row r="1748" spans="1:7" ht="15.75" thickBot="1" x14ac:dyDescent="0.3">
      <c r="A1748" s="24"/>
      <c r="B1748" s="29">
        <f t="shared" si="138"/>
        <v>0</v>
      </c>
      <c r="C1748" s="29" t="str">
        <f t="shared" si="142"/>
        <v>#</v>
      </c>
      <c r="D1748" s="29">
        <f t="shared" si="139"/>
        <v>1</v>
      </c>
      <c r="E1748" s="30" t="str">
        <f t="shared" si="141"/>
        <v>NA</v>
      </c>
      <c r="F1748" s="44" t="str">
        <f t="shared" si="140"/>
        <v/>
      </c>
      <c r="G1748" s="29"/>
    </row>
    <row r="1749" spans="1:7" ht="15.75" thickBot="1" x14ac:dyDescent="0.3">
      <c r="A1749" s="25"/>
      <c r="B1749" s="29">
        <f t="shared" si="138"/>
        <v>0</v>
      </c>
      <c r="C1749" s="29" t="str">
        <f t="shared" si="142"/>
        <v>#</v>
      </c>
      <c r="D1749" s="29">
        <f t="shared" si="139"/>
        <v>1</v>
      </c>
      <c r="E1749" s="30" t="str">
        <f t="shared" si="141"/>
        <v>NA</v>
      </c>
      <c r="F1749" s="44" t="str">
        <f t="shared" si="140"/>
        <v/>
      </c>
      <c r="G1749" s="29"/>
    </row>
    <row r="1750" spans="1:7" ht="15.75" thickBot="1" x14ac:dyDescent="0.3">
      <c r="A1750" s="24"/>
      <c r="B1750" s="29">
        <f t="shared" si="138"/>
        <v>0</v>
      </c>
      <c r="C1750" s="29" t="str">
        <f t="shared" si="142"/>
        <v>#</v>
      </c>
      <c r="D1750" s="29">
        <f t="shared" si="139"/>
        <v>1</v>
      </c>
      <c r="E1750" s="30" t="str">
        <f t="shared" si="141"/>
        <v>NA</v>
      </c>
      <c r="F1750" s="44" t="str">
        <f t="shared" si="140"/>
        <v/>
      </c>
      <c r="G1750" s="29"/>
    </row>
    <row r="1751" spans="1:7" ht="15.75" thickBot="1" x14ac:dyDescent="0.3">
      <c r="A1751" s="25"/>
      <c r="B1751" s="29">
        <f t="shared" si="138"/>
        <v>0</v>
      </c>
      <c r="C1751" s="29" t="str">
        <f t="shared" si="142"/>
        <v>#</v>
      </c>
      <c r="D1751" s="29">
        <f t="shared" si="139"/>
        <v>1</v>
      </c>
      <c r="E1751" s="30" t="str">
        <f t="shared" si="141"/>
        <v>NA</v>
      </c>
      <c r="F1751" s="44" t="str">
        <f t="shared" si="140"/>
        <v/>
      </c>
      <c r="G1751" s="29"/>
    </row>
    <row r="1752" spans="1:7" ht="15.75" thickBot="1" x14ac:dyDescent="0.3">
      <c r="A1752" s="24"/>
      <c r="B1752" s="29">
        <f t="shared" si="138"/>
        <v>0</v>
      </c>
      <c r="C1752" s="29" t="str">
        <f t="shared" si="142"/>
        <v>#</v>
      </c>
      <c r="D1752" s="29">
        <f t="shared" si="139"/>
        <v>1</v>
      </c>
      <c r="E1752" s="30" t="str">
        <f t="shared" si="141"/>
        <v>NA</v>
      </c>
      <c r="F1752" s="44" t="str">
        <f t="shared" si="140"/>
        <v/>
      </c>
      <c r="G1752" s="29"/>
    </row>
    <row r="1753" spans="1:7" ht="15.75" thickBot="1" x14ac:dyDescent="0.3">
      <c r="A1753" s="25"/>
      <c r="B1753" s="29">
        <f t="shared" si="138"/>
        <v>0</v>
      </c>
      <c r="C1753" s="29" t="str">
        <f t="shared" si="142"/>
        <v>#</v>
      </c>
      <c r="D1753" s="29">
        <f t="shared" si="139"/>
        <v>1</v>
      </c>
      <c r="E1753" s="30" t="str">
        <f t="shared" si="141"/>
        <v>NA</v>
      </c>
      <c r="F1753" s="44" t="str">
        <f t="shared" si="140"/>
        <v/>
      </c>
      <c r="G1753" s="29"/>
    </row>
    <row r="1754" spans="1:7" ht="15.75" thickBot="1" x14ac:dyDescent="0.3">
      <c r="A1754" s="24"/>
      <c r="B1754" s="29">
        <f t="shared" si="138"/>
        <v>0</v>
      </c>
      <c r="C1754" s="29" t="str">
        <f t="shared" si="142"/>
        <v>#</v>
      </c>
      <c r="D1754" s="29">
        <f t="shared" si="139"/>
        <v>1</v>
      </c>
      <c r="E1754" s="30" t="str">
        <f t="shared" si="141"/>
        <v>NA</v>
      </c>
      <c r="F1754" s="44" t="str">
        <f t="shared" si="140"/>
        <v/>
      </c>
      <c r="G1754" s="29"/>
    </row>
    <row r="1755" spans="1:7" ht="15.75" thickBot="1" x14ac:dyDescent="0.3">
      <c r="A1755" s="25"/>
      <c r="B1755" s="29">
        <f t="shared" si="138"/>
        <v>0</v>
      </c>
      <c r="C1755" s="29" t="str">
        <f t="shared" si="142"/>
        <v>#</v>
      </c>
      <c r="D1755" s="29">
        <f t="shared" si="139"/>
        <v>1</v>
      </c>
      <c r="E1755" s="30" t="str">
        <f t="shared" si="141"/>
        <v>NA</v>
      </c>
      <c r="F1755" s="44" t="str">
        <f t="shared" si="140"/>
        <v/>
      </c>
      <c r="G1755" s="29"/>
    </row>
    <row r="1756" spans="1:7" ht="15.75" thickBot="1" x14ac:dyDescent="0.3">
      <c r="A1756" s="24"/>
      <c r="B1756" s="29">
        <f t="shared" si="138"/>
        <v>0</v>
      </c>
      <c r="C1756" s="29" t="str">
        <f t="shared" si="142"/>
        <v>#</v>
      </c>
      <c r="D1756" s="29">
        <f t="shared" si="139"/>
        <v>1</v>
      </c>
      <c r="E1756" s="30" t="str">
        <f t="shared" si="141"/>
        <v>NA</v>
      </c>
      <c r="F1756" s="44" t="str">
        <f t="shared" si="140"/>
        <v/>
      </c>
      <c r="G1756" s="29"/>
    </row>
    <row r="1757" spans="1:7" ht="15.75" thickBot="1" x14ac:dyDescent="0.3">
      <c r="A1757" s="25"/>
      <c r="B1757" s="29">
        <f t="shared" si="138"/>
        <v>0</v>
      </c>
      <c r="C1757" s="29" t="str">
        <f t="shared" si="142"/>
        <v>#</v>
      </c>
      <c r="D1757" s="29">
        <f t="shared" si="139"/>
        <v>1</v>
      </c>
      <c r="E1757" s="30" t="str">
        <f t="shared" si="141"/>
        <v>NA</v>
      </c>
      <c r="F1757" s="44" t="str">
        <f t="shared" si="140"/>
        <v/>
      </c>
      <c r="G1757" s="29"/>
    </row>
    <row r="1758" spans="1:7" ht="15.75" thickBot="1" x14ac:dyDescent="0.3">
      <c r="A1758" s="24"/>
      <c r="B1758" s="29">
        <f t="shared" si="138"/>
        <v>0</v>
      </c>
      <c r="C1758" s="29" t="str">
        <f t="shared" si="142"/>
        <v>#</v>
      </c>
      <c r="D1758" s="29">
        <f t="shared" si="139"/>
        <v>1</v>
      </c>
      <c r="E1758" s="30" t="str">
        <f t="shared" si="141"/>
        <v>NA</v>
      </c>
      <c r="F1758" s="44" t="str">
        <f t="shared" si="140"/>
        <v/>
      </c>
      <c r="G1758" s="29"/>
    </row>
    <row r="1759" spans="1:7" ht="15.75" thickBot="1" x14ac:dyDescent="0.3">
      <c r="A1759" s="25"/>
      <c r="B1759" s="29">
        <f t="shared" si="138"/>
        <v>0</v>
      </c>
      <c r="C1759" s="29" t="str">
        <f t="shared" si="142"/>
        <v>#</v>
      </c>
      <c r="D1759" s="29">
        <f t="shared" si="139"/>
        <v>1</v>
      </c>
      <c r="E1759" s="30" t="str">
        <f t="shared" si="141"/>
        <v>NA</v>
      </c>
      <c r="F1759" s="44" t="str">
        <f t="shared" si="140"/>
        <v/>
      </c>
      <c r="G1759" s="29"/>
    </row>
    <row r="1760" spans="1:7" ht="15.75" thickBot="1" x14ac:dyDescent="0.3">
      <c r="A1760" s="24"/>
      <c r="B1760" s="29">
        <f t="shared" si="138"/>
        <v>0</v>
      </c>
      <c r="C1760" s="29" t="str">
        <f t="shared" si="142"/>
        <v>#</v>
      </c>
      <c r="D1760" s="29">
        <f t="shared" si="139"/>
        <v>1</v>
      </c>
      <c r="E1760" s="30" t="str">
        <f t="shared" si="141"/>
        <v>NA</v>
      </c>
      <c r="F1760" s="44" t="str">
        <f t="shared" si="140"/>
        <v/>
      </c>
      <c r="G1760" s="29"/>
    </row>
    <row r="1761" spans="1:7" ht="15.75" thickBot="1" x14ac:dyDescent="0.3">
      <c r="A1761" s="25"/>
      <c r="B1761" s="29">
        <f t="shared" si="138"/>
        <v>0</v>
      </c>
      <c r="C1761" s="29" t="str">
        <f t="shared" si="142"/>
        <v>#</v>
      </c>
      <c r="D1761" s="29">
        <f t="shared" si="139"/>
        <v>1</v>
      </c>
      <c r="E1761" s="30" t="str">
        <f t="shared" si="141"/>
        <v>NA</v>
      </c>
      <c r="F1761" s="44" t="str">
        <f t="shared" si="140"/>
        <v/>
      </c>
      <c r="G1761" s="29"/>
    </row>
    <row r="1762" spans="1:7" ht="15.75" thickBot="1" x14ac:dyDescent="0.3">
      <c r="A1762" s="24"/>
      <c r="B1762" s="29">
        <f t="shared" si="138"/>
        <v>0</v>
      </c>
      <c r="C1762" s="29" t="str">
        <f t="shared" si="142"/>
        <v>#</v>
      </c>
      <c r="D1762" s="29">
        <f t="shared" si="139"/>
        <v>1</v>
      </c>
      <c r="E1762" s="30" t="str">
        <f t="shared" si="141"/>
        <v>NA</v>
      </c>
      <c r="F1762" s="44" t="str">
        <f t="shared" si="140"/>
        <v/>
      </c>
      <c r="G1762" s="29"/>
    </row>
    <row r="1763" spans="1:7" ht="15.75" thickBot="1" x14ac:dyDescent="0.3">
      <c r="A1763" s="25"/>
      <c r="B1763" s="29">
        <f t="shared" si="138"/>
        <v>0</v>
      </c>
      <c r="C1763" s="29" t="str">
        <f t="shared" si="142"/>
        <v>#</v>
      </c>
      <c r="D1763" s="29">
        <f t="shared" si="139"/>
        <v>1</v>
      </c>
      <c r="E1763" s="30" t="str">
        <f t="shared" si="141"/>
        <v>NA</v>
      </c>
      <c r="F1763" s="44" t="str">
        <f t="shared" si="140"/>
        <v/>
      </c>
      <c r="G1763" s="29"/>
    </row>
    <row r="1764" spans="1:7" ht="15.75" thickBot="1" x14ac:dyDescent="0.3">
      <c r="A1764" s="24"/>
      <c r="B1764" s="29">
        <f t="shared" si="138"/>
        <v>0</v>
      </c>
      <c r="C1764" s="29" t="str">
        <f t="shared" si="142"/>
        <v>#</v>
      </c>
      <c r="D1764" s="29">
        <f t="shared" si="139"/>
        <v>1</v>
      </c>
      <c r="E1764" s="30" t="str">
        <f t="shared" si="141"/>
        <v>NA</v>
      </c>
      <c r="F1764" s="44" t="str">
        <f t="shared" si="140"/>
        <v/>
      </c>
      <c r="G1764" s="29"/>
    </row>
    <row r="1765" spans="1:7" ht="15.75" thickBot="1" x14ac:dyDescent="0.3">
      <c r="A1765" s="25"/>
      <c r="B1765" s="29">
        <f t="shared" si="138"/>
        <v>0</v>
      </c>
      <c r="C1765" s="29" t="str">
        <f t="shared" si="142"/>
        <v>#</v>
      </c>
      <c r="D1765" s="29">
        <f t="shared" si="139"/>
        <v>1</v>
      </c>
      <c r="E1765" s="30" t="str">
        <f t="shared" si="141"/>
        <v>NA</v>
      </c>
      <c r="F1765" s="44" t="str">
        <f t="shared" si="140"/>
        <v/>
      </c>
      <c r="G1765" s="29"/>
    </row>
    <row r="1766" spans="1:7" ht="15.75" thickBot="1" x14ac:dyDescent="0.3">
      <c r="A1766" s="24"/>
      <c r="B1766" s="29">
        <f t="shared" si="138"/>
        <v>0</v>
      </c>
      <c r="C1766" s="29" t="str">
        <f t="shared" si="142"/>
        <v>#</v>
      </c>
      <c r="D1766" s="29">
        <f t="shared" si="139"/>
        <v>1</v>
      </c>
      <c r="E1766" s="30" t="str">
        <f t="shared" si="141"/>
        <v>NA</v>
      </c>
      <c r="F1766" s="44" t="str">
        <f t="shared" si="140"/>
        <v/>
      </c>
      <c r="G1766" s="29"/>
    </row>
    <row r="1767" spans="1:7" ht="15.75" thickBot="1" x14ac:dyDescent="0.3">
      <c r="A1767" s="25"/>
      <c r="B1767" s="29">
        <f t="shared" si="138"/>
        <v>0</v>
      </c>
      <c r="C1767" s="29" t="str">
        <f t="shared" si="142"/>
        <v>#</v>
      </c>
      <c r="D1767" s="29">
        <f t="shared" si="139"/>
        <v>1</v>
      </c>
      <c r="E1767" s="30" t="str">
        <f t="shared" si="141"/>
        <v>NA</v>
      </c>
      <c r="F1767" s="44" t="str">
        <f t="shared" si="140"/>
        <v/>
      </c>
      <c r="G1767" s="29"/>
    </row>
    <row r="1768" spans="1:7" ht="15.75" thickBot="1" x14ac:dyDescent="0.3">
      <c r="A1768" s="24"/>
      <c r="B1768" s="29">
        <f t="shared" si="138"/>
        <v>0</v>
      </c>
      <c r="C1768" s="29" t="str">
        <f t="shared" si="142"/>
        <v>#</v>
      </c>
      <c r="D1768" s="29">
        <f t="shared" si="139"/>
        <v>1</v>
      </c>
      <c r="E1768" s="30" t="str">
        <f t="shared" si="141"/>
        <v>NA</v>
      </c>
      <c r="F1768" s="44" t="str">
        <f t="shared" si="140"/>
        <v/>
      </c>
      <c r="G1768" s="29"/>
    </row>
    <row r="1769" spans="1:7" ht="15.75" thickBot="1" x14ac:dyDescent="0.3">
      <c r="A1769" s="25"/>
      <c r="B1769" s="29">
        <f t="shared" si="138"/>
        <v>0</v>
      </c>
      <c r="C1769" s="29" t="str">
        <f t="shared" si="142"/>
        <v>#</v>
      </c>
      <c r="D1769" s="29">
        <f t="shared" si="139"/>
        <v>1</v>
      </c>
      <c r="E1769" s="30" t="str">
        <f t="shared" si="141"/>
        <v>NA</v>
      </c>
      <c r="F1769" s="44" t="str">
        <f t="shared" si="140"/>
        <v/>
      </c>
      <c r="G1769" s="29"/>
    </row>
    <row r="1770" spans="1:7" ht="15.75" thickBot="1" x14ac:dyDescent="0.3">
      <c r="A1770" s="24"/>
      <c r="B1770" s="29">
        <f t="shared" si="138"/>
        <v>0</v>
      </c>
      <c r="C1770" s="29" t="str">
        <f t="shared" si="142"/>
        <v>#</v>
      </c>
      <c r="D1770" s="29">
        <f t="shared" si="139"/>
        <v>1</v>
      </c>
      <c r="E1770" s="30" t="str">
        <f t="shared" si="141"/>
        <v>NA</v>
      </c>
      <c r="F1770" s="44" t="str">
        <f t="shared" si="140"/>
        <v/>
      </c>
      <c r="G1770" s="29"/>
    </row>
    <row r="1771" spans="1:7" ht="15.75" thickBot="1" x14ac:dyDescent="0.3">
      <c r="A1771" s="25"/>
      <c r="B1771" s="29">
        <f t="shared" si="138"/>
        <v>0</v>
      </c>
      <c r="C1771" s="29" t="str">
        <f t="shared" si="142"/>
        <v>#</v>
      </c>
      <c r="D1771" s="29">
        <f t="shared" si="139"/>
        <v>1</v>
      </c>
      <c r="E1771" s="30" t="str">
        <f t="shared" si="141"/>
        <v>NA</v>
      </c>
      <c r="F1771" s="44" t="str">
        <f t="shared" si="140"/>
        <v/>
      </c>
      <c r="G1771" s="29"/>
    </row>
    <row r="1772" spans="1:7" ht="15.75" thickBot="1" x14ac:dyDescent="0.3">
      <c r="A1772" s="24"/>
      <c r="B1772" s="29">
        <f t="shared" si="138"/>
        <v>0</v>
      </c>
      <c r="C1772" s="29" t="str">
        <f t="shared" si="142"/>
        <v>#</v>
      </c>
      <c r="D1772" s="29">
        <f t="shared" si="139"/>
        <v>1</v>
      </c>
      <c r="E1772" s="30" t="str">
        <f t="shared" si="141"/>
        <v>NA</v>
      </c>
      <c r="F1772" s="44" t="str">
        <f t="shared" si="140"/>
        <v/>
      </c>
      <c r="G1772" s="29"/>
    </row>
    <row r="1773" spans="1:7" ht="15.75" thickBot="1" x14ac:dyDescent="0.3">
      <c r="A1773" s="25"/>
      <c r="B1773" s="29">
        <f t="shared" si="138"/>
        <v>0</v>
      </c>
      <c r="C1773" s="29" t="str">
        <f t="shared" si="142"/>
        <v>#</v>
      </c>
      <c r="D1773" s="29">
        <f t="shared" si="139"/>
        <v>1</v>
      </c>
      <c r="E1773" s="30" t="str">
        <f t="shared" si="141"/>
        <v>NA</v>
      </c>
      <c r="F1773" s="44" t="str">
        <f t="shared" si="140"/>
        <v/>
      </c>
      <c r="G1773" s="29"/>
    </row>
    <row r="1774" spans="1:7" ht="15.75" thickBot="1" x14ac:dyDescent="0.3">
      <c r="A1774" s="24"/>
      <c r="B1774" s="29">
        <f t="shared" si="138"/>
        <v>0</v>
      </c>
      <c r="C1774" s="29" t="str">
        <f t="shared" si="142"/>
        <v>#</v>
      </c>
      <c r="D1774" s="29">
        <f t="shared" si="139"/>
        <v>1</v>
      </c>
      <c r="E1774" s="30" t="str">
        <f t="shared" si="141"/>
        <v>NA</v>
      </c>
      <c r="F1774" s="44" t="str">
        <f t="shared" si="140"/>
        <v/>
      </c>
      <c r="G1774" s="29"/>
    </row>
    <row r="1775" spans="1:7" ht="15.75" thickBot="1" x14ac:dyDescent="0.3">
      <c r="A1775" s="25"/>
      <c r="B1775" s="29">
        <f t="shared" si="138"/>
        <v>0</v>
      </c>
      <c r="C1775" s="29" t="str">
        <f t="shared" si="142"/>
        <v>#</v>
      </c>
      <c r="D1775" s="29">
        <f t="shared" si="139"/>
        <v>1</v>
      </c>
      <c r="E1775" s="30" t="str">
        <f t="shared" si="141"/>
        <v>NA</v>
      </c>
      <c r="F1775" s="44" t="str">
        <f t="shared" si="140"/>
        <v/>
      </c>
      <c r="G1775" s="29"/>
    </row>
    <row r="1776" spans="1:7" ht="15.75" thickBot="1" x14ac:dyDescent="0.3">
      <c r="A1776" s="24"/>
      <c r="B1776" s="29">
        <f t="shared" si="138"/>
        <v>0</v>
      </c>
      <c r="C1776" s="29" t="str">
        <f t="shared" si="142"/>
        <v>#</v>
      </c>
      <c r="D1776" s="29">
        <f t="shared" si="139"/>
        <v>1</v>
      </c>
      <c r="E1776" s="30" t="str">
        <f t="shared" si="141"/>
        <v>NA</v>
      </c>
      <c r="F1776" s="44" t="str">
        <f t="shared" si="140"/>
        <v/>
      </c>
      <c r="G1776" s="29"/>
    </row>
    <row r="1777" spans="1:7" ht="15.75" thickBot="1" x14ac:dyDescent="0.3">
      <c r="A1777" s="25"/>
      <c r="B1777" s="29">
        <f t="shared" si="138"/>
        <v>0</v>
      </c>
      <c r="C1777" s="29" t="str">
        <f t="shared" si="142"/>
        <v>#</v>
      </c>
      <c r="D1777" s="29">
        <f t="shared" si="139"/>
        <v>1</v>
      </c>
      <c r="E1777" s="30" t="str">
        <f t="shared" si="141"/>
        <v>NA</v>
      </c>
      <c r="F1777" s="44" t="str">
        <f t="shared" si="140"/>
        <v/>
      </c>
      <c r="G1777" s="29"/>
    </row>
    <row r="1778" spans="1:7" ht="15.75" thickBot="1" x14ac:dyDescent="0.3">
      <c r="A1778" s="24"/>
      <c r="B1778" s="29">
        <f t="shared" si="138"/>
        <v>0</v>
      </c>
      <c r="C1778" s="29" t="str">
        <f t="shared" si="142"/>
        <v>#</v>
      </c>
      <c r="D1778" s="29">
        <f t="shared" si="139"/>
        <v>1</v>
      </c>
      <c r="E1778" s="30" t="str">
        <f t="shared" si="141"/>
        <v>NA</v>
      </c>
      <c r="F1778" s="44" t="str">
        <f t="shared" si="140"/>
        <v/>
      </c>
      <c r="G1778" s="29"/>
    </row>
    <row r="1779" spans="1:7" ht="15.75" thickBot="1" x14ac:dyDescent="0.3">
      <c r="A1779" s="25"/>
      <c r="B1779" s="29">
        <f t="shared" si="138"/>
        <v>0</v>
      </c>
      <c r="C1779" s="29" t="str">
        <f t="shared" si="142"/>
        <v>#</v>
      </c>
      <c r="D1779" s="29">
        <f t="shared" si="139"/>
        <v>1</v>
      </c>
      <c r="E1779" s="30" t="str">
        <f t="shared" si="141"/>
        <v>NA</v>
      </c>
      <c r="F1779" s="44" t="str">
        <f t="shared" si="140"/>
        <v/>
      </c>
      <c r="G1779" s="29"/>
    </row>
    <row r="1780" spans="1:7" ht="15.75" thickBot="1" x14ac:dyDescent="0.3">
      <c r="A1780" s="24"/>
      <c r="B1780" s="29">
        <f t="shared" si="138"/>
        <v>0</v>
      </c>
      <c r="C1780" s="29" t="str">
        <f t="shared" si="142"/>
        <v>#</v>
      </c>
      <c r="D1780" s="29">
        <f t="shared" si="139"/>
        <v>1</v>
      </c>
      <c r="E1780" s="30" t="str">
        <f t="shared" si="141"/>
        <v>NA</v>
      </c>
      <c r="F1780" s="44" t="str">
        <f t="shared" si="140"/>
        <v/>
      </c>
      <c r="G1780" s="29"/>
    </row>
    <row r="1781" spans="1:7" ht="15.75" thickBot="1" x14ac:dyDescent="0.3">
      <c r="A1781" s="25"/>
      <c r="B1781" s="29">
        <f t="shared" si="138"/>
        <v>0</v>
      </c>
      <c r="C1781" s="29" t="str">
        <f t="shared" si="142"/>
        <v>#</v>
      </c>
      <c r="D1781" s="29">
        <f t="shared" si="139"/>
        <v>1</v>
      </c>
      <c r="E1781" s="30" t="str">
        <f t="shared" si="141"/>
        <v>NA</v>
      </c>
      <c r="F1781" s="44" t="str">
        <f t="shared" si="140"/>
        <v/>
      </c>
      <c r="G1781" s="29"/>
    </row>
    <row r="1782" spans="1:7" ht="15.75" thickBot="1" x14ac:dyDescent="0.3">
      <c r="A1782" s="24"/>
      <c r="B1782" s="29">
        <f t="shared" si="138"/>
        <v>0</v>
      </c>
      <c r="C1782" s="29" t="str">
        <f t="shared" si="142"/>
        <v>#</v>
      </c>
      <c r="D1782" s="29">
        <f t="shared" si="139"/>
        <v>1</v>
      </c>
      <c r="E1782" s="30" t="str">
        <f t="shared" si="141"/>
        <v>NA</v>
      </c>
      <c r="F1782" s="44" t="str">
        <f t="shared" si="140"/>
        <v/>
      </c>
      <c r="G1782" s="29"/>
    </row>
    <row r="1783" spans="1:7" ht="15.75" thickBot="1" x14ac:dyDescent="0.3">
      <c r="A1783" s="25"/>
      <c r="B1783" s="29">
        <f t="shared" si="138"/>
        <v>0</v>
      </c>
      <c r="C1783" s="29" t="str">
        <f t="shared" si="142"/>
        <v>#</v>
      </c>
      <c r="D1783" s="29">
        <f t="shared" si="139"/>
        <v>1</v>
      </c>
      <c r="E1783" s="30" t="str">
        <f t="shared" si="141"/>
        <v>NA</v>
      </c>
      <c r="F1783" s="44" t="str">
        <f t="shared" si="140"/>
        <v/>
      </c>
      <c r="G1783" s="29"/>
    </row>
    <row r="1784" spans="1:7" ht="15.75" thickBot="1" x14ac:dyDescent="0.3">
      <c r="A1784" s="24"/>
      <c r="B1784" s="29">
        <f t="shared" si="138"/>
        <v>0</v>
      </c>
      <c r="C1784" s="29" t="str">
        <f t="shared" si="142"/>
        <v>#</v>
      </c>
      <c r="D1784" s="29">
        <f t="shared" si="139"/>
        <v>1</v>
      </c>
      <c r="E1784" s="30" t="str">
        <f t="shared" si="141"/>
        <v>NA</v>
      </c>
      <c r="F1784" s="44" t="str">
        <f t="shared" si="140"/>
        <v/>
      </c>
      <c r="G1784" s="29"/>
    </row>
    <row r="1785" spans="1:7" ht="15.75" thickBot="1" x14ac:dyDescent="0.3">
      <c r="A1785" s="25"/>
      <c r="B1785" s="29">
        <f t="shared" si="138"/>
        <v>0</v>
      </c>
      <c r="C1785" s="29" t="str">
        <f t="shared" si="142"/>
        <v>#</v>
      </c>
      <c r="D1785" s="29">
        <f t="shared" si="139"/>
        <v>1</v>
      </c>
      <c r="E1785" s="30" t="str">
        <f t="shared" si="141"/>
        <v>NA</v>
      </c>
      <c r="F1785" s="44" t="str">
        <f t="shared" si="140"/>
        <v/>
      </c>
      <c r="G1785" s="29"/>
    </row>
    <row r="1786" spans="1:7" ht="15.75" thickBot="1" x14ac:dyDescent="0.3">
      <c r="A1786" s="24"/>
      <c r="B1786" s="29">
        <f t="shared" si="138"/>
        <v>0</v>
      </c>
      <c r="C1786" s="29" t="str">
        <f t="shared" si="142"/>
        <v>#</v>
      </c>
      <c r="D1786" s="29">
        <f t="shared" si="139"/>
        <v>1</v>
      </c>
      <c r="E1786" s="30" t="str">
        <f t="shared" si="141"/>
        <v>NA</v>
      </c>
      <c r="F1786" s="44" t="str">
        <f t="shared" si="140"/>
        <v/>
      </c>
      <c r="G1786" s="29"/>
    </row>
    <row r="1787" spans="1:7" ht="15.75" thickBot="1" x14ac:dyDescent="0.3">
      <c r="A1787" s="25"/>
      <c r="B1787" s="29">
        <f t="shared" si="138"/>
        <v>0</v>
      </c>
      <c r="C1787" s="29" t="str">
        <f t="shared" si="142"/>
        <v>#</v>
      </c>
      <c r="D1787" s="29">
        <f t="shared" si="139"/>
        <v>1</v>
      </c>
      <c r="E1787" s="30" t="str">
        <f t="shared" si="141"/>
        <v>NA</v>
      </c>
      <c r="F1787" s="44" t="str">
        <f t="shared" si="140"/>
        <v/>
      </c>
      <c r="G1787" s="29"/>
    </row>
    <row r="1788" spans="1:7" ht="15.75" thickBot="1" x14ac:dyDescent="0.3">
      <c r="A1788" s="24"/>
      <c r="B1788" s="29">
        <f t="shared" si="138"/>
        <v>0</v>
      </c>
      <c r="C1788" s="29" t="str">
        <f t="shared" si="142"/>
        <v>#</v>
      </c>
      <c r="D1788" s="29">
        <f t="shared" si="139"/>
        <v>1</v>
      </c>
      <c r="E1788" s="30" t="str">
        <f t="shared" si="141"/>
        <v>NA</v>
      </c>
      <c r="F1788" s="44" t="str">
        <f t="shared" si="140"/>
        <v/>
      </c>
      <c r="G1788" s="29"/>
    </row>
    <row r="1789" spans="1:7" ht="15.75" thickBot="1" x14ac:dyDescent="0.3">
      <c r="A1789" s="25"/>
      <c r="B1789" s="29">
        <f t="shared" si="138"/>
        <v>0</v>
      </c>
      <c r="C1789" s="29" t="str">
        <f t="shared" si="142"/>
        <v>#</v>
      </c>
      <c r="D1789" s="29">
        <f t="shared" si="139"/>
        <v>1</v>
      </c>
      <c r="E1789" s="30" t="str">
        <f t="shared" si="141"/>
        <v>NA</v>
      </c>
      <c r="F1789" s="44" t="str">
        <f t="shared" si="140"/>
        <v/>
      </c>
      <c r="G1789" s="29"/>
    </row>
    <row r="1790" spans="1:7" ht="15.75" thickBot="1" x14ac:dyDescent="0.3">
      <c r="A1790" s="24"/>
      <c r="B1790" s="29">
        <f t="shared" si="138"/>
        <v>0</v>
      </c>
      <c r="C1790" s="29" t="str">
        <f t="shared" si="142"/>
        <v>#</v>
      </c>
      <c r="D1790" s="29">
        <f t="shared" si="139"/>
        <v>1</v>
      </c>
      <c r="E1790" s="30" t="str">
        <f t="shared" si="141"/>
        <v>NA</v>
      </c>
      <c r="F1790" s="44" t="str">
        <f t="shared" si="140"/>
        <v/>
      </c>
      <c r="G1790" s="29"/>
    </row>
    <row r="1791" spans="1:7" ht="15.75" thickBot="1" x14ac:dyDescent="0.3">
      <c r="A1791" s="25"/>
      <c r="B1791" s="29">
        <f t="shared" si="138"/>
        <v>0</v>
      </c>
      <c r="C1791" s="29" t="str">
        <f t="shared" si="142"/>
        <v>#</v>
      </c>
      <c r="D1791" s="29">
        <f t="shared" si="139"/>
        <v>1</v>
      </c>
      <c r="E1791" s="30" t="str">
        <f t="shared" si="141"/>
        <v>NA</v>
      </c>
      <c r="F1791" s="44" t="str">
        <f t="shared" si="140"/>
        <v/>
      </c>
      <c r="G1791" s="29"/>
    </row>
    <row r="1792" spans="1:7" ht="15.75" thickBot="1" x14ac:dyDescent="0.3">
      <c r="A1792" s="24"/>
      <c r="B1792" s="29">
        <f t="shared" si="138"/>
        <v>0</v>
      </c>
      <c r="C1792" s="29" t="str">
        <f t="shared" si="142"/>
        <v>#</v>
      </c>
      <c r="D1792" s="29">
        <f t="shared" si="139"/>
        <v>1</v>
      </c>
      <c r="E1792" s="30" t="str">
        <f t="shared" si="141"/>
        <v>NA</v>
      </c>
      <c r="F1792" s="44" t="str">
        <f t="shared" si="140"/>
        <v/>
      </c>
      <c r="G1792" s="29"/>
    </row>
    <row r="1793" spans="1:7" ht="15.75" thickBot="1" x14ac:dyDescent="0.3">
      <c r="A1793" s="25"/>
      <c r="B1793" s="29">
        <f t="shared" si="138"/>
        <v>0</v>
      </c>
      <c r="C1793" s="29" t="str">
        <f t="shared" si="142"/>
        <v>#</v>
      </c>
      <c r="D1793" s="29">
        <f t="shared" si="139"/>
        <v>1</v>
      </c>
      <c r="E1793" s="30" t="str">
        <f t="shared" si="141"/>
        <v>NA</v>
      </c>
      <c r="F1793" s="44" t="str">
        <f t="shared" si="140"/>
        <v/>
      </c>
      <c r="G1793" s="29"/>
    </row>
    <row r="1794" spans="1:7" ht="15.75" thickBot="1" x14ac:dyDescent="0.3">
      <c r="A1794" s="24"/>
      <c r="B1794" s="29">
        <f t="shared" ref="B1794:B1857" si="143">LEN(A1794)</f>
        <v>0</v>
      </c>
      <c r="C1794" s="29" t="str">
        <f t="shared" si="142"/>
        <v>#</v>
      </c>
      <c r="D1794" s="29">
        <f t="shared" ref="D1794:D1857" si="144">LEN(C1794)</f>
        <v>1</v>
      </c>
      <c r="E1794" s="30" t="str">
        <f t="shared" si="141"/>
        <v>NA</v>
      </c>
      <c r="F1794" s="44" t="str">
        <f t="shared" ref="F1794:F1857" si="145">IFERROR(MID(E1794,1,FIND(",",E1794,1)-1),"")</f>
        <v/>
      </c>
      <c r="G1794" s="29"/>
    </row>
    <row r="1795" spans="1:7" ht="15.75" thickBot="1" x14ac:dyDescent="0.3">
      <c r="A1795" s="25"/>
      <c r="B1795" s="29">
        <f t="shared" si="143"/>
        <v>0</v>
      </c>
      <c r="C1795" s="29" t="str">
        <f t="shared" si="142"/>
        <v>#</v>
      </c>
      <c r="D1795" s="29">
        <f t="shared" si="144"/>
        <v>1</v>
      </c>
      <c r="E1795" s="30" t="str">
        <f t="shared" si="141"/>
        <v>NA</v>
      </c>
      <c r="F1795" s="44" t="str">
        <f t="shared" si="145"/>
        <v/>
      </c>
      <c r="G1795" s="29"/>
    </row>
    <row r="1796" spans="1:7" ht="15.75" thickBot="1" x14ac:dyDescent="0.3">
      <c r="A1796" s="24"/>
      <c r="B1796" s="29">
        <f t="shared" si="143"/>
        <v>0</v>
      </c>
      <c r="C1796" s="29" t="str">
        <f t="shared" si="142"/>
        <v>#</v>
      </c>
      <c r="D1796" s="29">
        <f t="shared" si="144"/>
        <v>1</v>
      </c>
      <c r="E1796" s="30" t="str">
        <f t="shared" si="141"/>
        <v>NA</v>
      </c>
      <c r="F1796" s="44" t="str">
        <f t="shared" si="145"/>
        <v/>
      </c>
      <c r="G1796" s="29"/>
    </row>
    <row r="1797" spans="1:7" ht="15.75" thickBot="1" x14ac:dyDescent="0.3">
      <c r="A1797" s="25"/>
      <c r="B1797" s="29">
        <f t="shared" si="143"/>
        <v>0</v>
      </c>
      <c r="C1797" s="29" t="str">
        <f t="shared" si="142"/>
        <v>#</v>
      </c>
      <c r="D1797" s="29">
        <f t="shared" si="144"/>
        <v>1</v>
      </c>
      <c r="E1797" s="30" t="str">
        <f t="shared" ref="E1797:E1860" si="146">IFERROR(TEXT(DATE(RIGHT(MID(A1797,FIND("µ",SUBSTITUTE(A1797,",","µ",1))+2,FIND("µ",SUBSTITUTE(A1797,",","µ",2))-FIND("µ",SUBSTITUTE(A1797,",","µ",1))+4),4),MONTH(1&amp;MID(MID(A1797,FIND("µ",SUBSTITUTE(A1797,",","µ",1))+2,FIND("µ",SUBSTITUTE(A1797,",","µ",2))-FIND("µ",SUBSTITUTE(A1797,",","µ",1))+4),1,FIND(" ",MID(A1797,FIND("µ",SUBSTITUTE(A1797,",","µ",1))+2,FIND("µ",SUBSTITUTE(A1797,",","µ",2))-FIND("µ",SUBSTITUTE(A1797,",","µ",1))+4))-1)),MID(MID(A1797,FIND("µ",SUBSTITUTE(A1797,",","µ",1))+2,FIND("µ",SUBSTITUTE(A1797,",","µ",2))-FIND("µ",SUBSTITUTE(A1797,",","µ",1))+4),FIND(" ",MID(A1797,FIND("µ",SUBSTITUTE(A1797,",","µ",1))+2,FIND("µ",SUBSTITUTE(A1797,",","µ",2))-FIND("µ",SUBSTITUTE(A1797,",","µ",1))+4))+1,2)),"JJ/MM/AA") &amp;","&amp;" "&amp; TEXT(VALUE(MID(A1797,FIND(""",""",A1797)+3,10)),"hh:mm:ss")&amp;" "&amp;MID(A1797,FIND("µ",SUBSTITUTE(A1797,",","µ",4))+2,FIND("µ",SUBSTITUTE(A1797,",","µ",5))-FIND("µ",SUBSTITUTE(A1797,",","µ",4))-3) &amp;" "&amp;MID(A1797,FIND("µ",SUBSTITUTE(A1797,",","µ",20))+2,FIND("µ",SUBSTITUTE(A1797,",","µ",21))-FIND("µ",SUBSTITUTE(A1797,",","µ",20))-3)&amp;" "&amp;MID(A1797,FIND("µ",SUBSTITUTE(A1797,",","µ",25))+2,FIND("µ",SUBSTITUTE(A1797,",","µ",26))-FIND("µ",SUBSTITUTE(A1797,",","µ",25))-3)&amp;" "&amp;"€"&amp;MID(A1797,FIND("µ",SUBSTITUTE(A1797,",","µ",26))+2,FIND("µ",SUBSTITUTE(A1797,",","µ",27))-FIND("µ",SUBSTITUTE(A1797,",","µ",26))-3),"NA")</f>
        <v>NA</v>
      </c>
      <c r="F1797" s="44" t="str">
        <f t="shared" si="145"/>
        <v/>
      </c>
      <c r="G1797" s="29"/>
    </row>
    <row r="1798" spans="1:7" ht="15.75" thickBot="1" x14ac:dyDescent="0.3">
      <c r="A1798" s="24"/>
      <c r="B1798" s="29">
        <f t="shared" si="143"/>
        <v>0</v>
      </c>
      <c r="C1798" s="29" t="str">
        <f t="shared" si="142"/>
        <v>#</v>
      </c>
      <c r="D1798" s="29">
        <f t="shared" si="144"/>
        <v>1</v>
      </c>
      <c r="E1798" s="30" t="str">
        <f t="shared" si="146"/>
        <v>NA</v>
      </c>
      <c r="F1798" s="44" t="str">
        <f t="shared" si="145"/>
        <v/>
      </c>
      <c r="G1798" s="29"/>
    </row>
    <row r="1799" spans="1:7" ht="15.75" thickBot="1" x14ac:dyDescent="0.3">
      <c r="A1799" s="25"/>
      <c r="B1799" s="29">
        <f t="shared" si="143"/>
        <v>0</v>
      </c>
      <c r="C1799" s="29" t="str">
        <f t="shared" si="142"/>
        <v>#</v>
      </c>
      <c r="D1799" s="29">
        <f t="shared" si="144"/>
        <v>1</v>
      </c>
      <c r="E1799" s="30" t="str">
        <f t="shared" si="146"/>
        <v>NA</v>
      </c>
      <c r="F1799" s="44" t="str">
        <f t="shared" si="145"/>
        <v/>
      </c>
      <c r="G1799" s="29"/>
    </row>
    <row r="1800" spans="1:7" ht="15.75" thickBot="1" x14ac:dyDescent="0.3">
      <c r="A1800" s="24"/>
      <c r="B1800" s="29">
        <f t="shared" si="143"/>
        <v>0</v>
      </c>
      <c r="C1800" s="29" t="str">
        <f t="shared" si="142"/>
        <v>#</v>
      </c>
      <c r="D1800" s="29">
        <f t="shared" si="144"/>
        <v>1</v>
      </c>
      <c r="E1800" s="30" t="str">
        <f t="shared" si="146"/>
        <v>NA</v>
      </c>
      <c r="F1800" s="44" t="str">
        <f t="shared" si="145"/>
        <v/>
      </c>
      <c r="G1800" s="29"/>
    </row>
    <row r="1801" spans="1:7" ht="15.75" thickBot="1" x14ac:dyDescent="0.3">
      <c r="A1801" s="25"/>
      <c r="B1801" s="29">
        <f t="shared" si="143"/>
        <v>0</v>
      </c>
      <c r="C1801" s="29" t="str">
        <f t="shared" si="142"/>
        <v>#</v>
      </c>
      <c r="D1801" s="29">
        <f t="shared" si="144"/>
        <v>1</v>
      </c>
      <c r="E1801" s="30" t="str">
        <f t="shared" si="146"/>
        <v>NA</v>
      </c>
      <c r="F1801" s="44" t="str">
        <f t="shared" si="145"/>
        <v/>
      </c>
      <c r="G1801" s="29"/>
    </row>
    <row r="1802" spans="1:7" ht="15.75" thickBot="1" x14ac:dyDescent="0.3">
      <c r="A1802" s="24"/>
      <c r="B1802" s="29">
        <f t="shared" si="143"/>
        <v>0</v>
      </c>
      <c r="C1802" s="29" t="str">
        <f t="shared" si="142"/>
        <v>#</v>
      </c>
      <c r="D1802" s="29">
        <f t="shared" si="144"/>
        <v>1</v>
      </c>
      <c r="E1802" s="30" t="str">
        <f t="shared" si="146"/>
        <v>NA</v>
      </c>
      <c r="F1802" s="44" t="str">
        <f t="shared" si="145"/>
        <v/>
      </c>
      <c r="G1802" s="29"/>
    </row>
    <row r="1803" spans="1:7" ht="15.75" thickBot="1" x14ac:dyDescent="0.3">
      <c r="A1803" s="25"/>
      <c r="B1803" s="29">
        <f t="shared" si="143"/>
        <v>0</v>
      </c>
      <c r="C1803" s="29" t="str">
        <f t="shared" si="142"/>
        <v>#</v>
      </c>
      <c r="D1803" s="29">
        <f t="shared" si="144"/>
        <v>1</v>
      </c>
      <c r="E1803" s="30" t="str">
        <f t="shared" si="146"/>
        <v>NA</v>
      </c>
      <c r="F1803" s="44" t="str">
        <f t="shared" si="145"/>
        <v/>
      </c>
      <c r="G1803" s="29"/>
    </row>
    <row r="1804" spans="1:7" ht="15.75" thickBot="1" x14ac:dyDescent="0.3">
      <c r="A1804" s="24"/>
      <c r="B1804" s="29">
        <f t="shared" si="143"/>
        <v>0</v>
      </c>
      <c r="C1804" s="29" t="str">
        <f t="shared" si="142"/>
        <v>#</v>
      </c>
      <c r="D1804" s="29">
        <f t="shared" si="144"/>
        <v>1</v>
      </c>
      <c r="E1804" s="30" t="str">
        <f t="shared" si="146"/>
        <v>NA</v>
      </c>
      <c r="F1804" s="44" t="str">
        <f t="shared" si="145"/>
        <v/>
      </c>
      <c r="G1804" s="29"/>
    </row>
    <row r="1805" spans="1:7" ht="15.75" thickBot="1" x14ac:dyDescent="0.3">
      <c r="A1805" s="25"/>
      <c r="B1805" s="29">
        <f t="shared" si="143"/>
        <v>0</v>
      </c>
      <c r="C1805" s="29" t="str">
        <f t="shared" si="142"/>
        <v>#</v>
      </c>
      <c r="D1805" s="29">
        <f t="shared" si="144"/>
        <v>1</v>
      </c>
      <c r="E1805" s="30" t="str">
        <f t="shared" si="146"/>
        <v>NA</v>
      </c>
      <c r="F1805" s="44" t="str">
        <f t="shared" si="145"/>
        <v/>
      </c>
      <c r="G1805" s="29"/>
    </row>
    <row r="1806" spans="1:7" ht="15.75" thickBot="1" x14ac:dyDescent="0.3">
      <c r="A1806" s="24"/>
      <c r="B1806" s="29">
        <f t="shared" si="143"/>
        <v>0</v>
      </c>
      <c r="C1806" s="29" t="str">
        <f t="shared" si="142"/>
        <v>#</v>
      </c>
      <c r="D1806" s="29">
        <f t="shared" si="144"/>
        <v>1</v>
      </c>
      <c r="E1806" s="30" t="str">
        <f t="shared" si="146"/>
        <v>NA</v>
      </c>
      <c r="F1806" s="44" t="str">
        <f t="shared" si="145"/>
        <v/>
      </c>
      <c r="G1806" s="29"/>
    </row>
    <row r="1807" spans="1:7" ht="15.75" thickBot="1" x14ac:dyDescent="0.3">
      <c r="A1807" s="25"/>
      <c r="B1807" s="29">
        <f t="shared" si="143"/>
        <v>0</v>
      </c>
      <c r="C1807" s="29" t="str">
        <f t="shared" si="142"/>
        <v>#</v>
      </c>
      <c r="D1807" s="29">
        <f t="shared" si="144"/>
        <v>1</v>
      </c>
      <c r="E1807" s="30" t="str">
        <f t="shared" si="146"/>
        <v>NA</v>
      </c>
      <c r="F1807" s="44" t="str">
        <f t="shared" si="145"/>
        <v/>
      </c>
      <c r="G1807" s="29"/>
    </row>
    <row r="1808" spans="1:7" ht="15.75" thickBot="1" x14ac:dyDescent="0.3">
      <c r="A1808" s="24"/>
      <c r="B1808" s="29">
        <f t="shared" si="143"/>
        <v>0</v>
      </c>
      <c r="C1808" s="29" t="str">
        <f t="shared" si="142"/>
        <v>#</v>
      </c>
      <c r="D1808" s="29">
        <f t="shared" si="144"/>
        <v>1</v>
      </c>
      <c r="E1808" s="30" t="str">
        <f t="shared" si="146"/>
        <v>NA</v>
      </c>
      <c r="F1808" s="44" t="str">
        <f t="shared" si="145"/>
        <v/>
      </c>
      <c r="G1808" s="29"/>
    </row>
    <row r="1809" spans="1:7" ht="15.75" thickBot="1" x14ac:dyDescent="0.3">
      <c r="A1809" s="25"/>
      <c r="B1809" s="29">
        <f t="shared" si="143"/>
        <v>0</v>
      </c>
      <c r="C1809" s="29" t="str">
        <f t="shared" si="142"/>
        <v>#</v>
      </c>
      <c r="D1809" s="29">
        <f t="shared" si="144"/>
        <v>1</v>
      </c>
      <c r="E1809" s="30" t="str">
        <f t="shared" si="146"/>
        <v>NA</v>
      </c>
      <c r="F1809" s="44" t="str">
        <f t="shared" si="145"/>
        <v/>
      </c>
      <c r="G1809" s="29"/>
    </row>
    <row r="1810" spans="1:7" ht="15.75" thickBot="1" x14ac:dyDescent="0.3">
      <c r="A1810" s="24"/>
      <c r="B1810" s="29">
        <f t="shared" si="143"/>
        <v>0</v>
      </c>
      <c r="C1810" s="29" t="str">
        <f t="shared" si="142"/>
        <v>#</v>
      </c>
      <c r="D1810" s="29">
        <f t="shared" si="144"/>
        <v>1</v>
      </c>
      <c r="E1810" s="30" t="str">
        <f t="shared" si="146"/>
        <v>NA</v>
      </c>
      <c r="F1810" s="44" t="str">
        <f t="shared" si="145"/>
        <v/>
      </c>
      <c r="G1810" s="29"/>
    </row>
    <row r="1811" spans="1:7" ht="15.75" thickBot="1" x14ac:dyDescent="0.3">
      <c r="A1811" s="25"/>
      <c r="B1811" s="29">
        <f t="shared" si="143"/>
        <v>0</v>
      </c>
      <c r="C1811" s="29" t="str">
        <f t="shared" ref="C1811:C1874" si="147" xml:space="preserve"> "#" &amp; IFERROR(MID(A1811,1,FIND(",",A1811,1)-1),"")</f>
        <v>#</v>
      </c>
      <c r="D1811" s="29">
        <f t="shared" si="144"/>
        <v>1</v>
      </c>
      <c r="E1811" s="30" t="str">
        <f t="shared" si="146"/>
        <v>NA</v>
      </c>
      <c r="F1811" s="44" t="str">
        <f t="shared" si="145"/>
        <v/>
      </c>
      <c r="G1811" s="29"/>
    </row>
    <row r="1812" spans="1:7" ht="15.75" thickBot="1" x14ac:dyDescent="0.3">
      <c r="A1812" s="24"/>
      <c r="B1812" s="29">
        <f t="shared" si="143"/>
        <v>0</v>
      </c>
      <c r="C1812" s="29" t="str">
        <f t="shared" si="147"/>
        <v>#</v>
      </c>
      <c r="D1812" s="29">
        <f t="shared" si="144"/>
        <v>1</v>
      </c>
      <c r="E1812" s="30" t="str">
        <f t="shared" si="146"/>
        <v>NA</v>
      </c>
      <c r="F1812" s="44" t="str">
        <f t="shared" si="145"/>
        <v/>
      </c>
      <c r="G1812" s="29"/>
    </row>
    <row r="1813" spans="1:7" ht="15.75" thickBot="1" x14ac:dyDescent="0.3">
      <c r="A1813" s="25"/>
      <c r="B1813" s="29">
        <f t="shared" si="143"/>
        <v>0</v>
      </c>
      <c r="C1813" s="29" t="str">
        <f t="shared" si="147"/>
        <v>#</v>
      </c>
      <c r="D1813" s="29">
        <f t="shared" si="144"/>
        <v>1</v>
      </c>
      <c r="E1813" s="30" t="str">
        <f t="shared" si="146"/>
        <v>NA</v>
      </c>
      <c r="F1813" s="44" t="str">
        <f t="shared" si="145"/>
        <v/>
      </c>
      <c r="G1813" s="29"/>
    </row>
    <row r="1814" spans="1:7" ht="15.75" thickBot="1" x14ac:dyDescent="0.3">
      <c r="A1814" s="24"/>
      <c r="B1814" s="29">
        <f t="shared" si="143"/>
        <v>0</v>
      </c>
      <c r="C1814" s="29" t="str">
        <f t="shared" si="147"/>
        <v>#</v>
      </c>
      <c r="D1814" s="29">
        <f t="shared" si="144"/>
        <v>1</v>
      </c>
      <c r="E1814" s="30" t="str">
        <f t="shared" si="146"/>
        <v>NA</v>
      </c>
      <c r="F1814" s="44" t="str">
        <f t="shared" si="145"/>
        <v/>
      </c>
      <c r="G1814" s="29"/>
    </row>
    <row r="1815" spans="1:7" ht="15.75" thickBot="1" x14ac:dyDescent="0.3">
      <c r="A1815" s="25"/>
      <c r="B1815" s="29">
        <f t="shared" si="143"/>
        <v>0</v>
      </c>
      <c r="C1815" s="29" t="str">
        <f t="shared" si="147"/>
        <v>#</v>
      </c>
      <c r="D1815" s="29">
        <f t="shared" si="144"/>
        <v>1</v>
      </c>
      <c r="E1815" s="30" t="str">
        <f t="shared" si="146"/>
        <v>NA</v>
      </c>
      <c r="F1815" s="44" t="str">
        <f t="shared" si="145"/>
        <v/>
      </c>
      <c r="G1815" s="29"/>
    </row>
    <row r="1816" spans="1:7" ht="15.75" thickBot="1" x14ac:dyDescent="0.3">
      <c r="A1816" s="24"/>
      <c r="B1816" s="29">
        <f t="shared" si="143"/>
        <v>0</v>
      </c>
      <c r="C1816" s="29" t="str">
        <f t="shared" si="147"/>
        <v>#</v>
      </c>
      <c r="D1816" s="29">
        <f t="shared" si="144"/>
        <v>1</v>
      </c>
      <c r="E1816" s="30" t="str">
        <f t="shared" si="146"/>
        <v>NA</v>
      </c>
      <c r="F1816" s="44" t="str">
        <f t="shared" si="145"/>
        <v/>
      </c>
      <c r="G1816" s="29"/>
    </row>
    <row r="1817" spans="1:7" ht="15.75" thickBot="1" x14ac:dyDescent="0.3">
      <c r="A1817" s="25"/>
      <c r="B1817" s="29">
        <f t="shared" si="143"/>
        <v>0</v>
      </c>
      <c r="C1817" s="29" t="str">
        <f t="shared" si="147"/>
        <v>#</v>
      </c>
      <c r="D1817" s="29">
        <f t="shared" si="144"/>
        <v>1</v>
      </c>
      <c r="E1817" s="30" t="str">
        <f t="shared" si="146"/>
        <v>NA</v>
      </c>
      <c r="F1817" s="44" t="str">
        <f t="shared" si="145"/>
        <v/>
      </c>
      <c r="G1817" s="29"/>
    </row>
    <row r="1818" spans="1:7" ht="15.75" thickBot="1" x14ac:dyDescent="0.3">
      <c r="A1818" s="24"/>
      <c r="B1818" s="29">
        <f t="shared" si="143"/>
        <v>0</v>
      </c>
      <c r="C1818" s="29" t="str">
        <f t="shared" si="147"/>
        <v>#</v>
      </c>
      <c r="D1818" s="29">
        <f t="shared" si="144"/>
        <v>1</v>
      </c>
      <c r="E1818" s="30" t="str">
        <f t="shared" si="146"/>
        <v>NA</v>
      </c>
      <c r="F1818" s="44" t="str">
        <f t="shared" si="145"/>
        <v/>
      </c>
      <c r="G1818" s="29"/>
    </row>
    <row r="1819" spans="1:7" ht="15.75" thickBot="1" x14ac:dyDescent="0.3">
      <c r="A1819" s="25"/>
      <c r="B1819" s="29">
        <f t="shared" si="143"/>
        <v>0</v>
      </c>
      <c r="C1819" s="29" t="str">
        <f t="shared" si="147"/>
        <v>#</v>
      </c>
      <c r="D1819" s="29">
        <f t="shared" si="144"/>
        <v>1</v>
      </c>
      <c r="E1819" s="30" t="str">
        <f t="shared" si="146"/>
        <v>NA</v>
      </c>
      <c r="F1819" s="44" t="str">
        <f t="shared" si="145"/>
        <v/>
      </c>
      <c r="G1819" s="29"/>
    </row>
    <row r="1820" spans="1:7" ht="15.75" thickBot="1" x14ac:dyDescent="0.3">
      <c r="A1820" s="24"/>
      <c r="B1820" s="29">
        <f t="shared" si="143"/>
        <v>0</v>
      </c>
      <c r="C1820" s="29" t="str">
        <f t="shared" si="147"/>
        <v>#</v>
      </c>
      <c r="D1820" s="29">
        <f t="shared" si="144"/>
        <v>1</v>
      </c>
      <c r="E1820" s="30" t="str">
        <f t="shared" si="146"/>
        <v>NA</v>
      </c>
      <c r="F1820" s="44" t="str">
        <f t="shared" si="145"/>
        <v/>
      </c>
      <c r="G1820" s="29"/>
    </row>
    <row r="1821" spans="1:7" ht="15.75" thickBot="1" x14ac:dyDescent="0.3">
      <c r="A1821" s="25"/>
      <c r="B1821" s="29">
        <f t="shared" si="143"/>
        <v>0</v>
      </c>
      <c r="C1821" s="29" t="str">
        <f t="shared" si="147"/>
        <v>#</v>
      </c>
      <c r="D1821" s="29">
        <f t="shared" si="144"/>
        <v>1</v>
      </c>
      <c r="E1821" s="30" t="str">
        <f t="shared" si="146"/>
        <v>NA</v>
      </c>
      <c r="F1821" s="44" t="str">
        <f t="shared" si="145"/>
        <v/>
      </c>
      <c r="G1821" s="29"/>
    </row>
    <row r="1822" spans="1:7" ht="15.75" thickBot="1" x14ac:dyDescent="0.3">
      <c r="A1822" s="24"/>
      <c r="B1822" s="29">
        <f t="shared" si="143"/>
        <v>0</v>
      </c>
      <c r="C1822" s="29" t="str">
        <f t="shared" si="147"/>
        <v>#</v>
      </c>
      <c r="D1822" s="29">
        <f t="shared" si="144"/>
        <v>1</v>
      </c>
      <c r="E1822" s="30" t="str">
        <f t="shared" si="146"/>
        <v>NA</v>
      </c>
      <c r="F1822" s="44" t="str">
        <f t="shared" si="145"/>
        <v/>
      </c>
      <c r="G1822" s="29"/>
    </row>
    <row r="1823" spans="1:7" ht="15.75" thickBot="1" x14ac:dyDescent="0.3">
      <c r="A1823" s="25"/>
      <c r="B1823" s="29">
        <f t="shared" si="143"/>
        <v>0</v>
      </c>
      <c r="C1823" s="29" t="str">
        <f t="shared" si="147"/>
        <v>#</v>
      </c>
      <c r="D1823" s="29">
        <f t="shared" si="144"/>
        <v>1</v>
      </c>
      <c r="E1823" s="30" t="str">
        <f t="shared" si="146"/>
        <v>NA</v>
      </c>
      <c r="F1823" s="44" t="str">
        <f t="shared" si="145"/>
        <v/>
      </c>
      <c r="G1823" s="29"/>
    </row>
    <row r="1824" spans="1:7" ht="15.75" thickBot="1" x14ac:dyDescent="0.3">
      <c r="A1824" s="24"/>
      <c r="B1824" s="29">
        <f t="shared" si="143"/>
        <v>0</v>
      </c>
      <c r="C1824" s="29" t="str">
        <f t="shared" si="147"/>
        <v>#</v>
      </c>
      <c r="D1824" s="29">
        <f t="shared" si="144"/>
        <v>1</v>
      </c>
      <c r="E1824" s="30" t="str">
        <f t="shared" si="146"/>
        <v>NA</v>
      </c>
      <c r="F1824" s="44" t="str">
        <f t="shared" si="145"/>
        <v/>
      </c>
      <c r="G1824" s="29"/>
    </row>
    <row r="1825" spans="1:7" ht="15.75" thickBot="1" x14ac:dyDescent="0.3">
      <c r="A1825" s="25"/>
      <c r="B1825" s="29">
        <f t="shared" si="143"/>
        <v>0</v>
      </c>
      <c r="C1825" s="29" t="str">
        <f t="shared" si="147"/>
        <v>#</v>
      </c>
      <c r="D1825" s="29">
        <f t="shared" si="144"/>
        <v>1</v>
      </c>
      <c r="E1825" s="30" t="str">
        <f t="shared" si="146"/>
        <v>NA</v>
      </c>
      <c r="F1825" s="44" t="str">
        <f t="shared" si="145"/>
        <v/>
      </c>
      <c r="G1825" s="29"/>
    </row>
    <row r="1826" spans="1:7" ht="15.75" thickBot="1" x14ac:dyDescent="0.3">
      <c r="A1826" s="24"/>
      <c r="B1826" s="29">
        <f t="shared" si="143"/>
        <v>0</v>
      </c>
      <c r="C1826" s="29" t="str">
        <f t="shared" si="147"/>
        <v>#</v>
      </c>
      <c r="D1826" s="29">
        <f t="shared" si="144"/>
        <v>1</v>
      </c>
      <c r="E1826" s="30" t="str">
        <f t="shared" si="146"/>
        <v>NA</v>
      </c>
      <c r="F1826" s="44" t="str">
        <f t="shared" si="145"/>
        <v/>
      </c>
      <c r="G1826" s="29"/>
    </row>
    <row r="1827" spans="1:7" ht="15.75" thickBot="1" x14ac:dyDescent="0.3">
      <c r="A1827" s="25"/>
      <c r="B1827" s="29">
        <f t="shared" si="143"/>
        <v>0</v>
      </c>
      <c r="C1827" s="29" t="str">
        <f t="shared" si="147"/>
        <v>#</v>
      </c>
      <c r="D1827" s="29">
        <f t="shared" si="144"/>
        <v>1</v>
      </c>
      <c r="E1827" s="30" t="str">
        <f t="shared" si="146"/>
        <v>NA</v>
      </c>
      <c r="F1827" s="44" t="str">
        <f t="shared" si="145"/>
        <v/>
      </c>
      <c r="G1827" s="29"/>
    </row>
    <row r="1828" spans="1:7" ht="15.75" thickBot="1" x14ac:dyDescent="0.3">
      <c r="A1828" s="24"/>
      <c r="B1828" s="29">
        <f t="shared" si="143"/>
        <v>0</v>
      </c>
      <c r="C1828" s="29" t="str">
        <f t="shared" si="147"/>
        <v>#</v>
      </c>
      <c r="D1828" s="29">
        <f t="shared" si="144"/>
        <v>1</v>
      </c>
      <c r="E1828" s="30" t="str">
        <f t="shared" si="146"/>
        <v>NA</v>
      </c>
      <c r="F1828" s="44" t="str">
        <f t="shared" si="145"/>
        <v/>
      </c>
      <c r="G1828" s="29"/>
    </row>
    <row r="1829" spans="1:7" ht="15.75" thickBot="1" x14ac:dyDescent="0.3">
      <c r="A1829" s="25"/>
      <c r="B1829" s="29">
        <f t="shared" si="143"/>
        <v>0</v>
      </c>
      <c r="C1829" s="29" t="str">
        <f t="shared" si="147"/>
        <v>#</v>
      </c>
      <c r="D1829" s="29">
        <f t="shared" si="144"/>
        <v>1</v>
      </c>
      <c r="E1829" s="30" t="str">
        <f t="shared" si="146"/>
        <v>NA</v>
      </c>
      <c r="F1829" s="44" t="str">
        <f t="shared" si="145"/>
        <v/>
      </c>
      <c r="G1829" s="29"/>
    </row>
    <row r="1830" spans="1:7" ht="15.75" thickBot="1" x14ac:dyDescent="0.3">
      <c r="A1830" s="24"/>
      <c r="B1830" s="29">
        <f t="shared" si="143"/>
        <v>0</v>
      </c>
      <c r="C1830" s="29" t="str">
        <f t="shared" si="147"/>
        <v>#</v>
      </c>
      <c r="D1830" s="29">
        <f t="shared" si="144"/>
        <v>1</v>
      </c>
      <c r="E1830" s="30" t="str">
        <f t="shared" si="146"/>
        <v>NA</v>
      </c>
      <c r="F1830" s="44" t="str">
        <f t="shared" si="145"/>
        <v/>
      </c>
      <c r="G1830" s="29"/>
    </row>
    <row r="1831" spans="1:7" ht="15.75" thickBot="1" x14ac:dyDescent="0.3">
      <c r="A1831" s="25"/>
      <c r="B1831" s="29">
        <f t="shared" si="143"/>
        <v>0</v>
      </c>
      <c r="C1831" s="29" t="str">
        <f t="shared" si="147"/>
        <v>#</v>
      </c>
      <c r="D1831" s="29">
        <f t="shared" si="144"/>
        <v>1</v>
      </c>
      <c r="E1831" s="30" t="str">
        <f t="shared" si="146"/>
        <v>NA</v>
      </c>
      <c r="F1831" s="44" t="str">
        <f t="shared" si="145"/>
        <v/>
      </c>
      <c r="G1831" s="29"/>
    </row>
    <row r="1832" spans="1:7" ht="15.75" thickBot="1" x14ac:dyDescent="0.3">
      <c r="A1832" s="24"/>
      <c r="B1832" s="29">
        <f t="shared" si="143"/>
        <v>0</v>
      </c>
      <c r="C1832" s="29" t="str">
        <f t="shared" si="147"/>
        <v>#</v>
      </c>
      <c r="D1832" s="29">
        <f t="shared" si="144"/>
        <v>1</v>
      </c>
      <c r="E1832" s="30" t="str">
        <f t="shared" si="146"/>
        <v>NA</v>
      </c>
      <c r="F1832" s="44" t="str">
        <f t="shared" si="145"/>
        <v/>
      </c>
      <c r="G1832" s="29"/>
    </row>
    <row r="1833" spans="1:7" ht="15.75" thickBot="1" x14ac:dyDescent="0.3">
      <c r="A1833" s="25"/>
      <c r="B1833" s="29">
        <f t="shared" si="143"/>
        <v>0</v>
      </c>
      <c r="C1833" s="29" t="str">
        <f t="shared" si="147"/>
        <v>#</v>
      </c>
      <c r="D1833" s="29">
        <f t="shared" si="144"/>
        <v>1</v>
      </c>
      <c r="E1833" s="30" t="str">
        <f t="shared" si="146"/>
        <v>NA</v>
      </c>
      <c r="F1833" s="44" t="str">
        <f t="shared" si="145"/>
        <v/>
      </c>
      <c r="G1833" s="29"/>
    </row>
    <row r="1834" spans="1:7" ht="15.75" thickBot="1" x14ac:dyDescent="0.3">
      <c r="A1834" s="24"/>
      <c r="B1834" s="29">
        <f t="shared" si="143"/>
        <v>0</v>
      </c>
      <c r="C1834" s="29" t="str">
        <f t="shared" si="147"/>
        <v>#</v>
      </c>
      <c r="D1834" s="29">
        <f t="shared" si="144"/>
        <v>1</v>
      </c>
      <c r="E1834" s="30" t="str">
        <f t="shared" si="146"/>
        <v>NA</v>
      </c>
      <c r="F1834" s="44" t="str">
        <f t="shared" si="145"/>
        <v/>
      </c>
      <c r="G1834" s="29"/>
    </row>
    <row r="1835" spans="1:7" ht="15.75" thickBot="1" x14ac:dyDescent="0.3">
      <c r="A1835" s="25"/>
      <c r="B1835" s="29">
        <f t="shared" si="143"/>
        <v>0</v>
      </c>
      <c r="C1835" s="29" t="str">
        <f t="shared" si="147"/>
        <v>#</v>
      </c>
      <c r="D1835" s="29">
        <f t="shared" si="144"/>
        <v>1</v>
      </c>
      <c r="E1835" s="30" t="str">
        <f t="shared" si="146"/>
        <v>NA</v>
      </c>
      <c r="F1835" s="44" t="str">
        <f t="shared" si="145"/>
        <v/>
      </c>
      <c r="G1835" s="29"/>
    </row>
    <row r="1836" spans="1:7" ht="15.75" thickBot="1" x14ac:dyDescent="0.3">
      <c r="A1836" s="24"/>
      <c r="B1836" s="29">
        <f t="shared" si="143"/>
        <v>0</v>
      </c>
      <c r="C1836" s="29" t="str">
        <f t="shared" si="147"/>
        <v>#</v>
      </c>
      <c r="D1836" s="29">
        <f t="shared" si="144"/>
        <v>1</v>
      </c>
      <c r="E1836" s="30" t="str">
        <f t="shared" si="146"/>
        <v>NA</v>
      </c>
      <c r="F1836" s="44" t="str">
        <f t="shared" si="145"/>
        <v/>
      </c>
      <c r="G1836" s="29"/>
    </row>
    <row r="1837" spans="1:7" ht="15.75" thickBot="1" x14ac:dyDescent="0.3">
      <c r="A1837" s="25"/>
      <c r="B1837" s="29">
        <f t="shared" si="143"/>
        <v>0</v>
      </c>
      <c r="C1837" s="29" t="str">
        <f t="shared" si="147"/>
        <v>#</v>
      </c>
      <c r="D1837" s="29">
        <f t="shared" si="144"/>
        <v>1</v>
      </c>
      <c r="E1837" s="30" t="str">
        <f t="shared" si="146"/>
        <v>NA</v>
      </c>
      <c r="F1837" s="44" t="str">
        <f t="shared" si="145"/>
        <v/>
      </c>
      <c r="G1837" s="29"/>
    </row>
    <row r="1838" spans="1:7" ht="15.75" thickBot="1" x14ac:dyDescent="0.3">
      <c r="A1838" s="24"/>
      <c r="B1838" s="29">
        <f t="shared" si="143"/>
        <v>0</v>
      </c>
      <c r="C1838" s="29" t="str">
        <f t="shared" si="147"/>
        <v>#</v>
      </c>
      <c r="D1838" s="29">
        <f t="shared" si="144"/>
        <v>1</v>
      </c>
      <c r="E1838" s="30" t="str">
        <f t="shared" si="146"/>
        <v>NA</v>
      </c>
      <c r="F1838" s="44" t="str">
        <f t="shared" si="145"/>
        <v/>
      </c>
      <c r="G1838" s="29"/>
    </row>
    <row r="1839" spans="1:7" ht="15.75" thickBot="1" x14ac:dyDescent="0.3">
      <c r="A1839" s="25"/>
      <c r="B1839" s="29">
        <f t="shared" si="143"/>
        <v>0</v>
      </c>
      <c r="C1839" s="29" t="str">
        <f t="shared" si="147"/>
        <v>#</v>
      </c>
      <c r="D1839" s="29">
        <f t="shared" si="144"/>
        <v>1</v>
      </c>
      <c r="E1839" s="30" t="str">
        <f t="shared" si="146"/>
        <v>NA</v>
      </c>
      <c r="F1839" s="44" t="str">
        <f t="shared" si="145"/>
        <v/>
      </c>
      <c r="G1839" s="29"/>
    </row>
    <row r="1840" spans="1:7" ht="15.75" thickBot="1" x14ac:dyDescent="0.3">
      <c r="A1840" s="24"/>
      <c r="B1840" s="29">
        <f t="shared" si="143"/>
        <v>0</v>
      </c>
      <c r="C1840" s="29" t="str">
        <f t="shared" si="147"/>
        <v>#</v>
      </c>
      <c r="D1840" s="29">
        <f t="shared" si="144"/>
        <v>1</v>
      </c>
      <c r="E1840" s="30" t="str">
        <f t="shared" si="146"/>
        <v>NA</v>
      </c>
      <c r="F1840" s="44" t="str">
        <f t="shared" si="145"/>
        <v/>
      </c>
      <c r="G1840" s="29"/>
    </row>
    <row r="1841" spans="1:7" ht="15.75" thickBot="1" x14ac:dyDescent="0.3">
      <c r="A1841" s="25"/>
      <c r="B1841" s="29">
        <f t="shared" si="143"/>
        <v>0</v>
      </c>
      <c r="C1841" s="29" t="str">
        <f t="shared" si="147"/>
        <v>#</v>
      </c>
      <c r="D1841" s="29">
        <f t="shared" si="144"/>
        <v>1</v>
      </c>
      <c r="E1841" s="30" t="str">
        <f t="shared" si="146"/>
        <v>NA</v>
      </c>
      <c r="F1841" s="44" t="str">
        <f t="shared" si="145"/>
        <v/>
      </c>
      <c r="G1841" s="29"/>
    </row>
    <row r="1842" spans="1:7" ht="15.75" thickBot="1" x14ac:dyDescent="0.3">
      <c r="A1842" s="24"/>
      <c r="B1842" s="29">
        <f t="shared" si="143"/>
        <v>0</v>
      </c>
      <c r="C1842" s="29" t="str">
        <f t="shared" si="147"/>
        <v>#</v>
      </c>
      <c r="D1842" s="29">
        <f t="shared" si="144"/>
        <v>1</v>
      </c>
      <c r="E1842" s="30" t="str">
        <f t="shared" si="146"/>
        <v>NA</v>
      </c>
      <c r="F1842" s="44" t="str">
        <f t="shared" si="145"/>
        <v/>
      </c>
      <c r="G1842" s="29"/>
    </row>
    <row r="1843" spans="1:7" ht="15.75" thickBot="1" x14ac:dyDescent="0.3">
      <c r="A1843" s="25"/>
      <c r="B1843" s="29">
        <f t="shared" si="143"/>
        <v>0</v>
      </c>
      <c r="C1843" s="29" t="str">
        <f t="shared" si="147"/>
        <v>#</v>
      </c>
      <c r="D1843" s="29">
        <f t="shared" si="144"/>
        <v>1</v>
      </c>
      <c r="E1843" s="30" t="str">
        <f t="shared" si="146"/>
        <v>NA</v>
      </c>
      <c r="F1843" s="44" t="str">
        <f t="shared" si="145"/>
        <v/>
      </c>
      <c r="G1843" s="29"/>
    </row>
    <row r="1844" spans="1:7" ht="15.75" thickBot="1" x14ac:dyDescent="0.3">
      <c r="A1844" s="24"/>
      <c r="B1844" s="29">
        <f t="shared" si="143"/>
        <v>0</v>
      </c>
      <c r="C1844" s="29" t="str">
        <f t="shared" si="147"/>
        <v>#</v>
      </c>
      <c r="D1844" s="29">
        <f t="shared" si="144"/>
        <v>1</v>
      </c>
      <c r="E1844" s="30" t="str">
        <f t="shared" si="146"/>
        <v>NA</v>
      </c>
      <c r="F1844" s="44" t="str">
        <f t="shared" si="145"/>
        <v/>
      </c>
      <c r="G1844" s="29"/>
    </row>
    <row r="1845" spans="1:7" ht="15.75" thickBot="1" x14ac:dyDescent="0.3">
      <c r="A1845" s="25"/>
      <c r="B1845" s="29">
        <f t="shared" si="143"/>
        <v>0</v>
      </c>
      <c r="C1845" s="29" t="str">
        <f t="shared" si="147"/>
        <v>#</v>
      </c>
      <c r="D1845" s="29">
        <f t="shared" si="144"/>
        <v>1</v>
      </c>
      <c r="E1845" s="30" t="str">
        <f t="shared" si="146"/>
        <v>NA</v>
      </c>
      <c r="F1845" s="44" t="str">
        <f t="shared" si="145"/>
        <v/>
      </c>
      <c r="G1845" s="29"/>
    </row>
    <row r="1846" spans="1:7" ht="15.75" thickBot="1" x14ac:dyDescent="0.3">
      <c r="A1846" s="24"/>
      <c r="B1846" s="29">
        <f t="shared" si="143"/>
        <v>0</v>
      </c>
      <c r="C1846" s="29" t="str">
        <f t="shared" si="147"/>
        <v>#</v>
      </c>
      <c r="D1846" s="29">
        <f t="shared" si="144"/>
        <v>1</v>
      </c>
      <c r="E1846" s="30" t="str">
        <f t="shared" si="146"/>
        <v>NA</v>
      </c>
      <c r="F1846" s="44" t="str">
        <f t="shared" si="145"/>
        <v/>
      </c>
      <c r="G1846" s="29"/>
    </row>
    <row r="1847" spans="1:7" ht="15.75" thickBot="1" x14ac:dyDescent="0.3">
      <c r="A1847" s="25"/>
      <c r="B1847" s="29">
        <f t="shared" si="143"/>
        <v>0</v>
      </c>
      <c r="C1847" s="29" t="str">
        <f t="shared" si="147"/>
        <v>#</v>
      </c>
      <c r="D1847" s="29">
        <f t="shared" si="144"/>
        <v>1</v>
      </c>
      <c r="E1847" s="30" t="str">
        <f t="shared" si="146"/>
        <v>NA</v>
      </c>
      <c r="F1847" s="44" t="str">
        <f t="shared" si="145"/>
        <v/>
      </c>
      <c r="G1847" s="29"/>
    </row>
    <row r="1848" spans="1:7" ht="15.75" thickBot="1" x14ac:dyDescent="0.3">
      <c r="A1848" s="24"/>
      <c r="B1848" s="29">
        <f t="shared" si="143"/>
        <v>0</v>
      </c>
      <c r="C1848" s="29" t="str">
        <f t="shared" si="147"/>
        <v>#</v>
      </c>
      <c r="D1848" s="29">
        <f t="shared" si="144"/>
        <v>1</v>
      </c>
      <c r="E1848" s="30" t="str">
        <f t="shared" si="146"/>
        <v>NA</v>
      </c>
      <c r="F1848" s="44" t="str">
        <f t="shared" si="145"/>
        <v/>
      </c>
      <c r="G1848" s="29"/>
    </row>
    <row r="1849" spans="1:7" ht="15.75" thickBot="1" x14ac:dyDescent="0.3">
      <c r="A1849" s="25"/>
      <c r="B1849" s="29">
        <f t="shared" si="143"/>
        <v>0</v>
      </c>
      <c r="C1849" s="29" t="str">
        <f t="shared" si="147"/>
        <v>#</v>
      </c>
      <c r="D1849" s="29">
        <f t="shared" si="144"/>
        <v>1</v>
      </c>
      <c r="E1849" s="30" t="str">
        <f t="shared" si="146"/>
        <v>NA</v>
      </c>
      <c r="F1849" s="44" t="str">
        <f t="shared" si="145"/>
        <v/>
      </c>
      <c r="G1849" s="29"/>
    </row>
    <row r="1850" spans="1:7" ht="15.75" thickBot="1" x14ac:dyDescent="0.3">
      <c r="A1850" s="24"/>
      <c r="B1850" s="29">
        <f t="shared" si="143"/>
        <v>0</v>
      </c>
      <c r="C1850" s="29" t="str">
        <f t="shared" si="147"/>
        <v>#</v>
      </c>
      <c r="D1850" s="29">
        <f t="shared" si="144"/>
        <v>1</v>
      </c>
      <c r="E1850" s="30" t="str">
        <f t="shared" si="146"/>
        <v>NA</v>
      </c>
      <c r="F1850" s="44" t="str">
        <f t="shared" si="145"/>
        <v/>
      </c>
      <c r="G1850" s="29"/>
    </row>
    <row r="1851" spans="1:7" ht="15.75" thickBot="1" x14ac:dyDescent="0.3">
      <c r="A1851" s="25"/>
      <c r="B1851" s="29">
        <f t="shared" si="143"/>
        <v>0</v>
      </c>
      <c r="C1851" s="29" t="str">
        <f t="shared" si="147"/>
        <v>#</v>
      </c>
      <c r="D1851" s="29">
        <f t="shared" si="144"/>
        <v>1</v>
      </c>
      <c r="E1851" s="30" t="str">
        <f t="shared" si="146"/>
        <v>NA</v>
      </c>
      <c r="F1851" s="44" t="str">
        <f t="shared" si="145"/>
        <v/>
      </c>
      <c r="G1851" s="29"/>
    </row>
    <row r="1852" spans="1:7" ht="15.75" thickBot="1" x14ac:dyDescent="0.3">
      <c r="A1852" s="24"/>
      <c r="B1852" s="29">
        <f t="shared" si="143"/>
        <v>0</v>
      </c>
      <c r="C1852" s="29" t="str">
        <f t="shared" si="147"/>
        <v>#</v>
      </c>
      <c r="D1852" s="29">
        <f t="shared" si="144"/>
        <v>1</v>
      </c>
      <c r="E1852" s="30" t="str">
        <f t="shared" si="146"/>
        <v>NA</v>
      </c>
      <c r="F1852" s="44" t="str">
        <f t="shared" si="145"/>
        <v/>
      </c>
      <c r="G1852" s="29"/>
    </row>
    <row r="1853" spans="1:7" ht="15.75" thickBot="1" x14ac:dyDescent="0.3">
      <c r="A1853" s="25"/>
      <c r="B1853" s="29">
        <f t="shared" si="143"/>
        <v>0</v>
      </c>
      <c r="C1853" s="29" t="str">
        <f t="shared" si="147"/>
        <v>#</v>
      </c>
      <c r="D1853" s="29">
        <f t="shared" si="144"/>
        <v>1</v>
      </c>
      <c r="E1853" s="30" t="str">
        <f t="shared" si="146"/>
        <v>NA</v>
      </c>
      <c r="F1853" s="44" t="str">
        <f t="shared" si="145"/>
        <v/>
      </c>
      <c r="G1853" s="29"/>
    </row>
    <row r="1854" spans="1:7" ht="15.75" thickBot="1" x14ac:dyDescent="0.3">
      <c r="A1854" s="24"/>
      <c r="B1854" s="29">
        <f t="shared" si="143"/>
        <v>0</v>
      </c>
      <c r="C1854" s="29" t="str">
        <f t="shared" si="147"/>
        <v>#</v>
      </c>
      <c r="D1854" s="29">
        <f t="shared" si="144"/>
        <v>1</v>
      </c>
      <c r="E1854" s="30" t="str">
        <f t="shared" si="146"/>
        <v>NA</v>
      </c>
      <c r="F1854" s="44" t="str">
        <f t="shared" si="145"/>
        <v/>
      </c>
      <c r="G1854" s="29"/>
    </row>
    <row r="1855" spans="1:7" ht="15.75" thickBot="1" x14ac:dyDescent="0.3">
      <c r="A1855" s="25"/>
      <c r="B1855" s="29">
        <f t="shared" si="143"/>
        <v>0</v>
      </c>
      <c r="C1855" s="29" t="str">
        <f t="shared" si="147"/>
        <v>#</v>
      </c>
      <c r="D1855" s="29">
        <f t="shared" si="144"/>
        <v>1</v>
      </c>
      <c r="E1855" s="30" t="str">
        <f t="shared" si="146"/>
        <v>NA</v>
      </c>
      <c r="F1855" s="44" t="str">
        <f t="shared" si="145"/>
        <v/>
      </c>
      <c r="G1855" s="29"/>
    </row>
    <row r="1856" spans="1:7" ht="15.75" thickBot="1" x14ac:dyDescent="0.3">
      <c r="A1856" s="24"/>
      <c r="B1856" s="29">
        <f t="shared" si="143"/>
        <v>0</v>
      </c>
      <c r="C1856" s="29" t="str">
        <f t="shared" si="147"/>
        <v>#</v>
      </c>
      <c r="D1856" s="29">
        <f t="shared" si="144"/>
        <v>1</v>
      </c>
      <c r="E1856" s="30" t="str">
        <f t="shared" si="146"/>
        <v>NA</v>
      </c>
      <c r="F1856" s="44" t="str">
        <f t="shared" si="145"/>
        <v/>
      </c>
      <c r="G1856" s="29"/>
    </row>
    <row r="1857" spans="1:7" ht="15.75" thickBot="1" x14ac:dyDescent="0.3">
      <c r="A1857" s="25"/>
      <c r="B1857" s="29">
        <f t="shared" si="143"/>
        <v>0</v>
      </c>
      <c r="C1857" s="29" t="str">
        <f t="shared" si="147"/>
        <v>#</v>
      </c>
      <c r="D1857" s="29">
        <f t="shared" si="144"/>
        <v>1</v>
      </c>
      <c r="E1857" s="30" t="str">
        <f t="shared" si="146"/>
        <v>NA</v>
      </c>
      <c r="F1857" s="44" t="str">
        <f t="shared" si="145"/>
        <v/>
      </c>
      <c r="G1857" s="29"/>
    </row>
    <row r="1858" spans="1:7" ht="15.75" thickBot="1" x14ac:dyDescent="0.3">
      <c r="A1858" s="24"/>
      <c r="B1858" s="29">
        <f t="shared" ref="B1858:B1921" si="148">LEN(A1858)</f>
        <v>0</v>
      </c>
      <c r="C1858" s="29" t="str">
        <f t="shared" si="147"/>
        <v>#</v>
      </c>
      <c r="D1858" s="29">
        <f t="shared" ref="D1858:D1921" si="149">LEN(C1858)</f>
        <v>1</v>
      </c>
      <c r="E1858" s="30" t="str">
        <f t="shared" si="146"/>
        <v>NA</v>
      </c>
      <c r="F1858" s="44" t="str">
        <f t="shared" ref="F1858:F1921" si="150">IFERROR(MID(E1858,1,FIND(",",E1858,1)-1),"")</f>
        <v/>
      </c>
      <c r="G1858" s="29"/>
    </row>
    <row r="1859" spans="1:7" ht="15.75" thickBot="1" x14ac:dyDescent="0.3">
      <c r="A1859" s="25"/>
      <c r="B1859" s="29">
        <f t="shared" si="148"/>
        <v>0</v>
      </c>
      <c r="C1859" s="29" t="str">
        <f t="shared" si="147"/>
        <v>#</v>
      </c>
      <c r="D1859" s="29">
        <f t="shared" si="149"/>
        <v>1</v>
      </c>
      <c r="E1859" s="30" t="str">
        <f t="shared" si="146"/>
        <v>NA</v>
      </c>
      <c r="F1859" s="44" t="str">
        <f t="shared" si="150"/>
        <v/>
      </c>
      <c r="G1859" s="29"/>
    </row>
    <row r="1860" spans="1:7" ht="15.75" thickBot="1" x14ac:dyDescent="0.3">
      <c r="A1860" s="24"/>
      <c r="B1860" s="29">
        <f t="shared" si="148"/>
        <v>0</v>
      </c>
      <c r="C1860" s="29" t="str">
        <f t="shared" si="147"/>
        <v>#</v>
      </c>
      <c r="D1860" s="29">
        <f t="shared" si="149"/>
        <v>1</v>
      </c>
      <c r="E1860" s="30" t="str">
        <f t="shared" si="146"/>
        <v>NA</v>
      </c>
      <c r="F1860" s="44" t="str">
        <f t="shared" si="150"/>
        <v/>
      </c>
      <c r="G1860" s="29"/>
    </row>
    <row r="1861" spans="1:7" ht="15.75" thickBot="1" x14ac:dyDescent="0.3">
      <c r="A1861" s="25"/>
      <c r="B1861" s="29">
        <f t="shared" si="148"/>
        <v>0</v>
      </c>
      <c r="C1861" s="29" t="str">
        <f t="shared" si="147"/>
        <v>#</v>
      </c>
      <c r="D1861" s="29">
        <f t="shared" si="149"/>
        <v>1</v>
      </c>
      <c r="E1861" s="30" t="str">
        <f t="shared" ref="E1861:E1924" si="151">IFERROR(TEXT(DATE(RIGHT(MID(A1861,FIND("µ",SUBSTITUTE(A1861,",","µ",1))+2,FIND("µ",SUBSTITUTE(A1861,",","µ",2))-FIND("µ",SUBSTITUTE(A1861,",","µ",1))+4),4),MONTH(1&amp;MID(MID(A1861,FIND("µ",SUBSTITUTE(A1861,",","µ",1))+2,FIND("µ",SUBSTITUTE(A1861,",","µ",2))-FIND("µ",SUBSTITUTE(A1861,",","µ",1))+4),1,FIND(" ",MID(A1861,FIND("µ",SUBSTITUTE(A1861,",","µ",1))+2,FIND("µ",SUBSTITUTE(A1861,",","µ",2))-FIND("µ",SUBSTITUTE(A1861,",","µ",1))+4))-1)),MID(MID(A1861,FIND("µ",SUBSTITUTE(A1861,",","µ",1))+2,FIND("µ",SUBSTITUTE(A1861,",","µ",2))-FIND("µ",SUBSTITUTE(A1861,",","µ",1))+4),FIND(" ",MID(A1861,FIND("µ",SUBSTITUTE(A1861,",","µ",1))+2,FIND("µ",SUBSTITUTE(A1861,",","µ",2))-FIND("µ",SUBSTITUTE(A1861,",","µ",1))+4))+1,2)),"JJ/MM/AA") &amp;","&amp;" "&amp; TEXT(VALUE(MID(A1861,FIND(""",""",A1861)+3,10)),"hh:mm:ss")&amp;" "&amp;MID(A1861,FIND("µ",SUBSTITUTE(A1861,",","µ",4))+2,FIND("µ",SUBSTITUTE(A1861,",","µ",5))-FIND("µ",SUBSTITUTE(A1861,",","µ",4))-3) &amp;" "&amp;MID(A1861,FIND("µ",SUBSTITUTE(A1861,",","µ",20))+2,FIND("µ",SUBSTITUTE(A1861,",","µ",21))-FIND("µ",SUBSTITUTE(A1861,",","µ",20))-3)&amp;" "&amp;MID(A1861,FIND("µ",SUBSTITUTE(A1861,",","µ",25))+2,FIND("µ",SUBSTITUTE(A1861,",","µ",26))-FIND("µ",SUBSTITUTE(A1861,",","µ",25))-3)&amp;" "&amp;"€"&amp;MID(A1861,FIND("µ",SUBSTITUTE(A1861,",","µ",26))+2,FIND("µ",SUBSTITUTE(A1861,",","µ",27))-FIND("µ",SUBSTITUTE(A1861,",","µ",26))-3),"NA")</f>
        <v>NA</v>
      </c>
      <c r="F1861" s="44" t="str">
        <f t="shared" si="150"/>
        <v/>
      </c>
      <c r="G1861" s="29"/>
    </row>
    <row r="1862" spans="1:7" ht="15.75" thickBot="1" x14ac:dyDescent="0.3">
      <c r="A1862" s="24"/>
      <c r="B1862" s="29">
        <f t="shared" si="148"/>
        <v>0</v>
      </c>
      <c r="C1862" s="29" t="str">
        <f t="shared" si="147"/>
        <v>#</v>
      </c>
      <c r="D1862" s="29">
        <f t="shared" si="149"/>
        <v>1</v>
      </c>
      <c r="E1862" s="30" t="str">
        <f t="shared" si="151"/>
        <v>NA</v>
      </c>
      <c r="F1862" s="44" t="str">
        <f t="shared" si="150"/>
        <v/>
      </c>
      <c r="G1862" s="29"/>
    </row>
    <row r="1863" spans="1:7" ht="15.75" thickBot="1" x14ac:dyDescent="0.3">
      <c r="A1863" s="25"/>
      <c r="B1863" s="29">
        <f t="shared" si="148"/>
        <v>0</v>
      </c>
      <c r="C1863" s="29" t="str">
        <f t="shared" si="147"/>
        <v>#</v>
      </c>
      <c r="D1863" s="29">
        <f t="shared" si="149"/>
        <v>1</v>
      </c>
      <c r="E1863" s="30" t="str">
        <f t="shared" si="151"/>
        <v>NA</v>
      </c>
      <c r="F1863" s="44" t="str">
        <f t="shared" si="150"/>
        <v/>
      </c>
      <c r="G1863" s="29"/>
    </row>
    <row r="1864" spans="1:7" ht="15.75" thickBot="1" x14ac:dyDescent="0.3">
      <c r="A1864" s="24"/>
      <c r="B1864" s="29">
        <f t="shared" si="148"/>
        <v>0</v>
      </c>
      <c r="C1864" s="29" t="str">
        <f t="shared" si="147"/>
        <v>#</v>
      </c>
      <c r="D1864" s="29">
        <f t="shared" si="149"/>
        <v>1</v>
      </c>
      <c r="E1864" s="30" t="str">
        <f t="shared" si="151"/>
        <v>NA</v>
      </c>
      <c r="F1864" s="44" t="str">
        <f t="shared" si="150"/>
        <v/>
      </c>
      <c r="G1864" s="29"/>
    </row>
    <row r="1865" spans="1:7" ht="15.75" thickBot="1" x14ac:dyDescent="0.3">
      <c r="A1865" s="25"/>
      <c r="B1865" s="29">
        <f t="shared" si="148"/>
        <v>0</v>
      </c>
      <c r="C1865" s="29" t="str">
        <f t="shared" si="147"/>
        <v>#</v>
      </c>
      <c r="D1865" s="29">
        <f t="shared" si="149"/>
        <v>1</v>
      </c>
      <c r="E1865" s="30" t="str">
        <f t="shared" si="151"/>
        <v>NA</v>
      </c>
      <c r="F1865" s="44" t="str">
        <f t="shared" si="150"/>
        <v/>
      </c>
      <c r="G1865" s="29"/>
    </row>
    <row r="1866" spans="1:7" ht="15.75" thickBot="1" x14ac:dyDescent="0.3">
      <c r="A1866" s="24"/>
      <c r="B1866" s="29">
        <f t="shared" si="148"/>
        <v>0</v>
      </c>
      <c r="C1866" s="29" t="str">
        <f t="shared" si="147"/>
        <v>#</v>
      </c>
      <c r="D1866" s="29">
        <f t="shared" si="149"/>
        <v>1</v>
      </c>
      <c r="E1866" s="30" t="str">
        <f t="shared" si="151"/>
        <v>NA</v>
      </c>
      <c r="F1866" s="44" t="str">
        <f t="shared" si="150"/>
        <v/>
      </c>
      <c r="G1866" s="29"/>
    </row>
    <row r="1867" spans="1:7" ht="15.75" thickBot="1" x14ac:dyDescent="0.3">
      <c r="A1867" s="25"/>
      <c r="B1867" s="29">
        <f t="shared" si="148"/>
        <v>0</v>
      </c>
      <c r="C1867" s="29" t="str">
        <f t="shared" si="147"/>
        <v>#</v>
      </c>
      <c r="D1867" s="29">
        <f t="shared" si="149"/>
        <v>1</v>
      </c>
      <c r="E1867" s="30" t="str">
        <f t="shared" si="151"/>
        <v>NA</v>
      </c>
      <c r="F1867" s="44" t="str">
        <f t="shared" si="150"/>
        <v/>
      </c>
      <c r="G1867" s="29"/>
    </row>
    <row r="1868" spans="1:7" ht="15.75" thickBot="1" x14ac:dyDescent="0.3">
      <c r="A1868" s="24"/>
      <c r="B1868" s="29">
        <f t="shared" si="148"/>
        <v>0</v>
      </c>
      <c r="C1868" s="29" t="str">
        <f t="shared" si="147"/>
        <v>#</v>
      </c>
      <c r="D1868" s="29">
        <f t="shared" si="149"/>
        <v>1</v>
      </c>
      <c r="E1868" s="30" t="str">
        <f t="shared" si="151"/>
        <v>NA</v>
      </c>
      <c r="F1868" s="44" t="str">
        <f t="shared" si="150"/>
        <v/>
      </c>
      <c r="G1868" s="29"/>
    </row>
    <row r="1869" spans="1:7" ht="15.75" thickBot="1" x14ac:dyDescent="0.3">
      <c r="A1869" s="25"/>
      <c r="B1869" s="29">
        <f t="shared" si="148"/>
        <v>0</v>
      </c>
      <c r="C1869" s="29" t="str">
        <f t="shared" si="147"/>
        <v>#</v>
      </c>
      <c r="D1869" s="29">
        <f t="shared" si="149"/>
        <v>1</v>
      </c>
      <c r="E1869" s="30" t="str">
        <f t="shared" si="151"/>
        <v>NA</v>
      </c>
      <c r="F1869" s="44" t="str">
        <f t="shared" si="150"/>
        <v/>
      </c>
      <c r="G1869" s="29"/>
    </row>
    <row r="1870" spans="1:7" ht="15.75" thickBot="1" x14ac:dyDescent="0.3">
      <c r="A1870" s="24"/>
      <c r="B1870" s="29">
        <f t="shared" si="148"/>
        <v>0</v>
      </c>
      <c r="C1870" s="29" t="str">
        <f t="shared" si="147"/>
        <v>#</v>
      </c>
      <c r="D1870" s="29">
        <f t="shared" si="149"/>
        <v>1</v>
      </c>
      <c r="E1870" s="30" t="str">
        <f t="shared" si="151"/>
        <v>NA</v>
      </c>
      <c r="F1870" s="44" t="str">
        <f t="shared" si="150"/>
        <v/>
      </c>
      <c r="G1870" s="29"/>
    </row>
    <row r="1871" spans="1:7" ht="15.75" thickBot="1" x14ac:dyDescent="0.3">
      <c r="A1871" s="25"/>
      <c r="B1871" s="29">
        <f t="shared" si="148"/>
        <v>0</v>
      </c>
      <c r="C1871" s="29" t="str">
        <f t="shared" si="147"/>
        <v>#</v>
      </c>
      <c r="D1871" s="29">
        <f t="shared" si="149"/>
        <v>1</v>
      </c>
      <c r="E1871" s="30" t="str">
        <f t="shared" si="151"/>
        <v>NA</v>
      </c>
      <c r="F1871" s="44" t="str">
        <f t="shared" si="150"/>
        <v/>
      </c>
      <c r="G1871" s="29"/>
    </row>
    <row r="1872" spans="1:7" ht="15.75" thickBot="1" x14ac:dyDescent="0.3">
      <c r="A1872" s="24"/>
      <c r="B1872" s="29">
        <f t="shared" si="148"/>
        <v>0</v>
      </c>
      <c r="C1872" s="29" t="str">
        <f t="shared" si="147"/>
        <v>#</v>
      </c>
      <c r="D1872" s="29">
        <f t="shared" si="149"/>
        <v>1</v>
      </c>
      <c r="E1872" s="30" t="str">
        <f t="shared" si="151"/>
        <v>NA</v>
      </c>
      <c r="F1872" s="44" t="str">
        <f t="shared" si="150"/>
        <v/>
      </c>
      <c r="G1872" s="29"/>
    </row>
    <row r="1873" spans="1:7" ht="15.75" thickBot="1" x14ac:dyDescent="0.3">
      <c r="A1873" s="25"/>
      <c r="B1873" s="29">
        <f t="shared" si="148"/>
        <v>0</v>
      </c>
      <c r="C1873" s="29" t="str">
        <f t="shared" si="147"/>
        <v>#</v>
      </c>
      <c r="D1873" s="29">
        <f t="shared" si="149"/>
        <v>1</v>
      </c>
      <c r="E1873" s="30" t="str">
        <f t="shared" si="151"/>
        <v>NA</v>
      </c>
      <c r="F1873" s="44" t="str">
        <f t="shared" si="150"/>
        <v/>
      </c>
      <c r="G1873" s="29"/>
    </row>
    <row r="1874" spans="1:7" ht="15.75" thickBot="1" x14ac:dyDescent="0.3">
      <c r="A1874" s="24"/>
      <c r="B1874" s="29">
        <f t="shared" si="148"/>
        <v>0</v>
      </c>
      <c r="C1874" s="29" t="str">
        <f t="shared" si="147"/>
        <v>#</v>
      </c>
      <c r="D1874" s="29">
        <f t="shared" si="149"/>
        <v>1</v>
      </c>
      <c r="E1874" s="30" t="str">
        <f t="shared" si="151"/>
        <v>NA</v>
      </c>
      <c r="F1874" s="44" t="str">
        <f t="shared" si="150"/>
        <v/>
      </c>
      <c r="G1874" s="29"/>
    </row>
    <row r="1875" spans="1:7" ht="15.75" thickBot="1" x14ac:dyDescent="0.3">
      <c r="A1875" s="25"/>
      <c r="B1875" s="29">
        <f t="shared" si="148"/>
        <v>0</v>
      </c>
      <c r="C1875" s="29" t="str">
        <f t="shared" ref="C1875:C1938" si="152" xml:space="preserve"> "#" &amp; IFERROR(MID(A1875,1,FIND(",",A1875,1)-1),"")</f>
        <v>#</v>
      </c>
      <c r="D1875" s="29">
        <f t="shared" si="149"/>
        <v>1</v>
      </c>
      <c r="E1875" s="30" t="str">
        <f t="shared" si="151"/>
        <v>NA</v>
      </c>
      <c r="F1875" s="44" t="str">
        <f t="shared" si="150"/>
        <v/>
      </c>
      <c r="G1875" s="29"/>
    </row>
    <row r="1876" spans="1:7" ht="15.75" thickBot="1" x14ac:dyDescent="0.3">
      <c r="A1876" s="24"/>
      <c r="B1876" s="29">
        <f t="shared" si="148"/>
        <v>0</v>
      </c>
      <c r="C1876" s="29" t="str">
        <f t="shared" si="152"/>
        <v>#</v>
      </c>
      <c r="D1876" s="29">
        <f t="shared" si="149"/>
        <v>1</v>
      </c>
      <c r="E1876" s="30" t="str">
        <f t="shared" si="151"/>
        <v>NA</v>
      </c>
      <c r="F1876" s="44" t="str">
        <f t="shared" si="150"/>
        <v/>
      </c>
      <c r="G1876" s="29"/>
    </row>
    <row r="1877" spans="1:7" ht="15.75" thickBot="1" x14ac:dyDescent="0.3">
      <c r="A1877" s="25"/>
      <c r="B1877" s="29">
        <f t="shared" si="148"/>
        <v>0</v>
      </c>
      <c r="C1877" s="29" t="str">
        <f t="shared" si="152"/>
        <v>#</v>
      </c>
      <c r="D1877" s="29">
        <f t="shared" si="149"/>
        <v>1</v>
      </c>
      <c r="E1877" s="30" t="str">
        <f t="shared" si="151"/>
        <v>NA</v>
      </c>
      <c r="F1877" s="44" t="str">
        <f t="shared" si="150"/>
        <v/>
      </c>
      <c r="G1877" s="29"/>
    </row>
    <row r="1878" spans="1:7" ht="15.75" thickBot="1" x14ac:dyDescent="0.3">
      <c r="A1878" s="24"/>
      <c r="B1878" s="29">
        <f t="shared" si="148"/>
        <v>0</v>
      </c>
      <c r="C1878" s="29" t="str">
        <f t="shared" si="152"/>
        <v>#</v>
      </c>
      <c r="D1878" s="29">
        <f t="shared" si="149"/>
        <v>1</v>
      </c>
      <c r="E1878" s="30" t="str">
        <f t="shared" si="151"/>
        <v>NA</v>
      </c>
      <c r="F1878" s="44" t="str">
        <f t="shared" si="150"/>
        <v/>
      </c>
      <c r="G1878" s="29"/>
    </row>
    <row r="1879" spans="1:7" ht="15.75" thickBot="1" x14ac:dyDescent="0.3">
      <c r="A1879" s="25"/>
      <c r="B1879" s="29">
        <f t="shared" si="148"/>
        <v>0</v>
      </c>
      <c r="C1879" s="29" t="str">
        <f t="shared" si="152"/>
        <v>#</v>
      </c>
      <c r="D1879" s="29">
        <f t="shared" si="149"/>
        <v>1</v>
      </c>
      <c r="E1879" s="30" t="str">
        <f t="shared" si="151"/>
        <v>NA</v>
      </c>
      <c r="F1879" s="44" t="str">
        <f t="shared" si="150"/>
        <v/>
      </c>
      <c r="G1879" s="29"/>
    </row>
    <row r="1880" spans="1:7" ht="15.75" thickBot="1" x14ac:dyDescent="0.3">
      <c r="A1880" s="24"/>
      <c r="B1880" s="29">
        <f t="shared" si="148"/>
        <v>0</v>
      </c>
      <c r="C1880" s="29" t="str">
        <f t="shared" si="152"/>
        <v>#</v>
      </c>
      <c r="D1880" s="29">
        <f t="shared" si="149"/>
        <v>1</v>
      </c>
      <c r="E1880" s="30" t="str">
        <f t="shared" si="151"/>
        <v>NA</v>
      </c>
      <c r="F1880" s="44" t="str">
        <f t="shared" si="150"/>
        <v/>
      </c>
      <c r="G1880" s="29"/>
    </row>
    <row r="1881" spans="1:7" ht="15.75" thickBot="1" x14ac:dyDescent="0.3">
      <c r="A1881" s="25"/>
      <c r="B1881" s="29">
        <f t="shared" si="148"/>
        <v>0</v>
      </c>
      <c r="C1881" s="29" t="str">
        <f t="shared" si="152"/>
        <v>#</v>
      </c>
      <c r="D1881" s="29">
        <f t="shared" si="149"/>
        <v>1</v>
      </c>
      <c r="E1881" s="30" t="str">
        <f t="shared" si="151"/>
        <v>NA</v>
      </c>
      <c r="F1881" s="44" t="str">
        <f t="shared" si="150"/>
        <v/>
      </c>
      <c r="G1881" s="29"/>
    </row>
    <row r="1882" spans="1:7" ht="15.75" thickBot="1" x14ac:dyDescent="0.3">
      <c r="A1882" s="24"/>
      <c r="B1882" s="29">
        <f t="shared" si="148"/>
        <v>0</v>
      </c>
      <c r="C1882" s="29" t="str">
        <f t="shared" si="152"/>
        <v>#</v>
      </c>
      <c r="D1882" s="29">
        <f t="shared" si="149"/>
        <v>1</v>
      </c>
      <c r="E1882" s="30" t="str">
        <f t="shared" si="151"/>
        <v>NA</v>
      </c>
      <c r="F1882" s="44" t="str">
        <f t="shared" si="150"/>
        <v/>
      </c>
      <c r="G1882" s="29"/>
    </row>
    <row r="1883" spans="1:7" ht="15.75" thickBot="1" x14ac:dyDescent="0.3">
      <c r="A1883" s="25"/>
      <c r="B1883" s="29">
        <f t="shared" si="148"/>
        <v>0</v>
      </c>
      <c r="C1883" s="29" t="str">
        <f t="shared" si="152"/>
        <v>#</v>
      </c>
      <c r="D1883" s="29">
        <f t="shared" si="149"/>
        <v>1</v>
      </c>
      <c r="E1883" s="30" t="str">
        <f t="shared" si="151"/>
        <v>NA</v>
      </c>
      <c r="F1883" s="44" t="str">
        <f t="shared" si="150"/>
        <v/>
      </c>
      <c r="G1883" s="29"/>
    </row>
    <row r="1884" spans="1:7" ht="15.75" thickBot="1" x14ac:dyDescent="0.3">
      <c r="A1884" s="24"/>
      <c r="B1884" s="29">
        <f t="shared" si="148"/>
        <v>0</v>
      </c>
      <c r="C1884" s="29" t="str">
        <f t="shared" si="152"/>
        <v>#</v>
      </c>
      <c r="D1884" s="29">
        <f t="shared" si="149"/>
        <v>1</v>
      </c>
      <c r="E1884" s="30" t="str">
        <f t="shared" si="151"/>
        <v>NA</v>
      </c>
      <c r="F1884" s="44" t="str">
        <f t="shared" si="150"/>
        <v/>
      </c>
      <c r="G1884" s="29"/>
    </row>
    <row r="1885" spans="1:7" ht="15.75" thickBot="1" x14ac:dyDescent="0.3">
      <c r="A1885" s="25"/>
      <c r="B1885" s="29">
        <f t="shared" si="148"/>
        <v>0</v>
      </c>
      <c r="C1885" s="29" t="str">
        <f t="shared" si="152"/>
        <v>#</v>
      </c>
      <c r="D1885" s="29">
        <f t="shared" si="149"/>
        <v>1</v>
      </c>
      <c r="E1885" s="30" t="str">
        <f t="shared" si="151"/>
        <v>NA</v>
      </c>
      <c r="F1885" s="44" t="str">
        <f t="shared" si="150"/>
        <v/>
      </c>
      <c r="G1885" s="29"/>
    </row>
    <row r="1886" spans="1:7" ht="15.75" thickBot="1" x14ac:dyDescent="0.3">
      <c r="A1886" s="24"/>
      <c r="B1886" s="29">
        <f t="shared" si="148"/>
        <v>0</v>
      </c>
      <c r="C1886" s="29" t="str">
        <f t="shared" si="152"/>
        <v>#</v>
      </c>
      <c r="D1886" s="29">
        <f t="shared" si="149"/>
        <v>1</v>
      </c>
      <c r="E1886" s="30" t="str">
        <f t="shared" si="151"/>
        <v>NA</v>
      </c>
      <c r="F1886" s="44" t="str">
        <f t="shared" si="150"/>
        <v/>
      </c>
      <c r="G1886" s="29"/>
    </row>
    <row r="1887" spans="1:7" ht="15.75" thickBot="1" x14ac:dyDescent="0.3">
      <c r="A1887" s="25"/>
      <c r="B1887" s="29">
        <f t="shared" si="148"/>
        <v>0</v>
      </c>
      <c r="C1887" s="29" t="str">
        <f t="shared" si="152"/>
        <v>#</v>
      </c>
      <c r="D1887" s="29">
        <f t="shared" si="149"/>
        <v>1</v>
      </c>
      <c r="E1887" s="30" t="str">
        <f t="shared" si="151"/>
        <v>NA</v>
      </c>
      <c r="F1887" s="44" t="str">
        <f t="shared" si="150"/>
        <v/>
      </c>
      <c r="G1887" s="29"/>
    </row>
    <row r="1888" spans="1:7" ht="15.75" thickBot="1" x14ac:dyDescent="0.3">
      <c r="A1888" s="24"/>
      <c r="B1888" s="29">
        <f t="shared" si="148"/>
        <v>0</v>
      </c>
      <c r="C1888" s="29" t="str">
        <f t="shared" si="152"/>
        <v>#</v>
      </c>
      <c r="D1888" s="29">
        <f t="shared" si="149"/>
        <v>1</v>
      </c>
      <c r="E1888" s="30" t="str">
        <f t="shared" si="151"/>
        <v>NA</v>
      </c>
      <c r="F1888" s="44" t="str">
        <f t="shared" si="150"/>
        <v/>
      </c>
      <c r="G1888" s="29"/>
    </row>
    <row r="1889" spans="1:7" ht="15.75" thickBot="1" x14ac:dyDescent="0.3">
      <c r="A1889" s="25"/>
      <c r="B1889" s="29">
        <f t="shared" si="148"/>
        <v>0</v>
      </c>
      <c r="C1889" s="29" t="str">
        <f t="shared" si="152"/>
        <v>#</v>
      </c>
      <c r="D1889" s="29">
        <f t="shared" si="149"/>
        <v>1</v>
      </c>
      <c r="E1889" s="30" t="str">
        <f t="shared" si="151"/>
        <v>NA</v>
      </c>
      <c r="F1889" s="44" t="str">
        <f t="shared" si="150"/>
        <v/>
      </c>
      <c r="G1889" s="29"/>
    </row>
    <row r="1890" spans="1:7" ht="15.75" thickBot="1" x14ac:dyDescent="0.3">
      <c r="A1890" s="24"/>
      <c r="B1890" s="29">
        <f t="shared" si="148"/>
        <v>0</v>
      </c>
      <c r="C1890" s="29" t="str">
        <f t="shared" si="152"/>
        <v>#</v>
      </c>
      <c r="D1890" s="29">
        <f t="shared" si="149"/>
        <v>1</v>
      </c>
      <c r="E1890" s="30" t="str">
        <f t="shared" si="151"/>
        <v>NA</v>
      </c>
      <c r="F1890" s="44" t="str">
        <f t="shared" si="150"/>
        <v/>
      </c>
      <c r="G1890" s="29"/>
    </row>
    <row r="1891" spans="1:7" ht="15.75" thickBot="1" x14ac:dyDescent="0.3">
      <c r="A1891" s="25"/>
      <c r="B1891" s="29">
        <f t="shared" si="148"/>
        <v>0</v>
      </c>
      <c r="C1891" s="29" t="str">
        <f t="shared" si="152"/>
        <v>#</v>
      </c>
      <c r="D1891" s="29">
        <f t="shared" si="149"/>
        <v>1</v>
      </c>
      <c r="E1891" s="30" t="str">
        <f t="shared" si="151"/>
        <v>NA</v>
      </c>
      <c r="F1891" s="44" t="str">
        <f t="shared" si="150"/>
        <v/>
      </c>
      <c r="G1891" s="29"/>
    </row>
    <row r="1892" spans="1:7" ht="15.75" thickBot="1" x14ac:dyDescent="0.3">
      <c r="A1892" s="24"/>
      <c r="B1892" s="29">
        <f t="shared" si="148"/>
        <v>0</v>
      </c>
      <c r="C1892" s="29" t="str">
        <f t="shared" si="152"/>
        <v>#</v>
      </c>
      <c r="D1892" s="29">
        <f t="shared" si="149"/>
        <v>1</v>
      </c>
      <c r="E1892" s="30" t="str">
        <f t="shared" si="151"/>
        <v>NA</v>
      </c>
      <c r="F1892" s="44" t="str">
        <f t="shared" si="150"/>
        <v/>
      </c>
      <c r="G1892" s="29"/>
    </row>
    <row r="1893" spans="1:7" ht="15.75" thickBot="1" x14ac:dyDescent="0.3">
      <c r="A1893" s="25"/>
      <c r="B1893" s="29">
        <f t="shared" si="148"/>
        <v>0</v>
      </c>
      <c r="C1893" s="29" t="str">
        <f t="shared" si="152"/>
        <v>#</v>
      </c>
      <c r="D1893" s="29">
        <f t="shared" si="149"/>
        <v>1</v>
      </c>
      <c r="E1893" s="30" t="str">
        <f t="shared" si="151"/>
        <v>NA</v>
      </c>
      <c r="F1893" s="44" t="str">
        <f t="shared" si="150"/>
        <v/>
      </c>
      <c r="G1893" s="29"/>
    </row>
    <row r="1894" spans="1:7" ht="15.75" thickBot="1" x14ac:dyDescent="0.3">
      <c r="A1894" s="24"/>
      <c r="B1894" s="29">
        <f t="shared" si="148"/>
        <v>0</v>
      </c>
      <c r="C1894" s="29" t="str">
        <f t="shared" si="152"/>
        <v>#</v>
      </c>
      <c r="D1894" s="29">
        <f t="shared" si="149"/>
        <v>1</v>
      </c>
      <c r="E1894" s="30" t="str">
        <f t="shared" si="151"/>
        <v>NA</v>
      </c>
      <c r="F1894" s="44" t="str">
        <f t="shared" si="150"/>
        <v/>
      </c>
      <c r="G1894" s="29"/>
    </row>
    <row r="1895" spans="1:7" ht="15.75" thickBot="1" x14ac:dyDescent="0.3">
      <c r="A1895" s="25"/>
      <c r="B1895" s="29">
        <f t="shared" si="148"/>
        <v>0</v>
      </c>
      <c r="C1895" s="29" t="str">
        <f t="shared" si="152"/>
        <v>#</v>
      </c>
      <c r="D1895" s="29">
        <f t="shared" si="149"/>
        <v>1</v>
      </c>
      <c r="E1895" s="30" t="str">
        <f t="shared" si="151"/>
        <v>NA</v>
      </c>
      <c r="F1895" s="44" t="str">
        <f t="shared" si="150"/>
        <v/>
      </c>
      <c r="G1895" s="29"/>
    </row>
    <row r="1896" spans="1:7" ht="15.75" thickBot="1" x14ac:dyDescent="0.3">
      <c r="A1896" s="24"/>
      <c r="B1896" s="29">
        <f t="shared" si="148"/>
        <v>0</v>
      </c>
      <c r="C1896" s="29" t="str">
        <f t="shared" si="152"/>
        <v>#</v>
      </c>
      <c r="D1896" s="29">
        <f t="shared" si="149"/>
        <v>1</v>
      </c>
      <c r="E1896" s="30" t="str">
        <f t="shared" si="151"/>
        <v>NA</v>
      </c>
      <c r="F1896" s="44" t="str">
        <f t="shared" si="150"/>
        <v/>
      </c>
      <c r="G1896" s="29"/>
    </row>
    <row r="1897" spans="1:7" ht="15.75" thickBot="1" x14ac:dyDescent="0.3">
      <c r="A1897" s="25"/>
      <c r="B1897" s="29">
        <f t="shared" si="148"/>
        <v>0</v>
      </c>
      <c r="C1897" s="29" t="str">
        <f t="shared" si="152"/>
        <v>#</v>
      </c>
      <c r="D1897" s="29">
        <f t="shared" si="149"/>
        <v>1</v>
      </c>
      <c r="E1897" s="30" t="str">
        <f t="shared" si="151"/>
        <v>NA</v>
      </c>
      <c r="F1897" s="44" t="str">
        <f t="shared" si="150"/>
        <v/>
      </c>
      <c r="G1897" s="29"/>
    </row>
    <row r="1898" spans="1:7" ht="15.75" thickBot="1" x14ac:dyDescent="0.3">
      <c r="A1898" s="24"/>
      <c r="B1898" s="29">
        <f t="shared" si="148"/>
        <v>0</v>
      </c>
      <c r="C1898" s="29" t="str">
        <f t="shared" si="152"/>
        <v>#</v>
      </c>
      <c r="D1898" s="29">
        <f t="shared" si="149"/>
        <v>1</v>
      </c>
      <c r="E1898" s="30" t="str">
        <f t="shared" si="151"/>
        <v>NA</v>
      </c>
      <c r="F1898" s="44" t="str">
        <f t="shared" si="150"/>
        <v/>
      </c>
      <c r="G1898" s="29"/>
    </row>
    <row r="1899" spans="1:7" ht="15.75" thickBot="1" x14ac:dyDescent="0.3">
      <c r="A1899" s="25"/>
      <c r="B1899" s="29">
        <f t="shared" si="148"/>
        <v>0</v>
      </c>
      <c r="C1899" s="29" t="str">
        <f t="shared" si="152"/>
        <v>#</v>
      </c>
      <c r="D1899" s="29">
        <f t="shared" si="149"/>
        <v>1</v>
      </c>
      <c r="E1899" s="30" t="str">
        <f t="shared" si="151"/>
        <v>NA</v>
      </c>
      <c r="F1899" s="44" t="str">
        <f t="shared" si="150"/>
        <v/>
      </c>
      <c r="G1899" s="29"/>
    </row>
    <row r="1900" spans="1:7" ht="15.75" thickBot="1" x14ac:dyDescent="0.3">
      <c r="A1900" s="24"/>
      <c r="B1900" s="29">
        <f t="shared" si="148"/>
        <v>0</v>
      </c>
      <c r="C1900" s="29" t="str">
        <f t="shared" si="152"/>
        <v>#</v>
      </c>
      <c r="D1900" s="29">
        <f t="shared" si="149"/>
        <v>1</v>
      </c>
      <c r="E1900" s="30" t="str">
        <f t="shared" si="151"/>
        <v>NA</v>
      </c>
      <c r="F1900" s="44" t="str">
        <f t="shared" si="150"/>
        <v/>
      </c>
      <c r="G1900" s="29"/>
    </row>
    <row r="1901" spans="1:7" ht="15.75" thickBot="1" x14ac:dyDescent="0.3">
      <c r="A1901" s="25"/>
      <c r="B1901" s="29">
        <f t="shared" si="148"/>
        <v>0</v>
      </c>
      <c r="C1901" s="29" t="str">
        <f t="shared" si="152"/>
        <v>#</v>
      </c>
      <c r="D1901" s="29">
        <f t="shared" si="149"/>
        <v>1</v>
      </c>
      <c r="E1901" s="30" t="str">
        <f t="shared" si="151"/>
        <v>NA</v>
      </c>
      <c r="F1901" s="44" t="str">
        <f t="shared" si="150"/>
        <v/>
      </c>
      <c r="G1901" s="29"/>
    </row>
    <row r="1902" spans="1:7" ht="15.75" thickBot="1" x14ac:dyDescent="0.3">
      <c r="A1902" s="24"/>
      <c r="B1902" s="29">
        <f t="shared" si="148"/>
        <v>0</v>
      </c>
      <c r="C1902" s="29" t="str">
        <f t="shared" si="152"/>
        <v>#</v>
      </c>
      <c r="D1902" s="29">
        <f t="shared" si="149"/>
        <v>1</v>
      </c>
      <c r="E1902" s="30" t="str">
        <f t="shared" si="151"/>
        <v>NA</v>
      </c>
      <c r="F1902" s="44" t="str">
        <f t="shared" si="150"/>
        <v/>
      </c>
      <c r="G1902" s="29"/>
    </row>
    <row r="1903" spans="1:7" ht="15.75" thickBot="1" x14ac:dyDescent="0.3">
      <c r="A1903" s="25"/>
      <c r="B1903" s="29">
        <f t="shared" si="148"/>
        <v>0</v>
      </c>
      <c r="C1903" s="29" t="str">
        <f t="shared" si="152"/>
        <v>#</v>
      </c>
      <c r="D1903" s="29">
        <f t="shared" si="149"/>
        <v>1</v>
      </c>
      <c r="E1903" s="30" t="str">
        <f t="shared" si="151"/>
        <v>NA</v>
      </c>
      <c r="F1903" s="44" t="str">
        <f t="shared" si="150"/>
        <v/>
      </c>
      <c r="G1903" s="29"/>
    </row>
    <row r="1904" spans="1:7" ht="15.75" thickBot="1" x14ac:dyDescent="0.3">
      <c r="A1904" s="24"/>
      <c r="B1904" s="29">
        <f t="shared" si="148"/>
        <v>0</v>
      </c>
      <c r="C1904" s="29" t="str">
        <f t="shared" si="152"/>
        <v>#</v>
      </c>
      <c r="D1904" s="29">
        <f t="shared" si="149"/>
        <v>1</v>
      </c>
      <c r="E1904" s="30" t="str">
        <f t="shared" si="151"/>
        <v>NA</v>
      </c>
      <c r="F1904" s="44" t="str">
        <f t="shared" si="150"/>
        <v/>
      </c>
      <c r="G1904" s="29"/>
    </row>
    <row r="1905" spans="1:7" ht="15.75" thickBot="1" x14ac:dyDescent="0.3">
      <c r="A1905" s="25"/>
      <c r="B1905" s="29">
        <f t="shared" si="148"/>
        <v>0</v>
      </c>
      <c r="C1905" s="29" t="str">
        <f t="shared" si="152"/>
        <v>#</v>
      </c>
      <c r="D1905" s="29">
        <f t="shared" si="149"/>
        <v>1</v>
      </c>
      <c r="E1905" s="30" t="str">
        <f t="shared" si="151"/>
        <v>NA</v>
      </c>
      <c r="F1905" s="44" t="str">
        <f t="shared" si="150"/>
        <v/>
      </c>
      <c r="G1905" s="29"/>
    </row>
    <row r="1906" spans="1:7" ht="15.75" thickBot="1" x14ac:dyDescent="0.3">
      <c r="A1906" s="24"/>
      <c r="B1906" s="29">
        <f t="shared" si="148"/>
        <v>0</v>
      </c>
      <c r="C1906" s="29" t="str">
        <f t="shared" si="152"/>
        <v>#</v>
      </c>
      <c r="D1906" s="29">
        <f t="shared" si="149"/>
        <v>1</v>
      </c>
      <c r="E1906" s="30" t="str">
        <f t="shared" si="151"/>
        <v>NA</v>
      </c>
      <c r="F1906" s="44" t="str">
        <f t="shared" si="150"/>
        <v/>
      </c>
      <c r="G1906" s="29"/>
    </row>
    <row r="1907" spans="1:7" ht="15.75" thickBot="1" x14ac:dyDescent="0.3">
      <c r="A1907" s="25"/>
      <c r="B1907" s="29">
        <f t="shared" si="148"/>
        <v>0</v>
      </c>
      <c r="C1907" s="29" t="str">
        <f t="shared" si="152"/>
        <v>#</v>
      </c>
      <c r="D1907" s="29">
        <f t="shared" si="149"/>
        <v>1</v>
      </c>
      <c r="E1907" s="30" t="str">
        <f t="shared" si="151"/>
        <v>NA</v>
      </c>
      <c r="F1907" s="44" t="str">
        <f t="shared" si="150"/>
        <v/>
      </c>
      <c r="G1907" s="29"/>
    </row>
    <row r="1908" spans="1:7" ht="15.75" thickBot="1" x14ac:dyDescent="0.3">
      <c r="A1908" s="24"/>
      <c r="B1908" s="29">
        <f t="shared" si="148"/>
        <v>0</v>
      </c>
      <c r="C1908" s="29" t="str">
        <f t="shared" si="152"/>
        <v>#</v>
      </c>
      <c r="D1908" s="29">
        <f t="shared" si="149"/>
        <v>1</v>
      </c>
      <c r="E1908" s="30" t="str">
        <f t="shared" si="151"/>
        <v>NA</v>
      </c>
      <c r="F1908" s="44" t="str">
        <f t="shared" si="150"/>
        <v/>
      </c>
      <c r="G1908" s="29"/>
    </row>
    <row r="1909" spans="1:7" ht="15.75" thickBot="1" x14ac:dyDescent="0.3">
      <c r="A1909" s="25"/>
      <c r="B1909" s="29">
        <f t="shared" si="148"/>
        <v>0</v>
      </c>
      <c r="C1909" s="29" t="str">
        <f t="shared" si="152"/>
        <v>#</v>
      </c>
      <c r="D1909" s="29">
        <f t="shared" si="149"/>
        <v>1</v>
      </c>
      <c r="E1909" s="30" t="str">
        <f t="shared" si="151"/>
        <v>NA</v>
      </c>
      <c r="F1909" s="44" t="str">
        <f t="shared" si="150"/>
        <v/>
      </c>
      <c r="G1909" s="29"/>
    </row>
    <row r="1910" spans="1:7" ht="15.75" thickBot="1" x14ac:dyDescent="0.3">
      <c r="A1910" s="24"/>
      <c r="B1910" s="29">
        <f t="shared" si="148"/>
        <v>0</v>
      </c>
      <c r="C1910" s="29" t="str">
        <f t="shared" si="152"/>
        <v>#</v>
      </c>
      <c r="D1910" s="29">
        <f t="shared" si="149"/>
        <v>1</v>
      </c>
      <c r="E1910" s="30" t="str">
        <f t="shared" si="151"/>
        <v>NA</v>
      </c>
      <c r="F1910" s="44" t="str">
        <f t="shared" si="150"/>
        <v/>
      </c>
      <c r="G1910" s="29"/>
    </row>
    <row r="1911" spans="1:7" ht="15.75" thickBot="1" x14ac:dyDescent="0.3">
      <c r="A1911" s="25"/>
      <c r="B1911" s="29">
        <f t="shared" si="148"/>
        <v>0</v>
      </c>
      <c r="C1911" s="29" t="str">
        <f t="shared" si="152"/>
        <v>#</v>
      </c>
      <c r="D1911" s="29">
        <f t="shared" si="149"/>
        <v>1</v>
      </c>
      <c r="E1911" s="30" t="str">
        <f t="shared" si="151"/>
        <v>NA</v>
      </c>
      <c r="F1911" s="44" t="str">
        <f t="shared" si="150"/>
        <v/>
      </c>
      <c r="G1911" s="29"/>
    </row>
    <row r="1912" spans="1:7" ht="15.75" thickBot="1" x14ac:dyDescent="0.3">
      <c r="A1912" s="24"/>
      <c r="B1912" s="29">
        <f t="shared" si="148"/>
        <v>0</v>
      </c>
      <c r="C1912" s="29" t="str">
        <f t="shared" si="152"/>
        <v>#</v>
      </c>
      <c r="D1912" s="29">
        <f t="shared" si="149"/>
        <v>1</v>
      </c>
      <c r="E1912" s="30" t="str">
        <f t="shared" si="151"/>
        <v>NA</v>
      </c>
      <c r="F1912" s="44" t="str">
        <f t="shared" si="150"/>
        <v/>
      </c>
      <c r="G1912" s="29"/>
    </row>
    <row r="1913" spans="1:7" ht="15.75" thickBot="1" x14ac:dyDescent="0.3">
      <c r="A1913" s="25"/>
      <c r="B1913" s="29">
        <f t="shared" si="148"/>
        <v>0</v>
      </c>
      <c r="C1913" s="29" t="str">
        <f t="shared" si="152"/>
        <v>#</v>
      </c>
      <c r="D1913" s="29">
        <f t="shared" si="149"/>
        <v>1</v>
      </c>
      <c r="E1913" s="30" t="str">
        <f t="shared" si="151"/>
        <v>NA</v>
      </c>
      <c r="F1913" s="44" t="str">
        <f t="shared" si="150"/>
        <v/>
      </c>
      <c r="G1913" s="29"/>
    </row>
    <row r="1914" spans="1:7" ht="15.75" thickBot="1" x14ac:dyDescent="0.3">
      <c r="A1914" s="24"/>
      <c r="B1914" s="29">
        <f t="shared" si="148"/>
        <v>0</v>
      </c>
      <c r="C1914" s="29" t="str">
        <f t="shared" si="152"/>
        <v>#</v>
      </c>
      <c r="D1914" s="29">
        <f t="shared" si="149"/>
        <v>1</v>
      </c>
      <c r="E1914" s="30" t="str">
        <f t="shared" si="151"/>
        <v>NA</v>
      </c>
      <c r="F1914" s="44" t="str">
        <f t="shared" si="150"/>
        <v/>
      </c>
      <c r="G1914" s="29"/>
    </row>
    <row r="1915" spans="1:7" ht="15.75" thickBot="1" x14ac:dyDescent="0.3">
      <c r="A1915" s="25"/>
      <c r="B1915" s="29">
        <f t="shared" si="148"/>
        <v>0</v>
      </c>
      <c r="C1915" s="29" t="str">
        <f t="shared" si="152"/>
        <v>#</v>
      </c>
      <c r="D1915" s="29">
        <f t="shared" si="149"/>
        <v>1</v>
      </c>
      <c r="E1915" s="30" t="str">
        <f t="shared" si="151"/>
        <v>NA</v>
      </c>
      <c r="F1915" s="44" t="str">
        <f t="shared" si="150"/>
        <v/>
      </c>
      <c r="G1915" s="29"/>
    </row>
    <row r="1916" spans="1:7" ht="15.75" thickBot="1" x14ac:dyDescent="0.3">
      <c r="A1916" s="24"/>
      <c r="B1916" s="29">
        <f t="shared" si="148"/>
        <v>0</v>
      </c>
      <c r="C1916" s="29" t="str">
        <f t="shared" si="152"/>
        <v>#</v>
      </c>
      <c r="D1916" s="29">
        <f t="shared" si="149"/>
        <v>1</v>
      </c>
      <c r="E1916" s="30" t="str">
        <f t="shared" si="151"/>
        <v>NA</v>
      </c>
      <c r="F1916" s="44" t="str">
        <f t="shared" si="150"/>
        <v/>
      </c>
      <c r="G1916" s="29"/>
    </row>
    <row r="1917" spans="1:7" ht="15.75" thickBot="1" x14ac:dyDescent="0.3">
      <c r="A1917" s="25"/>
      <c r="B1917" s="29">
        <f t="shared" si="148"/>
        <v>0</v>
      </c>
      <c r="C1917" s="29" t="str">
        <f t="shared" si="152"/>
        <v>#</v>
      </c>
      <c r="D1917" s="29">
        <f t="shared" si="149"/>
        <v>1</v>
      </c>
      <c r="E1917" s="30" t="str">
        <f t="shared" si="151"/>
        <v>NA</v>
      </c>
      <c r="F1917" s="44" t="str">
        <f t="shared" si="150"/>
        <v/>
      </c>
      <c r="G1917" s="29"/>
    </row>
    <row r="1918" spans="1:7" ht="15.75" thickBot="1" x14ac:dyDescent="0.3">
      <c r="A1918" s="24"/>
      <c r="B1918" s="29">
        <f t="shared" si="148"/>
        <v>0</v>
      </c>
      <c r="C1918" s="29" t="str">
        <f t="shared" si="152"/>
        <v>#</v>
      </c>
      <c r="D1918" s="29">
        <f t="shared" si="149"/>
        <v>1</v>
      </c>
      <c r="E1918" s="30" t="str">
        <f t="shared" si="151"/>
        <v>NA</v>
      </c>
      <c r="F1918" s="44" t="str">
        <f t="shared" si="150"/>
        <v/>
      </c>
      <c r="G1918" s="29"/>
    </row>
    <row r="1919" spans="1:7" ht="15.75" thickBot="1" x14ac:dyDescent="0.3">
      <c r="A1919" s="25"/>
      <c r="B1919" s="29">
        <f t="shared" si="148"/>
        <v>0</v>
      </c>
      <c r="C1919" s="29" t="str">
        <f t="shared" si="152"/>
        <v>#</v>
      </c>
      <c r="D1919" s="29">
        <f t="shared" si="149"/>
        <v>1</v>
      </c>
      <c r="E1919" s="30" t="str">
        <f t="shared" si="151"/>
        <v>NA</v>
      </c>
      <c r="F1919" s="44" t="str">
        <f t="shared" si="150"/>
        <v/>
      </c>
      <c r="G1919" s="29"/>
    </row>
    <row r="1920" spans="1:7" ht="15.75" thickBot="1" x14ac:dyDescent="0.3">
      <c r="A1920" s="24"/>
      <c r="B1920" s="29">
        <f t="shared" si="148"/>
        <v>0</v>
      </c>
      <c r="C1920" s="29" t="str">
        <f t="shared" si="152"/>
        <v>#</v>
      </c>
      <c r="D1920" s="29">
        <f t="shared" si="149"/>
        <v>1</v>
      </c>
      <c r="E1920" s="30" t="str">
        <f t="shared" si="151"/>
        <v>NA</v>
      </c>
      <c r="F1920" s="44" t="str">
        <f t="shared" si="150"/>
        <v/>
      </c>
      <c r="G1920" s="29"/>
    </row>
    <row r="1921" spans="1:7" ht="15.75" thickBot="1" x14ac:dyDescent="0.3">
      <c r="A1921" s="25"/>
      <c r="B1921" s="29">
        <f t="shared" si="148"/>
        <v>0</v>
      </c>
      <c r="C1921" s="29" t="str">
        <f t="shared" si="152"/>
        <v>#</v>
      </c>
      <c r="D1921" s="29">
        <f t="shared" si="149"/>
        <v>1</v>
      </c>
      <c r="E1921" s="30" t="str">
        <f t="shared" si="151"/>
        <v>NA</v>
      </c>
      <c r="F1921" s="44" t="str">
        <f t="shared" si="150"/>
        <v/>
      </c>
      <c r="G1921" s="29"/>
    </row>
    <row r="1922" spans="1:7" ht="15.75" thickBot="1" x14ac:dyDescent="0.3">
      <c r="A1922" s="24"/>
      <c r="B1922" s="29">
        <f t="shared" ref="B1922:B1985" si="153">LEN(A1922)</f>
        <v>0</v>
      </c>
      <c r="C1922" s="29" t="str">
        <f t="shared" si="152"/>
        <v>#</v>
      </c>
      <c r="D1922" s="29">
        <f t="shared" ref="D1922:D1985" si="154">LEN(C1922)</f>
        <v>1</v>
      </c>
      <c r="E1922" s="30" t="str">
        <f t="shared" si="151"/>
        <v>NA</v>
      </c>
      <c r="F1922" s="44" t="str">
        <f t="shared" ref="F1922:F1985" si="155">IFERROR(MID(E1922,1,FIND(",",E1922,1)-1),"")</f>
        <v/>
      </c>
      <c r="G1922" s="29"/>
    </row>
    <row r="1923" spans="1:7" ht="15.75" thickBot="1" x14ac:dyDescent="0.3">
      <c r="A1923" s="25"/>
      <c r="B1923" s="29">
        <f t="shared" si="153"/>
        <v>0</v>
      </c>
      <c r="C1923" s="29" t="str">
        <f t="shared" si="152"/>
        <v>#</v>
      </c>
      <c r="D1923" s="29">
        <f t="shared" si="154"/>
        <v>1</v>
      </c>
      <c r="E1923" s="30" t="str">
        <f t="shared" si="151"/>
        <v>NA</v>
      </c>
      <c r="F1923" s="44" t="str">
        <f t="shared" si="155"/>
        <v/>
      </c>
      <c r="G1923" s="29"/>
    </row>
    <row r="1924" spans="1:7" ht="15.75" thickBot="1" x14ac:dyDescent="0.3">
      <c r="A1924" s="24"/>
      <c r="B1924" s="29">
        <f t="shared" si="153"/>
        <v>0</v>
      </c>
      <c r="C1924" s="29" t="str">
        <f t="shared" si="152"/>
        <v>#</v>
      </c>
      <c r="D1924" s="29">
        <f t="shared" si="154"/>
        <v>1</v>
      </c>
      <c r="E1924" s="30" t="str">
        <f t="shared" si="151"/>
        <v>NA</v>
      </c>
      <c r="F1924" s="44" t="str">
        <f t="shared" si="155"/>
        <v/>
      </c>
      <c r="G1924" s="29"/>
    </row>
    <row r="1925" spans="1:7" ht="15.75" thickBot="1" x14ac:dyDescent="0.3">
      <c r="A1925" s="25"/>
      <c r="B1925" s="29">
        <f t="shared" si="153"/>
        <v>0</v>
      </c>
      <c r="C1925" s="29" t="str">
        <f t="shared" si="152"/>
        <v>#</v>
      </c>
      <c r="D1925" s="29">
        <f t="shared" si="154"/>
        <v>1</v>
      </c>
      <c r="E1925" s="30" t="str">
        <f t="shared" ref="E1925:E1988" si="156">IFERROR(TEXT(DATE(RIGHT(MID(A1925,FIND("µ",SUBSTITUTE(A1925,",","µ",1))+2,FIND("µ",SUBSTITUTE(A1925,",","µ",2))-FIND("µ",SUBSTITUTE(A1925,",","µ",1))+4),4),MONTH(1&amp;MID(MID(A1925,FIND("µ",SUBSTITUTE(A1925,",","µ",1))+2,FIND("µ",SUBSTITUTE(A1925,",","µ",2))-FIND("µ",SUBSTITUTE(A1925,",","µ",1))+4),1,FIND(" ",MID(A1925,FIND("µ",SUBSTITUTE(A1925,",","µ",1))+2,FIND("µ",SUBSTITUTE(A1925,",","µ",2))-FIND("µ",SUBSTITUTE(A1925,",","µ",1))+4))-1)),MID(MID(A1925,FIND("µ",SUBSTITUTE(A1925,",","µ",1))+2,FIND("µ",SUBSTITUTE(A1925,",","µ",2))-FIND("µ",SUBSTITUTE(A1925,",","µ",1))+4),FIND(" ",MID(A1925,FIND("µ",SUBSTITUTE(A1925,",","µ",1))+2,FIND("µ",SUBSTITUTE(A1925,",","µ",2))-FIND("µ",SUBSTITUTE(A1925,",","µ",1))+4))+1,2)),"JJ/MM/AA") &amp;","&amp;" "&amp; TEXT(VALUE(MID(A1925,FIND(""",""",A1925)+3,10)),"hh:mm:ss")&amp;" "&amp;MID(A1925,FIND("µ",SUBSTITUTE(A1925,",","µ",4))+2,FIND("µ",SUBSTITUTE(A1925,",","µ",5))-FIND("µ",SUBSTITUTE(A1925,",","µ",4))-3) &amp;" "&amp;MID(A1925,FIND("µ",SUBSTITUTE(A1925,",","µ",20))+2,FIND("µ",SUBSTITUTE(A1925,",","µ",21))-FIND("µ",SUBSTITUTE(A1925,",","µ",20))-3)&amp;" "&amp;MID(A1925,FIND("µ",SUBSTITUTE(A1925,",","µ",25))+2,FIND("µ",SUBSTITUTE(A1925,",","µ",26))-FIND("µ",SUBSTITUTE(A1925,",","µ",25))-3)&amp;" "&amp;"€"&amp;MID(A1925,FIND("µ",SUBSTITUTE(A1925,",","µ",26))+2,FIND("µ",SUBSTITUTE(A1925,",","µ",27))-FIND("µ",SUBSTITUTE(A1925,",","µ",26))-3),"NA")</f>
        <v>NA</v>
      </c>
      <c r="F1925" s="44" t="str">
        <f t="shared" si="155"/>
        <v/>
      </c>
      <c r="G1925" s="29"/>
    </row>
    <row r="1926" spans="1:7" ht="15.75" thickBot="1" x14ac:dyDescent="0.3">
      <c r="A1926" s="24"/>
      <c r="B1926" s="29">
        <f t="shared" si="153"/>
        <v>0</v>
      </c>
      <c r="C1926" s="29" t="str">
        <f t="shared" si="152"/>
        <v>#</v>
      </c>
      <c r="D1926" s="29">
        <f t="shared" si="154"/>
        <v>1</v>
      </c>
      <c r="E1926" s="30" t="str">
        <f t="shared" si="156"/>
        <v>NA</v>
      </c>
      <c r="F1926" s="44" t="str">
        <f t="shared" si="155"/>
        <v/>
      </c>
      <c r="G1926" s="29"/>
    </row>
    <row r="1927" spans="1:7" ht="15.75" thickBot="1" x14ac:dyDescent="0.3">
      <c r="A1927" s="25"/>
      <c r="B1927" s="29">
        <f t="shared" si="153"/>
        <v>0</v>
      </c>
      <c r="C1927" s="29" t="str">
        <f t="shared" si="152"/>
        <v>#</v>
      </c>
      <c r="D1927" s="29">
        <f t="shared" si="154"/>
        <v>1</v>
      </c>
      <c r="E1927" s="30" t="str">
        <f t="shared" si="156"/>
        <v>NA</v>
      </c>
      <c r="F1927" s="44" t="str">
        <f t="shared" si="155"/>
        <v/>
      </c>
      <c r="G1927" s="29"/>
    </row>
    <row r="1928" spans="1:7" ht="15.75" thickBot="1" x14ac:dyDescent="0.3">
      <c r="A1928" s="24"/>
      <c r="B1928" s="29">
        <f t="shared" si="153"/>
        <v>0</v>
      </c>
      <c r="C1928" s="29" t="str">
        <f t="shared" si="152"/>
        <v>#</v>
      </c>
      <c r="D1928" s="29">
        <f t="shared" si="154"/>
        <v>1</v>
      </c>
      <c r="E1928" s="30" t="str">
        <f t="shared" si="156"/>
        <v>NA</v>
      </c>
      <c r="F1928" s="44" t="str">
        <f t="shared" si="155"/>
        <v/>
      </c>
      <c r="G1928" s="29"/>
    </row>
    <row r="1929" spans="1:7" ht="15.75" thickBot="1" x14ac:dyDescent="0.3">
      <c r="A1929" s="25"/>
      <c r="B1929" s="29">
        <f t="shared" si="153"/>
        <v>0</v>
      </c>
      <c r="C1929" s="29" t="str">
        <f t="shared" si="152"/>
        <v>#</v>
      </c>
      <c r="D1929" s="29">
        <f t="shared" si="154"/>
        <v>1</v>
      </c>
      <c r="E1929" s="30" t="str">
        <f t="shared" si="156"/>
        <v>NA</v>
      </c>
      <c r="F1929" s="44" t="str">
        <f t="shared" si="155"/>
        <v/>
      </c>
      <c r="G1929" s="29"/>
    </row>
    <row r="1930" spans="1:7" ht="15.75" thickBot="1" x14ac:dyDescent="0.3">
      <c r="A1930" s="24"/>
      <c r="B1930" s="29">
        <f t="shared" si="153"/>
        <v>0</v>
      </c>
      <c r="C1930" s="29" t="str">
        <f t="shared" si="152"/>
        <v>#</v>
      </c>
      <c r="D1930" s="29">
        <f t="shared" si="154"/>
        <v>1</v>
      </c>
      <c r="E1930" s="30" t="str">
        <f t="shared" si="156"/>
        <v>NA</v>
      </c>
      <c r="F1930" s="44" t="str">
        <f t="shared" si="155"/>
        <v/>
      </c>
      <c r="G1930" s="29"/>
    </row>
    <row r="1931" spans="1:7" ht="15.75" thickBot="1" x14ac:dyDescent="0.3">
      <c r="A1931" s="25"/>
      <c r="B1931" s="29">
        <f t="shared" si="153"/>
        <v>0</v>
      </c>
      <c r="C1931" s="29" t="str">
        <f t="shared" si="152"/>
        <v>#</v>
      </c>
      <c r="D1931" s="29">
        <f t="shared" si="154"/>
        <v>1</v>
      </c>
      <c r="E1931" s="30" t="str">
        <f t="shared" si="156"/>
        <v>NA</v>
      </c>
      <c r="F1931" s="44" t="str">
        <f t="shared" si="155"/>
        <v/>
      </c>
      <c r="G1931" s="29"/>
    </row>
    <row r="1932" spans="1:7" ht="15.75" thickBot="1" x14ac:dyDescent="0.3">
      <c r="A1932" s="24"/>
      <c r="B1932" s="29">
        <f t="shared" si="153"/>
        <v>0</v>
      </c>
      <c r="C1932" s="29" t="str">
        <f t="shared" si="152"/>
        <v>#</v>
      </c>
      <c r="D1932" s="29">
        <f t="shared" si="154"/>
        <v>1</v>
      </c>
      <c r="E1932" s="30" t="str">
        <f t="shared" si="156"/>
        <v>NA</v>
      </c>
      <c r="F1932" s="44" t="str">
        <f t="shared" si="155"/>
        <v/>
      </c>
      <c r="G1932" s="29"/>
    </row>
    <row r="1933" spans="1:7" ht="15.75" thickBot="1" x14ac:dyDescent="0.3">
      <c r="A1933" s="25"/>
      <c r="B1933" s="29">
        <f t="shared" si="153"/>
        <v>0</v>
      </c>
      <c r="C1933" s="29" t="str">
        <f t="shared" si="152"/>
        <v>#</v>
      </c>
      <c r="D1933" s="29">
        <f t="shared" si="154"/>
        <v>1</v>
      </c>
      <c r="E1933" s="30" t="str">
        <f t="shared" si="156"/>
        <v>NA</v>
      </c>
      <c r="F1933" s="44" t="str">
        <f t="shared" si="155"/>
        <v/>
      </c>
      <c r="G1933" s="29"/>
    </row>
    <row r="1934" spans="1:7" ht="15.75" thickBot="1" x14ac:dyDescent="0.3">
      <c r="A1934" s="24"/>
      <c r="B1934" s="29">
        <f t="shared" si="153"/>
        <v>0</v>
      </c>
      <c r="C1934" s="29" t="str">
        <f t="shared" si="152"/>
        <v>#</v>
      </c>
      <c r="D1934" s="29">
        <f t="shared" si="154"/>
        <v>1</v>
      </c>
      <c r="E1934" s="30" t="str">
        <f t="shared" si="156"/>
        <v>NA</v>
      </c>
      <c r="F1934" s="44" t="str">
        <f t="shared" si="155"/>
        <v/>
      </c>
      <c r="G1934" s="29"/>
    </row>
    <row r="1935" spans="1:7" ht="15.75" thickBot="1" x14ac:dyDescent="0.3">
      <c r="A1935" s="25"/>
      <c r="B1935" s="29">
        <f t="shared" si="153"/>
        <v>0</v>
      </c>
      <c r="C1935" s="29" t="str">
        <f t="shared" si="152"/>
        <v>#</v>
      </c>
      <c r="D1935" s="29">
        <f t="shared" si="154"/>
        <v>1</v>
      </c>
      <c r="E1935" s="30" t="str">
        <f t="shared" si="156"/>
        <v>NA</v>
      </c>
      <c r="F1935" s="44" t="str">
        <f t="shared" si="155"/>
        <v/>
      </c>
      <c r="G1935" s="29"/>
    </row>
    <row r="1936" spans="1:7" ht="15.75" thickBot="1" x14ac:dyDescent="0.3">
      <c r="A1936" s="24"/>
      <c r="B1936" s="29">
        <f t="shared" si="153"/>
        <v>0</v>
      </c>
      <c r="C1936" s="29" t="str">
        <f t="shared" si="152"/>
        <v>#</v>
      </c>
      <c r="D1936" s="29">
        <f t="shared" si="154"/>
        <v>1</v>
      </c>
      <c r="E1936" s="30" t="str">
        <f t="shared" si="156"/>
        <v>NA</v>
      </c>
      <c r="F1936" s="44" t="str">
        <f t="shared" si="155"/>
        <v/>
      </c>
      <c r="G1936" s="29"/>
    </row>
    <row r="1937" spans="1:7" ht="15.75" thickBot="1" x14ac:dyDescent="0.3">
      <c r="A1937" s="25"/>
      <c r="B1937" s="29">
        <f t="shared" si="153"/>
        <v>0</v>
      </c>
      <c r="C1937" s="29" t="str">
        <f t="shared" si="152"/>
        <v>#</v>
      </c>
      <c r="D1937" s="29">
        <f t="shared" si="154"/>
        <v>1</v>
      </c>
      <c r="E1937" s="30" t="str">
        <f t="shared" si="156"/>
        <v>NA</v>
      </c>
      <c r="F1937" s="44" t="str">
        <f t="shared" si="155"/>
        <v/>
      </c>
      <c r="G1937" s="29"/>
    </row>
    <row r="1938" spans="1:7" ht="15.75" thickBot="1" x14ac:dyDescent="0.3">
      <c r="A1938" s="24"/>
      <c r="B1938" s="29">
        <f t="shared" si="153"/>
        <v>0</v>
      </c>
      <c r="C1938" s="29" t="str">
        <f t="shared" si="152"/>
        <v>#</v>
      </c>
      <c r="D1938" s="29">
        <f t="shared" si="154"/>
        <v>1</v>
      </c>
      <c r="E1938" s="30" t="str">
        <f t="shared" si="156"/>
        <v>NA</v>
      </c>
      <c r="F1938" s="44" t="str">
        <f t="shared" si="155"/>
        <v/>
      </c>
      <c r="G1938" s="29"/>
    </row>
    <row r="1939" spans="1:7" ht="15.75" thickBot="1" x14ac:dyDescent="0.3">
      <c r="A1939" s="25"/>
      <c r="B1939" s="29">
        <f t="shared" si="153"/>
        <v>0</v>
      </c>
      <c r="C1939" s="29" t="str">
        <f t="shared" ref="C1939:C2002" si="157" xml:space="preserve"> "#" &amp; IFERROR(MID(A1939,1,FIND(",",A1939,1)-1),"")</f>
        <v>#</v>
      </c>
      <c r="D1939" s="29">
        <f t="shared" si="154"/>
        <v>1</v>
      </c>
      <c r="E1939" s="30" t="str">
        <f t="shared" si="156"/>
        <v>NA</v>
      </c>
      <c r="F1939" s="44" t="str">
        <f t="shared" si="155"/>
        <v/>
      </c>
      <c r="G1939" s="29"/>
    </row>
    <row r="1940" spans="1:7" ht="15.75" thickBot="1" x14ac:dyDescent="0.3">
      <c r="A1940" s="24"/>
      <c r="B1940" s="29">
        <f t="shared" si="153"/>
        <v>0</v>
      </c>
      <c r="C1940" s="29" t="str">
        <f t="shared" si="157"/>
        <v>#</v>
      </c>
      <c r="D1940" s="29">
        <f t="shared" si="154"/>
        <v>1</v>
      </c>
      <c r="E1940" s="30" t="str">
        <f t="shared" si="156"/>
        <v>NA</v>
      </c>
      <c r="F1940" s="44" t="str">
        <f t="shared" si="155"/>
        <v/>
      </c>
      <c r="G1940" s="29"/>
    </row>
    <row r="1941" spans="1:7" ht="15.75" thickBot="1" x14ac:dyDescent="0.3">
      <c r="A1941" s="25"/>
      <c r="B1941" s="29">
        <f t="shared" si="153"/>
        <v>0</v>
      </c>
      <c r="C1941" s="29" t="str">
        <f t="shared" si="157"/>
        <v>#</v>
      </c>
      <c r="D1941" s="29">
        <f t="shared" si="154"/>
        <v>1</v>
      </c>
      <c r="E1941" s="30" t="str">
        <f t="shared" si="156"/>
        <v>NA</v>
      </c>
      <c r="F1941" s="44" t="str">
        <f t="shared" si="155"/>
        <v/>
      </c>
      <c r="G1941" s="29"/>
    </row>
    <row r="1942" spans="1:7" ht="15.75" thickBot="1" x14ac:dyDescent="0.3">
      <c r="A1942" s="24"/>
      <c r="B1942" s="29">
        <f t="shared" si="153"/>
        <v>0</v>
      </c>
      <c r="C1942" s="29" t="str">
        <f t="shared" si="157"/>
        <v>#</v>
      </c>
      <c r="D1942" s="29">
        <f t="shared" si="154"/>
        <v>1</v>
      </c>
      <c r="E1942" s="30" t="str">
        <f t="shared" si="156"/>
        <v>NA</v>
      </c>
      <c r="F1942" s="44" t="str">
        <f t="shared" si="155"/>
        <v/>
      </c>
      <c r="G1942" s="29"/>
    </row>
    <row r="1943" spans="1:7" ht="15.75" thickBot="1" x14ac:dyDescent="0.3">
      <c r="A1943" s="25"/>
      <c r="B1943" s="29">
        <f t="shared" si="153"/>
        <v>0</v>
      </c>
      <c r="C1943" s="29" t="str">
        <f t="shared" si="157"/>
        <v>#</v>
      </c>
      <c r="D1943" s="29">
        <f t="shared" si="154"/>
        <v>1</v>
      </c>
      <c r="E1943" s="30" t="str">
        <f t="shared" si="156"/>
        <v>NA</v>
      </c>
      <c r="F1943" s="44" t="str">
        <f t="shared" si="155"/>
        <v/>
      </c>
      <c r="G1943" s="29"/>
    </row>
    <row r="1944" spans="1:7" ht="15.75" thickBot="1" x14ac:dyDescent="0.3">
      <c r="A1944" s="24"/>
      <c r="B1944" s="29">
        <f t="shared" si="153"/>
        <v>0</v>
      </c>
      <c r="C1944" s="29" t="str">
        <f t="shared" si="157"/>
        <v>#</v>
      </c>
      <c r="D1944" s="29">
        <f t="shared" si="154"/>
        <v>1</v>
      </c>
      <c r="E1944" s="30" t="str">
        <f t="shared" si="156"/>
        <v>NA</v>
      </c>
      <c r="F1944" s="44" t="str">
        <f t="shared" si="155"/>
        <v/>
      </c>
      <c r="G1944" s="29"/>
    </row>
    <row r="1945" spans="1:7" ht="15.75" thickBot="1" x14ac:dyDescent="0.3">
      <c r="A1945" s="25"/>
      <c r="B1945" s="29">
        <f t="shared" si="153"/>
        <v>0</v>
      </c>
      <c r="C1945" s="29" t="str">
        <f t="shared" si="157"/>
        <v>#</v>
      </c>
      <c r="D1945" s="29">
        <f t="shared" si="154"/>
        <v>1</v>
      </c>
      <c r="E1945" s="30" t="str">
        <f t="shared" si="156"/>
        <v>NA</v>
      </c>
      <c r="F1945" s="44" t="str">
        <f t="shared" si="155"/>
        <v/>
      </c>
      <c r="G1945" s="29"/>
    </row>
    <row r="1946" spans="1:7" ht="15.75" thickBot="1" x14ac:dyDescent="0.3">
      <c r="A1946" s="24"/>
      <c r="B1946" s="29">
        <f t="shared" si="153"/>
        <v>0</v>
      </c>
      <c r="C1946" s="29" t="str">
        <f t="shared" si="157"/>
        <v>#</v>
      </c>
      <c r="D1946" s="29">
        <f t="shared" si="154"/>
        <v>1</v>
      </c>
      <c r="E1946" s="30" t="str">
        <f t="shared" si="156"/>
        <v>NA</v>
      </c>
      <c r="F1946" s="44" t="str">
        <f t="shared" si="155"/>
        <v/>
      </c>
      <c r="G1946" s="29"/>
    </row>
    <row r="1947" spans="1:7" ht="15.75" thickBot="1" x14ac:dyDescent="0.3">
      <c r="A1947" s="25"/>
      <c r="B1947" s="29">
        <f t="shared" si="153"/>
        <v>0</v>
      </c>
      <c r="C1947" s="29" t="str">
        <f t="shared" si="157"/>
        <v>#</v>
      </c>
      <c r="D1947" s="29">
        <f t="shared" si="154"/>
        <v>1</v>
      </c>
      <c r="E1947" s="30" t="str">
        <f t="shared" si="156"/>
        <v>NA</v>
      </c>
      <c r="F1947" s="44" t="str">
        <f t="shared" si="155"/>
        <v/>
      </c>
      <c r="G1947" s="29"/>
    </row>
    <row r="1948" spans="1:7" ht="15.75" thickBot="1" x14ac:dyDescent="0.3">
      <c r="A1948" s="24"/>
      <c r="B1948" s="29">
        <f t="shared" si="153"/>
        <v>0</v>
      </c>
      <c r="C1948" s="29" t="str">
        <f t="shared" si="157"/>
        <v>#</v>
      </c>
      <c r="D1948" s="29">
        <f t="shared" si="154"/>
        <v>1</v>
      </c>
      <c r="E1948" s="30" t="str">
        <f t="shared" si="156"/>
        <v>NA</v>
      </c>
      <c r="F1948" s="44" t="str">
        <f t="shared" si="155"/>
        <v/>
      </c>
      <c r="G1948" s="29"/>
    </row>
    <row r="1949" spans="1:7" ht="15.75" thickBot="1" x14ac:dyDescent="0.3">
      <c r="A1949" s="25"/>
      <c r="B1949" s="29">
        <f t="shared" si="153"/>
        <v>0</v>
      </c>
      <c r="C1949" s="29" t="str">
        <f t="shared" si="157"/>
        <v>#</v>
      </c>
      <c r="D1949" s="29">
        <f t="shared" si="154"/>
        <v>1</v>
      </c>
      <c r="E1949" s="30" t="str">
        <f t="shared" si="156"/>
        <v>NA</v>
      </c>
      <c r="F1949" s="44" t="str">
        <f t="shared" si="155"/>
        <v/>
      </c>
      <c r="G1949" s="29"/>
    </row>
    <row r="1950" spans="1:7" ht="15.75" thickBot="1" x14ac:dyDescent="0.3">
      <c r="A1950" s="24"/>
      <c r="B1950" s="29">
        <f t="shared" si="153"/>
        <v>0</v>
      </c>
      <c r="C1950" s="29" t="str">
        <f t="shared" si="157"/>
        <v>#</v>
      </c>
      <c r="D1950" s="29">
        <f t="shared" si="154"/>
        <v>1</v>
      </c>
      <c r="E1950" s="30" t="str">
        <f t="shared" si="156"/>
        <v>NA</v>
      </c>
      <c r="F1950" s="44" t="str">
        <f t="shared" si="155"/>
        <v/>
      </c>
      <c r="G1950" s="29"/>
    </row>
    <row r="1951" spans="1:7" ht="15.75" thickBot="1" x14ac:dyDescent="0.3">
      <c r="A1951" s="25"/>
      <c r="B1951" s="29">
        <f t="shared" si="153"/>
        <v>0</v>
      </c>
      <c r="C1951" s="29" t="str">
        <f t="shared" si="157"/>
        <v>#</v>
      </c>
      <c r="D1951" s="29">
        <f t="shared" si="154"/>
        <v>1</v>
      </c>
      <c r="E1951" s="30" t="str">
        <f t="shared" si="156"/>
        <v>NA</v>
      </c>
      <c r="F1951" s="44" t="str">
        <f t="shared" si="155"/>
        <v/>
      </c>
      <c r="G1951" s="29"/>
    </row>
    <row r="1952" spans="1:7" ht="15.75" thickBot="1" x14ac:dyDescent="0.3">
      <c r="A1952" s="24"/>
      <c r="B1952" s="29">
        <f t="shared" si="153"/>
        <v>0</v>
      </c>
      <c r="C1952" s="29" t="str">
        <f t="shared" si="157"/>
        <v>#</v>
      </c>
      <c r="D1952" s="29">
        <f t="shared" si="154"/>
        <v>1</v>
      </c>
      <c r="E1952" s="30" t="str">
        <f t="shared" si="156"/>
        <v>NA</v>
      </c>
      <c r="F1952" s="44" t="str">
        <f t="shared" si="155"/>
        <v/>
      </c>
      <c r="G1952" s="29"/>
    </row>
    <row r="1953" spans="1:7" ht="15.75" thickBot="1" x14ac:dyDescent="0.3">
      <c r="A1953" s="25"/>
      <c r="B1953" s="29">
        <f t="shared" si="153"/>
        <v>0</v>
      </c>
      <c r="C1953" s="29" t="str">
        <f t="shared" si="157"/>
        <v>#</v>
      </c>
      <c r="D1953" s="29">
        <f t="shared" si="154"/>
        <v>1</v>
      </c>
      <c r="E1953" s="30" t="str">
        <f t="shared" si="156"/>
        <v>NA</v>
      </c>
      <c r="F1953" s="44" t="str">
        <f t="shared" si="155"/>
        <v/>
      </c>
      <c r="G1953" s="29"/>
    </row>
    <row r="1954" spans="1:7" ht="15.75" thickBot="1" x14ac:dyDescent="0.3">
      <c r="A1954" s="24"/>
      <c r="B1954" s="29">
        <f t="shared" si="153"/>
        <v>0</v>
      </c>
      <c r="C1954" s="29" t="str">
        <f t="shared" si="157"/>
        <v>#</v>
      </c>
      <c r="D1954" s="29">
        <f t="shared" si="154"/>
        <v>1</v>
      </c>
      <c r="E1954" s="30" t="str">
        <f t="shared" si="156"/>
        <v>NA</v>
      </c>
      <c r="F1954" s="44" t="str">
        <f t="shared" si="155"/>
        <v/>
      </c>
      <c r="G1954" s="29"/>
    </row>
    <row r="1955" spans="1:7" ht="15.75" thickBot="1" x14ac:dyDescent="0.3">
      <c r="A1955" s="25"/>
      <c r="B1955" s="29">
        <f t="shared" si="153"/>
        <v>0</v>
      </c>
      <c r="C1955" s="29" t="str">
        <f t="shared" si="157"/>
        <v>#</v>
      </c>
      <c r="D1955" s="29">
        <f t="shared" si="154"/>
        <v>1</v>
      </c>
      <c r="E1955" s="30" t="str">
        <f t="shared" si="156"/>
        <v>NA</v>
      </c>
      <c r="F1955" s="44" t="str">
        <f t="shared" si="155"/>
        <v/>
      </c>
      <c r="G1955" s="29"/>
    </row>
    <row r="1956" spans="1:7" ht="15.75" thickBot="1" x14ac:dyDescent="0.3">
      <c r="A1956" s="24"/>
      <c r="B1956" s="29">
        <f t="shared" si="153"/>
        <v>0</v>
      </c>
      <c r="C1956" s="29" t="str">
        <f t="shared" si="157"/>
        <v>#</v>
      </c>
      <c r="D1956" s="29">
        <f t="shared" si="154"/>
        <v>1</v>
      </c>
      <c r="E1956" s="30" t="str">
        <f t="shared" si="156"/>
        <v>NA</v>
      </c>
      <c r="F1956" s="44" t="str">
        <f t="shared" si="155"/>
        <v/>
      </c>
      <c r="G1956" s="29"/>
    </row>
    <row r="1957" spans="1:7" ht="15.75" thickBot="1" x14ac:dyDescent="0.3">
      <c r="A1957" s="25"/>
      <c r="B1957" s="29">
        <f t="shared" si="153"/>
        <v>0</v>
      </c>
      <c r="C1957" s="29" t="str">
        <f t="shared" si="157"/>
        <v>#</v>
      </c>
      <c r="D1957" s="29">
        <f t="shared" si="154"/>
        <v>1</v>
      </c>
      <c r="E1957" s="30" t="str">
        <f t="shared" si="156"/>
        <v>NA</v>
      </c>
      <c r="F1957" s="44" t="str">
        <f t="shared" si="155"/>
        <v/>
      </c>
      <c r="G1957" s="29"/>
    </row>
    <row r="1958" spans="1:7" ht="15.75" thickBot="1" x14ac:dyDescent="0.3">
      <c r="A1958" s="24"/>
      <c r="B1958" s="29">
        <f t="shared" si="153"/>
        <v>0</v>
      </c>
      <c r="C1958" s="29" t="str">
        <f t="shared" si="157"/>
        <v>#</v>
      </c>
      <c r="D1958" s="29">
        <f t="shared" si="154"/>
        <v>1</v>
      </c>
      <c r="E1958" s="30" t="str">
        <f t="shared" si="156"/>
        <v>NA</v>
      </c>
      <c r="F1958" s="44" t="str">
        <f t="shared" si="155"/>
        <v/>
      </c>
      <c r="G1958" s="29"/>
    </row>
    <row r="1959" spans="1:7" ht="15.75" thickBot="1" x14ac:dyDescent="0.3">
      <c r="A1959" s="25"/>
      <c r="B1959" s="29">
        <f t="shared" si="153"/>
        <v>0</v>
      </c>
      <c r="C1959" s="29" t="str">
        <f t="shared" si="157"/>
        <v>#</v>
      </c>
      <c r="D1959" s="29">
        <f t="shared" si="154"/>
        <v>1</v>
      </c>
      <c r="E1959" s="30" t="str">
        <f t="shared" si="156"/>
        <v>NA</v>
      </c>
      <c r="F1959" s="44" t="str">
        <f t="shared" si="155"/>
        <v/>
      </c>
      <c r="G1959" s="29"/>
    </row>
    <row r="1960" spans="1:7" ht="15.75" thickBot="1" x14ac:dyDescent="0.3">
      <c r="A1960" s="24"/>
      <c r="B1960" s="29">
        <f t="shared" si="153"/>
        <v>0</v>
      </c>
      <c r="C1960" s="29" t="str">
        <f t="shared" si="157"/>
        <v>#</v>
      </c>
      <c r="D1960" s="29">
        <f t="shared" si="154"/>
        <v>1</v>
      </c>
      <c r="E1960" s="30" t="str">
        <f t="shared" si="156"/>
        <v>NA</v>
      </c>
      <c r="F1960" s="44" t="str">
        <f t="shared" si="155"/>
        <v/>
      </c>
      <c r="G1960" s="29"/>
    </row>
    <row r="1961" spans="1:7" ht="15.75" thickBot="1" x14ac:dyDescent="0.3">
      <c r="A1961" s="25"/>
      <c r="B1961" s="29">
        <f t="shared" si="153"/>
        <v>0</v>
      </c>
      <c r="C1961" s="29" t="str">
        <f t="shared" si="157"/>
        <v>#</v>
      </c>
      <c r="D1961" s="29">
        <f t="shared" si="154"/>
        <v>1</v>
      </c>
      <c r="E1961" s="30" t="str">
        <f t="shared" si="156"/>
        <v>NA</v>
      </c>
      <c r="F1961" s="44" t="str">
        <f t="shared" si="155"/>
        <v/>
      </c>
      <c r="G1961" s="29"/>
    </row>
    <row r="1962" spans="1:7" ht="15.75" thickBot="1" x14ac:dyDescent="0.3">
      <c r="A1962" s="24"/>
      <c r="B1962" s="29">
        <f t="shared" si="153"/>
        <v>0</v>
      </c>
      <c r="C1962" s="29" t="str">
        <f t="shared" si="157"/>
        <v>#</v>
      </c>
      <c r="D1962" s="29">
        <f t="shared" si="154"/>
        <v>1</v>
      </c>
      <c r="E1962" s="30" t="str">
        <f t="shared" si="156"/>
        <v>NA</v>
      </c>
      <c r="F1962" s="44" t="str">
        <f t="shared" si="155"/>
        <v/>
      </c>
      <c r="G1962" s="29"/>
    </row>
    <row r="1963" spans="1:7" ht="15.75" thickBot="1" x14ac:dyDescent="0.3">
      <c r="A1963" s="25"/>
      <c r="B1963" s="29">
        <f t="shared" si="153"/>
        <v>0</v>
      </c>
      <c r="C1963" s="29" t="str">
        <f t="shared" si="157"/>
        <v>#</v>
      </c>
      <c r="D1963" s="29">
        <f t="shared" si="154"/>
        <v>1</v>
      </c>
      <c r="E1963" s="30" t="str">
        <f t="shared" si="156"/>
        <v>NA</v>
      </c>
      <c r="F1963" s="44" t="str">
        <f t="shared" si="155"/>
        <v/>
      </c>
      <c r="G1963" s="29"/>
    </row>
    <row r="1964" spans="1:7" ht="15.75" thickBot="1" x14ac:dyDescent="0.3">
      <c r="A1964" s="24"/>
      <c r="B1964" s="29">
        <f t="shared" si="153"/>
        <v>0</v>
      </c>
      <c r="C1964" s="29" t="str">
        <f t="shared" si="157"/>
        <v>#</v>
      </c>
      <c r="D1964" s="29">
        <f t="shared" si="154"/>
        <v>1</v>
      </c>
      <c r="E1964" s="30" t="str">
        <f t="shared" si="156"/>
        <v>NA</v>
      </c>
      <c r="F1964" s="44" t="str">
        <f t="shared" si="155"/>
        <v/>
      </c>
      <c r="G1964" s="29"/>
    </row>
    <row r="1965" spans="1:7" ht="15.75" thickBot="1" x14ac:dyDescent="0.3">
      <c r="A1965" s="25"/>
      <c r="B1965" s="29">
        <f t="shared" si="153"/>
        <v>0</v>
      </c>
      <c r="C1965" s="29" t="str">
        <f t="shared" si="157"/>
        <v>#</v>
      </c>
      <c r="D1965" s="29">
        <f t="shared" si="154"/>
        <v>1</v>
      </c>
      <c r="E1965" s="30" t="str">
        <f t="shared" si="156"/>
        <v>NA</v>
      </c>
      <c r="F1965" s="44" t="str">
        <f t="shared" si="155"/>
        <v/>
      </c>
      <c r="G1965" s="29"/>
    </row>
    <row r="1966" spans="1:7" ht="15.75" thickBot="1" x14ac:dyDescent="0.3">
      <c r="A1966" s="24"/>
      <c r="B1966" s="29">
        <f t="shared" si="153"/>
        <v>0</v>
      </c>
      <c r="C1966" s="29" t="str">
        <f t="shared" si="157"/>
        <v>#</v>
      </c>
      <c r="D1966" s="29">
        <f t="shared" si="154"/>
        <v>1</v>
      </c>
      <c r="E1966" s="30" t="str">
        <f t="shared" si="156"/>
        <v>NA</v>
      </c>
      <c r="F1966" s="44" t="str">
        <f t="shared" si="155"/>
        <v/>
      </c>
      <c r="G1966" s="29"/>
    </row>
    <row r="1967" spans="1:7" ht="15.75" thickBot="1" x14ac:dyDescent="0.3">
      <c r="A1967" s="25"/>
      <c r="B1967" s="29">
        <f t="shared" si="153"/>
        <v>0</v>
      </c>
      <c r="C1967" s="29" t="str">
        <f t="shared" si="157"/>
        <v>#</v>
      </c>
      <c r="D1967" s="29">
        <f t="shared" si="154"/>
        <v>1</v>
      </c>
      <c r="E1967" s="30" t="str">
        <f t="shared" si="156"/>
        <v>NA</v>
      </c>
      <c r="F1967" s="44" t="str">
        <f t="shared" si="155"/>
        <v/>
      </c>
      <c r="G1967" s="29"/>
    </row>
    <row r="1968" spans="1:7" ht="15.75" thickBot="1" x14ac:dyDescent="0.3">
      <c r="A1968" s="24"/>
      <c r="B1968" s="29">
        <f t="shared" si="153"/>
        <v>0</v>
      </c>
      <c r="C1968" s="29" t="str">
        <f t="shared" si="157"/>
        <v>#</v>
      </c>
      <c r="D1968" s="29">
        <f t="shared" si="154"/>
        <v>1</v>
      </c>
      <c r="E1968" s="30" t="str">
        <f t="shared" si="156"/>
        <v>NA</v>
      </c>
      <c r="F1968" s="44" t="str">
        <f t="shared" si="155"/>
        <v/>
      </c>
      <c r="G1968" s="29"/>
    </row>
    <row r="1969" spans="1:7" ht="15.75" thickBot="1" x14ac:dyDescent="0.3">
      <c r="A1969" s="25"/>
      <c r="B1969" s="29">
        <f t="shared" si="153"/>
        <v>0</v>
      </c>
      <c r="C1969" s="29" t="str">
        <f t="shared" si="157"/>
        <v>#</v>
      </c>
      <c r="D1969" s="29">
        <f t="shared" si="154"/>
        <v>1</v>
      </c>
      <c r="E1969" s="30" t="str">
        <f t="shared" si="156"/>
        <v>NA</v>
      </c>
      <c r="F1969" s="44" t="str">
        <f t="shared" si="155"/>
        <v/>
      </c>
      <c r="G1969" s="29"/>
    </row>
    <row r="1970" spans="1:7" ht="15.75" thickBot="1" x14ac:dyDescent="0.3">
      <c r="A1970" s="24"/>
      <c r="B1970" s="29">
        <f t="shared" si="153"/>
        <v>0</v>
      </c>
      <c r="C1970" s="29" t="str">
        <f t="shared" si="157"/>
        <v>#</v>
      </c>
      <c r="D1970" s="29">
        <f t="shared" si="154"/>
        <v>1</v>
      </c>
      <c r="E1970" s="30" t="str">
        <f t="shared" si="156"/>
        <v>NA</v>
      </c>
      <c r="F1970" s="44" t="str">
        <f t="shared" si="155"/>
        <v/>
      </c>
      <c r="G1970" s="29"/>
    </row>
    <row r="1971" spans="1:7" ht="15.75" thickBot="1" x14ac:dyDescent="0.3">
      <c r="A1971" s="25"/>
      <c r="B1971" s="29">
        <f t="shared" si="153"/>
        <v>0</v>
      </c>
      <c r="C1971" s="29" t="str">
        <f t="shared" si="157"/>
        <v>#</v>
      </c>
      <c r="D1971" s="29">
        <f t="shared" si="154"/>
        <v>1</v>
      </c>
      <c r="E1971" s="30" t="str">
        <f t="shared" si="156"/>
        <v>NA</v>
      </c>
      <c r="F1971" s="44" t="str">
        <f t="shared" si="155"/>
        <v/>
      </c>
      <c r="G1971" s="29"/>
    </row>
    <row r="1972" spans="1:7" ht="15.75" thickBot="1" x14ac:dyDescent="0.3">
      <c r="A1972" s="24"/>
      <c r="B1972" s="29">
        <f t="shared" si="153"/>
        <v>0</v>
      </c>
      <c r="C1972" s="29" t="str">
        <f t="shared" si="157"/>
        <v>#</v>
      </c>
      <c r="D1972" s="29">
        <f t="shared" si="154"/>
        <v>1</v>
      </c>
      <c r="E1972" s="30" t="str">
        <f t="shared" si="156"/>
        <v>NA</v>
      </c>
      <c r="F1972" s="44" t="str">
        <f t="shared" si="155"/>
        <v/>
      </c>
      <c r="G1972" s="29"/>
    </row>
    <row r="1973" spans="1:7" ht="15.75" thickBot="1" x14ac:dyDescent="0.3">
      <c r="A1973" s="25"/>
      <c r="B1973" s="29">
        <f t="shared" si="153"/>
        <v>0</v>
      </c>
      <c r="C1973" s="29" t="str">
        <f t="shared" si="157"/>
        <v>#</v>
      </c>
      <c r="D1973" s="29">
        <f t="shared" si="154"/>
        <v>1</v>
      </c>
      <c r="E1973" s="30" t="str">
        <f t="shared" si="156"/>
        <v>NA</v>
      </c>
      <c r="F1973" s="44" t="str">
        <f t="shared" si="155"/>
        <v/>
      </c>
      <c r="G1973" s="29"/>
    </row>
    <row r="1974" spans="1:7" ht="15.75" thickBot="1" x14ac:dyDescent="0.3">
      <c r="A1974" s="24"/>
      <c r="B1974" s="29">
        <f t="shared" si="153"/>
        <v>0</v>
      </c>
      <c r="C1974" s="29" t="str">
        <f t="shared" si="157"/>
        <v>#</v>
      </c>
      <c r="D1974" s="29">
        <f t="shared" si="154"/>
        <v>1</v>
      </c>
      <c r="E1974" s="30" t="str">
        <f t="shared" si="156"/>
        <v>NA</v>
      </c>
      <c r="F1974" s="44" t="str">
        <f t="shared" si="155"/>
        <v/>
      </c>
      <c r="G1974" s="29"/>
    </row>
    <row r="1975" spans="1:7" ht="15.75" thickBot="1" x14ac:dyDescent="0.3">
      <c r="A1975" s="25"/>
      <c r="B1975" s="29">
        <f t="shared" si="153"/>
        <v>0</v>
      </c>
      <c r="C1975" s="29" t="str">
        <f t="shared" si="157"/>
        <v>#</v>
      </c>
      <c r="D1975" s="29">
        <f t="shared" si="154"/>
        <v>1</v>
      </c>
      <c r="E1975" s="30" t="str">
        <f t="shared" si="156"/>
        <v>NA</v>
      </c>
      <c r="F1975" s="44" t="str">
        <f t="shared" si="155"/>
        <v/>
      </c>
      <c r="G1975" s="29"/>
    </row>
    <row r="1976" spans="1:7" ht="15.75" thickBot="1" x14ac:dyDescent="0.3">
      <c r="A1976" s="24"/>
      <c r="B1976" s="29">
        <f t="shared" si="153"/>
        <v>0</v>
      </c>
      <c r="C1976" s="29" t="str">
        <f t="shared" si="157"/>
        <v>#</v>
      </c>
      <c r="D1976" s="29">
        <f t="shared" si="154"/>
        <v>1</v>
      </c>
      <c r="E1976" s="30" t="str">
        <f t="shared" si="156"/>
        <v>NA</v>
      </c>
      <c r="F1976" s="44" t="str">
        <f t="shared" si="155"/>
        <v/>
      </c>
      <c r="G1976" s="29"/>
    </row>
    <row r="1977" spans="1:7" ht="15.75" thickBot="1" x14ac:dyDescent="0.3">
      <c r="A1977" s="25"/>
      <c r="B1977" s="29">
        <f t="shared" si="153"/>
        <v>0</v>
      </c>
      <c r="C1977" s="29" t="str">
        <f t="shared" si="157"/>
        <v>#</v>
      </c>
      <c r="D1977" s="29">
        <f t="shared" si="154"/>
        <v>1</v>
      </c>
      <c r="E1977" s="30" t="str">
        <f t="shared" si="156"/>
        <v>NA</v>
      </c>
      <c r="F1977" s="44" t="str">
        <f t="shared" si="155"/>
        <v/>
      </c>
      <c r="G1977" s="29"/>
    </row>
    <row r="1978" spans="1:7" ht="15.75" thickBot="1" x14ac:dyDescent="0.3">
      <c r="A1978" s="24"/>
      <c r="B1978" s="29">
        <f t="shared" si="153"/>
        <v>0</v>
      </c>
      <c r="C1978" s="29" t="str">
        <f t="shared" si="157"/>
        <v>#</v>
      </c>
      <c r="D1978" s="29">
        <f t="shared" si="154"/>
        <v>1</v>
      </c>
      <c r="E1978" s="30" t="str">
        <f t="shared" si="156"/>
        <v>NA</v>
      </c>
      <c r="F1978" s="44" t="str">
        <f t="shared" si="155"/>
        <v/>
      </c>
      <c r="G1978" s="29"/>
    </row>
    <row r="1979" spans="1:7" ht="15.75" thickBot="1" x14ac:dyDescent="0.3">
      <c r="A1979" s="25"/>
      <c r="B1979" s="29">
        <f t="shared" si="153"/>
        <v>0</v>
      </c>
      <c r="C1979" s="29" t="str">
        <f t="shared" si="157"/>
        <v>#</v>
      </c>
      <c r="D1979" s="29">
        <f t="shared" si="154"/>
        <v>1</v>
      </c>
      <c r="E1979" s="30" t="str">
        <f t="shared" si="156"/>
        <v>NA</v>
      </c>
      <c r="F1979" s="44" t="str">
        <f t="shared" si="155"/>
        <v/>
      </c>
      <c r="G1979" s="29"/>
    </row>
    <row r="1980" spans="1:7" ht="15.75" thickBot="1" x14ac:dyDescent="0.3">
      <c r="A1980" s="24"/>
      <c r="B1980" s="29">
        <f t="shared" si="153"/>
        <v>0</v>
      </c>
      <c r="C1980" s="29" t="str">
        <f t="shared" si="157"/>
        <v>#</v>
      </c>
      <c r="D1980" s="29">
        <f t="shared" si="154"/>
        <v>1</v>
      </c>
      <c r="E1980" s="30" t="str">
        <f t="shared" si="156"/>
        <v>NA</v>
      </c>
      <c r="F1980" s="44" t="str">
        <f t="shared" si="155"/>
        <v/>
      </c>
      <c r="G1980" s="29"/>
    </row>
    <row r="1981" spans="1:7" ht="15.75" thickBot="1" x14ac:dyDescent="0.3">
      <c r="A1981" s="25"/>
      <c r="B1981" s="29">
        <f t="shared" si="153"/>
        <v>0</v>
      </c>
      <c r="C1981" s="29" t="str">
        <f t="shared" si="157"/>
        <v>#</v>
      </c>
      <c r="D1981" s="29">
        <f t="shared" si="154"/>
        <v>1</v>
      </c>
      <c r="E1981" s="30" t="str">
        <f t="shared" si="156"/>
        <v>NA</v>
      </c>
      <c r="F1981" s="44" t="str">
        <f t="shared" si="155"/>
        <v/>
      </c>
      <c r="G1981" s="29"/>
    </row>
    <row r="1982" spans="1:7" ht="15.75" thickBot="1" x14ac:dyDescent="0.3">
      <c r="A1982" s="24"/>
      <c r="B1982" s="29">
        <f t="shared" si="153"/>
        <v>0</v>
      </c>
      <c r="C1982" s="29" t="str">
        <f t="shared" si="157"/>
        <v>#</v>
      </c>
      <c r="D1982" s="29">
        <f t="shared" si="154"/>
        <v>1</v>
      </c>
      <c r="E1982" s="30" t="str">
        <f t="shared" si="156"/>
        <v>NA</v>
      </c>
      <c r="F1982" s="44" t="str">
        <f t="shared" si="155"/>
        <v/>
      </c>
      <c r="G1982" s="29"/>
    </row>
    <row r="1983" spans="1:7" ht="15.75" thickBot="1" x14ac:dyDescent="0.3">
      <c r="A1983" s="25"/>
      <c r="B1983" s="29">
        <f t="shared" si="153"/>
        <v>0</v>
      </c>
      <c r="C1983" s="29" t="str">
        <f t="shared" si="157"/>
        <v>#</v>
      </c>
      <c r="D1983" s="29">
        <f t="shared" si="154"/>
        <v>1</v>
      </c>
      <c r="E1983" s="30" t="str">
        <f t="shared" si="156"/>
        <v>NA</v>
      </c>
      <c r="F1983" s="44" t="str">
        <f t="shared" si="155"/>
        <v/>
      </c>
      <c r="G1983" s="29"/>
    </row>
    <row r="1984" spans="1:7" ht="15.75" thickBot="1" x14ac:dyDescent="0.3">
      <c r="A1984" s="24"/>
      <c r="B1984" s="29">
        <f t="shared" si="153"/>
        <v>0</v>
      </c>
      <c r="C1984" s="29" t="str">
        <f t="shared" si="157"/>
        <v>#</v>
      </c>
      <c r="D1984" s="29">
        <f t="shared" si="154"/>
        <v>1</v>
      </c>
      <c r="E1984" s="30" t="str">
        <f t="shared" si="156"/>
        <v>NA</v>
      </c>
      <c r="F1984" s="44" t="str">
        <f t="shared" si="155"/>
        <v/>
      </c>
      <c r="G1984" s="29"/>
    </row>
    <row r="1985" spans="1:7" ht="15.75" thickBot="1" x14ac:dyDescent="0.3">
      <c r="A1985" s="25"/>
      <c r="B1985" s="29">
        <f t="shared" si="153"/>
        <v>0</v>
      </c>
      <c r="C1985" s="29" t="str">
        <f t="shared" si="157"/>
        <v>#</v>
      </c>
      <c r="D1985" s="29">
        <f t="shared" si="154"/>
        <v>1</v>
      </c>
      <c r="E1985" s="30" t="str">
        <f t="shared" si="156"/>
        <v>NA</v>
      </c>
      <c r="F1985" s="44" t="str">
        <f t="shared" si="155"/>
        <v/>
      </c>
      <c r="G1985" s="29"/>
    </row>
    <row r="1986" spans="1:7" ht="15.75" thickBot="1" x14ac:dyDescent="0.3">
      <c r="A1986" s="24"/>
      <c r="B1986" s="29">
        <f t="shared" ref="B1986:B2049" si="158">LEN(A1986)</f>
        <v>0</v>
      </c>
      <c r="C1986" s="29" t="str">
        <f t="shared" si="157"/>
        <v>#</v>
      </c>
      <c r="D1986" s="29">
        <f t="shared" ref="D1986:D2049" si="159">LEN(C1986)</f>
        <v>1</v>
      </c>
      <c r="E1986" s="30" t="str">
        <f t="shared" si="156"/>
        <v>NA</v>
      </c>
      <c r="F1986" s="44" t="str">
        <f t="shared" ref="F1986:F2049" si="160">IFERROR(MID(E1986,1,FIND(",",E1986,1)-1),"")</f>
        <v/>
      </c>
      <c r="G1986" s="29"/>
    </row>
    <row r="1987" spans="1:7" ht="15.75" thickBot="1" x14ac:dyDescent="0.3">
      <c r="A1987" s="25"/>
      <c r="B1987" s="29">
        <f t="shared" si="158"/>
        <v>0</v>
      </c>
      <c r="C1987" s="29" t="str">
        <f t="shared" si="157"/>
        <v>#</v>
      </c>
      <c r="D1987" s="29">
        <f t="shared" si="159"/>
        <v>1</v>
      </c>
      <c r="E1987" s="30" t="str">
        <f t="shared" si="156"/>
        <v>NA</v>
      </c>
      <c r="F1987" s="44" t="str">
        <f t="shared" si="160"/>
        <v/>
      </c>
      <c r="G1987" s="29"/>
    </row>
    <row r="1988" spans="1:7" ht="15.75" thickBot="1" x14ac:dyDescent="0.3">
      <c r="A1988" s="24"/>
      <c r="B1988" s="29">
        <f t="shared" si="158"/>
        <v>0</v>
      </c>
      <c r="C1988" s="29" t="str">
        <f t="shared" si="157"/>
        <v>#</v>
      </c>
      <c r="D1988" s="29">
        <f t="shared" si="159"/>
        <v>1</v>
      </c>
      <c r="E1988" s="30" t="str">
        <f t="shared" si="156"/>
        <v>NA</v>
      </c>
      <c r="F1988" s="44" t="str">
        <f t="shared" si="160"/>
        <v/>
      </c>
      <c r="G1988" s="29"/>
    </row>
    <row r="1989" spans="1:7" ht="15.75" thickBot="1" x14ac:dyDescent="0.3">
      <c r="A1989" s="25"/>
      <c r="B1989" s="29">
        <f t="shared" si="158"/>
        <v>0</v>
      </c>
      <c r="C1989" s="29" t="str">
        <f t="shared" si="157"/>
        <v>#</v>
      </c>
      <c r="D1989" s="29">
        <f t="shared" si="159"/>
        <v>1</v>
      </c>
      <c r="E1989" s="30" t="str">
        <f t="shared" ref="E1989:E2052" si="161">IFERROR(TEXT(DATE(RIGHT(MID(A1989,FIND("µ",SUBSTITUTE(A1989,",","µ",1))+2,FIND("µ",SUBSTITUTE(A1989,",","µ",2))-FIND("µ",SUBSTITUTE(A1989,",","µ",1))+4),4),MONTH(1&amp;MID(MID(A1989,FIND("µ",SUBSTITUTE(A1989,",","µ",1))+2,FIND("µ",SUBSTITUTE(A1989,",","µ",2))-FIND("µ",SUBSTITUTE(A1989,",","µ",1))+4),1,FIND(" ",MID(A1989,FIND("µ",SUBSTITUTE(A1989,",","µ",1))+2,FIND("µ",SUBSTITUTE(A1989,",","µ",2))-FIND("µ",SUBSTITUTE(A1989,",","µ",1))+4))-1)),MID(MID(A1989,FIND("µ",SUBSTITUTE(A1989,",","µ",1))+2,FIND("µ",SUBSTITUTE(A1989,",","µ",2))-FIND("µ",SUBSTITUTE(A1989,",","µ",1))+4),FIND(" ",MID(A1989,FIND("µ",SUBSTITUTE(A1989,",","µ",1))+2,FIND("µ",SUBSTITUTE(A1989,",","µ",2))-FIND("µ",SUBSTITUTE(A1989,",","µ",1))+4))+1,2)),"JJ/MM/AA") &amp;","&amp;" "&amp; TEXT(VALUE(MID(A1989,FIND(""",""",A1989)+3,10)),"hh:mm:ss")&amp;" "&amp;MID(A1989,FIND("µ",SUBSTITUTE(A1989,",","µ",4))+2,FIND("µ",SUBSTITUTE(A1989,",","µ",5))-FIND("µ",SUBSTITUTE(A1989,",","µ",4))-3) &amp;" "&amp;MID(A1989,FIND("µ",SUBSTITUTE(A1989,",","µ",20))+2,FIND("µ",SUBSTITUTE(A1989,",","µ",21))-FIND("µ",SUBSTITUTE(A1989,",","µ",20))-3)&amp;" "&amp;MID(A1989,FIND("µ",SUBSTITUTE(A1989,",","µ",25))+2,FIND("µ",SUBSTITUTE(A1989,",","µ",26))-FIND("µ",SUBSTITUTE(A1989,",","µ",25))-3)&amp;" "&amp;"€"&amp;MID(A1989,FIND("µ",SUBSTITUTE(A1989,",","µ",26))+2,FIND("µ",SUBSTITUTE(A1989,",","µ",27))-FIND("µ",SUBSTITUTE(A1989,",","µ",26))-3),"NA")</f>
        <v>NA</v>
      </c>
      <c r="F1989" s="44" t="str">
        <f t="shared" si="160"/>
        <v/>
      </c>
      <c r="G1989" s="29"/>
    </row>
    <row r="1990" spans="1:7" ht="15.75" thickBot="1" x14ac:dyDescent="0.3">
      <c r="A1990" s="24"/>
      <c r="B1990" s="29">
        <f t="shared" si="158"/>
        <v>0</v>
      </c>
      <c r="C1990" s="29" t="str">
        <f t="shared" si="157"/>
        <v>#</v>
      </c>
      <c r="D1990" s="29">
        <f t="shared" si="159"/>
        <v>1</v>
      </c>
      <c r="E1990" s="30" t="str">
        <f t="shared" si="161"/>
        <v>NA</v>
      </c>
      <c r="F1990" s="44" t="str">
        <f t="shared" si="160"/>
        <v/>
      </c>
      <c r="G1990" s="29"/>
    </row>
    <row r="1991" spans="1:7" ht="15.75" thickBot="1" x14ac:dyDescent="0.3">
      <c r="A1991" s="25"/>
      <c r="B1991" s="29">
        <f t="shared" si="158"/>
        <v>0</v>
      </c>
      <c r="C1991" s="29" t="str">
        <f t="shared" si="157"/>
        <v>#</v>
      </c>
      <c r="D1991" s="29">
        <f t="shared" si="159"/>
        <v>1</v>
      </c>
      <c r="E1991" s="30" t="str">
        <f t="shared" si="161"/>
        <v>NA</v>
      </c>
      <c r="F1991" s="44" t="str">
        <f t="shared" si="160"/>
        <v/>
      </c>
      <c r="G1991" s="29"/>
    </row>
    <row r="1992" spans="1:7" ht="15.75" thickBot="1" x14ac:dyDescent="0.3">
      <c r="A1992" s="24"/>
      <c r="B1992" s="29">
        <f t="shared" si="158"/>
        <v>0</v>
      </c>
      <c r="C1992" s="29" t="str">
        <f t="shared" si="157"/>
        <v>#</v>
      </c>
      <c r="D1992" s="29">
        <f t="shared" si="159"/>
        <v>1</v>
      </c>
      <c r="E1992" s="30" t="str">
        <f t="shared" si="161"/>
        <v>NA</v>
      </c>
      <c r="F1992" s="44" t="str">
        <f t="shared" si="160"/>
        <v/>
      </c>
      <c r="G1992" s="29"/>
    </row>
    <row r="1993" spans="1:7" ht="15.75" thickBot="1" x14ac:dyDescent="0.3">
      <c r="A1993" s="25"/>
      <c r="B1993" s="29">
        <f t="shared" si="158"/>
        <v>0</v>
      </c>
      <c r="C1993" s="29" t="str">
        <f t="shared" si="157"/>
        <v>#</v>
      </c>
      <c r="D1993" s="29">
        <f t="shared" si="159"/>
        <v>1</v>
      </c>
      <c r="E1993" s="30" t="str">
        <f t="shared" si="161"/>
        <v>NA</v>
      </c>
      <c r="F1993" s="44" t="str">
        <f t="shared" si="160"/>
        <v/>
      </c>
      <c r="G1993" s="29"/>
    </row>
    <row r="1994" spans="1:7" ht="15.75" thickBot="1" x14ac:dyDescent="0.3">
      <c r="A1994" s="24"/>
      <c r="B1994" s="29">
        <f t="shared" si="158"/>
        <v>0</v>
      </c>
      <c r="C1994" s="29" t="str">
        <f t="shared" si="157"/>
        <v>#</v>
      </c>
      <c r="D1994" s="29">
        <f t="shared" si="159"/>
        <v>1</v>
      </c>
      <c r="E1994" s="30" t="str">
        <f t="shared" si="161"/>
        <v>NA</v>
      </c>
      <c r="F1994" s="44" t="str">
        <f t="shared" si="160"/>
        <v/>
      </c>
      <c r="G1994" s="29"/>
    </row>
    <row r="1995" spans="1:7" ht="15.75" thickBot="1" x14ac:dyDescent="0.3">
      <c r="A1995" s="25"/>
      <c r="B1995" s="29">
        <f t="shared" si="158"/>
        <v>0</v>
      </c>
      <c r="C1995" s="29" t="str">
        <f t="shared" si="157"/>
        <v>#</v>
      </c>
      <c r="D1995" s="29">
        <f t="shared" si="159"/>
        <v>1</v>
      </c>
      <c r="E1995" s="30" t="str">
        <f t="shared" si="161"/>
        <v>NA</v>
      </c>
      <c r="F1995" s="44" t="str">
        <f t="shared" si="160"/>
        <v/>
      </c>
      <c r="G1995" s="29"/>
    </row>
    <row r="1996" spans="1:7" ht="15.75" thickBot="1" x14ac:dyDescent="0.3">
      <c r="A1996" s="24"/>
      <c r="B1996" s="29">
        <f t="shared" si="158"/>
        <v>0</v>
      </c>
      <c r="C1996" s="29" t="str">
        <f t="shared" si="157"/>
        <v>#</v>
      </c>
      <c r="D1996" s="29">
        <f t="shared" si="159"/>
        <v>1</v>
      </c>
      <c r="E1996" s="30" t="str">
        <f t="shared" si="161"/>
        <v>NA</v>
      </c>
      <c r="F1996" s="44" t="str">
        <f t="shared" si="160"/>
        <v/>
      </c>
      <c r="G1996" s="29"/>
    </row>
    <row r="1997" spans="1:7" ht="15.75" thickBot="1" x14ac:dyDescent="0.3">
      <c r="A1997" s="25"/>
      <c r="B1997" s="29">
        <f t="shared" si="158"/>
        <v>0</v>
      </c>
      <c r="C1997" s="29" t="str">
        <f t="shared" si="157"/>
        <v>#</v>
      </c>
      <c r="D1997" s="29">
        <f t="shared" si="159"/>
        <v>1</v>
      </c>
      <c r="E1997" s="30" t="str">
        <f t="shared" si="161"/>
        <v>NA</v>
      </c>
      <c r="F1997" s="44" t="str">
        <f t="shared" si="160"/>
        <v/>
      </c>
      <c r="G1997" s="29"/>
    </row>
    <row r="1998" spans="1:7" ht="15.75" thickBot="1" x14ac:dyDescent="0.3">
      <c r="A1998" s="24"/>
      <c r="B1998" s="29">
        <f t="shared" si="158"/>
        <v>0</v>
      </c>
      <c r="C1998" s="29" t="str">
        <f t="shared" si="157"/>
        <v>#</v>
      </c>
      <c r="D1998" s="29">
        <f t="shared" si="159"/>
        <v>1</v>
      </c>
      <c r="E1998" s="30" t="str">
        <f t="shared" si="161"/>
        <v>NA</v>
      </c>
      <c r="F1998" s="44" t="str">
        <f t="shared" si="160"/>
        <v/>
      </c>
      <c r="G1998" s="29"/>
    </row>
    <row r="1999" spans="1:7" ht="15.75" thickBot="1" x14ac:dyDescent="0.3">
      <c r="A1999" s="25"/>
      <c r="B1999" s="29">
        <f t="shared" si="158"/>
        <v>0</v>
      </c>
      <c r="C1999" s="29" t="str">
        <f t="shared" si="157"/>
        <v>#</v>
      </c>
      <c r="D1999" s="29">
        <f t="shared" si="159"/>
        <v>1</v>
      </c>
      <c r="E1999" s="30" t="str">
        <f t="shared" si="161"/>
        <v>NA</v>
      </c>
      <c r="F1999" s="44" t="str">
        <f t="shared" si="160"/>
        <v/>
      </c>
      <c r="G1999" s="29"/>
    </row>
    <row r="2000" spans="1:7" ht="15.75" thickBot="1" x14ac:dyDescent="0.3">
      <c r="A2000" s="24"/>
      <c r="B2000" s="29">
        <f t="shared" si="158"/>
        <v>0</v>
      </c>
      <c r="C2000" s="29" t="str">
        <f t="shared" si="157"/>
        <v>#</v>
      </c>
      <c r="D2000" s="29">
        <f t="shared" si="159"/>
        <v>1</v>
      </c>
      <c r="E2000" s="30" t="str">
        <f t="shared" si="161"/>
        <v>NA</v>
      </c>
      <c r="F2000" s="44" t="str">
        <f t="shared" si="160"/>
        <v/>
      </c>
      <c r="G2000" s="29"/>
    </row>
    <row r="2001" spans="1:7" ht="15.75" thickBot="1" x14ac:dyDescent="0.3">
      <c r="A2001" s="25"/>
      <c r="B2001" s="29">
        <f t="shared" si="158"/>
        <v>0</v>
      </c>
      <c r="C2001" s="29" t="str">
        <f t="shared" si="157"/>
        <v>#</v>
      </c>
      <c r="D2001" s="29">
        <f t="shared" si="159"/>
        <v>1</v>
      </c>
      <c r="E2001" s="30" t="str">
        <f t="shared" si="161"/>
        <v>NA</v>
      </c>
      <c r="F2001" s="44" t="str">
        <f t="shared" si="160"/>
        <v/>
      </c>
      <c r="G2001" s="29"/>
    </row>
    <row r="2002" spans="1:7" ht="15.75" thickBot="1" x14ac:dyDescent="0.3">
      <c r="A2002" s="24"/>
      <c r="B2002" s="29">
        <f t="shared" si="158"/>
        <v>0</v>
      </c>
      <c r="C2002" s="29" t="str">
        <f t="shared" si="157"/>
        <v>#</v>
      </c>
      <c r="D2002" s="29">
        <f t="shared" si="159"/>
        <v>1</v>
      </c>
      <c r="E2002" s="30" t="str">
        <f t="shared" si="161"/>
        <v>NA</v>
      </c>
      <c r="F2002" s="44" t="str">
        <f t="shared" si="160"/>
        <v/>
      </c>
      <c r="G2002" s="29"/>
    </row>
    <row r="2003" spans="1:7" ht="15.75" thickBot="1" x14ac:dyDescent="0.3">
      <c r="A2003" s="25"/>
      <c r="B2003" s="29">
        <f t="shared" si="158"/>
        <v>0</v>
      </c>
      <c r="C2003" s="29" t="str">
        <f t="shared" ref="C2003:C2066" si="162" xml:space="preserve"> "#" &amp; IFERROR(MID(A2003,1,FIND(",",A2003,1)-1),"")</f>
        <v>#</v>
      </c>
      <c r="D2003" s="29">
        <f t="shared" si="159"/>
        <v>1</v>
      </c>
      <c r="E2003" s="30" t="str">
        <f t="shared" si="161"/>
        <v>NA</v>
      </c>
      <c r="F2003" s="44" t="str">
        <f t="shared" si="160"/>
        <v/>
      </c>
      <c r="G2003" s="29"/>
    </row>
    <row r="2004" spans="1:7" ht="15.75" thickBot="1" x14ac:dyDescent="0.3">
      <c r="A2004" s="24"/>
      <c r="B2004" s="29">
        <f t="shared" si="158"/>
        <v>0</v>
      </c>
      <c r="C2004" s="29" t="str">
        <f t="shared" si="162"/>
        <v>#</v>
      </c>
      <c r="D2004" s="29">
        <f t="shared" si="159"/>
        <v>1</v>
      </c>
      <c r="E2004" s="30" t="str">
        <f t="shared" si="161"/>
        <v>NA</v>
      </c>
      <c r="F2004" s="44" t="str">
        <f t="shared" si="160"/>
        <v/>
      </c>
      <c r="G2004" s="29"/>
    </row>
    <row r="2005" spans="1:7" ht="15.75" thickBot="1" x14ac:dyDescent="0.3">
      <c r="A2005" s="25"/>
      <c r="B2005" s="29">
        <f t="shared" si="158"/>
        <v>0</v>
      </c>
      <c r="C2005" s="29" t="str">
        <f t="shared" si="162"/>
        <v>#</v>
      </c>
      <c r="D2005" s="29">
        <f t="shared" si="159"/>
        <v>1</v>
      </c>
      <c r="E2005" s="30" t="str">
        <f t="shared" si="161"/>
        <v>NA</v>
      </c>
      <c r="F2005" s="44" t="str">
        <f t="shared" si="160"/>
        <v/>
      </c>
      <c r="G2005" s="29"/>
    </row>
    <row r="2006" spans="1:7" ht="15.75" thickBot="1" x14ac:dyDescent="0.3">
      <c r="A2006" s="24"/>
      <c r="B2006" s="29">
        <f t="shared" si="158"/>
        <v>0</v>
      </c>
      <c r="C2006" s="29" t="str">
        <f t="shared" si="162"/>
        <v>#</v>
      </c>
      <c r="D2006" s="29">
        <f t="shared" si="159"/>
        <v>1</v>
      </c>
      <c r="E2006" s="30" t="str">
        <f t="shared" si="161"/>
        <v>NA</v>
      </c>
      <c r="F2006" s="44" t="str">
        <f t="shared" si="160"/>
        <v/>
      </c>
      <c r="G2006" s="29"/>
    </row>
    <row r="2007" spans="1:7" ht="15.75" thickBot="1" x14ac:dyDescent="0.3">
      <c r="A2007" s="25"/>
      <c r="B2007" s="29">
        <f t="shared" si="158"/>
        <v>0</v>
      </c>
      <c r="C2007" s="29" t="str">
        <f t="shared" si="162"/>
        <v>#</v>
      </c>
      <c r="D2007" s="29">
        <f t="shared" si="159"/>
        <v>1</v>
      </c>
      <c r="E2007" s="30" t="str">
        <f t="shared" si="161"/>
        <v>NA</v>
      </c>
      <c r="F2007" s="44" t="str">
        <f t="shared" si="160"/>
        <v/>
      </c>
      <c r="G2007" s="29"/>
    </row>
    <row r="2008" spans="1:7" ht="15.75" thickBot="1" x14ac:dyDescent="0.3">
      <c r="A2008" s="24"/>
      <c r="B2008" s="29">
        <f t="shared" si="158"/>
        <v>0</v>
      </c>
      <c r="C2008" s="29" t="str">
        <f t="shared" si="162"/>
        <v>#</v>
      </c>
      <c r="D2008" s="29">
        <f t="shared" si="159"/>
        <v>1</v>
      </c>
      <c r="E2008" s="30" t="str">
        <f t="shared" si="161"/>
        <v>NA</v>
      </c>
      <c r="F2008" s="44" t="str">
        <f t="shared" si="160"/>
        <v/>
      </c>
      <c r="G2008" s="29"/>
    </row>
    <row r="2009" spans="1:7" ht="15.75" thickBot="1" x14ac:dyDescent="0.3">
      <c r="A2009" s="25"/>
      <c r="B2009" s="29">
        <f t="shared" si="158"/>
        <v>0</v>
      </c>
      <c r="C2009" s="29" t="str">
        <f t="shared" si="162"/>
        <v>#</v>
      </c>
      <c r="D2009" s="29">
        <f t="shared" si="159"/>
        <v>1</v>
      </c>
      <c r="E2009" s="30" t="str">
        <f t="shared" si="161"/>
        <v>NA</v>
      </c>
      <c r="F2009" s="44" t="str">
        <f t="shared" si="160"/>
        <v/>
      </c>
      <c r="G2009" s="29"/>
    </row>
    <row r="2010" spans="1:7" ht="15.75" thickBot="1" x14ac:dyDescent="0.3">
      <c r="A2010" s="24"/>
      <c r="B2010" s="29">
        <f t="shared" si="158"/>
        <v>0</v>
      </c>
      <c r="C2010" s="29" t="str">
        <f t="shared" si="162"/>
        <v>#</v>
      </c>
      <c r="D2010" s="29">
        <f t="shared" si="159"/>
        <v>1</v>
      </c>
      <c r="E2010" s="30" t="str">
        <f t="shared" si="161"/>
        <v>NA</v>
      </c>
      <c r="F2010" s="44" t="str">
        <f t="shared" si="160"/>
        <v/>
      </c>
      <c r="G2010" s="29"/>
    </row>
    <row r="2011" spans="1:7" ht="15.75" thickBot="1" x14ac:dyDescent="0.3">
      <c r="A2011" s="25"/>
      <c r="B2011" s="29">
        <f t="shared" si="158"/>
        <v>0</v>
      </c>
      <c r="C2011" s="29" t="str">
        <f t="shared" si="162"/>
        <v>#</v>
      </c>
      <c r="D2011" s="29">
        <f t="shared" si="159"/>
        <v>1</v>
      </c>
      <c r="E2011" s="30" t="str">
        <f t="shared" si="161"/>
        <v>NA</v>
      </c>
      <c r="F2011" s="44" t="str">
        <f t="shared" si="160"/>
        <v/>
      </c>
      <c r="G2011" s="29"/>
    </row>
    <row r="2012" spans="1:7" ht="15.75" thickBot="1" x14ac:dyDescent="0.3">
      <c r="A2012" s="24"/>
      <c r="B2012" s="29">
        <f t="shared" si="158"/>
        <v>0</v>
      </c>
      <c r="C2012" s="29" t="str">
        <f t="shared" si="162"/>
        <v>#</v>
      </c>
      <c r="D2012" s="29">
        <f t="shared" si="159"/>
        <v>1</v>
      </c>
      <c r="E2012" s="30" t="str">
        <f t="shared" si="161"/>
        <v>NA</v>
      </c>
      <c r="F2012" s="44" t="str">
        <f t="shared" si="160"/>
        <v/>
      </c>
      <c r="G2012" s="29"/>
    </row>
    <row r="2013" spans="1:7" ht="15.75" thickBot="1" x14ac:dyDescent="0.3">
      <c r="A2013" s="25"/>
      <c r="B2013" s="29">
        <f t="shared" si="158"/>
        <v>0</v>
      </c>
      <c r="C2013" s="29" t="str">
        <f t="shared" si="162"/>
        <v>#</v>
      </c>
      <c r="D2013" s="29">
        <f t="shared" si="159"/>
        <v>1</v>
      </c>
      <c r="E2013" s="30" t="str">
        <f t="shared" si="161"/>
        <v>NA</v>
      </c>
      <c r="F2013" s="44" t="str">
        <f t="shared" si="160"/>
        <v/>
      </c>
      <c r="G2013" s="29"/>
    </row>
    <row r="2014" spans="1:7" ht="15.75" thickBot="1" x14ac:dyDescent="0.3">
      <c r="A2014" s="24"/>
      <c r="B2014" s="29">
        <f t="shared" si="158"/>
        <v>0</v>
      </c>
      <c r="C2014" s="29" t="str">
        <f t="shared" si="162"/>
        <v>#</v>
      </c>
      <c r="D2014" s="29">
        <f t="shared" si="159"/>
        <v>1</v>
      </c>
      <c r="E2014" s="30" t="str">
        <f t="shared" si="161"/>
        <v>NA</v>
      </c>
      <c r="F2014" s="44" t="str">
        <f t="shared" si="160"/>
        <v/>
      </c>
      <c r="G2014" s="29"/>
    </row>
    <row r="2015" spans="1:7" ht="15.75" thickBot="1" x14ac:dyDescent="0.3">
      <c r="A2015" s="25"/>
      <c r="B2015" s="29">
        <f t="shared" si="158"/>
        <v>0</v>
      </c>
      <c r="C2015" s="29" t="str">
        <f t="shared" si="162"/>
        <v>#</v>
      </c>
      <c r="D2015" s="29">
        <f t="shared" si="159"/>
        <v>1</v>
      </c>
      <c r="E2015" s="30" t="str">
        <f t="shared" si="161"/>
        <v>NA</v>
      </c>
      <c r="F2015" s="44" t="str">
        <f t="shared" si="160"/>
        <v/>
      </c>
      <c r="G2015" s="29"/>
    </row>
    <row r="2016" spans="1:7" ht="15.75" thickBot="1" x14ac:dyDescent="0.3">
      <c r="A2016" s="24"/>
      <c r="B2016" s="29">
        <f t="shared" si="158"/>
        <v>0</v>
      </c>
      <c r="C2016" s="29" t="str">
        <f t="shared" si="162"/>
        <v>#</v>
      </c>
      <c r="D2016" s="29">
        <f t="shared" si="159"/>
        <v>1</v>
      </c>
      <c r="E2016" s="30" t="str">
        <f t="shared" si="161"/>
        <v>NA</v>
      </c>
      <c r="F2016" s="44" t="str">
        <f t="shared" si="160"/>
        <v/>
      </c>
      <c r="G2016" s="29"/>
    </row>
    <row r="2017" spans="1:7" ht="15.75" thickBot="1" x14ac:dyDescent="0.3">
      <c r="A2017" s="25"/>
      <c r="B2017" s="29">
        <f t="shared" si="158"/>
        <v>0</v>
      </c>
      <c r="C2017" s="29" t="str">
        <f t="shared" si="162"/>
        <v>#</v>
      </c>
      <c r="D2017" s="29">
        <f t="shared" si="159"/>
        <v>1</v>
      </c>
      <c r="E2017" s="30" t="str">
        <f t="shared" si="161"/>
        <v>NA</v>
      </c>
      <c r="F2017" s="44" t="str">
        <f t="shared" si="160"/>
        <v/>
      </c>
      <c r="G2017" s="29"/>
    </row>
    <row r="2018" spans="1:7" ht="15.75" thickBot="1" x14ac:dyDescent="0.3">
      <c r="A2018" s="24"/>
      <c r="B2018" s="29">
        <f t="shared" si="158"/>
        <v>0</v>
      </c>
      <c r="C2018" s="29" t="str">
        <f t="shared" si="162"/>
        <v>#</v>
      </c>
      <c r="D2018" s="29">
        <f t="shared" si="159"/>
        <v>1</v>
      </c>
      <c r="E2018" s="30" t="str">
        <f t="shared" si="161"/>
        <v>NA</v>
      </c>
      <c r="F2018" s="44" t="str">
        <f t="shared" si="160"/>
        <v/>
      </c>
      <c r="G2018" s="29"/>
    </row>
    <row r="2019" spans="1:7" ht="15.75" thickBot="1" x14ac:dyDescent="0.3">
      <c r="A2019" s="25"/>
      <c r="B2019" s="29">
        <f t="shared" si="158"/>
        <v>0</v>
      </c>
      <c r="C2019" s="29" t="str">
        <f t="shared" si="162"/>
        <v>#</v>
      </c>
      <c r="D2019" s="29">
        <f t="shared" si="159"/>
        <v>1</v>
      </c>
      <c r="E2019" s="30" t="str">
        <f t="shared" si="161"/>
        <v>NA</v>
      </c>
      <c r="F2019" s="44" t="str">
        <f t="shared" si="160"/>
        <v/>
      </c>
      <c r="G2019" s="29"/>
    </row>
    <row r="2020" spans="1:7" ht="15.75" thickBot="1" x14ac:dyDescent="0.3">
      <c r="A2020" s="24"/>
      <c r="B2020" s="29">
        <f t="shared" si="158"/>
        <v>0</v>
      </c>
      <c r="C2020" s="29" t="str">
        <f t="shared" si="162"/>
        <v>#</v>
      </c>
      <c r="D2020" s="29">
        <f t="shared" si="159"/>
        <v>1</v>
      </c>
      <c r="E2020" s="30" t="str">
        <f t="shared" si="161"/>
        <v>NA</v>
      </c>
      <c r="F2020" s="44" t="str">
        <f t="shared" si="160"/>
        <v/>
      </c>
      <c r="G2020" s="29"/>
    </row>
    <row r="2021" spans="1:7" ht="15.75" thickBot="1" x14ac:dyDescent="0.3">
      <c r="A2021" s="25"/>
      <c r="B2021" s="29">
        <f t="shared" si="158"/>
        <v>0</v>
      </c>
      <c r="C2021" s="29" t="str">
        <f t="shared" si="162"/>
        <v>#</v>
      </c>
      <c r="D2021" s="29">
        <f t="shared" si="159"/>
        <v>1</v>
      </c>
      <c r="E2021" s="30" t="str">
        <f t="shared" si="161"/>
        <v>NA</v>
      </c>
      <c r="F2021" s="44" t="str">
        <f t="shared" si="160"/>
        <v/>
      </c>
      <c r="G2021" s="29"/>
    </row>
    <row r="2022" spans="1:7" ht="15.75" thickBot="1" x14ac:dyDescent="0.3">
      <c r="A2022" s="24"/>
      <c r="B2022" s="29">
        <f t="shared" si="158"/>
        <v>0</v>
      </c>
      <c r="C2022" s="29" t="str">
        <f t="shared" si="162"/>
        <v>#</v>
      </c>
      <c r="D2022" s="29">
        <f t="shared" si="159"/>
        <v>1</v>
      </c>
      <c r="E2022" s="30" t="str">
        <f t="shared" si="161"/>
        <v>NA</v>
      </c>
      <c r="F2022" s="44" t="str">
        <f t="shared" si="160"/>
        <v/>
      </c>
      <c r="G2022" s="29"/>
    </row>
    <row r="2023" spans="1:7" ht="15.75" thickBot="1" x14ac:dyDescent="0.3">
      <c r="A2023" s="25"/>
      <c r="B2023" s="29">
        <f t="shared" si="158"/>
        <v>0</v>
      </c>
      <c r="C2023" s="29" t="str">
        <f t="shared" si="162"/>
        <v>#</v>
      </c>
      <c r="D2023" s="29">
        <f t="shared" si="159"/>
        <v>1</v>
      </c>
      <c r="E2023" s="30" t="str">
        <f t="shared" si="161"/>
        <v>NA</v>
      </c>
      <c r="F2023" s="44" t="str">
        <f t="shared" si="160"/>
        <v/>
      </c>
      <c r="G2023" s="29"/>
    </row>
    <row r="2024" spans="1:7" ht="15.75" thickBot="1" x14ac:dyDescent="0.3">
      <c r="A2024" s="24"/>
      <c r="B2024" s="29">
        <f t="shared" si="158"/>
        <v>0</v>
      </c>
      <c r="C2024" s="29" t="str">
        <f t="shared" si="162"/>
        <v>#</v>
      </c>
      <c r="D2024" s="29">
        <f t="shared" si="159"/>
        <v>1</v>
      </c>
      <c r="E2024" s="30" t="str">
        <f t="shared" si="161"/>
        <v>NA</v>
      </c>
      <c r="F2024" s="44" t="str">
        <f t="shared" si="160"/>
        <v/>
      </c>
      <c r="G2024" s="29"/>
    </row>
    <row r="2025" spans="1:7" ht="15.75" thickBot="1" x14ac:dyDescent="0.3">
      <c r="A2025" s="25"/>
      <c r="B2025" s="29">
        <f t="shared" si="158"/>
        <v>0</v>
      </c>
      <c r="C2025" s="29" t="str">
        <f t="shared" si="162"/>
        <v>#</v>
      </c>
      <c r="D2025" s="29">
        <f t="shared" si="159"/>
        <v>1</v>
      </c>
      <c r="E2025" s="30" t="str">
        <f t="shared" si="161"/>
        <v>NA</v>
      </c>
      <c r="F2025" s="44" t="str">
        <f t="shared" si="160"/>
        <v/>
      </c>
      <c r="G2025" s="29"/>
    </row>
    <row r="2026" spans="1:7" ht="15.75" thickBot="1" x14ac:dyDescent="0.3">
      <c r="A2026" s="24"/>
      <c r="B2026" s="29">
        <f t="shared" si="158"/>
        <v>0</v>
      </c>
      <c r="C2026" s="29" t="str">
        <f t="shared" si="162"/>
        <v>#</v>
      </c>
      <c r="D2026" s="29">
        <f t="shared" si="159"/>
        <v>1</v>
      </c>
      <c r="E2026" s="30" t="str">
        <f t="shared" si="161"/>
        <v>NA</v>
      </c>
      <c r="F2026" s="44" t="str">
        <f t="shared" si="160"/>
        <v/>
      </c>
      <c r="G2026" s="29"/>
    </row>
    <row r="2027" spans="1:7" ht="15.75" thickBot="1" x14ac:dyDescent="0.3">
      <c r="A2027" s="25"/>
      <c r="B2027" s="29">
        <f t="shared" si="158"/>
        <v>0</v>
      </c>
      <c r="C2027" s="29" t="str">
        <f t="shared" si="162"/>
        <v>#</v>
      </c>
      <c r="D2027" s="29">
        <f t="shared" si="159"/>
        <v>1</v>
      </c>
      <c r="E2027" s="30" t="str">
        <f t="shared" si="161"/>
        <v>NA</v>
      </c>
      <c r="F2027" s="44" t="str">
        <f t="shared" si="160"/>
        <v/>
      </c>
      <c r="G2027" s="29"/>
    </row>
    <row r="2028" spans="1:7" ht="15.75" thickBot="1" x14ac:dyDescent="0.3">
      <c r="A2028" s="24"/>
      <c r="B2028" s="29">
        <f t="shared" si="158"/>
        <v>0</v>
      </c>
      <c r="C2028" s="29" t="str">
        <f t="shared" si="162"/>
        <v>#</v>
      </c>
      <c r="D2028" s="29">
        <f t="shared" si="159"/>
        <v>1</v>
      </c>
      <c r="E2028" s="30" t="str">
        <f t="shared" si="161"/>
        <v>NA</v>
      </c>
      <c r="F2028" s="44" t="str">
        <f t="shared" si="160"/>
        <v/>
      </c>
      <c r="G2028" s="29"/>
    </row>
    <row r="2029" spans="1:7" ht="15.75" thickBot="1" x14ac:dyDescent="0.3">
      <c r="A2029" s="25"/>
      <c r="B2029" s="29">
        <f t="shared" si="158"/>
        <v>0</v>
      </c>
      <c r="C2029" s="29" t="str">
        <f t="shared" si="162"/>
        <v>#</v>
      </c>
      <c r="D2029" s="29">
        <f t="shared" si="159"/>
        <v>1</v>
      </c>
      <c r="E2029" s="30" t="str">
        <f t="shared" si="161"/>
        <v>NA</v>
      </c>
      <c r="F2029" s="44" t="str">
        <f t="shared" si="160"/>
        <v/>
      </c>
      <c r="G2029" s="29"/>
    </row>
    <row r="2030" spans="1:7" ht="15.75" thickBot="1" x14ac:dyDescent="0.3">
      <c r="A2030" s="24"/>
      <c r="B2030" s="29">
        <f t="shared" si="158"/>
        <v>0</v>
      </c>
      <c r="C2030" s="29" t="str">
        <f t="shared" si="162"/>
        <v>#</v>
      </c>
      <c r="D2030" s="29">
        <f t="shared" si="159"/>
        <v>1</v>
      </c>
      <c r="E2030" s="30" t="str">
        <f t="shared" si="161"/>
        <v>NA</v>
      </c>
      <c r="F2030" s="44" t="str">
        <f t="shared" si="160"/>
        <v/>
      </c>
      <c r="G2030" s="29"/>
    </row>
    <row r="2031" spans="1:7" ht="15.75" thickBot="1" x14ac:dyDescent="0.3">
      <c r="A2031" s="25"/>
      <c r="B2031" s="29">
        <f t="shared" si="158"/>
        <v>0</v>
      </c>
      <c r="C2031" s="29" t="str">
        <f t="shared" si="162"/>
        <v>#</v>
      </c>
      <c r="D2031" s="29">
        <f t="shared" si="159"/>
        <v>1</v>
      </c>
      <c r="E2031" s="30" t="str">
        <f t="shared" si="161"/>
        <v>NA</v>
      </c>
      <c r="F2031" s="44" t="str">
        <f t="shared" si="160"/>
        <v/>
      </c>
      <c r="G2031" s="29"/>
    </row>
    <row r="2032" spans="1:7" ht="15.75" thickBot="1" x14ac:dyDescent="0.3">
      <c r="A2032" s="24"/>
      <c r="B2032" s="29">
        <f t="shared" si="158"/>
        <v>0</v>
      </c>
      <c r="C2032" s="29" t="str">
        <f t="shared" si="162"/>
        <v>#</v>
      </c>
      <c r="D2032" s="29">
        <f t="shared" si="159"/>
        <v>1</v>
      </c>
      <c r="E2032" s="30" t="str">
        <f t="shared" si="161"/>
        <v>NA</v>
      </c>
      <c r="F2032" s="44" t="str">
        <f t="shared" si="160"/>
        <v/>
      </c>
      <c r="G2032" s="29"/>
    </row>
    <row r="2033" spans="1:7" ht="15.75" thickBot="1" x14ac:dyDescent="0.3">
      <c r="A2033" s="25"/>
      <c r="B2033" s="29">
        <f t="shared" si="158"/>
        <v>0</v>
      </c>
      <c r="C2033" s="29" t="str">
        <f t="shared" si="162"/>
        <v>#</v>
      </c>
      <c r="D2033" s="29">
        <f t="shared" si="159"/>
        <v>1</v>
      </c>
      <c r="E2033" s="30" t="str">
        <f t="shared" si="161"/>
        <v>NA</v>
      </c>
      <c r="F2033" s="44" t="str">
        <f t="shared" si="160"/>
        <v/>
      </c>
      <c r="G2033" s="29"/>
    </row>
    <row r="2034" spans="1:7" ht="15.75" thickBot="1" x14ac:dyDescent="0.3">
      <c r="A2034" s="24"/>
      <c r="B2034" s="29">
        <f t="shared" si="158"/>
        <v>0</v>
      </c>
      <c r="C2034" s="29" t="str">
        <f t="shared" si="162"/>
        <v>#</v>
      </c>
      <c r="D2034" s="29">
        <f t="shared" si="159"/>
        <v>1</v>
      </c>
      <c r="E2034" s="30" t="str">
        <f t="shared" si="161"/>
        <v>NA</v>
      </c>
      <c r="F2034" s="44" t="str">
        <f t="shared" si="160"/>
        <v/>
      </c>
      <c r="G2034" s="29"/>
    </row>
    <row r="2035" spans="1:7" ht="15.75" thickBot="1" x14ac:dyDescent="0.3">
      <c r="A2035" s="25"/>
      <c r="B2035" s="29">
        <f t="shared" si="158"/>
        <v>0</v>
      </c>
      <c r="C2035" s="29" t="str">
        <f t="shared" si="162"/>
        <v>#</v>
      </c>
      <c r="D2035" s="29">
        <f t="shared" si="159"/>
        <v>1</v>
      </c>
      <c r="E2035" s="30" t="str">
        <f t="shared" si="161"/>
        <v>NA</v>
      </c>
      <c r="F2035" s="44" t="str">
        <f t="shared" si="160"/>
        <v/>
      </c>
      <c r="G2035" s="29"/>
    </row>
    <row r="2036" spans="1:7" ht="15.75" thickBot="1" x14ac:dyDescent="0.3">
      <c r="A2036" s="24"/>
      <c r="B2036" s="29">
        <f t="shared" si="158"/>
        <v>0</v>
      </c>
      <c r="C2036" s="29" t="str">
        <f t="shared" si="162"/>
        <v>#</v>
      </c>
      <c r="D2036" s="29">
        <f t="shared" si="159"/>
        <v>1</v>
      </c>
      <c r="E2036" s="30" t="str">
        <f t="shared" si="161"/>
        <v>NA</v>
      </c>
      <c r="F2036" s="44" t="str">
        <f t="shared" si="160"/>
        <v/>
      </c>
      <c r="G2036" s="29"/>
    </row>
    <row r="2037" spans="1:7" ht="15.75" thickBot="1" x14ac:dyDescent="0.3">
      <c r="A2037" s="25"/>
      <c r="B2037" s="29">
        <f t="shared" si="158"/>
        <v>0</v>
      </c>
      <c r="C2037" s="29" t="str">
        <f t="shared" si="162"/>
        <v>#</v>
      </c>
      <c r="D2037" s="29">
        <f t="shared" si="159"/>
        <v>1</v>
      </c>
      <c r="E2037" s="30" t="str">
        <f t="shared" si="161"/>
        <v>NA</v>
      </c>
      <c r="F2037" s="44" t="str">
        <f t="shared" si="160"/>
        <v/>
      </c>
      <c r="G2037" s="29"/>
    </row>
    <row r="2038" spans="1:7" ht="15.75" thickBot="1" x14ac:dyDescent="0.3">
      <c r="A2038" s="24"/>
      <c r="B2038" s="29">
        <f t="shared" si="158"/>
        <v>0</v>
      </c>
      <c r="C2038" s="29" t="str">
        <f t="shared" si="162"/>
        <v>#</v>
      </c>
      <c r="D2038" s="29">
        <f t="shared" si="159"/>
        <v>1</v>
      </c>
      <c r="E2038" s="30" t="str">
        <f t="shared" si="161"/>
        <v>NA</v>
      </c>
      <c r="F2038" s="44" t="str">
        <f t="shared" si="160"/>
        <v/>
      </c>
      <c r="G2038" s="29"/>
    </row>
    <row r="2039" spans="1:7" ht="15.75" thickBot="1" x14ac:dyDescent="0.3">
      <c r="A2039" s="25"/>
      <c r="B2039" s="29">
        <f t="shared" si="158"/>
        <v>0</v>
      </c>
      <c r="C2039" s="29" t="str">
        <f t="shared" si="162"/>
        <v>#</v>
      </c>
      <c r="D2039" s="29">
        <f t="shared" si="159"/>
        <v>1</v>
      </c>
      <c r="E2039" s="30" t="str">
        <f t="shared" si="161"/>
        <v>NA</v>
      </c>
      <c r="F2039" s="44" t="str">
        <f t="shared" si="160"/>
        <v/>
      </c>
      <c r="G2039" s="29"/>
    </row>
    <row r="2040" spans="1:7" ht="15.75" thickBot="1" x14ac:dyDescent="0.3">
      <c r="A2040" s="24"/>
      <c r="B2040" s="29">
        <f t="shared" si="158"/>
        <v>0</v>
      </c>
      <c r="C2040" s="29" t="str">
        <f t="shared" si="162"/>
        <v>#</v>
      </c>
      <c r="D2040" s="29">
        <f t="shared" si="159"/>
        <v>1</v>
      </c>
      <c r="E2040" s="30" t="str">
        <f t="shared" si="161"/>
        <v>NA</v>
      </c>
      <c r="F2040" s="44" t="str">
        <f t="shared" si="160"/>
        <v/>
      </c>
      <c r="G2040" s="29"/>
    </row>
    <row r="2041" spans="1:7" ht="15.75" thickBot="1" x14ac:dyDescent="0.3">
      <c r="A2041" s="25"/>
      <c r="B2041" s="29">
        <f t="shared" si="158"/>
        <v>0</v>
      </c>
      <c r="C2041" s="29" t="str">
        <f t="shared" si="162"/>
        <v>#</v>
      </c>
      <c r="D2041" s="29">
        <f t="shared" si="159"/>
        <v>1</v>
      </c>
      <c r="E2041" s="30" t="str">
        <f t="shared" si="161"/>
        <v>NA</v>
      </c>
      <c r="F2041" s="44" t="str">
        <f t="shared" si="160"/>
        <v/>
      </c>
      <c r="G2041" s="29"/>
    </row>
    <row r="2042" spans="1:7" ht="15.75" thickBot="1" x14ac:dyDescent="0.3">
      <c r="A2042" s="24"/>
      <c r="B2042" s="29">
        <f t="shared" si="158"/>
        <v>0</v>
      </c>
      <c r="C2042" s="29" t="str">
        <f t="shared" si="162"/>
        <v>#</v>
      </c>
      <c r="D2042" s="29">
        <f t="shared" si="159"/>
        <v>1</v>
      </c>
      <c r="E2042" s="30" t="str">
        <f t="shared" si="161"/>
        <v>NA</v>
      </c>
      <c r="F2042" s="44" t="str">
        <f t="shared" si="160"/>
        <v/>
      </c>
      <c r="G2042" s="29"/>
    </row>
    <row r="2043" spans="1:7" ht="15.75" thickBot="1" x14ac:dyDescent="0.3">
      <c r="A2043" s="25"/>
      <c r="B2043" s="29">
        <f t="shared" si="158"/>
        <v>0</v>
      </c>
      <c r="C2043" s="29" t="str">
        <f t="shared" si="162"/>
        <v>#</v>
      </c>
      <c r="D2043" s="29">
        <f t="shared" si="159"/>
        <v>1</v>
      </c>
      <c r="E2043" s="30" t="str">
        <f t="shared" si="161"/>
        <v>NA</v>
      </c>
      <c r="F2043" s="44" t="str">
        <f t="shared" si="160"/>
        <v/>
      </c>
      <c r="G2043" s="29"/>
    </row>
    <row r="2044" spans="1:7" ht="15.75" thickBot="1" x14ac:dyDescent="0.3">
      <c r="A2044" s="24"/>
      <c r="B2044" s="29">
        <f t="shared" si="158"/>
        <v>0</v>
      </c>
      <c r="C2044" s="29" t="str">
        <f t="shared" si="162"/>
        <v>#</v>
      </c>
      <c r="D2044" s="29">
        <f t="shared" si="159"/>
        <v>1</v>
      </c>
      <c r="E2044" s="30" t="str">
        <f t="shared" si="161"/>
        <v>NA</v>
      </c>
      <c r="F2044" s="44" t="str">
        <f t="shared" si="160"/>
        <v/>
      </c>
      <c r="G2044" s="29"/>
    </row>
    <row r="2045" spans="1:7" ht="15.75" thickBot="1" x14ac:dyDescent="0.3">
      <c r="A2045" s="25"/>
      <c r="B2045" s="29">
        <f t="shared" si="158"/>
        <v>0</v>
      </c>
      <c r="C2045" s="29" t="str">
        <f t="shared" si="162"/>
        <v>#</v>
      </c>
      <c r="D2045" s="29">
        <f t="shared" si="159"/>
        <v>1</v>
      </c>
      <c r="E2045" s="30" t="str">
        <f t="shared" si="161"/>
        <v>NA</v>
      </c>
      <c r="F2045" s="44" t="str">
        <f t="shared" si="160"/>
        <v/>
      </c>
      <c r="G2045" s="29"/>
    </row>
    <row r="2046" spans="1:7" ht="15.75" thickBot="1" x14ac:dyDescent="0.3">
      <c r="A2046" s="24"/>
      <c r="B2046" s="29">
        <f t="shared" si="158"/>
        <v>0</v>
      </c>
      <c r="C2046" s="29" t="str">
        <f t="shared" si="162"/>
        <v>#</v>
      </c>
      <c r="D2046" s="29">
        <f t="shared" si="159"/>
        <v>1</v>
      </c>
      <c r="E2046" s="30" t="str">
        <f t="shared" si="161"/>
        <v>NA</v>
      </c>
      <c r="F2046" s="44" t="str">
        <f t="shared" si="160"/>
        <v/>
      </c>
      <c r="G2046" s="29"/>
    </row>
    <row r="2047" spans="1:7" ht="15.75" thickBot="1" x14ac:dyDescent="0.3">
      <c r="A2047" s="25"/>
      <c r="B2047" s="29">
        <f t="shared" si="158"/>
        <v>0</v>
      </c>
      <c r="C2047" s="29" t="str">
        <f t="shared" si="162"/>
        <v>#</v>
      </c>
      <c r="D2047" s="29">
        <f t="shared" si="159"/>
        <v>1</v>
      </c>
      <c r="E2047" s="30" t="str">
        <f t="shared" si="161"/>
        <v>NA</v>
      </c>
      <c r="F2047" s="44" t="str">
        <f t="shared" si="160"/>
        <v/>
      </c>
      <c r="G2047" s="29"/>
    </row>
    <row r="2048" spans="1:7" ht="15.75" thickBot="1" x14ac:dyDescent="0.3">
      <c r="A2048" s="24"/>
      <c r="B2048" s="29">
        <f t="shared" si="158"/>
        <v>0</v>
      </c>
      <c r="C2048" s="29" t="str">
        <f t="shared" si="162"/>
        <v>#</v>
      </c>
      <c r="D2048" s="29">
        <f t="shared" si="159"/>
        <v>1</v>
      </c>
      <c r="E2048" s="30" t="str">
        <f t="shared" si="161"/>
        <v>NA</v>
      </c>
      <c r="F2048" s="44" t="str">
        <f t="shared" si="160"/>
        <v/>
      </c>
      <c r="G2048" s="29"/>
    </row>
    <row r="2049" spans="1:7" ht="15.75" thickBot="1" x14ac:dyDescent="0.3">
      <c r="A2049" s="25"/>
      <c r="B2049" s="29">
        <f t="shared" si="158"/>
        <v>0</v>
      </c>
      <c r="C2049" s="29" t="str">
        <f t="shared" si="162"/>
        <v>#</v>
      </c>
      <c r="D2049" s="29">
        <f t="shared" si="159"/>
        <v>1</v>
      </c>
      <c r="E2049" s="30" t="str">
        <f t="shared" si="161"/>
        <v>NA</v>
      </c>
      <c r="F2049" s="44" t="str">
        <f t="shared" si="160"/>
        <v/>
      </c>
      <c r="G2049" s="29"/>
    </row>
    <row r="2050" spans="1:7" ht="15.75" thickBot="1" x14ac:dyDescent="0.3">
      <c r="A2050" s="24"/>
      <c r="B2050" s="29">
        <f t="shared" ref="B2050:B2113" si="163">LEN(A2050)</f>
        <v>0</v>
      </c>
      <c r="C2050" s="29" t="str">
        <f t="shared" si="162"/>
        <v>#</v>
      </c>
      <c r="D2050" s="29">
        <f t="shared" ref="D2050:D2113" si="164">LEN(C2050)</f>
        <v>1</v>
      </c>
      <c r="E2050" s="30" t="str">
        <f t="shared" si="161"/>
        <v>NA</v>
      </c>
      <c r="F2050" s="44" t="str">
        <f t="shared" ref="F2050:F2113" si="165">IFERROR(MID(E2050,1,FIND(",",E2050,1)-1),"")</f>
        <v/>
      </c>
      <c r="G2050" s="29"/>
    </row>
    <row r="2051" spans="1:7" ht="15.75" thickBot="1" x14ac:dyDescent="0.3">
      <c r="A2051" s="25"/>
      <c r="B2051" s="29">
        <f t="shared" si="163"/>
        <v>0</v>
      </c>
      <c r="C2051" s="29" t="str">
        <f t="shared" si="162"/>
        <v>#</v>
      </c>
      <c r="D2051" s="29">
        <f t="shared" si="164"/>
        <v>1</v>
      </c>
      <c r="E2051" s="30" t="str">
        <f t="shared" si="161"/>
        <v>NA</v>
      </c>
      <c r="F2051" s="44" t="str">
        <f t="shared" si="165"/>
        <v/>
      </c>
      <c r="G2051" s="29"/>
    </row>
    <row r="2052" spans="1:7" ht="15.75" thickBot="1" x14ac:dyDescent="0.3">
      <c r="A2052" s="24"/>
      <c r="B2052" s="29">
        <f t="shared" si="163"/>
        <v>0</v>
      </c>
      <c r="C2052" s="29" t="str">
        <f t="shared" si="162"/>
        <v>#</v>
      </c>
      <c r="D2052" s="29">
        <f t="shared" si="164"/>
        <v>1</v>
      </c>
      <c r="E2052" s="30" t="str">
        <f t="shared" si="161"/>
        <v>NA</v>
      </c>
      <c r="F2052" s="44" t="str">
        <f t="shared" si="165"/>
        <v/>
      </c>
      <c r="G2052" s="29"/>
    </row>
    <row r="2053" spans="1:7" ht="15.75" thickBot="1" x14ac:dyDescent="0.3">
      <c r="A2053" s="25"/>
      <c r="B2053" s="29">
        <f t="shared" si="163"/>
        <v>0</v>
      </c>
      <c r="C2053" s="29" t="str">
        <f t="shared" si="162"/>
        <v>#</v>
      </c>
      <c r="D2053" s="29">
        <f t="shared" si="164"/>
        <v>1</v>
      </c>
      <c r="E2053" s="30" t="str">
        <f t="shared" ref="E2053:E2116" si="166">IFERROR(TEXT(DATE(RIGHT(MID(A2053,FIND("µ",SUBSTITUTE(A2053,",","µ",1))+2,FIND("µ",SUBSTITUTE(A2053,",","µ",2))-FIND("µ",SUBSTITUTE(A2053,",","µ",1))+4),4),MONTH(1&amp;MID(MID(A2053,FIND("µ",SUBSTITUTE(A2053,",","µ",1))+2,FIND("µ",SUBSTITUTE(A2053,",","µ",2))-FIND("µ",SUBSTITUTE(A2053,",","µ",1))+4),1,FIND(" ",MID(A2053,FIND("µ",SUBSTITUTE(A2053,",","µ",1))+2,FIND("µ",SUBSTITUTE(A2053,",","µ",2))-FIND("µ",SUBSTITUTE(A2053,",","µ",1))+4))-1)),MID(MID(A2053,FIND("µ",SUBSTITUTE(A2053,",","µ",1))+2,FIND("µ",SUBSTITUTE(A2053,",","µ",2))-FIND("µ",SUBSTITUTE(A2053,",","µ",1))+4),FIND(" ",MID(A2053,FIND("µ",SUBSTITUTE(A2053,",","µ",1))+2,FIND("µ",SUBSTITUTE(A2053,",","µ",2))-FIND("µ",SUBSTITUTE(A2053,",","µ",1))+4))+1,2)),"JJ/MM/AA") &amp;","&amp;" "&amp; TEXT(VALUE(MID(A2053,FIND(""",""",A2053)+3,10)),"hh:mm:ss")&amp;" "&amp;MID(A2053,FIND("µ",SUBSTITUTE(A2053,",","µ",4))+2,FIND("µ",SUBSTITUTE(A2053,",","µ",5))-FIND("µ",SUBSTITUTE(A2053,",","µ",4))-3) &amp;" "&amp;MID(A2053,FIND("µ",SUBSTITUTE(A2053,",","µ",20))+2,FIND("µ",SUBSTITUTE(A2053,",","µ",21))-FIND("µ",SUBSTITUTE(A2053,",","µ",20))-3)&amp;" "&amp;MID(A2053,FIND("µ",SUBSTITUTE(A2053,",","µ",25))+2,FIND("µ",SUBSTITUTE(A2053,",","µ",26))-FIND("µ",SUBSTITUTE(A2053,",","µ",25))-3)&amp;" "&amp;"€"&amp;MID(A2053,FIND("µ",SUBSTITUTE(A2053,",","µ",26))+2,FIND("µ",SUBSTITUTE(A2053,",","µ",27))-FIND("µ",SUBSTITUTE(A2053,",","µ",26))-3),"NA")</f>
        <v>NA</v>
      </c>
      <c r="F2053" s="44" t="str">
        <f t="shared" si="165"/>
        <v/>
      </c>
      <c r="G2053" s="29"/>
    </row>
    <row r="2054" spans="1:7" ht="15.75" thickBot="1" x14ac:dyDescent="0.3">
      <c r="A2054" s="24"/>
      <c r="B2054" s="29">
        <f t="shared" si="163"/>
        <v>0</v>
      </c>
      <c r="C2054" s="29" t="str">
        <f t="shared" si="162"/>
        <v>#</v>
      </c>
      <c r="D2054" s="29">
        <f t="shared" si="164"/>
        <v>1</v>
      </c>
      <c r="E2054" s="30" t="str">
        <f t="shared" si="166"/>
        <v>NA</v>
      </c>
      <c r="F2054" s="44" t="str">
        <f t="shared" si="165"/>
        <v/>
      </c>
      <c r="G2054" s="29"/>
    </row>
    <row r="2055" spans="1:7" ht="15.75" thickBot="1" x14ac:dyDescent="0.3">
      <c r="A2055" s="25"/>
      <c r="B2055" s="29">
        <f t="shared" si="163"/>
        <v>0</v>
      </c>
      <c r="C2055" s="29" t="str">
        <f t="shared" si="162"/>
        <v>#</v>
      </c>
      <c r="D2055" s="29">
        <f t="shared" si="164"/>
        <v>1</v>
      </c>
      <c r="E2055" s="30" t="str">
        <f t="shared" si="166"/>
        <v>NA</v>
      </c>
      <c r="F2055" s="44" t="str">
        <f t="shared" si="165"/>
        <v/>
      </c>
      <c r="G2055" s="29"/>
    </row>
    <row r="2056" spans="1:7" ht="15.75" thickBot="1" x14ac:dyDescent="0.3">
      <c r="A2056" s="24"/>
      <c r="B2056" s="29">
        <f t="shared" si="163"/>
        <v>0</v>
      </c>
      <c r="C2056" s="29" t="str">
        <f t="shared" si="162"/>
        <v>#</v>
      </c>
      <c r="D2056" s="29">
        <f t="shared" si="164"/>
        <v>1</v>
      </c>
      <c r="E2056" s="30" t="str">
        <f t="shared" si="166"/>
        <v>NA</v>
      </c>
      <c r="F2056" s="44" t="str">
        <f t="shared" si="165"/>
        <v/>
      </c>
      <c r="G2056" s="29"/>
    </row>
    <row r="2057" spans="1:7" ht="15.75" thickBot="1" x14ac:dyDescent="0.3">
      <c r="A2057" s="25"/>
      <c r="B2057" s="29">
        <f t="shared" si="163"/>
        <v>0</v>
      </c>
      <c r="C2057" s="29" t="str">
        <f t="shared" si="162"/>
        <v>#</v>
      </c>
      <c r="D2057" s="29">
        <f t="shared" si="164"/>
        <v>1</v>
      </c>
      <c r="E2057" s="30" t="str">
        <f t="shared" si="166"/>
        <v>NA</v>
      </c>
      <c r="F2057" s="44" t="str">
        <f t="shared" si="165"/>
        <v/>
      </c>
      <c r="G2057" s="29"/>
    </row>
    <row r="2058" spans="1:7" ht="15.75" thickBot="1" x14ac:dyDescent="0.3">
      <c r="A2058" s="24"/>
      <c r="B2058" s="29">
        <f t="shared" si="163"/>
        <v>0</v>
      </c>
      <c r="C2058" s="29" t="str">
        <f t="shared" si="162"/>
        <v>#</v>
      </c>
      <c r="D2058" s="29">
        <f t="shared" si="164"/>
        <v>1</v>
      </c>
      <c r="E2058" s="30" t="str">
        <f t="shared" si="166"/>
        <v>NA</v>
      </c>
      <c r="F2058" s="44" t="str">
        <f t="shared" si="165"/>
        <v/>
      </c>
      <c r="G2058" s="29"/>
    </row>
    <row r="2059" spans="1:7" ht="15.75" thickBot="1" x14ac:dyDescent="0.3">
      <c r="A2059" s="25"/>
      <c r="B2059" s="29">
        <f t="shared" si="163"/>
        <v>0</v>
      </c>
      <c r="C2059" s="29" t="str">
        <f t="shared" si="162"/>
        <v>#</v>
      </c>
      <c r="D2059" s="29">
        <f t="shared" si="164"/>
        <v>1</v>
      </c>
      <c r="E2059" s="30" t="str">
        <f t="shared" si="166"/>
        <v>NA</v>
      </c>
      <c r="F2059" s="44" t="str">
        <f t="shared" si="165"/>
        <v/>
      </c>
      <c r="G2059" s="29"/>
    </row>
    <row r="2060" spans="1:7" ht="15.75" thickBot="1" x14ac:dyDescent="0.3">
      <c r="A2060" s="24"/>
      <c r="B2060" s="29">
        <f t="shared" si="163"/>
        <v>0</v>
      </c>
      <c r="C2060" s="29" t="str">
        <f t="shared" si="162"/>
        <v>#</v>
      </c>
      <c r="D2060" s="29">
        <f t="shared" si="164"/>
        <v>1</v>
      </c>
      <c r="E2060" s="30" t="str">
        <f t="shared" si="166"/>
        <v>NA</v>
      </c>
      <c r="F2060" s="44" t="str">
        <f t="shared" si="165"/>
        <v/>
      </c>
      <c r="G2060" s="29"/>
    </row>
    <row r="2061" spans="1:7" ht="15.75" thickBot="1" x14ac:dyDescent="0.3">
      <c r="A2061" s="25"/>
      <c r="B2061" s="29">
        <f t="shared" si="163"/>
        <v>0</v>
      </c>
      <c r="C2061" s="29" t="str">
        <f t="shared" si="162"/>
        <v>#</v>
      </c>
      <c r="D2061" s="29">
        <f t="shared" si="164"/>
        <v>1</v>
      </c>
      <c r="E2061" s="30" t="str">
        <f t="shared" si="166"/>
        <v>NA</v>
      </c>
      <c r="F2061" s="44" t="str">
        <f t="shared" si="165"/>
        <v/>
      </c>
      <c r="G2061" s="29"/>
    </row>
    <row r="2062" spans="1:7" ht="15.75" thickBot="1" x14ac:dyDescent="0.3">
      <c r="A2062" s="24"/>
      <c r="B2062" s="29">
        <f t="shared" si="163"/>
        <v>0</v>
      </c>
      <c r="C2062" s="29" t="str">
        <f t="shared" si="162"/>
        <v>#</v>
      </c>
      <c r="D2062" s="29">
        <f t="shared" si="164"/>
        <v>1</v>
      </c>
      <c r="E2062" s="30" t="str">
        <f t="shared" si="166"/>
        <v>NA</v>
      </c>
      <c r="F2062" s="44" t="str">
        <f t="shared" si="165"/>
        <v/>
      </c>
      <c r="G2062" s="29"/>
    </row>
    <row r="2063" spans="1:7" ht="15.75" thickBot="1" x14ac:dyDescent="0.3">
      <c r="A2063" s="25"/>
      <c r="B2063" s="29">
        <f t="shared" si="163"/>
        <v>0</v>
      </c>
      <c r="C2063" s="29" t="str">
        <f t="shared" si="162"/>
        <v>#</v>
      </c>
      <c r="D2063" s="29">
        <f t="shared" si="164"/>
        <v>1</v>
      </c>
      <c r="E2063" s="30" t="str">
        <f t="shared" si="166"/>
        <v>NA</v>
      </c>
      <c r="F2063" s="44" t="str">
        <f t="shared" si="165"/>
        <v/>
      </c>
      <c r="G2063" s="29"/>
    </row>
    <row r="2064" spans="1:7" ht="15.75" thickBot="1" x14ac:dyDescent="0.3">
      <c r="A2064" s="24"/>
      <c r="B2064" s="29">
        <f t="shared" si="163"/>
        <v>0</v>
      </c>
      <c r="C2064" s="29" t="str">
        <f t="shared" si="162"/>
        <v>#</v>
      </c>
      <c r="D2064" s="29">
        <f t="shared" si="164"/>
        <v>1</v>
      </c>
      <c r="E2064" s="30" t="str">
        <f t="shared" si="166"/>
        <v>NA</v>
      </c>
      <c r="F2064" s="44" t="str">
        <f t="shared" si="165"/>
        <v/>
      </c>
      <c r="G2064" s="29"/>
    </row>
    <row r="2065" spans="1:7" ht="15.75" thickBot="1" x14ac:dyDescent="0.3">
      <c r="A2065" s="25"/>
      <c r="B2065" s="29">
        <f t="shared" si="163"/>
        <v>0</v>
      </c>
      <c r="C2065" s="29" t="str">
        <f t="shared" si="162"/>
        <v>#</v>
      </c>
      <c r="D2065" s="29">
        <f t="shared" si="164"/>
        <v>1</v>
      </c>
      <c r="E2065" s="30" t="str">
        <f t="shared" si="166"/>
        <v>NA</v>
      </c>
      <c r="F2065" s="44" t="str">
        <f t="shared" si="165"/>
        <v/>
      </c>
      <c r="G2065" s="29"/>
    </row>
    <row r="2066" spans="1:7" ht="15.75" thickBot="1" x14ac:dyDescent="0.3">
      <c r="A2066" s="24"/>
      <c r="B2066" s="29">
        <f t="shared" si="163"/>
        <v>0</v>
      </c>
      <c r="C2066" s="29" t="str">
        <f t="shared" si="162"/>
        <v>#</v>
      </c>
      <c r="D2066" s="29">
        <f t="shared" si="164"/>
        <v>1</v>
      </c>
      <c r="E2066" s="30" t="str">
        <f t="shared" si="166"/>
        <v>NA</v>
      </c>
      <c r="F2066" s="44" t="str">
        <f t="shared" si="165"/>
        <v/>
      </c>
      <c r="G2066" s="29"/>
    </row>
    <row r="2067" spans="1:7" ht="15.75" thickBot="1" x14ac:dyDescent="0.3">
      <c r="A2067" s="25"/>
      <c r="B2067" s="29">
        <f t="shared" si="163"/>
        <v>0</v>
      </c>
      <c r="C2067" s="29" t="str">
        <f t="shared" ref="C2067:C2130" si="167" xml:space="preserve"> "#" &amp; IFERROR(MID(A2067,1,FIND(",",A2067,1)-1),"")</f>
        <v>#</v>
      </c>
      <c r="D2067" s="29">
        <f t="shared" si="164"/>
        <v>1</v>
      </c>
      <c r="E2067" s="30" t="str">
        <f t="shared" si="166"/>
        <v>NA</v>
      </c>
      <c r="F2067" s="44" t="str">
        <f t="shared" si="165"/>
        <v/>
      </c>
      <c r="G2067" s="29"/>
    </row>
    <row r="2068" spans="1:7" ht="15.75" thickBot="1" x14ac:dyDescent="0.3">
      <c r="A2068" s="24"/>
      <c r="B2068" s="29">
        <f t="shared" si="163"/>
        <v>0</v>
      </c>
      <c r="C2068" s="29" t="str">
        <f t="shared" si="167"/>
        <v>#</v>
      </c>
      <c r="D2068" s="29">
        <f t="shared" si="164"/>
        <v>1</v>
      </c>
      <c r="E2068" s="30" t="str">
        <f t="shared" si="166"/>
        <v>NA</v>
      </c>
      <c r="F2068" s="44" t="str">
        <f t="shared" si="165"/>
        <v/>
      </c>
      <c r="G2068" s="29"/>
    </row>
    <row r="2069" spans="1:7" ht="15.75" thickBot="1" x14ac:dyDescent="0.3">
      <c r="A2069" s="25"/>
      <c r="B2069" s="29">
        <f t="shared" si="163"/>
        <v>0</v>
      </c>
      <c r="C2069" s="29" t="str">
        <f t="shared" si="167"/>
        <v>#</v>
      </c>
      <c r="D2069" s="29">
        <f t="shared" si="164"/>
        <v>1</v>
      </c>
      <c r="E2069" s="30" t="str">
        <f t="shared" si="166"/>
        <v>NA</v>
      </c>
      <c r="F2069" s="44" t="str">
        <f t="shared" si="165"/>
        <v/>
      </c>
      <c r="G2069" s="29"/>
    </row>
    <row r="2070" spans="1:7" ht="15.75" thickBot="1" x14ac:dyDescent="0.3">
      <c r="A2070" s="24"/>
      <c r="B2070" s="29">
        <f t="shared" si="163"/>
        <v>0</v>
      </c>
      <c r="C2070" s="29" t="str">
        <f t="shared" si="167"/>
        <v>#</v>
      </c>
      <c r="D2070" s="29">
        <f t="shared" si="164"/>
        <v>1</v>
      </c>
      <c r="E2070" s="30" t="str">
        <f t="shared" si="166"/>
        <v>NA</v>
      </c>
      <c r="F2070" s="44" t="str">
        <f t="shared" si="165"/>
        <v/>
      </c>
      <c r="G2070" s="29"/>
    </row>
    <row r="2071" spans="1:7" ht="15.75" thickBot="1" x14ac:dyDescent="0.3">
      <c r="A2071" s="25"/>
      <c r="B2071" s="29">
        <f t="shared" si="163"/>
        <v>0</v>
      </c>
      <c r="C2071" s="29" t="str">
        <f t="shared" si="167"/>
        <v>#</v>
      </c>
      <c r="D2071" s="29">
        <f t="shared" si="164"/>
        <v>1</v>
      </c>
      <c r="E2071" s="30" t="str">
        <f t="shared" si="166"/>
        <v>NA</v>
      </c>
      <c r="F2071" s="44" t="str">
        <f t="shared" si="165"/>
        <v/>
      </c>
      <c r="G2071" s="29"/>
    </row>
    <row r="2072" spans="1:7" ht="15.75" thickBot="1" x14ac:dyDescent="0.3">
      <c r="A2072" s="24"/>
      <c r="B2072" s="29">
        <f t="shared" si="163"/>
        <v>0</v>
      </c>
      <c r="C2072" s="29" t="str">
        <f t="shared" si="167"/>
        <v>#</v>
      </c>
      <c r="D2072" s="29">
        <f t="shared" si="164"/>
        <v>1</v>
      </c>
      <c r="E2072" s="30" t="str">
        <f t="shared" si="166"/>
        <v>NA</v>
      </c>
      <c r="F2072" s="44" t="str">
        <f t="shared" si="165"/>
        <v/>
      </c>
      <c r="G2072" s="29"/>
    </row>
    <row r="2073" spans="1:7" ht="15.75" thickBot="1" x14ac:dyDescent="0.3">
      <c r="A2073" s="25"/>
      <c r="B2073" s="29">
        <f t="shared" si="163"/>
        <v>0</v>
      </c>
      <c r="C2073" s="29" t="str">
        <f t="shared" si="167"/>
        <v>#</v>
      </c>
      <c r="D2073" s="29">
        <f t="shared" si="164"/>
        <v>1</v>
      </c>
      <c r="E2073" s="30" t="str">
        <f t="shared" si="166"/>
        <v>NA</v>
      </c>
      <c r="F2073" s="44" t="str">
        <f t="shared" si="165"/>
        <v/>
      </c>
      <c r="G2073" s="29"/>
    </row>
    <row r="2074" spans="1:7" ht="15.75" thickBot="1" x14ac:dyDescent="0.3">
      <c r="A2074" s="24"/>
      <c r="B2074" s="29">
        <f t="shared" si="163"/>
        <v>0</v>
      </c>
      <c r="C2074" s="29" t="str">
        <f t="shared" si="167"/>
        <v>#</v>
      </c>
      <c r="D2074" s="29">
        <f t="shared" si="164"/>
        <v>1</v>
      </c>
      <c r="E2074" s="30" t="str">
        <f t="shared" si="166"/>
        <v>NA</v>
      </c>
      <c r="F2074" s="44" t="str">
        <f t="shared" si="165"/>
        <v/>
      </c>
      <c r="G2074" s="29"/>
    </row>
    <row r="2075" spans="1:7" ht="15.75" thickBot="1" x14ac:dyDescent="0.3">
      <c r="A2075" s="25"/>
      <c r="B2075" s="29">
        <f t="shared" si="163"/>
        <v>0</v>
      </c>
      <c r="C2075" s="29" t="str">
        <f t="shared" si="167"/>
        <v>#</v>
      </c>
      <c r="D2075" s="29">
        <f t="shared" si="164"/>
        <v>1</v>
      </c>
      <c r="E2075" s="30" t="str">
        <f t="shared" si="166"/>
        <v>NA</v>
      </c>
      <c r="F2075" s="44" t="str">
        <f t="shared" si="165"/>
        <v/>
      </c>
      <c r="G2075" s="29"/>
    </row>
    <row r="2076" spans="1:7" ht="15.75" thickBot="1" x14ac:dyDescent="0.3">
      <c r="A2076" s="24"/>
      <c r="B2076" s="29">
        <f t="shared" si="163"/>
        <v>0</v>
      </c>
      <c r="C2076" s="29" t="str">
        <f t="shared" si="167"/>
        <v>#</v>
      </c>
      <c r="D2076" s="29">
        <f t="shared" si="164"/>
        <v>1</v>
      </c>
      <c r="E2076" s="30" t="str">
        <f t="shared" si="166"/>
        <v>NA</v>
      </c>
      <c r="F2076" s="44" t="str">
        <f t="shared" si="165"/>
        <v/>
      </c>
      <c r="G2076" s="29"/>
    </row>
    <row r="2077" spans="1:7" ht="15.75" thickBot="1" x14ac:dyDescent="0.3">
      <c r="A2077" s="25"/>
      <c r="B2077" s="29">
        <f t="shared" si="163"/>
        <v>0</v>
      </c>
      <c r="C2077" s="29" t="str">
        <f t="shared" si="167"/>
        <v>#</v>
      </c>
      <c r="D2077" s="29">
        <f t="shared" si="164"/>
        <v>1</v>
      </c>
      <c r="E2077" s="30" t="str">
        <f t="shared" si="166"/>
        <v>NA</v>
      </c>
      <c r="F2077" s="44" t="str">
        <f t="shared" si="165"/>
        <v/>
      </c>
      <c r="G2077" s="29"/>
    </row>
    <row r="2078" spans="1:7" ht="15.75" thickBot="1" x14ac:dyDescent="0.3">
      <c r="A2078" s="24"/>
      <c r="B2078" s="29">
        <f t="shared" si="163"/>
        <v>0</v>
      </c>
      <c r="C2078" s="29" t="str">
        <f t="shared" si="167"/>
        <v>#</v>
      </c>
      <c r="D2078" s="29">
        <f t="shared" si="164"/>
        <v>1</v>
      </c>
      <c r="E2078" s="30" t="str">
        <f t="shared" si="166"/>
        <v>NA</v>
      </c>
      <c r="F2078" s="44" t="str">
        <f t="shared" si="165"/>
        <v/>
      </c>
      <c r="G2078" s="29"/>
    </row>
    <row r="2079" spans="1:7" ht="15.75" thickBot="1" x14ac:dyDescent="0.3">
      <c r="A2079" s="25"/>
      <c r="B2079" s="29">
        <f t="shared" si="163"/>
        <v>0</v>
      </c>
      <c r="C2079" s="29" t="str">
        <f t="shared" si="167"/>
        <v>#</v>
      </c>
      <c r="D2079" s="29">
        <f t="shared" si="164"/>
        <v>1</v>
      </c>
      <c r="E2079" s="30" t="str">
        <f t="shared" si="166"/>
        <v>NA</v>
      </c>
      <c r="F2079" s="44" t="str">
        <f t="shared" si="165"/>
        <v/>
      </c>
      <c r="G2079" s="29"/>
    </row>
    <row r="2080" spans="1:7" ht="15.75" thickBot="1" x14ac:dyDescent="0.3">
      <c r="A2080" s="24"/>
      <c r="B2080" s="29">
        <f t="shared" si="163"/>
        <v>0</v>
      </c>
      <c r="C2080" s="29" t="str">
        <f t="shared" si="167"/>
        <v>#</v>
      </c>
      <c r="D2080" s="29">
        <f t="shared" si="164"/>
        <v>1</v>
      </c>
      <c r="E2080" s="30" t="str">
        <f t="shared" si="166"/>
        <v>NA</v>
      </c>
      <c r="F2080" s="44" t="str">
        <f t="shared" si="165"/>
        <v/>
      </c>
      <c r="G2080" s="29"/>
    </row>
    <row r="2081" spans="1:7" ht="15.75" thickBot="1" x14ac:dyDescent="0.3">
      <c r="A2081" s="25"/>
      <c r="B2081" s="29">
        <f t="shared" si="163"/>
        <v>0</v>
      </c>
      <c r="C2081" s="29" t="str">
        <f t="shared" si="167"/>
        <v>#</v>
      </c>
      <c r="D2081" s="29">
        <f t="shared" si="164"/>
        <v>1</v>
      </c>
      <c r="E2081" s="30" t="str">
        <f t="shared" si="166"/>
        <v>NA</v>
      </c>
      <c r="F2081" s="44" t="str">
        <f t="shared" si="165"/>
        <v/>
      </c>
      <c r="G2081" s="29"/>
    </row>
    <row r="2082" spans="1:7" ht="15.75" thickBot="1" x14ac:dyDescent="0.3">
      <c r="A2082" s="24"/>
      <c r="B2082" s="29">
        <f t="shared" si="163"/>
        <v>0</v>
      </c>
      <c r="C2082" s="29" t="str">
        <f t="shared" si="167"/>
        <v>#</v>
      </c>
      <c r="D2082" s="29">
        <f t="shared" si="164"/>
        <v>1</v>
      </c>
      <c r="E2082" s="30" t="str">
        <f t="shared" si="166"/>
        <v>NA</v>
      </c>
      <c r="F2082" s="44" t="str">
        <f t="shared" si="165"/>
        <v/>
      </c>
      <c r="G2082" s="29"/>
    </row>
    <row r="2083" spans="1:7" ht="15.75" thickBot="1" x14ac:dyDescent="0.3">
      <c r="A2083" s="25"/>
      <c r="B2083" s="29">
        <f t="shared" si="163"/>
        <v>0</v>
      </c>
      <c r="C2083" s="29" t="str">
        <f t="shared" si="167"/>
        <v>#</v>
      </c>
      <c r="D2083" s="29">
        <f t="shared" si="164"/>
        <v>1</v>
      </c>
      <c r="E2083" s="30" t="str">
        <f t="shared" si="166"/>
        <v>NA</v>
      </c>
      <c r="F2083" s="44" t="str">
        <f t="shared" si="165"/>
        <v/>
      </c>
      <c r="G2083" s="29"/>
    </row>
    <row r="2084" spans="1:7" ht="15.75" thickBot="1" x14ac:dyDescent="0.3">
      <c r="A2084" s="24"/>
      <c r="B2084" s="29">
        <f t="shared" si="163"/>
        <v>0</v>
      </c>
      <c r="C2084" s="29" t="str">
        <f t="shared" si="167"/>
        <v>#</v>
      </c>
      <c r="D2084" s="29">
        <f t="shared" si="164"/>
        <v>1</v>
      </c>
      <c r="E2084" s="30" t="str">
        <f t="shared" si="166"/>
        <v>NA</v>
      </c>
      <c r="F2084" s="44" t="str">
        <f t="shared" si="165"/>
        <v/>
      </c>
      <c r="G2084" s="29"/>
    </row>
    <row r="2085" spans="1:7" ht="15.75" thickBot="1" x14ac:dyDescent="0.3">
      <c r="A2085" s="25"/>
      <c r="B2085" s="29">
        <f t="shared" si="163"/>
        <v>0</v>
      </c>
      <c r="C2085" s="29" t="str">
        <f t="shared" si="167"/>
        <v>#</v>
      </c>
      <c r="D2085" s="29">
        <f t="shared" si="164"/>
        <v>1</v>
      </c>
      <c r="E2085" s="30" t="str">
        <f t="shared" si="166"/>
        <v>NA</v>
      </c>
      <c r="F2085" s="44" t="str">
        <f t="shared" si="165"/>
        <v/>
      </c>
      <c r="G2085" s="29"/>
    </row>
    <row r="2086" spans="1:7" ht="15.75" thickBot="1" x14ac:dyDescent="0.3">
      <c r="A2086" s="24"/>
      <c r="B2086" s="29">
        <f t="shared" si="163"/>
        <v>0</v>
      </c>
      <c r="C2086" s="29" t="str">
        <f t="shared" si="167"/>
        <v>#</v>
      </c>
      <c r="D2086" s="29">
        <f t="shared" si="164"/>
        <v>1</v>
      </c>
      <c r="E2086" s="30" t="str">
        <f t="shared" si="166"/>
        <v>NA</v>
      </c>
      <c r="F2086" s="44" t="str">
        <f t="shared" si="165"/>
        <v/>
      </c>
      <c r="G2086" s="29"/>
    </row>
    <row r="2087" spans="1:7" ht="15.75" thickBot="1" x14ac:dyDescent="0.3">
      <c r="A2087" s="25"/>
      <c r="B2087" s="29">
        <f t="shared" si="163"/>
        <v>0</v>
      </c>
      <c r="C2087" s="29" t="str">
        <f t="shared" si="167"/>
        <v>#</v>
      </c>
      <c r="D2087" s="29">
        <f t="shared" si="164"/>
        <v>1</v>
      </c>
      <c r="E2087" s="30" t="str">
        <f t="shared" si="166"/>
        <v>NA</v>
      </c>
      <c r="F2087" s="44" t="str">
        <f t="shared" si="165"/>
        <v/>
      </c>
      <c r="G2087" s="29"/>
    </row>
    <row r="2088" spans="1:7" ht="15.75" thickBot="1" x14ac:dyDescent="0.3">
      <c r="A2088" s="24"/>
      <c r="B2088" s="29">
        <f t="shared" si="163"/>
        <v>0</v>
      </c>
      <c r="C2088" s="29" t="str">
        <f t="shared" si="167"/>
        <v>#</v>
      </c>
      <c r="D2088" s="29">
        <f t="shared" si="164"/>
        <v>1</v>
      </c>
      <c r="E2088" s="30" t="str">
        <f t="shared" si="166"/>
        <v>NA</v>
      </c>
      <c r="F2088" s="44" t="str">
        <f t="shared" si="165"/>
        <v/>
      </c>
      <c r="G2088" s="29"/>
    </row>
    <row r="2089" spans="1:7" ht="15.75" thickBot="1" x14ac:dyDescent="0.3">
      <c r="A2089" s="25"/>
      <c r="B2089" s="29">
        <f t="shared" si="163"/>
        <v>0</v>
      </c>
      <c r="C2089" s="29" t="str">
        <f t="shared" si="167"/>
        <v>#</v>
      </c>
      <c r="D2089" s="29">
        <f t="shared" si="164"/>
        <v>1</v>
      </c>
      <c r="E2089" s="30" t="str">
        <f t="shared" si="166"/>
        <v>NA</v>
      </c>
      <c r="F2089" s="44" t="str">
        <f t="shared" si="165"/>
        <v/>
      </c>
      <c r="G2089" s="29"/>
    </row>
    <row r="2090" spans="1:7" ht="15.75" thickBot="1" x14ac:dyDescent="0.3">
      <c r="A2090" s="24"/>
      <c r="B2090" s="29">
        <f t="shared" si="163"/>
        <v>0</v>
      </c>
      <c r="C2090" s="29" t="str">
        <f t="shared" si="167"/>
        <v>#</v>
      </c>
      <c r="D2090" s="29">
        <f t="shared" si="164"/>
        <v>1</v>
      </c>
      <c r="E2090" s="30" t="str">
        <f t="shared" si="166"/>
        <v>NA</v>
      </c>
      <c r="F2090" s="44" t="str">
        <f t="shared" si="165"/>
        <v/>
      </c>
      <c r="G2090" s="29"/>
    </row>
    <row r="2091" spans="1:7" ht="15.75" thickBot="1" x14ac:dyDescent="0.3">
      <c r="A2091" s="25"/>
      <c r="B2091" s="29">
        <f t="shared" si="163"/>
        <v>0</v>
      </c>
      <c r="C2091" s="29" t="str">
        <f t="shared" si="167"/>
        <v>#</v>
      </c>
      <c r="D2091" s="29">
        <f t="shared" si="164"/>
        <v>1</v>
      </c>
      <c r="E2091" s="30" t="str">
        <f t="shared" si="166"/>
        <v>NA</v>
      </c>
      <c r="F2091" s="44" t="str">
        <f t="shared" si="165"/>
        <v/>
      </c>
      <c r="G2091" s="29"/>
    </row>
    <row r="2092" spans="1:7" ht="15.75" thickBot="1" x14ac:dyDescent="0.3">
      <c r="A2092" s="24"/>
      <c r="B2092" s="29">
        <f t="shared" si="163"/>
        <v>0</v>
      </c>
      <c r="C2092" s="29" t="str">
        <f t="shared" si="167"/>
        <v>#</v>
      </c>
      <c r="D2092" s="29">
        <f t="shared" si="164"/>
        <v>1</v>
      </c>
      <c r="E2092" s="30" t="str">
        <f t="shared" si="166"/>
        <v>NA</v>
      </c>
      <c r="F2092" s="44" t="str">
        <f t="shared" si="165"/>
        <v/>
      </c>
      <c r="G2092" s="29"/>
    </row>
    <row r="2093" spans="1:7" ht="15.75" thickBot="1" x14ac:dyDescent="0.3">
      <c r="A2093" s="25"/>
      <c r="B2093" s="29">
        <f t="shared" si="163"/>
        <v>0</v>
      </c>
      <c r="C2093" s="29" t="str">
        <f t="shared" si="167"/>
        <v>#</v>
      </c>
      <c r="D2093" s="29">
        <f t="shared" si="164"/>
        <v>1</v>
      </c>
      <c r="E2093" s="30" t="str">
        <f t="shared" si="166"/>
        <v>NA</v>
      </c>
      <c r="F2093" s="44" t="str">
        <f t="shared" si="165"/>
        <v/>
      </c>
      <c r="G2093" s="29"/>
    </row>
    <row r="2094" spans="1:7" ht="15.75" thickBot="1" x14ac:dyDescent="0.3">
      <c r="A2094" s="24"/>
      <c r="B2094" s="29">
        <f t="shared" si="163"/>
        <v>0</v>
      </c>
      <c r="C2094" s="29" t="str">
        <f t="shared" si="167"/>
        <v>#</v>
      </c>
      <c r="D2094" s="29">
        <f t="shared" si="164"/>
        <v>1</v>
      </c>
      <c r="E2094" s="30" t="str">
        <f t="shared" si="166"/>
        <v>NA</v>
      </c>
      <c r="F2094" s="44" t="str">
        <f t="shared" si="165"/>
        <v/>
      </c>
      <c r="G2094" s="29"/>
    </row>
    <row r="2095" spans="1:7" ht="15.75" thickBot="1" x14ac:dyDescent="0.3">
      <c r="A2095" s="25"/>
      <c r="B2095" s="29">
        <f t="shared" si="163"/>
        <v>0</v>
      </c>
      <c r="C2095" s="29" t="str">
        <f t="shared" si="167"/>
        <v>#</v>
      </c>
      <c r="D2095" s="29">
        <f t="shared" si="164"/>
        <v>1</v>
      </c>
      <c r="E2095" s="30" t="str">
        <f t="shared" si="166"/>
        <v>NA</v>
      </c>
      <c r="F2095" s="44" t="str">
        <f t="shared" si="165"/>
        <v/>
      </c>
      <c r="G2095" s="29"/>
    </row>
    <row r="2096" spans="1:7" ht="15.75" thickBot="1" x14ac:dyDescent="0.3">
      <c r="A2096" s="24"/>
      <c r="B2096" s="29">
        <f t="shared" si="163"/>
        <v>0</v>
      </c>
      <c r="C2096" s="29" t="str">
        <f t="shared" si="167"/>
        <v>#</v>
      </c>
      <c r="D2096" s="29">
        <f t="shared" si="164"/>
        <v>1</v>
      </c>
      <c r="E2096" s="30" t="str">
        <f t="shared" si="166"/>
        <v>NA</v>
      </c>
      <c r="F2096" s="44" t="str">
        <f t="shared" si="165"/>
        <v/>
      </c>
      <c r="G2096" s="29"/>
    </row>
    <row r="2097" spans="1:7" ht="15.75" thickBot="1" x14ac:dyDescent="0.3">
      <c r="A2097" s="25"/>
      <c r="B2097" s="29">
        <f t="shared" si="163"/>
        <v>0</v>
      </c>
      <c r="C2097" s="29" t="str">
        <f t="shared" si="167"/>
        <v>#</v>
      </c>
      <c r="D2097" s="29">
        <f t="shared" si="164"/>
        <v>1</v>
      </c>
      <c r="E2097" s="30" t="str">
        <f t="shared" si="166"/>
        <v>NA</v>
      </c>
      <c r="F2097" s="44" t="str">
        <f t="shared" si="165"/>
        <v/>
      </c>
      <c r="G2097" s="29"/>
    </row>
    <row r="2098" spans="1:7" ht="15.75" thickBot="1" x14ac:dyDescent="0.3">
      <c r="A2098" s="24"/>
      <c r="B2098" s="29">
        <f t="shared" si="163"/>
        <v>0</v>
      </c>
      <c r="C2098" s="29" t="str">
        <f t="shared" si="167"/>
        <v>#</v>
      </c>
      <c r="D2098" s="29">
        <f t="shared" si="164"/>
        <v>1</v>
      </c>
      <c r="E2098" s="30" t="str">
        <f t="shared" si="166"/>
        <v>NA</v>
      </c>
      <c r="F2098" s="44" t="str">
        <f t="shared" si="165"/>
        <v/>
      </c>
      <c r="G2098" s="29"/>
    </row>
    <row r="2099" spans="1:7" ht="15.75" thickBot="1" x14ac:dyDescent="0.3">
      <c r="A2099" s="25"/>
      <c r="B2099" s="29">
        <f t="shared" si="163"/>
        <v>0</v>
      </c>
      <c r="C2099" s="29" t="str">
        <f t="shared" si="167"/>
        <v>#</v>
      </c>
      <c r="D2099" s="29">
        <f t="shared" si="164"/>
        <v>1</v>
      </c>
      <c r="E2099" s="30" t="str">
        <f t="shared" si="166"/>
        <v>NA</v>
      </c>
      <c r="F2099" s="44" t="str">
        <f t="shared" si="165"/>
        <v/>
      </c>
      <c r="G2099" s="29"/>
    </row>
    <row r="2100" spans="1:7" ht="15.75" thickBot="1" x14ac:dyDescent="0.3">
      <c r="A2100" s="24"/>
      <c r="B2100" s="29">
        <f t="shared" si="163"/>
        <v>0</v>
      </c>
      <c r="C2100" s="29" t="str">
        <f t="shared" si="167"/>
        <v>#</v>
      </c>
      <c r="D2100" s="29">
        <f t="shared" si="164"/>
        <v>1</v>
      </c>
      <c r="E2100" s="30" t="str">
        <f t="shared" si="166"/>
        <v>NA</v>
      </c>
      <c r="F2100" s="44" t="str">
        <f t="shared" si="165"/>
        <v/>
      </c>
      <c r="G2100" s="29"/>
    </row>
    <row r="2101" spans="1:7" ht="15.75" thickBot="1" x14ac:dyDescent="0.3">
      <c r="A2101" s="25"/>
      <c r="B2101" s="29">
        <f t="shared" si="163"/>
        <v>0</v>
      </c>
      <c r="C2101" s="29" t="str">
        <f t="shared" si="167"/>
        <v>#</v>
      </c>
      <c r="D2101" s="29">
        <f t="shared" si="164"/>
        <v>1</v>
      </c>
      <c r="E2101" s="30" t="str">
        <f t="shared" si="166"/>
        <v>NA</v>
      </c>
      <c r="F2101" s="44" t="str">
        <f t="shared" si="165"/>
        <v/>
      </c>
      <c r="G2101" s="29"/>
    </row>
    <row r="2102" spans="1:7" ht="15.75" thickBot="1" x14ac:dyDescent="0.3">
      <c r="A2102" s="24"/>
      <c r="B2102" s="29">
        <f t="shared" si="163"/>
        <v>0</v>
      </c>
      <c r="C2102" s="29" t="str">
        <f t="shared" si="167"/>
        <v>#</v>
      </c>
      <c r="D2102" s="29">
        <f t="shared" si="164"/>
        <v>1</v>
      </c>
      <c r="E2102" s="30" t="str">
        <f t="shared" si="166"/>
        <v>NA</v>
      </c>
      <c r="F2102" s="44" t="str">
        <f t="shared" si="165"/>
        <v/>
      </c>
      <c r="G2102" s="29"/>
    </row>
    <row r="2103" spans="1:7" ht="15.75" thickBot="1" x14ac:dyDescent="0.3">
      <c r="A2103" s="25"/>
      <c r="B2103" s="29">
        <f t="shared" si="163"/>
        <v>0</v>
      </c>
      <c r="C2103" s="29" t="str">
        <f t="shared" si="167"/>
        <v>#</v>
      </c>
      <c r="D2103" s="29">
        <f t="shared" si="164"/>
        <v>1</v>
      </c>
      <c r="E2103" s="30" t="str">
        <f t="shared" si="166"/>
        <v>NA</v>
      </c>
      <c r="F2103" s="44" t="str">
        <f t="shared" si="165"/>
        <v/>
      </c>
      <c r="G2103" s="29"/>
    </row>
    <row r="2104" spans="1:7" ht="15.75" thickBot="1" x14ac:dyDescent="0.3">
      <c r="A2104" s="24"/>
      <c r="B2104" s="29">
        <f t="shared" si="163"/>
        <v>0</v>
      </c>
      <c r="C2104" s="29" t="str">
        <f t="shared" si="167"/>
        <v>#</v>
      </c>
      <c r="D2104" s="29">
        <f t="shared" si="164"/>
        <v>1</v>
      </c>
      <c r="E2104" s="30" t="str">
        <f t="shared" si="166"/>
        <v>NA</v>
      </c>
      <c r="F2104" s="44" t="str">
        <f t="shared" si="165"/>
        <v/>
      </c>
      <c r="G2104" s="29"/>
    </row>
    <row r="2105" spans="1:7" ht="15.75" thickBot="1" x14ac:dyDescent="0.3">
      <c r="A2105" s="25"/>
      <c r="B2105" s="29">
        <f t="shared" si="163"/>
        <v>0</v>
      </c>
      <c r="C2105" s="29" t="str">
        <f t="shared" si="167"/>
        <v>#</v>
      </c>
      <c r="D2105" s="29">
        <f t="shared" si="164"/>
        <v>1</v>
      </c>
      <c r="E2105" s="30" t="str">
        <f t="shared" si="166"/>
        <v>NA</v>
      </c>
      <c r="F2105" s="44" t="str">
        <f t="shared" si="165"/>
        <v/>
      </c>
      <c r="G2105" s="29"/>
    </row>
    <row r="2106" spans="1:7" ht="15.75" thickBot="1" x14ac:dyDescent="0.3">
      <c r="A2106" s="24"/>
      <c r="B2106" s="29">
        <f t="shared" si="163"/>
        <v>0</v>
      </c>
      <c r="C2106" s="29" t="str">
        <f t="shared" si="167"/>
        <v>#</v>
      </c>
      <c r="D2106" s="29">
        <f t="shared" si="164"/>
        <v>1</v>
      </c>
      <c r="E2106" s="30" t="str">
        <f t="shared" si="166"/>
        <v>NA</v>
      </c>
      <c r="F2106" s="44" t="str">
        <f t="shared" si="165"/>
        <v/>
      </c>
      <c r="G2106" s="29"/>
    </row>
    <row r="2107" spans="1:7" ht="15.75" thickBot="1" x14ac:dyDescent="0.3">
      <c r="A2107" s="25"/>
      <c r="B2107" s="29">
        <f t="shared" si="163"/>
        <v>0</v>
      </c>
      <c r="C2107" s="29" t="str">
        <f t="shared" si="167"/>
        <v>#</v>
      </c>
      <c r="D2107" s="29">
        <f t="shared" si="164"/>
        <v>1</v>
      </c>
      <c r="E2107" s="30" t="str">
        <f t="shared" si="166"/>
        <v>NA</v>
      </c>
      <c r="F2107" s="44" t="str">
        <f t="shared" si="165"/>
        <v/>
      </c>
      <c r="G2107" s="29"/>
    </row>
    <row r="2108" spans="1:7" ht="15.75" thickBot="1" x14ac:dyDescent="0.3">
      <c r="A2108" s="24"/>
      <c r="B2108" s="29">
        <f t="shared" si="163"/>
        <v>0</v>
      </c>
      <c r="C2108" s="29" t="str">
        <f t="shared" si="167"/>
        <v>#</v>
      </c>
      <c r="D2108" s="29">
        <f t="shared" si="164"/>
        <v>1</v>
      </c>
      <c r="E2108" s="30" t="str">
        <f t="shared" si="166"/>
        <v>NA</v>
      </c>
      <c r="F2108" s="44" t="str">
        <f t="shared" si="165"/>
        <v/>
      </c>
      <c r="G2108" s="29"/>
    </row>
    <row r="2109" spans="1:7" ht="15.75" thickBot="1" x14ac:dyDescent="0.3">
      <c r="A2109" s="25"/>
      <c r="B2109" s="29">
        <f t="shared" si="163"/>
        <v>0</v>
      </c>
      <c r="C2109" s="29" t="str">
        <f t="shared" si="167"/>
        <v>#</v>
      </c>
      <c r="D2109" s="29">
        <f t="shared" si="164"/>
        <v>1</v>
      </c>
      <c r="E2109" s="30" t="str">
        <f t="shared" si="166"/>
        <v>NA</v>
      </c>
      <c r="F2109" s="44" t="str">
        <f t="shared" si="165"/>
        <v/>
      </c>
      <c r="G2109" s="29"/>
    </row>
    <row r="2110" spans="1:7" ht="15.75" thickBot="1" x14ac:dyDescent="0.3">
      <c r="A2110" s="24"/>
      <c r="B2110" s="29">
        <f t="shared" si="163"/>
        <v>0</v>
      </c>
      <c r="C2110" s="29" t="str">
        <f t="shared" si="167"/>
        <v>#</v>
      </c>
      <c r="D2110" s="29">
        <f t="shared" si="164"/>
        <v>1</v>
      </c>
      <c r="E2110" s="30" t="str">
        <f t="shared" si="166"/>
        <v>NA</v>
      </c>
      <c r="F2110" s="44" t="str">
        <f t="shared" si="165"/>
        <v/>
      </c>
      <c r="G2110" s="29"/>
    </row>
    <row r="2111" spans="1:7" ht="15.75" thickBot="1" x14ac:dyDescent="0.3">
      <c r="A2111" s="25"/>
      <c r="B2111" s="29">
        <f t="shared" si="163"/>
        <v>0</v>
      </c>
      <c r="C2111" s="29" t="str">
        <f t="shared" si="167"/>
        <v>#</v>
      </c>
      <c r="D2111" s="29">
        <f t="shared" si="164"/>
        <v>1</v>
      </c>
      <c r="E2111" s="30" t="str">
        <f t="shared" si="166"/>
        <v>NA</v>
      </c>
      <c r="F2111" s="44" t="str">
        <f t="shared" si="165"/>
        <v/>
      </c>
      <c r="G2111" s="29"/>
    </row>
    <row r="2112" spans="1:7" ht="15.75" thickBot="1" x14ac:dyDescent="0.3">
      <c r="A2112" s="24"/>
      <c r="B2112" s="29">
        <f t="shared" si="163"/>
        <v>0</v>
      </c>
      <c r="C2112" s="29" t="str">
        <f t="shared" si="167"/>
        <v>#</v>
      </c>
      <c r="D2112" s="29">
        <f t="shared" si="164"/>
        <v>1</v>
      </c>
      <c r="E2112" s="30" t="str">
        <f t="shared" si="166"/>
        <v>NA</v>
      </c>
      <c r="F2112" s="44" t="str">
        <f t="shared" si="165"/>
        <v/>
      </c>
      <c r="G2112" s="29"/>
    </row>
    <row r="2113" spans="1:7" ht="15.75" thickBot="1" x14ac:dyDescent="0.3">
      <c r="A2113" s="25"/>
      <c r="B2113" s="29">
        <f t="shared" si="163"/>
        <v>0</v>
      </c>
      <c r="C2113" s="29" t="str">
        <f t="shared" si="167"/>
        <v>#</v>
      </c>
      <c r="D2113" s="29">
        <f t="shared" si="164"/>
        <v>1</v>
      </c>
      <c r="E2113" s="30" t="str">
        <f t="shared" si="166"/>
        <v>NA</v>
      </c>
      <c r="F2113" s="44" t="str">
        <f t="shared" si="165"/>
        <v/>
      </c>
      <c r="G2113" s="29"/>
    </row>
    <row r="2114" spans="1:7" ht="15.75" thickBot="1" x14ac:dyDescent="0.3">
      <c r="A2114" s="24"/>
      <c r="B2114" s="29">
        <f t="shared" ref="B2114:B2177" si="168">LEN(A2114)</f>
        <v>0</v>
      </c>
      <c r="C2114" s="29" t="str">
        <f t="shared" si="167"/>
        <v>#</v>
      </c>
      <c r="D2114" s="29">
        <f t="shared" ref="D2114:D2177" si="169">LEN(C2114)</f>
        <v>1</v>
      </c>
      <c r="E2114" s="30" t="str">
        <f t="shared" si="166"/>
        <v>NA</v>
      </c>
      <c r="F2114" s="44" t="str">
        <f t="shared" ref="F2114:F2177" si="170">IFERROR(MID(E2114,1,FIND(",",E2114,1)-1),"")</f>
        <v/>
      </c>
      <c r="G2114" s="29"/>
    </row>
    <row r="2115" spans="1:7" ht="15.75" thickBot="1" x14ac:dyDescent="0.3">
      <c r="A2115" s="25"/>
      <c r="B2115" s="29">
        <f t="shared" si="168"/>
        <v>0</v>
      </c>
      <c r="C2115" s="29" t="str">
        <f t="shared" si="167"/>
        <v>#</v>
      </c>
      <c r="D2115" s="29">
        <f t="shared" si="169"/>
        <v>1</v>
      </c>
      <c r="E2115" s="30" t="str">
        <f t="shared" si="166"/>
        <v>NA</v>
      </c>
      <c r="F2115" s="44" t="str">
        <f t="shared" si="170"/>
        <v/>
      </c>
      <c r="G2115" s="29"/>
    </row>
    <row r="2116" spans="1:7" ht="15.75" thickBot="1" x14ac:dyDescent="0.3">
      <c r="A2116" s="24"/>
      <c r="B2116" s="29">
        <f t="shared" si="168"/>
        <v>0</v>
      </c>
      <c r="C2116" s="29" t="str">
        <f t="shared" si="167"/>
        <v>#</v>
      </c>
      <c r="D2116" s="29">
        <f t="shared" si="169"/>
        <v>1</v>
      </c>
      <c r="E2116" s="30" t="str">
        <f t="shared" si="166"/>
        <v>NA</v>
      </c>
      <c r="F2116" s="44" t="str">
        <f t="shared" si="170"/>
        <v/>
      </c>
      <c r="G2116" s="29"/>
    </row>
    <row r="2117" spans="1:7" ht="15.75" thickBot="1" x14ac:dyDescent="0.3">
      <c r="A2117" s="25"/>
      <c r="B2117" s="29">
        <f t="shared" si="168"/>
        <v>0</v>
      </c>
      <c r="C2117" s="29" t="str">
        <f t="shared" si="167"/>
        <v>#</v>
      </c>
      <c r="D2117" s="29">
        <f t="shared" si="169"/>
        <v>1</v>
      </c>
      <c r="E2117" s="30" t="str">
        <f t="shared" ref="E2117:E2180" si="171">IFERROR(TEXT(DATE(RIGHT(MID(A2117,FIND("µ",SUBSTITUTE(A2117,",","µ",1))+2,FIND("µ",SUBSTITUTE(A2117,",","µ",2))-FIND("µ",SUBSTITUTE(A2117,",","µ",1))+4),4),MONTH(1&amp;MID(MID(A2117,FIND("µ",SUBSTITUTE(A2117,",","µ",1))+2,FIND("µ",SUBSTITUTE(A2117,",","µ",2))-FIND("µ",SUBSTITUTE(A2117,",","µ",1))+4),1,FIND(" ",MID(A2117,FIND("µ",SUBSTITUTE(A2117,",","µ",1))+2,FIND("µ",SUBSTITUTE(A2117,",","µ",2))-FIND("µ",SUBSTITUTE(A2117,",","µ",1))+4))-1)),MID(MID(A2117,FIND("µ",SUBSTITUTE(A2117,",","µ",1))+2,FIND("µ",SUBSTITUTE(A2117,",","µ",2))-FIND("µ",SUBSTITUTE(A2117,",","µ",1))+4),FIND(" ",MID(A2117,FIND("µ",SUBSTITUTE(A2117,",","µ",1))+2,FIND("µ",SUBSTITUTE(A2117,",","µ",2))-FIND("µ",SUBSTITUTE(A2117,",","µ",1))+4))+1,2)),"JJ/MM/AA") &amp;","&amp;" "&amp; TEXT(VALUE(MID(A2117,FIND(""",""",A2117)+3,10)),"hh:mm:ss")&amp;" "&amp;MID(A2117,FIND("µ",SUBSTITUTE(A2117,",","µ",4))+2,FIND("µ",SUBSTITUTE(A2117,",","µ",5))-FIND("µ",SUBSTITUTE(A2117,",","µ",4))-3) &amp;" "&amp;MID(A2117,FIND("µ",SUBSTITUTE(A2117,",","µ",20))+2,FIND("µ",SUBSTITUTE(A2117,",","µ",21))-FIND("µ",SUBSTITUTE(A2117,",","µ",20))-3)&amp;" "&amp;MID(A2117,FIND("µ",SUBSTITUTE(A2117,",","µ",25))+2,FIND("µ",SUBSTITUTE(A2117,",","µ",26))-FIND("µ",SUBSTITUTE(A2117,",","µ",25))-3)&amp;" "&amp;"€"&amp;MID(A2117,FIND("µ",SUBSTITUTE(A2117,",","µ",26))+2,FIND("µ",SUBSTITUTE(A2117,",","µ",27))-FIND("µ",SUBSTITUTE(A2117,",","µ",26))-3),"NA")</f>
        <v>NA</v>
      </c>
      <c r="F2117" s="44" t="str">
        <f t="shared" si="170"/>
        <v/>
      </c>
      <c r="G2117" s="29"/>
    </row>
    <row r="2118" spans="1:7" ht="15.75" thickBot="1" x14ac:dyDescent="0.3">
      <c r="A2118" s="24"/>
      <c r="B2118" s="29">
        <f t="shared" si="168"/>
        <v>0</v>
      </c>
      <c r="C2118" s="29" t="str">
        <f t="shared" si="167"/>
        <v>#</v>
      </c>
      <c r="D2118" s="29">
        <f t="shared" si="169"/>
        <v>1</v>
      </c>
      <c r="E2118" s="30" t="str">
        <f t="shared" si="171"/>
        <v>NA</v>
      </c>
      <c r="F2118" s="44" t="str">
        <f t="shared" si="170"/>
        <v/>
      </c>
      <c r="G2118" s="29"/>
    </row>
    <row r="2119" spans="1:7" ht="15.75" thickBot="1" x14ac:dyDescent="0.3">
      <c r="A2119" s="25"/>
      <c r="B2119" s="29">
        <f t="shared" si="168"/>
        <v>0</v>
      </c>
      <c r="C2119" s="29" t="str">
        <f t="shared" si="167"/>
        <v>#</v>
      </c>
      <c r="D2119" s="29">
        <f t="shared" si="169"/>
        <v>1</v>
      </c>
      <c r="E2119" s="30" t="str">
        <f t="shared" si="171"/>
        <v>NA</v>
      </c>
      <c r="F2119" s="44" t="str">
        <f t="shared" si="170"/>
        <v/>
      </c>
      <c r="G2119" s="29"/>
    </row>
    <row r="2120" spans="1:7" ht="15.75" thickBot="1" x14ac:dyDescent="0.3">
      <c r="A2120" s="24"/>
      <c r="B2120" s="29">
        <f t="shared" si="168"/>
        <v>0</v>
      </c>
      <c r="C2120" s="29" t="str">
        <f t="shared" si="167"/>
        <v>#</v>
      </c>
      <c r="D2120" s="29">
        <f t="shared" si="169"/>
        <v>1</v>
      </c>
      <c r="E2120" s="30" t="str">
        <f t="shared" si="171"/>
        <v>NA</v>
      </c>
      <c r="F2120" s="44" t="str">
        <f t="shared" si="170"/>
        <v/>
      </c>
      <c r="G2120" s="29"/>
    </row>
    <row r="2121" spans="1:7" ht="15.75" thickBot="1" x14ac:dyDescent="0.3">
      <c r="A2121" s="25"/>
      <c r="B2121" s="29">
        <f t="shared" si="168"/>
        <v>0</v>
      </c>
      <c r="C2121" s="29" t="str">
        <f t="shared" si="167"/>
        <v>#</v>
      </c>
      <c r="D2121" s="29">
        <f t="shared" si="169"/>
        <v>1</v>
      </c>
      <c r="E2121" s="30" t="str">
        <f t="shared" si="171"/>
        <v>NA</v>
      </c>
      <c r="F2121" s="44" t="str">
        <f t="shared" si="170"/>
        <v/>
      </c>
      <c r="G2121" s="29"/>
    </row>
    <row r="2122" spans="1:7" ht="15.75" thickBot="1" x14ac:dyDescent="0.3">
      <c r="A2122" s="24"/>
      <c r="B2122" s="29">
        <f t="shared" si="168"/>
        <v>0</v>
      </c>
      <c r="C2122" s="29" t="str">
        <f t="shared" si="167"/>
        <v>#</v>
      </c>
      <c r="D2122" s="29">
        <f t="shared" si="169"/>
        <v>1</v>
      </c>
      <c r="E2122" s="30" t="str">
        <f t="shared" si="171"/>
        <v>NA</v>
      </c>
      <c r="F2122" s="44" t="str">
        <f t="shared" si="170"/>
        <v/>
      </c>
      <c r="G2122" s="29"/>
    </row>
    <row r="2123" spans="1:7" x14ac:dyDescent="0.25">
      <c r="A2123" s="23"/>
      <c r="B2123" s="29">
        <f t="shared" si="168"/>
        <v>0</v>
      </c>
      <c r="C2123" s="29" t="str">
        <f t="shared" si="167"/>
        <v>#</v>
      </c>
      <c r="D2123" s="29">
        <f t="shared" si="169"/>
        <v>1</v>
      </c>
      <c r="E2123" s="30" t="str">
        <f t="shared" si="171"/>
        <v>NA</v>
      </c>
      <c r="F2123" s="44" t="str">
        <f t="shared" si="170"/>
        <v/>
      </c>
      <c r="G2123" s="29"/>
    </row>
    <row r="2124" spans="1:7" x14ac:dyDescent="0.25">
      <c r="B2124" s="29">
        <f t="shared" si="168"/>
        <v>0</v>
      </c>
      <c r="C2124" s="29" t="str">
        <f t="shared" si="167"/>
        <v>#</v>
      </c>
      <c r="D2124" s="29">
        <f t="shared" si="169"/>
        <v>1</v>
      </c>
      <c r="E2124" s="30" t="str">
        <f t="shared" si="171"/>
        <v>NA</v>
      </c>
      <c r="F2124" s="44" t="str">
        <f t="shared" si="170"/>
        <v/>
      </c>
      <c r="G2124" s="29"/>
    </row>
    <row r="2125" spans="1:7" x14ac:dyDescent="0.25">
      <c r="B2125" s="29">
        <f t="shared" si="168"/>
        <v>0</v>
      </c>
      <c r="C2125" s="29" t="str">
        <f t="shared" si="167"/>
        <v>#</v>
      </c>
      <c r="D2125" s="29">
        <f t="shared" si="169"/>
        <v>1</v>
      </c>
      <c r="E2125" s="30" t="str">
        <f t="shared" si="171"/>
        <v>NA</v>
      </c>
      <c r="F2125" s="44" t="str">
        <f t="shared" si="170"/>
        <v/>
      </c>
      <c r="G2125" s="29"/>
    </row>
    <row r="2126" spans="1:7" x14ac:dyDescent="0.25">
      <c r="B2126" s="29">
        <f t="shared" si="168"/>
        <v>0</v>
      </c>
      <c r="C2126" s="29" t="str">
        <f t="shared" si="167"/>
        <v>#</v>
      </c>
      <c r="D2126" s="29">
        <f t="shared" si="169"/>
        <v>1</v>
      </c>
      <c r="E2126" s="30" t="str">
        <f t="shared" si="171"/>
        <v>NA</v>
      </c>
      <c r="F2126" s="44" t="str">
        <f t="shared" si="170"/>
        <v/>
      </c>
      <c r="G2126" s="29"/>
    </row>
    <row r="2127" spans="1:7" x14ac:dyDescent="0.25">
      <c r="B2127" s="29">
        <f t="shared" si="168"/>
        <v>0</v>
      </c>
      <c r="C2127" s="29" t="str">
        <f t="shared" si="167"/>
        <v>#</v>
      </c>
      <c r="D2127" s="29">
        <f t="shared" si="169"/>
        <v>1</v>
      </c>
      <c r="E2127" s="30" t="str">
        <f t="shared" si="171"/>
        <v>NA</v>
      </c>
      <c r="F2127" s="44" t="str">
        <f t="shared" si="170"/>
        <v/>
      </c>
      <c r="G2127" s="29"/>
    </row>
    <row r="2128" spans="1:7" x14ac:dyDescent="0.25">
      <c r="B2128" s="29">
        <f t="shared" si="168"/>
        <v>0</v>
      </c>
      <c r="C2128" s="29" t="str">
        <f t="shared" si="167"/>
        <v>#</v>
      </c>
      <c r="D2128" s="29">
        <f t="shared" si="169"/>
        <v>1</v>
      </c>
      <c r="E2128" s="30" t="str">
        <f t="shared" si="171"/>
        <v>NA</v>
      </c>
      <c r="F2128" s="44" t="str">
        <f t="shared" si="170"/>
        <v/>
      </c>
      <c r="G2128" s="29"/>
    </row>
    <row r="2129" spans="2:7" x14ac:dyDescent="0.25">
      <c r="B2129" s="29">
        <f t="shared" si="168"/>
        <v>0</v>
      </c>
      <c r="C2129" s="29" t="str">
        <f t="shared" si="167"/>
        <v>#</v>
      </c>
      <c r="D2129" s="29">
        <f t="shared" si="169"/>
        <v>1</v>
      </c>
      <c r="E2129" s="30" t="str">
        <f t="shared" si="171"/>
        <v>NA</v>
      </c>
      <c r="F2129" s="44" t="str">
        <f t="shared" si="170"/>
        <v/>
      </c>
      <c r="G2129" s="29"/>
    </row>
    <row r="2130" spans="2:7" x14ac:dyDescent="0.25">
      <c r="B2130" s="29">
        <f t="shared" si="168"/>
        <v>0</v>
      </c>
      <c r="C2130" s="29" t="str">
        <f t="shared" si="167"/>
        <v>#</v>
      </c>
      <c r="D2130" s="29">
        <f t="shared" si="169"/>
        <v>1</v>
      </c>
      <c r="E2130" s="30" t="str">
        <f t="shared" si="171"/>
        <v>NA</v>
      </c>
      <c r="F2130" s="44" t="str">
        <f t="shared" si="170"/>
        <v/>
      </c>
      <c r="G2130" s="29"/>
    </row>
    <row r="2131" spans="2:7" x14ac:dyDescent="0.25">
      <c r="B2131" s="29">
        <f t="shared" si="168"/>
        <v>0</v>
      </c>
      <c r="C2131" s="29" t="str">
        <f t="shared" ref="C2131:C2194" si="172" xml:space="preserve"> "#" &amp; IFERROR(MID(A2131,1,FIND(",",A2131,1)-1),"")</f>
        <v>#</v>
      </c>
      <c r="D2131" s="29">
        <f t="shared" si="169"/>
        <v>1</v>
      </c>
      <c r="E2131" s="30" t="str">
        <f t="shared" si="171"/>
        <v>NA</v>
      </c>
      <c r="F2131" s="44" t="str">
        <f t="shared" si="170"/>
        <v/>
      </c>
      <c r="G2131" s="29"/>
    </row>
    <row r="2132" spans="2:7" x14ac:dyDescent="0.25">
      <c r="B2132" s="29">
        <f t="shared" si="168"/>
        <v>0</v>
      </c>
      <c r="C2132" s="29" t="str">
        <f t="shared" si="172"/>
        <v>#</v>
      </c>
      <c r="D2132" s="29">
        <f t="shared" si="169"/>
        <v>1</v>
      </c>
      <c r="E2132" s="30" t="str">
        <f t="shared" si="171"/>
        <v>NA</v>
      </c>
      <c r="F2132" s="44" t="str">
        <f t="shared" si="170"/>
        <v/>
      </c>
      <c r="G2132" s="29"/>
    </row>
    <row r="2133" spans="2:7" x14ac:dyDescent="0.25">
      <c r="B2133" s="29">
        <f t="shared" si="168"/>
        <v>0</v>
      </c>
      <c r="C2133" s="29" t="str">
        <f t="shared" si="172"/>
        <v>#</v>
      </c>
      <c r="D2133" s="29">
        <f t="shared" si="169"/>
        <v>1</v>
      </c>
      <c r="E2133" s="30" t="str">
        <f t="shared" si="171"/>
        <v>NA</v>
      </c>
      <c r="F2133" s="44" t="str">
        <f t="shared" si="170"/>
        <v/>
      </c>
      <c r="G2133" s="29"/>
    </row>
    <row r="2134" spans="2:7" x14ac:dyDescent="0.25">
      <c r="B2134" s="29">
        <f t="shared" si="168"/>
        <v>0</v>
      </c>
      <c r="C2134" s="29" t="str">
        <f t="shared" si="172"/>
        <v>#</v>
      </c>
      <c r="D2134" s="29">
        <f t="shared" si="169"/>
        <v>1</v>
      </c>
      <c r="E2134" s="30" t="str">
        <f t="shared" si="171"/>
        <v>NA</v>
      </c>
      <c r="F2134" s="44" t="str">
        <f t="shared" si="170"/>
        <v/>
      </c>
      <c r="G2134" s="29"/>
    </row>
    <row r="2135" spans="2:7" x14ac:dyDescent="0.25">
      <c r="B2135" s="29">
        <f t="shared" si="168"/>
        <v>0</v>
      </c>
      <c r="C2135" s="29" t="str">
        <f t="shared" si="172"/>
        <v>#</v>
      </c>
      <c r="D2135" s="29">
        <f t="shared" si="169"/>
        <v>1</v>
      </c>
      <c r="E2135" s="30" t="str">
        <f t="shared" si="171"/>
        <v>NA</v>
      </c>
      <c r="F2135" s="44" t="str">
        <f t="shared" si="170"/>
        <v/>
      </c>
      <c r="G2135" s="29"/>
    </row>
    <row r="2136" spans="2:7" x14ac:dyDescent="0.25">
      <c r="B2136" s="29">
        <f t="shared" si="168"/>
        <v>0</v>
      </c>
      <c r="C2136" s="29" t="str">
        <f t="shared" si="172"/>
        <v>#</v>
      </c>
      <c r="D2136" s="29">
        <f t="shared" si="169"/>
        <v>1</v>
      </c>
      <c r="E2136" s="30" t="str">
        <f t="shared" si="171"/>
        <v>NA</v>
      </c>
      <c r="F2136" s="44" t="str">
        <f t="shared" si="170"/>
        <v/>
      </c>
      <c r="G2136" s="29"/>
    </row>
    <row r="2137" spans="2:7" x14ac:dyDescent="0.25">
      <c r="B2137" s="29">
        <f t="shared" si="168"/>
        <v>0</v>
      </c>
      <c r="C2137" s="29" t="str">
        <f t="shared" si="172"/>
        <v>#</v>
      </c>
      <c r="D2137" s="29">
        <f t="shared" si="169"/>
        <v>1</v>
      </c>
      <c r="E2137" s="30" t="str">
        <f t="shared" si="171"/>
        <v>NA</v>
      </c>
      <c r="F2137" s="44" t="str">
        <f t="shared" si="170"/>
        <v/>
      </c>
      <c r="G2137" s="29"/>
    </row>
    <row r="2138" spans="2:7" x14ac:dyDescent="0.25">
      <c r="B2138" s="29">
        <f t="shared" si="168"/>
        <v>0</v>
      </c>
      <c r="C2138" s="29" t="str">
        <f t="shared" si="172"/>
        <v>#</v>
      </c>
      <c r="D2138" s="29">
        <f t="shared" si="169"/>
        <v>1</v>
      </c>
      <c r="E2138" s="30" t="str">
        <f t="shared" si="171"/>
        <v>NA</v>
      </c>
      <c r="F2138" s="44" t="str">
        <f t="shared" si="170"/>
        <v/>
      </c>
      <c r="G2138" s="29"/>
    </row>
    <row r="2139" spans="2:7" x14ac:dyDescent="0.25">
      <c r="B2139" s="29">
        <f t="shared" si="168"/>
        <v>0</v>
      </c>
      <c r="C2139" s="29" t="str">
        <f t="shared" si="172"/>
        <v>#</v>
      </c>
      <c r="D2139" s="29">
        <f t="shared" si="169"/>
        <v>1</v>
      </c>
      <c r="E2139" s="30" t="str">
        <f t="shared" si="171"/>
        <v>NA</v>
      </c>
      <c r="F2139" s="44" t="str">
        <f t="shared" si="170"/>
        <v/>
      </c>
      <c r="G2139" s="29"/>
    </row>
    <row r="2140" spans="2:7" x14ac:dyDescent="0.25">
      <c r="B2140" s="29">
        <f t="shared" si="168"/>
        <v>0</v>
      </c>
      <c r="C2140" s="29" t="str">
        <f t="shared" si="172"/>
        <v>#</v>
      </c>
      <c r="D2140" s="29">
        <f t="shared" si="169"/>
        <v>1</v>
      </c>
      <c r="E2140" s="30" t="str">
        <f t="shared" si="171"/>
        <v>NA</v>
      </c>
      <c r="F2140" s="44" t="str">
        <f t="shared" si="170"/>
        <v/>
      </c>
      <c r="G2140" s="29"/>
    </row>
    <row r="2141" spans="2:7" x14ac:dyDescent="0.25">
      <c r="B2141" s="29">
        <f t="shared" si="168"/>
        <v>0</v>
      </c>
      <c r="C2141" s="29" t="str">
        <f t="shared" si="172"/>
        <v>#</v>
      </c>
      <c r="D2141" s="29">
        <f t="shared" si="169"/>
        <v>1</v>
      </c>
      <c r="E2141" s="30" t="str">
        <f t="shared" si="171"/>
        <v>NA</v>
      </c>
      <c r="F2141" s="44" t="str">
        <f t="shared" si="170"/>
        <v/>
      </c>
      <c r="G2141" s="29"/>
    </row>
    <row r="2142" spans="2:7" x14ac:dyDescent="0.25">
      <c r="B2142" s="29">
        <f t="shared" si="168"/>
        <v>0</v>
      </c>
      <c r="C2142" s="29" t="str">
        <f t="shared" si="172"/>
        <v>#</v>
      </c>
      <c r="D2142" s="29">
        <f t="shared" si="169"/>
        <v>1</v>
      </c>
      <c r="E2142" s="30" t="str">
        <f t="shared" si="171"/>
        <v>NA</v>
      </c>
      <c r="F2142" s="44" t="str">
        <f t="shared" si="170"/>
        <v/>
      </c>
      <c r="G2142" s="29"/>
    </row>
    <row r="2143" spans="2:7" x14ac:dyDescent="0.25">
      <c r="B2143" s="29">
        <f t="shared" si="168"/>
        <v>0</v>
      </c>
      <c r="C2143" s="29" t="str">
        <f t="shared" si="172"/>
        <v>#</v>
      </c>
      <c r="D2143" s="29">
        <f t="shared" si="169"/>
        <v>1</v>
      </c>
      <c r="E2143" s="30" t="str">
        <f t="shared" si="171"/>
        <v>NA</v>
      </c>
      <c r="F2143" s="44" t="str">
        <f t="shared" si="170"/>
        <v/>
      </c>
      <c r="G2143" s="29"/>
    </row>
    <row r="2144" spans="2:7" x14ac:dyDescent="0.25">
      <c r="B2144" s="29">
        <f t="shared" si="168"/>
        <v>0</v>
      </c>
      <c r="C2144" s="29" t="str">
        <f t="shared" si="172"/>
        <v>#</v>
      </c>
      <c r="D2144" s="29">
        <f t="shared" si="169"/>
        <v>1</v>
      </c>
      <c r="E2144" s="30" t="str">
        <f t="shared" si="171"/>
        <v>NA</v>
      </c>
      <c r="F2144" s="44" t="str">
        <f t="shared" si="170"/>
        <v/>
      </c>
      <c r="G2144" s="29"/>
    </row>
    <row r="2145" spans="2:7" x14ac:dyDescent="0.25">
      <c r="B2145" s="29">
        <f t="shared" si="168"/>
        <v>0</v>
      </c>
      <c r="C2145" s="29" t="str">
        <f t="shared" si="172"/>
        <v>#</v>
      </c>
      <c r="D2145" s="29">
        <f t="shared" si="169"/>
        <v>1</v>
      </c>
      <c r="E2145" s="30" t="str">
        <f t="shared" si="171"/>
        <v>NA</v>
      </c>
      <c r="F2145" s="44" t="str">
        <f t="shared" si="170"/>
        <v/>
      </c>
      <c r="G2145" s="29"/>
    </row>
    <row r="2146" spans="2:7" x14ac:dyDescent="0.25">
      <c r="B2146" s="29">
        <f t="shared" si="168"/>
        <v>0</v>
      </c>
      <c r="C2146" s="29" t="str">
        <f t="shared" si="172"/>
        <v>#</v>
      </c>
      <c r="D2146" s="29">
        <f t="shared" si="169"/>
        <v>1</v>
      </c>
      <c r="E2146" s="30" t="str">
        <f t="shared" si="171"/>
        <v>NA</v>
      </c>
      <c r="F2146" s="44" t="str">
        <f t="shared" si="170"/>
        <v/>
      </c>
      <c r="G2146" s="29"/>
    </row>
    <row r="2147" spans="2:7" x14ac:dyDescent="0.25">
      <c r="B2147" s="29">
        <f t="shared" si="168"/>
        <v>0</v>
      </c>
      <c r="C2147" s="29" t="str">
        <f t="shared" si="172"/>
        <v>#</v>
      </c>
      <c r="D2147" s="29">
        <f t="shared" si="169"/>
        <v>1</v>
      </c>
      <c r="E2147" s="30" t="str">
        <f t="shared" si="171"/>
        <v>NA</v>
      </c>
      <c r="F2147" s="44" t="str">
        <f t="shared" si="170"/>
        <v/>
      </c>
      <c r="G2147" s="29"/>
    </row>
    <row r="2148" spans="2:7" x14ac:dyDescent="0.25">
      <c r="B2148" s="29">
        <f t="shared" si="168"/>
        <v>0</v>
      </c>
      <c r="C2148" s="29" t="str">
        <f t="shared" si="172"/>
        <v>#</v>
      </c>
      <c r="D2148" s="29">
        <f t="shared" si="169"/>
        <v>1</v>
      </c>
      <c r="E2148" s="30" t="str">
        <f t="shared" si="171"/>
        <v>NA</v>
      </c>
      <c r="F2148" s="44" t="str">
        <f t="shared" si="170"/>
        <v/>
      </c>
      <c r="G2148" s="29"/>
    </row>
    <row r="2149" spans="2:7" x14ac:dyDescent="0.25">
      <c r="B2149" s="29">
        <f t="shared" si="168"/>
        <v>0</v>
      </c>
      <c r="C2149" s="29" t="str">
        <f t="shared" si="172"/>
        <v>#</v>
      </c>
      <c r="D2149" s="29">
        <f t="shared" si="169"/>
        <v>1</v>
      </c>
      <c r="E2149" s="30" t="str">
        <f t="shared" si="171"/>
        <v>NA</v>
      </c>
      <c r="F2149" s="44" t="str">
        <f t="shared" si="170"/>
        <v/>
      </c>
      <c r="G2149" s="29"/>
    </row>
    <row r="2150" spans="2:7" x14ac:dyDescent="0.25">
      <c r="B2150" s="29">
        <f t="shared" si="168"/>
        <v>0</v>
      </c>
      <c r="C2150" s="29" t="str">
        <f t="shared" si="172"/>
        <v>#</v>
      </c>
      <c r="D2150" s="29">
        <f t="shared" si="169"/>
        <v>1</v>
      </c>
      <c r="E2150" s="30" t="str">
        <f t="shared" si="171"/>
        <v>NA</v>
      </c>
      <c r="F2150" s="44" t="str">
        <f t="shared" si="170"/>
        <v/>
      </c>
      <c r="G2150" s="29"/>
    </row>
    <row r="2151" spans="2:7" x14ac:dyDescent="0.25">
      <c r="B2151" s="29">
        <f t="shared" si="168"/>
        <v>0</v>
      </c>
      <c r="C2151" s="29" t="str">
        <f t="shared" si="172"/>
        <v>#</v>
      </c>
      <c r="D2151" s="29">
        <f t="shared" si="169"/>
        <v>1</v>
      </c>
      <c r="E2151" s="30" t="str">
        <f t="shared" si="171"/>
        <v>NA</v>
      </c>
      <c r="F2151" s="44" t="str">
        <f t="shared" si="170"/>
        <v/>
      </c>
      <c r="G2151" s="29"/>
    </row>
    <row r="2152" spans="2:7" x14ac:dyDescent="0.25">
      <c r="B2152" s="29">
        <f t="shared" si="168"/>
        <v>0</v>
      </c>
      <c r="C2152" s="29" t="str">
        <f t="shared" si="172"/>
        <v>#</v>
      </c>
      <c r="D2152" s="29">
        <f t="shared" si="169"/>
        <v>1</v>
      </c>
      <c r="E2152" s="30" t="str">
        <f t="shared" si="171"/>
        <v>NA</v>
      </c>
      <c r="F2152" s="44" t="str">
        <f t="shared" si="170"/>
        <v/>
      </c>
      <c r="G2152" s="29"/>
    </row>
    <row r="2153" spans="2:7" x14ac:dyDescent="0.25">
      <c r="B2153" s="29">
        <f t="shared" si="168"/>
        <v>0</v>
      </c>
      <c r="C2153" s="29" t="str">
        <f t="shared" si="172"/>
        <v>#</v>
      </c>
      <c r="D2153" s="29">
        <f t="shared" si="169"/>
        <v>1</v>
      </c>
      <c r="E2153" s="30" t="str">
        <f t="shared" si="171"/>
        <v>NA</v>
      </c>
      <c r="F2153" s="44" t="str">
        <f t="shared" si="170"/>
        <v/>
      </c>
      <c r="G2153" s="29"/>
    </row>
    <row r="2154" spans="2:7" x14ac:dyDescent="0.25">
      <c r="B2154" s="29">
        <f t="shared" si="168"/>
        <v>0</v>
      </c>
      <c r="C2154" s="29" t="str">
        <f t="shared" si="172"/>
        <v>#</v>
      </c>
      <c r="D2154" s="29">
        <f t="shared" si="169"/>
        <v>1</v>
      </c>
      <c r="E2154" s="30" t="str">
        <f t="shared" si="171"/>
        <v>NA</v>
      </c>
      <c r="F2154" s="44" t="str">
        <f t="shared" si="170"/>
        <v/>
      </c>
      <c r="G2154" s="29"/>
    </row>
    <row r="2155" spans="2:7" x14ac:dyDescent="0.25">
      <c r="B2155" s="29">
        <f t="shared" si="168"/>
        <v>0</v>
      </c>
      <c r="C2155" s="29" t="str">
        <f t="shared" si="172"/>
        <v>#</v>
      </c>
      <c r="D2155" s="29">
        <f t="shared" si="169"/>
        <v>1</v>
      </c>
      <c r="E2155" s="30" t="str">
        <f t="shared" si="171"/>
        <v>NA</v>
      </c>
      <c r="F2155" s="44" t="str">
        <f t="shared" si="170"/>
        <v/>
      </c>
      <c r="G2155" s="29"/>
    </row>
    <row r="2156" spans="2:7" x14ac:dyDescent="0.25">
      <c r="B2156" s="29">
        <f t="shared" si="168"/>
        <v>0</v>
      </c>
      <c r="C2156" s="29" t="str">
        <f t="shared" si="172"/>
        <v>#</v>
      </c>
      <c r="D2156" s="29">
        <f t="shared" si="169"/>
        <v>1</v>
      </c>
      <c r="E2156" s="30" t="str">
        <f t="shared" si="171"/>
        <v>NA</v>
      </c>
      <c r="F2156" s="44" t="str">
        <f t="shared" si="170"/>
        <v/>
      </c>
      <c r="G2156" s="29"/>
    </row>
    <row r="2157" spans="2:7" x14ac:dyDescent="0.25">
      <c r="B2157" s="29">
        <f t="shared" si="168"/>
        <v>0</v>
      </c>
      <c r="C2157" s="29" t="str">
        <f t="shared" si="172"/>
        <v>#</v>
      </c>
      <c r="D2157" s="29">
        <f t="shared" si="169"/>
        <v>1</v>
      </c>
      <c r="E2157" s="30" t="str">
        <f t="shared" si="171"/>
        <v>NA</v>
      </c>
      <c r="F2157" s="44" t="str">
        <f t="shared" si="170"/>
        <v/>
      </c>
      <c r="G2157" s="29"/>
    </row>
    <row r="2158" spans="2:7" x14ac:dyDescent="0.25">
      <c r="B2158" s="29">
        <f t="shared" si="168"/>
        <v>0</v>
      </c>
      <c r="C2158" s="29" t="str">
        <f t="shared" si="172"/>
        <v>#</v>
      </c>
      <c r="D2158" s="29">
        <f t="shared" si="169"/>
        <v>1</v>
      </c>
      <c r="E2158" s="30" t="str">
        <f t="shared" si="171"/>
        <v>NA</v>
      </c>
      <c r="F2158" s="44" t="str">
        <f t="shared" si="170"/>
        <v/>
      </c>
      <c r="G2158" s="29"/>
    </row>
    <row r="2159" spans="2:7" x14ac:dyDescent="0.25">
      <c r="B2159" s="29">
        <f t="shared" si="168"/>
        <v>0</v>
      </c>
      <c r="C2159" s="29" t="str">
        <f t="shared" si="172"/>
        <v>#</v>
      </c>
      <c r="D2159" s="29">
        <f t="shared" si="169"/>
        <v>1</v>
      </c>
      <c r="E2159" s="30" t="str">
        <f t="shared" si="171"/>
        <v>NA</v>
      </c>
      <c r="F2159" s="44" t="str">
        <f t="shared" si="170"/>
        <v/>
      </c>
      <c r="G2159" s="29"/>
    </row>
    <row r="2160" spans="2:7" x14ac:dyDescent="0.25">
      <c r="B2160" s="29">
        <f t="shared" si="168"/>
        <v>0</v>
      </c>
      <c r="C2160" s="29" t="str">
        <f t="shared" si="172"/>
        <v>#</v>
      </c>
      <c r="D2160" s="29">
        <f t="shared" si="169"/>
        <v>1</v>
      </c>
      <c r="E2160" s="30" t="str">
        <f t="shared" si="171"/>
        <v>NA</v>
      </c>
      <c r="F2160" s="44" t="str">
        <f t="shared" si="170"/>
        <v/>
      </c>
      <c r="G2160" s="29"/>
    </row>
    <row r="2161" spans="2:7" x14ac:dyDescent="0.25">
      <c r="B2161" s="29">
        <f t="shared" si="168"/>
        <v>0</v>
      </c>
      <c r="C2161" s="29" t="str">
        <f t="shared" si="172"/>
        <v>#</v>
      </c>
      <c r="D2161" s="29">
        <f t="shared" si="169"/>
        <v>1</v>
      </c>
      <c r="E2161" s="30" t="str">
        <f t="shared" si="171"/>
        <v>NA</v>
      </c>
      <c r="F2161" s="44" t="str">
        <f t="shared" si="170"/>
        <v/>
      </c>
      <c r="G2161" s="29"/>
    </row>
    <row r="2162" spans="2:7" x14ac:dyDescent="0.25">
      <c r="B2162" s="29">
        <f t="shared" si="168"/>
        <v>0</v>
      </c>
      <c r="C2162" s="29" t="str">
        <f t="shared" si="172"/>
        <v>#</v>
      </c>
      <c r="D2162" s="29">
        <f t="shared" si="169"/>
        <v>1</v>
      </c>
      <c r="E2162" s="30" t="str">
        <f t="shared" si="171"/>
        <v>NA</v>
      </c>
      <c r="F2162" s="44" t="str">
        <f t="shared" si="170"/>
        <v/>
      </c>
      <c r="G2162" s="29"/>
    </row>
    <row r="2163" spans="2:7" x14ac:dyDescent="0.25">
      <c r="B2163" s="29">
        <f t="shared" si="168"/>
        <v>0</v>
      </c>
      <c r="C2163" s="29" t="str">
        <f t="shared" si="172"/>
        <v>#</v>
      </c>
      <c r="D2163" s="29">
        <f t="shared" si="169"/>
        <v>1</v>
      </c>
      <c r="E2163" s="30" t="str">
        <f t="shared" si="171"/>
        <v>NA</v>
      </c>
      <c r="F2163" s="44" t="str">
        <f t="shared" si="170"/>
        <v/>
      </c>
      <c r="G2163" s="29"/>
    </row>
    <row r="2164" spans="2:7" x14ac:dyDescent="0.25">
      <c r="B2164" s="29">
        <f t="shared" si="168"/>
        <v>0</v>
      </c>
      <c r="C2164" s="29" t="str">
        <f t="shared" si="172"/>
        <v>#</v>
      </c>
      <c r="D2164" s="29">
        <f t="shared" si="169"/>
        <v>1</v>
      </c>
      <c r="E2164" s="30" t="str">
        <f t="shared" si="171"/>
        <v>NA</v>
      </c>
      <c r="F2164" s="44" t="str">
        <f t="shared" si="170"/>
        <v/>
      </c>
      <c r="G2164" s="29"/>
    </row>
    <row r="2165" spans="2:7" x14ac:dyDescent="0.25">
      <c r="B2165" s="29">
        <f t="shared" si="168"/>
        <v>0</v>
      </c>
      <c r="C2165" s="29" t="str">
        <f t="shared" si="172"/>
        <v>#</v>
      </c>
      <c r="D2165" s="29">
        <f t="shared" si="169"/>
        <v>1</v>
      </c>
      <c r="E2165" s="30" t="str">
        <f t="shared" si="171"/>
        <v>NA</v>
      </c>
      <c r="F2165" s="44" t="str">
        <f t="shared" si="170"/>
        <v/>
      </c>
      <c r="G2165" s="29"/>
    </row>
    <row r="2166" spans="2:7" x14ac:dyDescent="0.25">
      <c r="B2166" s="29">
        <f t="shared" si="168"/>
        <v>0</v>
      </c>
      <c r="C2166" s="29" t="str">
        <f t="shared" si="172"/>
        <v>#</v>
      </c>
      <c r="D2166" s="29">
        <f t="shared" si="169"/>
        <v>1</v>
      </c>
      <c r="E2166" s="30" t="str">
        <f t="shared" si="171"/>
        <v>NA</v>
      </c>
      <c r="F2166" s="44" t="str">
        <f t="shared" si="170"/>
        <v/>
      </c>
      <c r="G2166" s="29"/>
    </row>
    <row r="2167" spans="2:7" x14ac:dyDescent="0.25">
      <c r="B2167" s="29">
        <f t="shared" si="168"/>
        <v>0</v>
      </c>
      <c r="C2167" s="29" t="str">
        <f t="shared" si="172"/>
        <v>#</v>
      </c>
      <c r="D2167" s="29">
        <f t="shared" si="169"/>
        <v>1</v>
      </c>
      <c r="E2167" s="30" t="str">
        <f t="shared" si="171"/>
        <v>NA</v>
      </c>
      <c r="F2167" s="44" t="str">
        <f t="shared" si="170"/>
        <v/>
      </c>
      <c r="G2167" s="29"/>
    </row>
    <row r="2168" spans="2:7" x14ac:dyDescent="0.25">
      <c r="B2168" s="29">
        <f t="shared" si="168"/>
        <v>0</v>
      </c>
      <c r="C2168" s="29" t="str">
        <f t="shared" si="172"/>
        <v>#</v>
      </c>
      <c r="D2168" s="29">
        <f t="shared" si="169"/>
        <v>1</v>
      </c>
      <c r="E2168" s="30" t="str">
        <f t="shared" si="171"/>
        <v>NA</v>
      </c>
      <c r="F2168" s="44" t="str">
        <f t="shared" si="170"/>
        <v/>
      </c>
      <c r="G2168" s="29"/>
    </row>
    <row r="2169" spans="2:7" x14ac:dyDescent="0.25">
      <c r="B2169" s="29">
        <f t="shared" si="168"/>
        <v>0</v>
      </c>
      <c r="C2169" s="29" t="str">
        <f t="shared" si="172"/>
        <v>#</v>
      </c>
      <c r="D2169" s="29">
        <f t="shared" si="169"/>
        <v>1</v>
      </c>
      <c r="E2169" s="30" t="str">
        <f t="shared" si="171"/>
        <v>NA</v>
      </c>
      <c r="F2169" s="44" t="str">
        <f t="shared" si="170"/>
        <v/>
      </c>
      <c r="G2169" s="29"/>
    </row>
    <row r="2170" spans="2:7" x14ac:dyDescent="0.25">
      <c r="B2170" s="29">
        <f t="shared" si="168"/>
        <v>0</v>
      </c>
      <c r="C2170" s="29" t="str">
        <f t="shared" si="172"/>
        <v>#</v>
      </c>
      <c r="D2170" s="29">
        <f t="shared" si="169"/>
        <v>1</v>
      </c>
      <c r="E2170" s="30" t="str">
        <f t="shared" si="171"/>
        <v>NA</v>
      </c>
      <c r="F2170" s="44" t="str">
        <f t="shared" si="170"/>
        <v/>
      </c>
      <c r="G2170" s="29"/>
    </row>
    <row r="2171" spans="2:7" x14ac:dyDescent="0.25">
      <c r="B2171" s="29">
        <f t="shared" si="168"/>
        <v>0</v>
      </c>
      <c r="C2171" s="29" t="str">
        <f t="shared" si="172"/>
        <v>#</v>
      </c>
      <c r="D2171" s="29">
        <f t="shared" si="169"/>
        <v>1</v>
      </c>
      <c r="E2171" s="30" t="str">
        <f t="shared" si="171"/>
        <v>NA</v>
      </c>
      <c r="F2171" s="44" t="str">
        <f t="shared" si="170"/>
        <v/>
      </c>
      <c r="G2171" s="29"/>
    </row>
    <row r="2172" spans="2:7" x14ac:dyDescent="0.25">
      <c r="B2172" s="29">
        <f t="shared" si="168"/>
        <v>0</v>
      </c>
      <c r="C2172" s="29" t="str">
        <f t="shared" si="172"/>
        <v>#</v>
      </c>
      <c r="D2172" s="29">
        <f t="shared" si="169"/>
        <v>1</v>
      </c>
      <c r="E2172" s="30" t="str">
        <f t="shared" si="171"/>
        <v>NA</v>
      </c>
      <c r="F2172" s="44" t="str">
        <f t="shared" si="170"/>
        <v/>
      </c>
      <c r="G2172" s="29"/>
    </row>
    <row r="2173" spans="2:7" x14ac:dyDescent="0.25">
      <c r="B2173" s="29">
        <f t="shared" si="168"/>
        <v>0</v>
      </c>
      <c r="C2173" s="29" t="str">
        <f t="shared" si="172"/>
        <v>#</v>
      </c>
      <c r="D2173" s="29">
        <f t="shared" si="169"/>
        <v>1</v>
      </c>
      <c r="E2173" s="30" t="str">
        <f t="shared" si="171"/>
        <v>NA</v>
      </c>
      <c r="F2173" s="44" t="str">
        <f t="shared" si="170"/>
        <v/>
      </c>
      <c r="G2173" s="29"/>
    </row>
    <row r="2174" spans="2:7" x14ac:dyDescent="0.25">
      <c r="B2174" s="29">
        <f t="shared" si="168"/>
        <v>0</v>
      </c>
      <c r="C2174" s="29" t="str">
        <f t="shared" si="172"/>
        <v>#</v>
      </c>
      <c r="D2174" s="29">
        <f t="shared" si="169"/>
        <v>1</v>
      </c>
      <c r="E2174" s="30" t="str">
        <f t="shared" si="171"/>
        <v>NA</v>
      </c>
      <c r="F2174" s="44" t="str">
        <f t="shared" si="170"/>
        <v/>
      </c>
      <c r="G2174" s="29"/>
    </row>
    <row r="2175" spans="2:7" x14ac:dyDescent="0.25">
      <c r="B2175" s="29">
        <f t="shared" si="168"/>
        <v>0</v>
      </c>
      <c r="C2175" s="29" t="str">
        <f t="shared" si="172"/>
        <v>#</v>
      </c>
      <c r="D2175" s="29">
        <f t="shared" si="169"/>
        <v>1</v>
      </c>
      <c r="E2175" s="30" t="str">
        <f t="shared" si="171"/>
        <v>NA</v>
      </c>
      <c r="F2175" s="44" t="str">
        <f t="shared" si="170"/>
        <v/>
      </c>
      <c r="G2175" s="29"/>
    </row>
    <row r="2176" spans="2:7" x14ac:dyDescent="0.25">
      <c r="B2176" s="29">
        <f t="shared" si="168"/>
        <v>0</v>
      </c>
      <c r="C2176" s="29" t="str">
        <f t="shared" si="172"/>
        <v>#</v>
      </c>
      <c r="D2176" s="29">
        <f t="shared" si="169"/>
        <v>1</v>
      </c>
      <c r="E2176" s="30" t="str">
        <f t="shared" si="171"/>
        <v>NA</v>
      </c>
      <c r="F2176" s="44" t="str">
        <f t="shared" si="170"/>
        <v/>
      </c>
      <c r="G2176" s="29"/>
    </row>
    <row r="2177" spans="2:7" x14ac:dyDescent="0.25">
      <c r="B2177" s="29">
        <f t="shared" si="168"/>
        <v>0</v>
      </c>
      <c r="C2177" s="29" t="str">
        <f t="shared" si="172"/>
        <v>#</v>
      </c>
      <c r="D2177" s="29">
        <f t="shared" si="169"/>
        <v>1</v>
      </c>
      <c r="E2177" s="30" t="str">
        <f t="shared" si="171"/>
        <v>NA</v>
      </c>
      <c r="F2177" s="44" t="str">
        <f t="shared" si="170"/>
        <v/>
      </c>
      <c r="G2177" s="29"/>
    </row>
    <row r="2178" spans="2:7" x14ac:dyDescent="0.25">
      <c r="B2178" s="29">
        <f t="shared" ref="B2178:B2241" si="173">LEN(A2178)</f>
        <v>0</v>
      </c>
      <c r="C2178" s="29" t="str">
        <f t="shared" si="172"/>
        <v>#</v>
      </c>
      <c r="D2178" s="29">
        <f t="shared" ref="D2178:D2241" si="174">LEN(C2178)</f>
        <v>1</v>
      </c>
      <c r="E2178" s="30" t="str">
        <f t="shared" si="171"/>
        <v>NA</v>
      </c>
      <c r="F2178" s="44" t="str">
        <f t="shared" ref="F2178:F2241" si="175">IFERROR(MID(E2178,1,FIND(",",E2178,1)-1),"")</f>
        <v/>
      </c>
      <c r="G2178" s="29"/>
    </row>
    <row r="2179" spans="2:7" x14ac:dyDescent="0.25">
      <c r="B2179" s="29">
        <f t="shared" si="173"/>
        <v>0</v>
      </c>
      <c r="C2179" s="29" t="str">
        <f t="shared" si="172"/>
        <v>#</v>
      </c>
      <c r="D2179" s="29">
        <f t="shared" si="174"/>
        <v>1</v>
      </c>
      <c r="E2179" s="30" t="str">
        <f t="shared" si="171"/>
        <v>NA</v>
      </c>
      <c r="F2179" s="44" t="str">
        <f t="shared" si="175"/>
        <v/>
      </c>
      <c r="G2179" s="29"/>
    </row>
    <row r="2180" spans="2:7" x14ac:dyDescent="0.25">
      <c r="B2180" s="29">
        <f t="shared" si="173"/>
        <v>0</v>
      </c>
      <c r="C2180" s="29" t="str">
        <f t="shared" si="172"/>
        <v>#</v>
      </c>
      <c r="D2180" s="29">
        <f t="shared" si="174"/>
        <v>1</v>
      </c>
      <c r="E2180" s="30" t="str">
        <f t="shared" si="171"/>
        <v>NA</v>
      </c>
      <c r="F2180" s="44" t="str">
        <f t="shared" si="175"/>
        <v/>
      </c>
      <c r="G2180" s="29"/>
    </row>
    <row r="2181" spans="2:7" x14ac:dyDescent="0.25">
      <c r="B2181" s="29">
        <f t="shared" si="173"/>
        <v>0</v>
      </c>
      <c r="C2181" s="29" t="str">
        <f t="shared" si="172"/>
        <v>#</v>
      </c>
      <c r="D2181" s="29">
        <f t="shared" si="174"/>
        <v>1</v>
      </c>
      <c r="E2181" s="30" t="str">
        <f t="shared" ref="E2181:E2244" si="176">IFERROR(TEXT(DATE(RIGHT(MID(A2181,FIND("µ",SUBSTITUTE(A2181,",","µ",1))+2,FIND("µ",SUBSTITUTE(A2181,",","µ",2))-FIND("µ",SUBSTITUTE(A2181,",","µ",1))+4),4),MONTH(1&amp;MID(MID(A2181,FIND("µ",SUBSTITUTE(A2181,",","µ",1))+2,FIND("µ",SUBSTITUTE(A2181,",","µ",2))-FIND("µ",SUBSTITUTE(A2181,",","µ",1))+4),1,FIND(" ",MID(A2181,FIND("µ",SUBSTITUTE(A2181,",","µ",1))+2,FIND("µ",SUBSTITUTE(A2181,",","µ",2))-FIND("µ",SUBSTITUTE(A2181,",","µ",1))+4))-1)),MID(MID(A2181,FIND("µ",SUBSTITUTE(A2181,",","µ",1))+2,FIND("µ",SUBSTITUTE(A2181,",","µ",2))-FIND("µ",SUBSTITUTE(A2181,",","µ",1))+4),FIND(" ",MID(A2181,FIND("µ",SUBSTITUTE(A2181,",","µ",1))+2,FIND("µ",SUBSTITUTE(A2181,",","µ",2))-FIND("µ",SUBSTITUTE(A2181,",","µ",1))+4))+1,2)),"JJ/MM/AA") &amp;","&amp;" "&amp; TEXT(VALUE(MID(A2181,FIND(""",""",A2181)+3,10)),"hh:mm:ss")&amp;" "&amp;MID(A2181,FIND("µ",SUBSTITUTE(A2181,",","µ",4))+2,FIND("µ",SUBSTITUTE(A2181,",","µ",5))-FIND("µ",SUBSTITUTE(A2181,",","µ",4))-3) &amp;" "&amp;MID(A2181,FIND("µ",SUBSTITUTE(A2181,",","µ",20))+2,FIND("µ",SUBSTITUTE(A2181,",","µ",21))-FIND("µ",SUBSTITUTE(A2181,",","µ",20))-3)&amp;" "&amp;MID(A2181,FIND("µ",SUBSTITUTE(A2181,",","µ",25))+2,FIND("µ",SUBSTITUTE(A2181,",","µ",26))-FIND("µ",SUBSTITUTE(A2181,",","µ",25))-3)&amp;" "&amp;"€"&amp;MID(A2181,FIND("µ",SUBSTITUTE(A2181,",","µ",26))+2,FIND("µ",SUBSTITUTE(A2181,",","µ",27))-FIND("µ",SUBSTITUTE(A2181,",","µ",26))-3),"NA")</f>
        <v>NA</v>
      </c>
      <c r="F2181" s="44" t="str">
        <f t="shared" si="175"/>
        <v/>
      </c>
      <c r="G2181" s="29"/>
    </row>
    <row r="2182" spans="2:7" x14ac:dyDescent="0.25">
      <c r="B2182" s="29">
        <f t="shared" si="173"/>
        <v>0</v>
      </c>
      <c r="C2182" s="29" t="str">
        <f t="shared" si="172"/>
        <v>#</v>
      </c>
      <c r="D2182" s="29">
        <f t="shared" si="174"/>
        <v>1</v>
      </c>
      <c r="E2182" s="30" t="str">
        <f t="shared" si="176"/>
        <v>NA</v>
      </c>
      <c r="F2182" s="44" t="str">
        <f t="shared" si="175"/>
        <v/>
      </c>
      <c r="G2182" s="29"/>
    </row>
    <row r="2183" spans="2:7" x14ac:dyDescent="0.25">
      <c r="B2183" s="29">
        <f t="shared" si="173"/>
        <v>0</v>
      </c>
      <c r="C2183" s="29" t="str">
        <f t="shared" si="172"/>
        <v>#</v>
      </c>
      <c r="D2183" s="29">
        <f t="shared" si="174"/>
        <v>1</v>
      </c>
      <c r="E2183" s="30" t="str">
        <f t="shared" si="176"/>
        <v>NA</v>
      </c>
      <c r="F2183" s="44" t="str">
        <f t="shared" si="175"/>
        <v/>
      </c>
      <c r="G2183" s="29"/>
    </row>
    <row r="2184" spans="2:7" x14ac:dyDescent="0.25">
      <c r="B2184" s="29">
        <f t="shared" si="173"/>
        <v>0</v>
      </c>
      <c r="C2184" s="29" t="str">
        <f t="shared" si="172"/>
        <v>#</v>
      </c>
      <c r="D2184" s="29">
        <f t="shared" si="174"/>
        <v>1</v>
      </c>
      <c r="E2184" s="30" t="str">
        <f t="shared" si="176"/>
        <v>NA</v>
      </c>
      <c r="F2184" s="44" t="str">
        <f t="shared" si="175"/>
        <v/>
      </c>
      <c r="G2184" s="29"/>
    </row>
    <row r="2185" spans="2:7" x14ac:dyDescent="0.25">
      <c r="B2185" s="29">
        <f t="shared" si="173"/>
        <v>0</v>
      </c>
      <c r="C2185" s="29" t="str">
        <f t="shared" si="172"/>
        <v>#</v>
      </c>
      <c r="D2185" s="29">
        <f t="shared" si="174"/>
        <v>1</v>
      </c>
      <c r="E2185" s="30" t="str">
        <f t="shared" si="176"/>
        <v>NA</v>
      </c>
      <c r="F2185" s="44" t="str">
        <f t="shared" si="175"/>
        <v/>
      </c>
      <c r="G2185" s="29"/>
    </row>
    <row r="2186" spans="2:7" x14ac:dyDescent="0.25">
      <c r="B2186" s="29">
        <f t="shared" si="173"/>
        <v>0</v>
      </c>
      <c r="C2186" s="29" t="str">
        <f t="shared" si="172"/>
        <v>#</v>
      </c>
      <c r="D2186" s="29">
        <f t="shared" si="174"/>
        <v>1</v>
      </c>
      <c r="E2186" s="30" t="str">
        <f t="shared" si="176"/>
        <v>NA</v>
      </c>
      <c r="F2186" s="44" t="str">
        <f t="shared" si="175"/>
        <v/>
      </c>
      <c r="G2186" s="29"/>
    </row>
    <row r="2187" spans="2:7" x14ac:dyDescent="0.25">
      <c r="B2187" s="29">
        <f t="shared" si="173"/>
        <v>0</v>
      </c>
      <c r="C2187" s="29" t="str">
        <f t="shared" si="172"/>
        <v>#</v>
      </c>
      <c r="D2187" s="29">
        <f t="shared" si="174"/>
        <v>1</v>
      </c>
      <c r="E2187" s="30" t="str">
        <f t="shared" si="176"/>
        <v>NA</v>
      </c>
      <c r="F2187" s="44" t="str">
        <f t="shared" si="175"/>
        <v/>
      </c>
      <c r="G2187" s="29"/>
    </row>
    <row r="2188" spans="2:7" x14ac:dyDescent="0.25">
      <c r="B2188" s="29">
        <f t="shared" si="173"/>
        <v>0</v>
      </c>
      <c r="C2188" s="29" t="str">
        <f t="shared" si="172"/>
        <v>#</v>
      </c>
      <c r="D2188" s="29">
        <f t="shared" si="174"/>
        <v>1</v>
      </c>
      <c r="E2188" s="30" t="str">
        <f t="shared" si="176"/>
        <v>NA</v>
      </c>
      <c r="F2188" s="44" t="str">
        <f t="shared" si="175"/>
        <v/>
      </c>
      <c r="G2188" s="29"/>
    </row>
    <row r="2189" spans="2:7" x14ac:dyDescent="0.25">
      <c r="B2189" s="29">
        <f t="shared" si="173"/>
        <v>0</v>
      </c>
      <c r="C2189" s="29" t="str">
        <f t="shared" si="172"/>
        <v>#</v>
      </c>
      <c r="D2189" s="29">
        <f t="shared" si="174"/>
        <v>1</v>
      </c>
      <c r="E2189" s="30" t="str">
        <f t="shared" si="176"/>
        <v>NA</v>
      </c>
      <c r="F2189" s="44" t="str">
        <f t="shared" si="175"/>
        <v/>
      </c>
      <c r="G2189" s="29"/>
    </row>
    <row r="2190" spans="2:7" x14ac:dyDescent="0.25">
      <c r="B2190" s="29">
        <f t="shared" si="173"/>
        <v>0</v>
      </c>
      <c r="C2190" s="29" t="str">
        <f t="shared" si="172"/>
        <v>#</v>
      </c>
      <c r="D2190" s="29">
        <f t="shared" si="174"/>
        <v>1</v>
      </c>
      <c r="E2190" s="30" t="str">
        <f t="shared" si="176"/>
        <v>NA</v>
      </c>
      <c r="F2190" s="44" t="str">
        <f t="shared" si="175"/>
        <v/>
      </c>
      <c r="G2190" s="29"/>
    </row>
    <row r="2191" spans="2:7" x14ac:dyDescent="0.25">
      <c r="B2191" s="29">
        <f t="shared" si="173"/>
        <v>0</v>
      </c>
      <c r="C2191" s="29" t="str">
        <f t="shared" si="172"/>
        <v>#</v>
      </c>
      <c r="D2191" s="29">
        <f t="shared" si="174"/>
        <v>1</v>
      </c>
      <c r="E2191" s="30" t="str">
        <f t="shared" si="176"/>
        <v>NA</v>
      </c>
      <c r="F2191" s="44" t="str">
        <f t="shared" si="175"/>
        <v/>
      </c>
      <c r="G2191" s="29"/>
    </row>
    <row r="2192" spans="2:7" x14ac:dyDescent="0.25">
      <c r="B2192" s="29">
        <f t="shared" si="173"/>
        <v>0</v>
      </c>
      <c r="C2192" s="29" t="str">
        <f t="shared" si="172"/>
        <v>#</v>
      </c>
      <c r="D2192" s="29">
        <f t="shared" si="174"/>
        <v>1</v>
      </c>
      <c r="E2192" s="30" t="str">
        <f t="shared" si="176"/>
        <v>NA</v>
      </c>
      <c r="F2192" s="44" t="str">
        <f t="shared" si="175"/>
        <v/>
      </c>
      <c r="G2192" s="29"/>
    </row>
    <row r="2193" spans="2:7" x14ac:dyDescent="0.25">
      <c r="B2193" s="29">
        <f t="shared" si="173"/>
        <v>0</v>
      </c>
      <c r="C2193" s="29" t="str">
        <f t="shared" si="172"/>
        <v>#</v>
      </c>
      <c r="D2193" s="29">
        <f t="shared" si="174"/>
        <v>1</v>
      </c>
      <c r="E2193" s="30" t="str">
        <f t="shared" si="176"/>
        <v>NA</v>
      </c>
      <c r="F2193" s="44" t="str">
        <f t="shared" si="175"/>
        <v/>
      </c>
      <c r="G2193" s="29"/>
    </row>
    <row r="2194" spans="2:7" x14ac:dyDescent="0.25">
      <c r="B2194" s="29">
        <f t="shared" si="173"/>
        <v>0</v>
      </c>
      <c r="C2194" s="29" t="str">
        <f t="shared" si="172"/>
        <v>#</v>
      </c>
      <c r="D2194" s="29">
        <f t="shared" si="174"/>
        <v>1</v>
      </c>
      <c r="E2194" s="30" t="str">
        <f t="shared" si="176"/>
        <v>NA</v>
      </c>
      <c r="F2194" s="44" t="str">
        <f t="shared" si="175"/>
        <v/>
      </c>
      <c r="G2194" s="29"/>
    </row>
    <row r="2195" spans="2:7" x14ac:dyDescent="0.25">
      <c r="B2195" s="29">
        <f t="shared" si="173"/>
        <v>0</v>
      </c>
      <c r="C2195" s="29" t="str">
        <f t="shared" ref="C2195:C2258" si="177" xml:space="preserve"> "#" &amp; IFERROR(MID(A2195,1,FIND(",",A2195,1)-1),"")</f>
        <v>#</v>
      </c>
      <c r="D2195" s="29">
        <f t="shared" si="174"/>
        <v>1</v>
      </c>
      <c r="E2195" s="30" t="str">
        <f t="shared" si="176"/>
        <v>NA</v>
      </c>
      <c r="F2195" s="44" t="str">
        <f t="shared" si="175"/>
        <v/>
      </c>
      <c r="G2195" s="29"/>
    </row>
    <row r="2196" spans="2:7" x14ac:dyDescent="0.25">
      <c r="B2196" s="29">
        <f t="shared" si="173"/>
        <v>0</v>
      </c>
      <c r="C2196" s="29" t="str">
        <f t="shared" si="177"/>
        <v>#</v>
      </c>
      <c r="D2196" s="29">
        <f t="shared" si="174"/>
        <v>1</v>
      </c>
      <c r="E2196" s="30" t="str">
        <f t="shared" si="176"/>
        <v>NA</v>
      </c>
      <c r="F2196" s="44" t="str">
        <f t="shared" si="175"/>
        <v/>
      </c>
      <c r="G2196" s="29"/>
    </row>
    <row r="2197" spans="2:7" x14ac:dyDescent="0.25">
      <c r="B2197" s="29">
        <f t="shared" si="173"/>
        <v>0</v>
      </c>
      <c r="C2197" s="29" t="str">
        <f t="shared" si="177"/>
        <v>#</v>
      </c>
      <c r="D2197" s="29">
        <f t="shared" si="174"/>
        <v>1</v>
      </c>
      <c r="E2197" s="30" t="str">
        <f t="shared" si="176"/>
        <v>NA</v>
      </c>
      <c r="F2197" s="44" t="str">
        <f t="shared" si="175"/>
        <v/>
      </c>
      <c r="G2197" s="29"/>
    </row>
    <row r="2198" spans="2:7" x14ac:dyDescent="0.25">
      <c r="B2198" s="29">
        <f t="shared" si="173"/>
        <v>0</v>
      </c>
      <c r="C2198" s="29" t="str">
        <f t="shared" si="177"/>
        <v>#</v>
      </c>
      <c r="D2198" s="29">
        <f t="shared" si="174"/>
        <v>1</v>
      </c>
      <c r="E2198" s="30" t="str">
        <f t="shared" si="176"/>
        <v>NA</v>
      </c>
      <c r="F2198" s="44" t="str">
        <f t="shared" si="175"/>
        <v/>
      </c>
      <c r="G2198" s="29"/>
    </row>
    <row r="2199" spans="2:7" x14ac:dyDescent="0.25">
      <c r="B2199" s="29">
        <f t="shared" si="173"/>
        <v>0</v>
      </c>
      <c r="C2199" s="29" t="str">
        <f t="shared" si="177"/>
        <v>#</v>
      </c>
      <c r="D2199" s="29">
        <f t="shared" si="174"/>
        <v>1</v>
      </c>
      <c r="E2199" s="30" t="str">
        <f t="shared" si="176"/>
        <v>NA</v>
      </c>
      <c r="F2199" s="44" t="str">
        <f t="shared" si="175"/>
        <v/>
      </c>
      <c r="G2199" s="29"/>
    </row>
    <row r="2200" spans="2:7" x14ac:dyDescent="0.25">
      <c r="B2200" s="29">
        <f t="shared" si="173"/>
        <v>0</v>
      </c>
      <c r="C2200" s="29" t="str">
        <f t="shared" si="177"/>
        <v>#</v>
      </c>
      <c r="D2200" s="29">
        <f t="shared" si="174"/>
        <v>1</v>
      </c>
      <c r="E2200" s="30" t="str">
        <f t="shared" si="176"/>
        <v>NA</v>
      </c>
      <c r="F2200" s="44" t="str">
        <f t="shared" si="175"/>
        <v/>
      </c>
      <c r="G2200" s="29"/>
    </row>
    <row r="2201" spans="2:7" x14ac:dyDescent="0.25">
      <c r="B2201" s="29">
        <f t="shared" si="173"/>
        <v>0</v>
      </c>
      <c r="C2201" s="29" t="str">
        <f t="shared" si="177"/>
        <v>#</v>
      </c>
      <c r="D2201" s="29">
        <f t="shared" si="174"/>
        <v>1</v>
      </c>
      <c r="E2201" s="30" t="str">
        <f t="shared" si="176"/>
        <v>NA</v>
      </c>
      <c r="F2201" s="44" t="str">
        <f t="shared" si="175"/>
        <v/>
      </c>
      <c r="G2201" s="29"/>
    </row>
    <row r="2202" spans="2:7" x14ac:dyDescent="0.25">
      <c r="B2202" s="29">
        <f t="shared" si="173"/>
        <v>0</v>
      </c>
      <c r="C2202" s="29" t="str">
        <f t="shared" si="177"/>
        <v>#</v>
      </c>
      <c r="D2202" s="29">
        <f t="shared" si="174"/>
        <v>1</v>
      </c>
      <c r="E2202" s="30" t="str">
        <f t="shared" si="176"/>
        <v>NA</v>
      </c>
      <c r="F2202" s="44" t="str">
        <f t="shared" si="175"/>
        <v/>
      </c>
      <c r="G2202" s="29"/>
    </row>
    <row r="2203" spans="2:7" x14ac:dyDescent="0.25">
      <c r="B2203" s="29">
        <f t="shared" si="173"/>
        <v>0</v>
      </c>
      <c r="C2203" s="29" t="str">
        <f t="shared" si="177"/>
        <v>#</v>
      </c>
      <c r="D2203" s="29">
        <f t="shared" si="174"/>
        <v>1</v>
      </c>
      <c r="E2203" s="30" t="str">
        <f t="shared" si="176"/>
        <v>NA</v>
      </c>
      <c r="F2203" s="44" t="str">
        <f t="shared" si="175"/>
        <v/>
      </c>
      <c r="G2203" s="29"/>
    </row>
    <row r="2204" spans="2:7" x14ac:dyDescent="0.25">
      <c r="B2204" s="29">
        <f t="shared" si="173"/>
        <v>0</v>
      </c>
      <c r="C2204" s="29" t="str">
        <f t="shared" si="177"/>
        <v>#</v>
      </c>
      <c r="D2204" s="29">
        <f t="shared" si="174"/>
        <v>1</v>
      </c>
      <c r="E2204" s="30" t="str">
        <f t="shared" si="176"/>
        <v>NA</v>
      </c>
      <c r="F2204" s="44" t="str">
        <f t="shared" si="175"/>
        <v/>
      </c>
      <c r="G2204" s="29"/>
    </row>
    <row r="2205" spans="2:7" x14ac:dyDescent="0.25">
      <c r="B2205" s="29">
        <f t="shared" si="173"/>
        <v>0</v>
      </c>
      <c r="C2205" s="29" t="str">
        <f t="shared" si="177"/>
        <v>#</v>
      </c>
      <c r="D2205" s="29">
        <f t="shared" si="174"/>
        <v>1</v>
      </c>
      <c r="E2205" s="30" t="str">
        <f t="shared" si="176"/>
        <v>NA</v>
      </c>
      <c r="F2205" s="44" t="str">
        <f t="shared" si="175"/>
        <v/>
      </c>
      <c r="G2205" s="29"/>
    </row>
    <row r="2206" spans="2:7" x14ac:dyDescent="0.25">
      <c r="B2206" s="29">
        <f t="shared" si="173"/>
        <v>0</v>
      </c>
      <c r="C2206" s="29" t="str">
        <f t="shared" si="177"/>
        <v>#</v>
      </c>
      <c r="D2206" s="29">
        <f t="shared" si="174"/>
        <v>1</v>
      </c>
      <c r="E2206" s="30" t="str">
        <f t="shared" si="176"/>
        <v>NA</v>
      </c>
      <c r="F2206" s="44" t="str">
        <f t="shared" si="175"/>
        <v/>
      </c>
      <c r="G2206" s="29"/>
    </row>
    <row r="2207" spans="2:7" x14ac:dyDescent="0.25">
      <c r="B2207" s="29">
        <f t="shared" si="173"/>
        <v>0</v>
      </c>
      <c r="C2207" s="29" t="str">
        <f t="shared" si="177"/>
        <v>#</v>
      </c>
      <c r="D2207" s="29">
        <f t="shared" si="174"/>
        <v>1</v>
      </c>
      <c r="E2207" s="30" t="str">
        <f t="shared" si="176"/>
        <v>NA</v>
      </c>
      <c r="F2207" s="44" t="str">
        <f t="shared" si="175"/>
        <v/>
      </c>
      <c r="G2207" s="29"/>
    </row>
    <row r="2208" spans="2:7" x14ac:dyDescent="0.25">
      <c r="B2208" s="29">
        <f t="shared" si="173"/>
        <v>0</v>
      </c>
      <c r="C2208" s="29" t="str">
        <f t="shared" si="177"/>
        <v>#</v>
      </c>
      <c r="D2208" s="29">
        <f t="shared" si="174"/>
        <v>1</v>
      </c>
      <c r="E2208" s="30" t="str">
        <f t="shared" si="176"/>
        <v>NA</v>
      </c>
      <c r="F2208" s="44" t="str">
        <f t="shared" si="175"/>
        <v/>
      </c>
      <c r="G2208" s="29"/>
    </row>
    <row r="2209" spans="2:7" x14ac:dyDescent="0.25">
      <c r="B2209" s="29">
        <f t="shared" si="173"/>
        <v>0</v>
      </c>
      <c r="C2209" s="29" t="str">
        <f t="shared" si="177"/>
        <v>#</v>
      </c>
      <c r="D2209" s="29">
        <f t="shared" si="174"/>
        <v>1</v>
      </c>
      <c r="E2209" s="30" t="str">
        <f t="shared" si="176"/>
        <v>NA</v>
      </c>
      <c r="F2209" s="44" t="str">
        <f t="shared" si="175"/>
        <v/>
      </c>
      <c r="G2209" s="29"/>
    </row>
    <row r="2210" spans="2:7" x14ac:dyDescent="0.25">
      <c r="B2210" s="29">
        <f t="shared" si="173"/>
        <v>0</v>
      </c>
      <c r="C2210" s="29" t="str">
        <f t="shared" si="177"/>
        <v>#</v>
      </c>
      <c r="D2210" s="29">
        <f t="shared" si="174"/>
        <v>1</v>
      </c>
      <c r="E2210" s="30" t="str">
        <f t="shared" si="176"/>
        <v>NA</v>
      </c>
      <c r="F2210" s="44" t="str">
        <f t="shared" si="175"/>
        <v/>
      </c>
      <c r="G2210" s="29"/>
    </row>
    <row r="2211" spans="2:7" x14ac:dyDescent="0.25">
      <c r="B2211" s="29">
        <f t="shared" si="173"/>
        <v>0</v>
      </c>
      <c r="C2211" s="29" t="str">
        <f t="shared" si="177"/>
        <v>#</v>
      </c>
      <c r="D2211" s="29">
        <f t="shared" si="174"/>
        <v>1</v>
      </c>
      <c r="E2211" s="30" t="str">
        <f t="shared" si="176"/>
        <v>NA</v>
      </c>
      <c r="F2211" s="44" t="str">
        <f t="shared" si="175"/>
        <v/>
      </c>
      <c r="G2211" s="29"/>
    </row>
    <row r="2212" spans="2:7" x14ac:dyDescent="0.25">
      <c r="B2212" s="29">
        <f t="shared" si="173"/>
        <v>0</v>
      </c>
      <c r="C2212" s="29" t="str">
        <f t="shared" si="177"/>
        <v>#</v>
      </c>
      <c r="D2212" s="29">
        <f t="shared" si="174"/>
        <v>1</v>
      </c>
      <c r="E2212" s="30" t="str">
        <f t="shared" si="176"/>
        <v>NA</v>
      </c>
      <c r="F2212" s="44" t="str">
        <f t="shared" si="175"/>
        <v/>
      </c>
      <c r="G2212" s="29"/>
    </row>
    <row r="2213" spans="2:7" x14ac:dyDescent="0.25">
      <c r="B2213" s="29">
        <f t="shared" si="173"/>
        <v>0</v>
      </c>
      <c r="C2213" s="29" t="str">
        <f t="shared" si="177"/>
        <v>#</v>
      </c>
      <c r="D2213" s="29">
        <f t="shared" si="174"/>
        <v>1</v>
      </c>
      <c r="E2213" s="30" t="str">
        <f t="shared" si="176"/>
        <v>NA</v>
      </c>
      <c r="F2213" s="44" t="str">
        <f t="shared" si="175"/>
        <v/>
      </c>
      <c r="G2213" s="29"/>
    </row>
    <row r="2214" spans="2:7" x14ac:dyDescent="0.25">
      <c r="B2214" s="29">
        <f t="shared" si="173"/>
        <v>0</v>
      </c>
      <c r="C2214" s="29" t="str">
        <f t="shared" si="177"/>
        <v>#</v>
      </c>
      <c r="D2214" s="29">
        <f t="shared" si="174"/>
        <v>1</v>
      </c>
      <c r="E2214" s="30" t="str">
        <f t="shared" si="176"/>
        <v>NA</v>
      </c>
      <c r="F2214" s="44" t="str">
        <f t="shared" si="175"/>
        <v/>
      </c>
      <c r="G2214" s="29"/>
    </row>
    <row r="2215" spans="2:7" x14ac:dyDescent="0.25">
      <c r="B2215" s="29">
        <f t="shared" si="173"/>
        <v>0</v>
      </c>
      <c r="C2215" s="29" t="str">
        <f t="shared" si="177"/>
        <v>#</v>
      </c>
      <c r="D2215" s="29">
        <f t="shared" si="174"/>
        <v>1</v>
      </c>
      <c r="E2215" s="30" t="str">
        <f t="shared" si="176"/>
        <v>NA</v>
      </c>
      <c r="F2215" s="44" t="str">
        <f t="shared" si="175"/>
        <v/>
      </c>
      <c r="G2215" s="29"/>
    </row>
    <row r="2216" spans="2:7" x14ac:dyDescent="0.25">
      <c r="B2216" s="29">
        <f t="shared" si="173"/>
        <v>0</v>
      </c>
      <c r="C2216" s="29" t="str">
        <f t="shared" si="177"/>
        <v>#</v>
      </c>
      <c r="D2216" s="29">
        <f t="shared" si="174"/>
        <v>1</v>
      </c>
      <c r="E2216" s="30" t="str">
        <f t="shared" si="176"/>
        <v>NA</v>
      </c>
      <c r="F2216" s="44" t="str">
        <f t="shared" si="175"/>
        <v/>
      </c>
      <c r="G2216" s="29"/>
    </row>
    <row r="2217" spans="2:7" x14ac:dyDescent="0.25">
      <c r="B2217" s="29">
        <f t="shared" si="173"/>
        <v>0</v>
      </c>
      <c r="C2217" s="29" t="str">
        <f t="shared" si="177"/>
        <v>#</v>
      </c>
      <c r="D2217" s="29">
        <f t="shared" si="174"/>
        <v>1</v>
      </c>
      <c r="E2217" s="30" t="str">
        <f t="shared" si="176"/>
        <v>NA</v>
      </c>
      <c r="F2217" s="44" t="str">
        <f t="shared" si="175"/>
        <v/>
      </c>
      <c r="G2217" s="29"/>
    </row>
    <row r="2218" spans="2:7" x14ac:dyDescent="0.25">
      <c r="B2218" s="29">
        <f t="shared" si="173"/>
        <v>0</v>
      </c>
      <c r="C2218" s="29" t="str">
        <f t="shared" si="177"/>
        <v>#</v>
      </c>
      <c r="D2218" s="29">
        <f t="shared" si="174"/>
        <v>1</v>
      </c>
      <c r="E2218" s="30" t="str">
        <f t="shared" si="176"/>
        <v>NA</v>
      </c>
      <c r="F2218" s="44" t="str">
        <f t="shared" si="175"/>
        <v/>
      </c>
      <c r="G2218" s="29"/>
    </row>
    <row r="2219" spans="2:7" x14ac:dyDescent="0.25">
      <c r="B2219" s="29">
        <f t="shared" si="173"/>
        <v>0</v>
      </c>
      <c r="C2219" s="29" t="str">
        <f t="shared" si="177"/>
        <v>#</v>
      </c>
      <c r="D2219" s="29">
        <f t="shared" si="174"/>
        <v>1</v>
      </c>
      <c r="E2219" s="30" t="str">
        <f t="shared" si="176"/>
        <v>NA</v>
      </c>
      <c r="F2219" s="44" t="str">
        <f t="shared" si="175"/>
        <v/>
      </c>
      <c r="G2219" s="29"/>
    </row>
    <row r="2220" spans="2:7" x14ac:dyDescent="0.25">
      <c r="B2220" s="29">
        <f t="shared" si="173"/>
        <v>0</v>
      </c>
      <c r="C2220" s="29" t="str">
        <f t="shared" si="177"/>
        <v>#</v>
      </c>
      <c r="D2220" s="29">
        <f t="shared" si="174"/>
        <v>1</v>
      </c>
      <c r="E2220" s="30" t="str">
        <f t="shared" si="176"/>
        <v>NA</v>
      </c>
      <c r="F2220" s="44" t="str">
        <f t="shared" si="175"/>
        <v/>
      </c>
      <c r="G2220" s="29"/>
    </row>
    <row r="2221" spans="2:7" x14ac:dyDescent="0.25">
      <c r="B2221" s="29">
        <f t="shared" si="173"/>
        <v>0</v>
      </c>
      <c r="C2221" s="29" t="str">
        <f t="shared" si="177"/>
        <v>#</v>
      </c>
      <c r="D2221" s="29">
        <f t="shared" si="174"/>
        <v>1</v>
      </c>
      <c r="E2221" s="30" t="str">
        <f t="shared" si="176"/>
        <v>NA</v>
      </c>
      <c r="F2221" s="44" t="str">
        <f t="shared" si="175"/>
        <v/>
      </c>
      <c r="G2221" s="29"/>
    </row>
    <row r="2222" spans="2:7" x14ac:dyDescent="0.25">
      <c r="B2222" s="29">
        <f t="shared" si="173"/>
        <v>0</v>
      </c>
      <c r="C2222" s="29" t="str">
        <f t="shared" si="177"/>
        <v>#</v>
      </c>
      <c r="D2222" s="29">
        <f t="shared" si="174"/>
        <v>1</v>
      </c>
      <c r="E2222" s="30" t="str">
        <f t="shared" si="176"/>
        <v>NA</v>
      </c>
      <c r="F2222" s="44" t="str">
        <f t="shared" si="175"/>
        <v/>
      </c>
      <c r="G2222" s="29"/>
    </row>
    <row r="2223" spans="2:7" x14ac:dyDescent="0.25">
      <c r="B2223" s="29">
        <f t="shared" si="173"/>
        <v>0</v>
      </c>
      <c r="C2223" s="29" t="str">
        <f t="shared" si="177"/>
        <v>#</v>
      </c>
      <c r="D2223" s="29">
        <f t="shared" si="174"/>
        <v>1</v>
      </c>
      <c r="E2223" s="30" t="str">
        <f t="shared" si="176"/>
        <v>NA</v>
      </c>
      <c r="F2223" s="44" t="str">
        <f t="shared" si="175"/>
        <v/>
      </c>
      <c r="G2223" s="29"/>
    </row>
    <row r="2224" spans="2:7" x14ac:dyDescent="0.25">
      <c r="B2224" s="29">
        <f t="shared" si="173"/>
        <v>0</v>
      </c>
      <c r="C2224" s="29" t="str">
        <f t="shared" si="177"/>
        <v>#</v>
      </c>
      <c r="D2224" s="29">
        <f t="shared" si="174"/>
        <v>1</v>
      </c>
      <c r="E2224" s="30" t="str">
        <f t="shared" si="176"/>
        <v>NA</v>
      </c>
      <c r="F2224" s="44" t="str">
        <f t="shared" si="175"/>
        <v/>
      </c>
      <c r="G2224" s="29"/>
    </row>
    <row r="2225" spans="2:7" x14ac:dyDescent="0.25">
      <c r="B2225" s="29">
        <f t="shared" si="173"/>
        <v>0</v>
      </c>
      <c r="C2225" s="29" t="str">
        <f t="shared" si="177"/>
        <v>#</v>
      </c>
      <c r="D2225" s="29">
        <f t="shared" si="174"/>
        <v>1</v>
      </c>
      <c r="E2225" s="30" t="str">
        <f t="shared" si="176"/>
        <v>NA</v>
      </c>
      <c r="F2225" s="44" t="str">
        <f t="shared" si="175"/>
        <v/>
      </c>
      <c r="G2225" s="29"/>
    </row>
    <row r="2226" spans="2:7" x14ac:dyDescent="0.25">
      <c r="B2226" s="29">
        <f t="shared" si="173"/>
        <v>0</v>
      </c>
      <c r="C2226" s="29" t="str">
        <f t="shared" si="177"/>
        <v>#</v>
      </c>
      <c r="D2226" s="29">
        <f t="shared" si="174"/>
        <v>1</v>
      </c>
      <c r="E2226" s="30" t="str">
        <f t="shared" si="176"/>
        <v>NA</v>
      </c>
      <c r="F2226" s="44" t="str">
        <f t="shared" si="175"/>
        <v/>
      </c>
      <c r="G2226" s="29"/>
    </row>
    <row r="2227" spans="2:7" x14ac:dyDescent="0.25">
      <c r="B2227" s="29">
        <f t="shared" si="173"/>
        <v>0</v>
      </c>
      <c r="C2227" s="29" t="str">
        <f t="shared" si="177"/>
        <v>#</v>
      </c>
      <c r="D2227" s="29">
        <f t="shared" si="174"/>
        <v>1</v>
      </c>
      <c r="E2227" s="30" t="str">
        <f t="shared" si="176"/>
        <v>NA</v>
      </c>
      <c r="F2227" s="44" t="str">
        <f t="shared" si="175"/>
        <v/>
      </c>
      <c r="G2227" s="29"/>
    </row>
    <row r="2228" spans="2:7" x14ac:dyDescent="0.25">
      <c r="B2228" s="29">
        <f t="shared" si="173"/>
        <v>0</v>
      </c>
      <c r="C2228" s="29" t="str">
        <f t="shared" si="177"/>
        <v>#</v>
      </c>
      <c r="D2228" s="29">
        <f t="shared" si="174"/>
        <v>1</v>
      </c>
      <c r="E2228" s="30" t="str">
        <f t="shared" si="176"/>
        <v>NA</v>
      </c>
      <c r="F2228" s="44" t="str">
        <f t="shared" si="175"/>
        <v/>
      </c>
      <c r="G2228" s="29"/>
    </row>
    <row r="2229" spans="2:7" x14ac:dyDescent="0.25">
      <c r="B2229" s="29">
        <f t="shared" si="173"/>
        <v>0</v>
      </c>
      <c r="C2229" s="29" t="str">
        <f t="shared" si="177"/>
        <v>#</v>
      </c>
      <c r="D2229" s="29">
        <f t="shared" si="174"/>
        <v>1</v>
      </c>
      <c r="E2229" s="30" t="str">
        <f t="shared" si="176"/>
        <v>NA</v>
      </c>
      <c r="F2229" s="44" t="str">
        <f t="shared" si="175"/>
        <v/>
      </c>
      <c r="G2229" s="29"/>
    </row>
    <row r="2230" spans="2:7" x14ac:dyDescent="0.25">
      <c r="B2230" s="29">
        <f t="shared" si="173"/>
        <v>0</v>
      </c>
      <c r="C2230" s="29" t="str">
        <f t="shared" si="177"/>
        <v>#</v>
      </c>
      <c r="D2230" s="29">
        <f t="shared" si="174"/>
        <v>1</v>
      </c>
      <c r="E2230" s="30" t="str">
        <f t="shared" si="176"/>
        <v>NA</v>
      </c>
      <c r="F2230" s="44" t="str">
        <f t="shared" si="175"/>
        <v/>
      </c>
      <c r="G2230" s="29"/>
    </row>
    <row r="2231" spans="2:7" x14ac:dyDescent="0.25">
      <c r="B2231" s="29">
        <f t="shared" si="173"/>
        <v>0</v>
      </c>
      <c r="C2231" s="29" t="str">
        <f t="shared" si="177"/>
        <v>#</v>
      </c>
      <c r="D2231" s="29">
        <f t="shared" si="174"/>
        <v>1</v>
      </c>
      <c r="E2231" s="30" t="str">
        <f t="shared" si="176"/>
        <v>NA</v>
      </c>
      <c r="F2231" s="44" t="str">
        <f t="shared" si="175"/>
        <v/>
      </c>
      <c r="G2231" s="29"/>
    </row>
    <row r="2232" spans="2:7" x14ac:dyDescent="0.25">
      <c r="B2232" s="29">
        <f t="shared" si="173"/>
        <v>0</v>
      </c>
      <c r="C2232" s="29" t="str">
        <f t="shared" si="177"/>
        <v>#</v>
      </c>
      <c r="D2232" s="29">
        <f t="shared" si="174"/>
        <v>1</v>
      </c>
      <c r="E2232" s="30" t="str">
        <f t="shared" si="176"/>
        <v>NA</v>
      </c>
      <c r="F2232" s="44" t="str">
        <f t="shared" si="175"/>
        <v/>
      </c>
      <c r="G2232" s="29"/>
    </row>
    <row r="2233" spans="2:7" x14ac:dyDescent="0.25">
      <c r="B2233" s="29">
        <f t="shared" si="173"/>
        <v>0</v>
      </c>
      <c r="C2233" s="29" t="str">
        <f t="shared" si="177"/>
        <v>#</v>
      </c>
      <c r="D2233" s="29">
        <f t="shared" si="174"/>
        <v>1</v>
      </c>
      <c r="E2233" s="30" t="str">
        <f t="shared" si="176"/>
        <v>NA</v>
      </c>
      <c r="F2233" s="44" t="str">
        <f t="shared" si="175"/>
        <v/>
      </c>
      <c r="G2233" s="29"/>
    </row>
    <row r="2234" spans="2:7" x14ac:dyDescent="0.25">
      <c r="B2234" s="29">
        <f t="shared" si="173"/>
        <v>0</v>
      </c>
      <c r="C2234" s="29" t="str">
        <f t="shared" si="177"/>
        <v>#</v>
      </c>
      <c r="D2234" s="29">
        <f t="shared" si="174"/>
        <v>1</v>
      </c>
      <c r="E2234" s="30" t="str">
        <f t="shared" si="176"/>
        <v>NA</v>
      </c>
      <c r="F2234" s="44" t="str">
        <f t="shared" si="175"/>
        <v/>
      </c>
      <c r="G2234" s="29"/>
    </row>
    <row r="2235" spans="2:7" x14ac:dyDescent="0.25">
      <c r="B2235" s="29">
        <f t="shared" si="173"/>
        <v>0</v>
      </c>
      <c r="C2235" s="29" t="str">
        <f t="shared" si="177"/>
        <v>#</v>
      </c>
      <c r="D2235" s="29">
        <f t="shared" si="174"/>
        <v>1</v>
      </c>
      <c r="E2235" s="30" t="str">
        <f t="shared" si="176"/>
        <v>NA</v>
      </c>
      <c r="F2235" s="44" t="str">
        <f t="shared" si="175"/>
        <v/>
      </c>
      <c r="G2235" s="29"/>
    </row>
    <row r="2236" spans="2:7" x14ac:dyDescent="0.25">
      <c r="B2236" s="29">
        <f t="shared" si="173"/>
        <v>0</v>
      </c>
      <c r="C2236" s="29" t="str">
        <f t="shared" si="177"/>
        <v>#</v>
      </c>
      <c r="D2236" s="29">
        <f t="shared" si="174"/>
        <v>1</v>
      </c>
      <c r="E2236" s="30" t="str">
        <f t="shared" si="176"/>
        <v>NA</v>
      </c>
      <c r="F2236" s="44" t="str">
        <f t="shared" si="175"/>
        <v/>
      </c>
      <c r="G2236" s="29"/>
    </row>
    <row r="2237" spans="2:7" x14ac:dyDescent="0.25">
      <c r="B2237" s="29">
        <f t="shared" si="173"/>
        <v>0</v>
      </c>
      <c r="C2237" s="29" t="str">
        <f t="shared" si="177"/>
        <v>#</v>
      </c>
      <c r="D2237" s="29">
        <f t="shared" si="174"/>
        <v>1</v>
      </c>
      <c r="E2237" s="30" t="str">
        <f t="shared" si="176"/>
        <v>NA</v>
      </c>
      <c r="F2237" s="44" t="str">
        <f t="shared" si="175"/>
        <v/>
      </c>
      <c r="G2237" s="29"/>
    </row>
    <row r="2238" spans="2:7" x14ac:dyDescent="0.25">
      <c r="B2238" s="29">
        <f t="shared" si="173"/>
        <v>0</v>
      </c>
      <c r="C2238" s="29" t="str">
        <f t="shared" si="177"/>
        <v>#</v>
      </c>
      <c r="D2238" s="29">
        <f t="shared" si="174"/>
        <v>1</v>
      </c>
      <c r="E2238" s="30" t="str">
        <f t="shared" si="176"/>
        <v>NA</v>
      </c>
      <c r="F2238" s="44" t="str">
        <f t="shared" si="175"/>
        <v/>
      </c>
      <c r="G2238" s="29"/>
    </row>
    <row r="2239" spans="2:7" x14ac:dyDescent="0.25">
      <c r="B2239" s="29">
        <f t="shared" si="173"/>
        <v>0</v>
      </c>
      <c r="C2239" s="29" t="str">
        <f t="shared" si="177"/>
        <v>#</v>
      </c>
      <c r="D2239" s="29">
        <f t="shared" si="174"/>
        <v>1</v>
      </c>
      <c r="E2239" s="30" t="str">
        <f t="shared" si="176"/>
        <v>NA</v>
      </c>
      <c r="F2239" s="44" t="str">
        <f t="shared" si="175"/>
        <v/>
      </c>
      <c r="G2239" s="29"/>
    </row>
    <row r="2240" spans="2:7" x14ac:dyDescent="0.25">
      <c r="B2240" s="29">
        <f t="shared" si="173"/>
        <v>0</v>
      </c>
      <c r="C2240" s="29" t="str">
        <f t="shared" si="177"/>
        <v>#</v>
      </c>
      <c r="D2240" s="29">
        <f t="shared" si="174"/>
        <v>1</v>
      </c>
      <c r="E2240" s="30" t="str">
        <f t="shared" si="176"/>
        <v>NA</v>
      </c>
      <c r="F2240" s="44" t="str">
        <f t="shared" si="175"/>
        <v/>
      </c>
      <c r="G2240" s="29"/>
    </row>
    <row r="2241" spans="2:7" x14ac:dyDescent="0.25">
      <c r="B2241" s="29">
        <f t="shared" si="173"/>
        <v>0</v>
      </c>
      <c r="C2241" s="29" t="str">
        <f t="shared" si="177"/>
        <v>#</v>
      </c>
      <c r="D2241" s="29">
        <f t="shared" si="174"/>
        <v>1</v>
      </c>
      <c r="E2241" s="30" t="str">
        <f t="shared" si="176"/>
        <v>NA</v>
      </c>
      <c r="F2241" s="44" t="str">
        <f t="shared" si="175"/>
        <v/>
      </c>
      <c r="G2241" s="29"/>
    </row>
    <row r="2242" spans="2:7" x14ac:dyDescent="0.25">
      <c r="B2242" s="29">
        <f t="shared" ref="B2242:B2305" si="178">LEN(A2242)</f>
        <v>0</v>
      </c>
      <c r="C2242" s="29" t="str">
        <f t="shared" si="177"/>
        <v>#</v>
      </c>
      <c r="D2242" s="29">
        <f t="shared" ref="D2242:D2305" si="179">LEN(C2242)</f>
        <v>1</v>
      </c>
      <c r="E2242" s="30" t="str">
        <f t="shared" si="176"/>
        <v>NA</v>
      </c>
      <c r="F2242" s="44" t="str">
        <f t="shared" ref="F2242:F2305" si="180">IFERROR(MID(E2242,1,FIND(",",E2242,1)-1),"")</f>
        <v/>
      </c>
      <c r="G2242" s="29"/>
    </row>
    <row r="2243" spans="2:7" x14ac:dyDescent="0.25">
      <c r="B2243" s="29">
        <f t="shared" si="178"/>
        <v>0</v>
      </c>
      <c r="C2243" s="29" t="str">
        <f t="shared" si="177"/>
        <v>#</v>
      </c>
      <c r="D2243" s="29">
        <f t="shared" si="179"/>
        <v>1</v>
      </c>
      <c r="E2243" s="30" t="str">
        <f t="shared" si="176"/>
        <v>NA</v>
      </c>
      <c r="F2243" s="44" t="str">
        <f t="shared" si="180"/>
        <v/>
      </c>
      <c r="G2243" s="29"/>
    </row>
    <row r="2244" spans="2:7" x14ac:dyDescent="0.25">
      <c r="B2244" s="29">
        <f t="shared" si="178"/>
        <v>0</v>
      </c>
      <c r="C2244" s="29" t="str">
        <f t="shared" si="177"/>
        <v>#</v>
      </c>
      <c r="D2244" s="29">
        <f t="shared" si="179"/>
        <v>1</v>
      </c>
      <c r="E2244" s="30" t="str">
        <f t="shared" si="176"/>
        <v>NA</v>
      </c>
      <c r="F2244" s="44" t="str">
        <f t="shared" si="180"/>
        <v/>
      </c>
      <c r="G2244" s="29"/>
    </row>
    <row r="2245" spans="2:7" x14ac:dyDescent="0.25">
      <c r="B2245" s="29">
        <f t="shared" si="178"/>
        <v>0</v>
      </c>
      <c r="C2245" s="29" t="str">
        <f t="shared" si="177"/>
        <v>#</v>
      </c>
      <c r="D2245" s="29">
        <f t="shared" si="179"/>
        <v>1</v>
      </c>
      <c r="E2245" s="30" t="str">
        <f t="shared" ref="E2245:E2308" si="181">IFERROR(TEXT(DATE(RIGHT(MID(A2245,FIND("µ",SUBSTITUTE(A2245,",","µ",1))+2,FIND("µ",SUBSTITUTE(A2245,",","µ",2))-FIND("µ",SUBSTITUTE(A2245,",","µ",1))+4),4),MONTH(1&amp;MID(MID(A2245,FIND("µ",SUBSTITUTE(A2245,",","µ",1))+2,FIND("µ",SUBSTITUTE(A2245,",","µ",2))-FIND("µ",SUBSTITUTE(A2245,",","µ",1))+4),1,FIND(" ",MID(A2245,FIND("µ",SUBSTITUTE(A2245,",","µ",1))+2,FIND("µ",SUBSTITUTE(A2245,",","µ",2))-FIND("µ",SUBSTITUTE(A2245,",","µ",1))+4))-1)),MID(MID(A2245,FIND("µ",SUBSTITUTE(A2245,",","µ",1))+2,FIND("µ",SUBSTITUTE(A2245,",","µ",2))-FIND("µ",SUBSTITUTE(A2245,",","µ",1))+4),FIND(" ",MID(A2245,FIND("µ",SUBSTITUTE(A2245,",","µ",1))+2,FIND("µ",SUBSTITUTE(A2245,",","µ",2))-FIND("µ",SUBSTITUTE(A2245,",","µ",1))+4))+1,2)),"JJ/MM/AA") &amp;","&amp;" "&amp; TEXT(VALUE(MID(A2245,FIND(""",""",A2245)+3,10)),"hh:mm:ss")&amp;" "&amp;MID(A2245,FIND("µ",SUBSTITUTE(A2245,",","µ",4))+2,FIND("µ",SUBSTITUTE(A2245,",","µ",5))-FIND("µ",SUBSTITUTE(A2245,",","µ",4))-3) &amp;" "&amp;MID(A2245,FIND("µ",SUBSTITUTE(A2245,",","µ",20))+2,FIND("µ",SUBSTITUTE(A2245,",","µ",21))-FIND("µ",SUBSTITUTE(A2245,",","µ",20))-3)&amp;" "&amp;MID(A2245,FIND("µ",SUBSTITUTE(A2245,",","µ",25))+2,FIND("µ",SUBSTITUTE(A2245,",","µ",26))-FIND("µ",SUBSTITUTE(A2245,",","µ",25))-3)&amp;" "&amp;"€"&amp;MID(A2245,FIND("µ",SUBSTITUTE(A2245,",","µ",26))+2,FIND("µ",SUBSTITUTE(A2245,",","µ",27))-FIND("µ",SUBSTITUTE(A2245,",","µ",26))-3),"NA")</f>
        <v>NA</v>
      </c>
      <c r="F2245" s="44" t="str">
        <f t="shared" si="180"/>
        <v/>
      </c>
      <c r="G2245" s="29"/>
    </row>
    <row r="2246" spans="2:7" x14ac:dyDescent="0.25">
      <c r="B2246" s="29">
        <f t="shared" si="178"/>
        <v>0</v>
      </c>
      <c r="C2246" s="29" t="str">
        <f t="shared" si="177"/>
        <v>#</v>
      </c>
      <c r="D2246" s="29">
        <f t="shared" si="179"/>
        <v>1</v>
      </c>
      <c r="E2246" s="30" t="str">
        <f t="shared" si="181"/>
        <v>NA</v>
      </c>
      <c r="F2246" s="44" t="str">
        <f t="shared" si="180"/>
        <v/>
      </c>
      <c r="G2246" s="29"/>
    </row>
    <row r="2247" spans="2:7" x14ac:dyDescent="0.25">
      <c r="B2247" s="29">
        <f t="shared" si="178"/>
        <v>0</v>
      </c>
      <c r="C2247" s="29" t="str">
        <f t="shared" si="177"/>
        <v>#</v>
      </c>
      <c r="D2247" s="29">
        <f t="shared" si="179"/>
        <v>1</v>
      </c>
      <c r="E2247" s="30" t="str">
        <f t="shared" si="181"/>
        <v>NA</v>
      </c>
      <c r="F2247" s="44" t="str">
        <f t="shared" si="180"/>
        <v/>
      </c>
      <c r="G2247" s="29"/>
    </row>
    <row r="2248" spans="2:7" x14ac:dyDescent="0.25">
      <c r="B2248" s="29">
        <f t="shared" si="178"/>
        <v>0</v>
      </c>
      <c r="C2248" s="29" t="str">
        <f t="shared" si="177"/>
        <v>#</v>
      </c>
      <c r="D2248" s="29">
        <f t="shared" si="179"/>
        <v>1</v>
      </c>
      <c r="E2248" s="30" t="str">
        <f t="shared" si="181"/>
        <v>NA</v>
      </c>
      <c r="F2248" s="44" t="str">
        <f t="shared" si="180"/>
        <v/>
      </c>
      <c r="G2248" s="29"/>
    </row>
    <row r="2249" spans="2:7" x14ac:dyDescent="0.25">
      <c r="B2249" s="29">
        <f t="shared" si="178"/>
        <v>0</v>
      </c>
      <c r="C2249" s="29" t="str">
        <f t="shared" si="177"/>
        <v>#</v>
      </c>
      <c r="D2249" s="29">
        <f t="shared" si="179"/>
        <v>1</v>
      </c>
      <c r="E2249" s="30" t="str">
        <f t="shared" si="181"/>
        <v>NA</v>
      </c>
      <c r="F2249" s="44" t="str">
        <f t="shared" si="180"/>
        <v/>
      </c>
      <c r="G2249" s="29"/>
    </row>
    <row r="2250" spans="2:7" x14ac:dyDescent="0.25">
      <c r="B2250" s="29">
        <f t="shared" si="178"/>
        <v>0</v>
      </c>
      <c r="C2250" s="29" t="str">
        <f t="shared" si="177"/>
        <v>#</v>
      </c>
      <c r="D2250" s="29">
        <f t="shared" si="179"/>
        <v>1</v>
      </c>
      <c r="E2250" s="30" t="str">
        <f t="shared" si="181"/>
        <v>NA</v>
      </c>
      <c r="F2250" s="44" t="str">
        <f t="shared" si="180"/>
        <v/>
      </c>
      <c r="G2250" s="29"/>
    </row>
    <row r="2251" spans="2:7" x14ac:dyDescent="0.25">
      <c r="B2251" s="29">
        <f t="shared" si="178"/>
        <v>0</v>
      </c>
      <c r="C2251" s="29" t="str">
        <f t="shared" si="177"/>
        <v>#</v>
      </c>
      <c r="D2251" s="29">
        <f t="shared" si="179"/>
        <v>1</v>
      </c>
      <c r="E2251" s="30" t="str">
        <f t="shared" si="181"/>
        <v>NA</v>
      </c>
      <c r="F2251" s="44" t="str">
        <f t="shared" si="180"/>
        <v/>
      </c>
      <c r="G2251" s="29"/>
    </row>
    <row r="2252" spans="2:7" x14ac:dyDescent="0.25">
      <c r="B2252" s="29">
        <f t="shared" si="178"/>
        <v>0</v>
      </c>
      <c r="C2252" s="29" t="str">
        <f t="shared" si="177"/>
        <v>#</v>
      </c>
      <c r="D2252" s="29">
        <f t="shared" si="179"/>
        <v>1</v>
      </c>
      <c r="E2252" s="30" t="str">
        <f t="shared" si="181"/>
        <v>NA</v>
      </c>
      <c r="F2252" s="44" t="str">
        <f t="shared" si="180"/>
        <v/>
      </c>
      <c r="G2252" s="29"/>
    </row>
    <row r="2253" spans="2:7" x14ac:dyDescent="0.25">
      <c r="B2253" s="29">
        <f t="shared" si="178"/>
        <v>0</v>
      </c>
      <c r="C2253" s="29" t="str">
        <f t="shared" si="177"/>
        <v>#</v>
      </c>
      <c r="D2253" s="29">
        <f t="shared" si="179"/>
        <v>1</v>
      </c>
      <c r="E2253" s="30" t="str">
        <f t="shared" si="181"/>
        <v>NA</v>
      </c>
      <c r="F2253" s="44" t="str">
        <f t="shared" si="180"/>
        <v/>
      </c>
      <c r="G2253" s="29"/>
    </row>
    <row r="2254" spans="2:7" x14ac:dyDescent="0.25">
      <c r="B2254" s="29">
        <f t="shared" si="178"/>
        <v>0</v>
      </c>
      <c r="C2254" s="29" t="str">
        <f t="shared" si="177"/>
        <v>#</v>
      </c>
      <c r="D2254" s="29">
        <f t="shared" si="179"/>
        <v>1</v>
      </c>
      <c r="E2254" s="30" t="str">
        <f t="shared" si="181"/>
        <v>NA</v>
      </c>
      <c r="F2254" s="44" t="str">
        <f t="shared" si="180"/>
        <v/>
      </c>
      <c r="G2254" s="29"/>
    </row>
    <row r="2255" spans="2:7" x14ac:dyDescent="0.25">
      <c r="B2255" s="29">
        <f t="shared" si="178"/>
        <v>0</v>
      </c>
      <c r="C2255" s="29" t="str">
        <f t="shared" si="177"/>
        <v>#</v>
      </c>
      <c r="D2255" s="29">
        <f t="shared" si="179"/>
        <v>1</v>
      </c>
      <c r="E2255" s="30" t="str">
        <f t="shared" si="181"/>
        <v>NA</v>
      </c>
      <c r="F2255" s="44" t="str">
        <f t="shared" si="180"/>
        <v/>
      </c>
      <c r="G2255" s="29"/>
    </row>
    <row r="2256" spans="2:7" x14ac:dyDescent="0.25">
      <c r="B2256" s="29">
        <f t="shared" si="178"/>
        <v>0</v>
      </c>
      <c r="C2256" s="29" t="str">
        <f t="shared" si="177"/>
        <v>#</v>
      </c>
      <c r="D2256" s="29">
        <f t="shared" si="179"/>
        <v>1</v>
      </c>
      <c r="E2256" s="30" t="str">
        <f t="shared" si="181"/>
        <v>NA</v>
      </c>
      <c r="F2256" s="44" t="str">
        <f t="shared" si="180"/>
        <v/>
      </c>
      <c r="G2256" s="29"/>
    </row>
    <row r="2257" spans="2:7" x14ac:dyDescent="0.25">
      <c r="B2257" s="29">
        <f t="shared" si="178"/>
        <v>0</v>
      </c>
      <c r="C2257" s="29" t="str">
        <f t="shared" si="177"/>
        <v>#</v>
      </c>
      <c r="D2257" s="29">
        <f t="shared" si="179"/>
        <v>1</v>
      </c>
      <c r="E2257" s="30" t="str">
        <f t="shared" si="181"/>
        <v>NA</v>
      </c>
      <c r="F2257" s="44" t="str">
        <f t="shared" si="180"/>
        <v/>
      </c>
      <c r="G2257" s="29"/>
    </row>
    <row r="2258" spans="2:7" x14ac:dyDescent="0.25">
      <c r="B2258" s="29">
        <f t="shared" si="178"/>
        <v>0</v>
      </c>
      <c r="C2258" s="29" t="str">
        <f t="shared" si="177"/>
        <v>#</v>
      </c>
      <c r="D2258" s="29">
        <f t="shared" si="179"/>
        <v>1</v>
      </c>
      <c r="E2258" s="30" t="str">
        <f t="shared" si="181"/>
        <v>NA</v>
      </c>
      <c r="F2258" s="44" t="str">
        <f t="shared" si="180"/>
        <v/>
      </c>
      <c r="G2258" s="29"/>
    </row>
    <row r="2259" spans="2:7" x14ac:dyDescent="0.25">
      <c r="B2259" s="29">
        <f t="shared" si="178"/>
        <v>0</v>
      </c>
      <c r="C2259" s="29" t="str">
        <f t="shared" ref="C2259:C2322" si="182" xml:space="preserve"> "#" &amp; IFERROR(MID(A2259,1,FIND(",",A2259,1)-1),"")</f>
        <v>#</v>
      </c>
      <c r="D2259" s="29">
        <f t="shared" si="179"/>
        <v>1</v>
      </c>
      <c r="E2259" s="30" t="str">
        <f t="shared" si="181"/>
        <v>NA</v>
      </c>
      <c r="F2259" s="44" t="str">
        <f t="shared" si="180"/>
        <v/>
      </c>
      <c r="G2259" s="29"/>
    </row>
    <row r="2260" spans="2:7" x14ac:dyDescent="0.25">
      <c r="B2260" s="29">
        <f t="shared" si="178"/>
        <v>0</v>
      </c>
      <c r="C2260" s="29" t="str">
        <f t="shared" si="182"/>
        <v>#</v>
      </c>
      <c r="D2260" s="29">
        <f t="shared" si="179"/>
        <v>1</v>
      </c>
      <c r="E2260" s="30" t="str">
        <f t="shared" si="181"/>
        <v>NA</v>
      </c>
      <c r="F2260" s="44" t="str">
        <f t="shared" si="180"/>
        <v/>
      </c>
      <c r="G2260" s="29"/>
    </row>
    <row r="2261" spans="2:7" x14ac:dyDescent="0.25">
      <c r="B2261" s="29">
        <f t="shared" si="178"/>
        <v>0</v>
      </c>
      <c r="C2261" s="29" t="str">
        <f t="shared" si="182"/>
        <v>#</v>
      </c>
      <c r="D2261" s="29">
        <f t="shared" si="179"/>
        <v>1</v>
      </c>
      <c r="E2261" s="30" t="str">
        <f t="shared" si="181"/>
        <v>NA</v>
      </c>
      <c r="F2261" s="44" t="str">
        <f t="shared" si="180"/>
        <v/>
      </c>
      <c r="G2261" s="29"/>
    </row>
    <row r="2262" spans="2:7" x14ac:dyDescent="0.25">
      <c r="B2262" s="29">
        <f t="shared" si="178"/>
        <v>0</v>
      </c>
      <c r="C2262" s="29" t="str">
        <f t="shared" si="182"/>
        <v>#</v>
      </c>
      <c r="D2262" s="29">
        <f t="shared" si="179"/>
        <v>1</v>
      </c>
      <c r="E2262" s="30" t="str">
        <f t="shared" si="181"/>
        <v>NA</v>
      </c>
      <c r="F2262" s="44" t="str">
        <f t="shared" si="180"/>
        <v/>
      </c>
      <c r="G2262" s="29"/>
    </row>
    <row r="2263" spans="2:7" x14ac:dyDescent="0.25">
      <c r="B2263" s="29">
        <f t="shared" si="178"/>
        <v>0</v>
      </c>
      <c r="C2263" s="29" t="str">
        <f t="shared" si="182"/>
        <v>#</v>
      </c>
      <c r="D2263" s="29">
        <f t="shared" si="179"/>
        <v>1</v>
      </c>
      <c r="E2263" s="30" t="str">
        <f t="shared" si="181"/>
        <v>NA</v>
      </c>
      <c r="F2263" s="44" t="str">
        <f t="shared" si="180"/>
        <v/>
      </c>
      <c r="G2263" s="29"/>
    </row>
    <row r="2264" spans="2:7" x14ac:dyDescent="0.25">
      <c r="B2264" s="29">
        <f t="shared" si="178"/>
        <v>0</v>
      </c>
      <c r="C2264" s="29" t="str">
        <f t="shared" si="182"/>
        <v>#</v>
      </c>
      <c r="D2264" s="29">
        <f t="shared" si="179"/>
        <v>1</v>
      </c>
      <c r="E2264" s="30" t="str">
        <f t="shared" si="181"/>
        <v>NA</v>
      </c>
      <c r="F2264" s="44" t="str">
        <f t="shared" si="180"/>
        <v/>
      </c>
      <c r="G2264" s="29"/>
    </row>
    <row r="2265" spans="2:7" x14ac:dyDescent="0.25">
      <c r="B2265" s="29">
        <f t="shared" si="178"/>
        <v>0</v>
      </c>
      <c r="C2265" s="29" t="str">
        <f t="shared" si="182"/>
        <v>#</v>
      </c>
      <c r="D2265" s="29">
        <f t="shared" si="179"/>
        <v>1</v>
      </c>
      <c r="E2265" s="30" t="str">
        <f t="shared" si="181"/>
        <v>NA</v>
      </c>
      <c r="F2265" s="44" t="str">
        <f t="shared" si="180"/>
        <v/>
      </c>
      <c r="G2265" s="29"/>
    </row>
    <row r="2266" spans="2:7" x14ac:dyDescent="0.25">
      <c r="B2266" s="29">
        <f t="shared" si="178"/>
        <v>0</v>
      </c>
      <c r="C2266" s="29" t="str">
        <f t="shared" si="182"/>
        <v>#</v>
      </c>
      <c r="D2266" s="29">
        <f t="shared" si="179"/>
        <v>1</v>
      </c>
      <c r="E2266" s="30" t="str">
        <f t="shared" si="181"/>
        <v>NA</v>
      </c>
      <c r="F2266" s="44" t="str">
        <f t="shared" si="180"/>
        <v/>
      </c>
      <c r="G2266" s="29"/>
    </row>
    <row r="2267" spans="2:7" x14ac:dyDescent="0.25">
      <c r="B2267" s="29">
        <f t="shared" si="178"/>
        <v>0</v>
      </c>
      <c r="C2267" s="29" t="str">
        <f t="shared" si="182"/>
        <v>#</v>
      </c>
      <c r="D2267" s="29">
        <f t="shared" si="179"/>
        <v>1</v>
      </c>
      <c r="E2267" s="30" t="str">
        <f t="shared" si="181"/>
        <v>NA</v>
      </c>
      <c r="F2267" s="44" t="str">
        <f t="shared" si="180"/>
        <v/>
      </c>
      <c r="G2267" s="29"/>
    </row>
    <row r="2268" spans="2:7" x14ac:dyDescent="0.25">
      <c r="B2268" s="29">
        <f t="shared" si="178"/>
        <v>0</v>
      </c>
      <c r="C2268" s="29" t="str">
        <f t="shared" si="182"/>
        <v>#</v>
      </c>
      <c r="D2268" s="29">
        <f t="shared" si="179"/>
        <v>1</v>
      </c>
      <c r="E2268" s="30" t="str">
        <f t="shared" si="181"/>
        <v>NA</v>
      </c>
      <c r="F2268" s="44" t="str">
        <f t="shared" si="180"/>
        <v/>
      </c>
      <c r="G2268" s="29"/>
    </row>
    <row r="2269" spans="2:7" x14ac:dyDescent="0.25">
      <c r="B2269" s="29">
        <f t="shared" si="178"/>
        <v>0</v>
      </c>
      <c r="C2269" s="29" t="str">
        <f t="shared" si="182"/>
        <v>#</v>
      </c>
      <c r="D2269" s="29">
        <f t="shared" si="179"/>
        <v>1</v>
      </c>
      <c r="E2269" s="30" t="str">
        <f t="shared" si="181"/>
        <v>NA</v>
      </c>
      <c r="F2269" s="44" t="str">
        <f t="shared" si="180"/>
        <v/>
      </c>
      <c r="G2269" s="29"/>
    </row>
    <row r="2270" spans="2:7" x14ac:dyDescent="0.25">
      <c r="B2270" s="29">
        <f t="shared" si="178"/>
        <v>0</v>
      </c>
      <c r="C2270" s="29" t="str">
        <f t="shared" si="182"/>
        <v>#</v>
      </c>
      <c r="D2270" s="29">
        <f t="shared" si="179"/>
        <v>1</v>
      </c>
      <c r="E2270" s="30" t="str">
        <f t="shared" si="181"/>
        <v>NA</v>
      </c>
      <c r="F2270" s="44" t="str">
        <f t="shared" si="180"/>
        <v/>
      </c>
      <c r="G2270" s="29"/>
    </row>
    <row r="2271" spans="2:7" x14ac:dyDescent="0.25">
      <c r="B2271" s="29">
        <f t="shared" si="178"/>
        <v>0</v>
      </c>
      <c r="C2271" s="29" t="str">
        <f t="shared" si="182"/>
        <v>#</v>
      </c>
      <c r="D2271" s="29">
        <f t="shared" si="179"/>
        <v>1</v>
      </c>
      <c r="E2271" s="30" t="str">
        <f t="shared" si="181"/>
        <v>NA</v>
      </c>
      <c r="F2271" s="44" t="str">
        <f t="shared" si="180"/>
        <v/>
      </c>
      <c r="G2271" s="29"/>
    </row>
    <row r="2272" spans="2:7" x14ac:dyDescent="0.25">
      <c r="B2272" s="29">
        <f t="shared" si="178"/>
        <v>0</v>
      </c>
      <c r="C2272" s="29" t="str">
        <f t="shared" si="182"/>
        <v>#</v>
      </c>
      <c r="D2272" s="29">
        <f t="shared" si="179"/>
        <v>1</v>
      </c>
      <c r="E2272" s="30" t="str">
        <f t="shared" si="181"/>
        <v>NA</v>
      </c>
      <c r="F2272" s="44" t="str">
        <f t="shared" si="180"/>
        <v/>
      </c>
      <c r="G2272" s="29"/>
    </row>
    <row r="2273" spans="2:7" x14ac:dyDescent="0.25">
      <c r="B2273" s="29">
        <f t="shared" si="178"/>
        <v>0</v>
      </c>
      <c r="C2273" s="29" t="str">
        <f t="shared" si="182"/>
        <v>#</v>
      </c>
      <c r="D2273" s="29">
        <f t="shared" si="179"/>
        <v>1</v>
      </c>
      <c r="E2273" s="30" t="str">
        <f t="shared" si="181"/>
        <v>NA</v>
      </c>
      <c r="F2273" s="44" t="str">
        <f t="shared" si="180"/>
        <v/>
      </c>
      <c r="G2273" s="29"/>
    </row>
    <row r="2274" spans="2:7" x14ac:dyDescent="0.25">
      <c r="B2274" s="29">
        <f t="shared" si="178"/>
        <v>0</v>
      </c>
      <c r="C2274" s="29" t="str">
        <f t="shared" si="182"/>
        <v>#</v>
      </c>
      <c r="D2274" s="29">
        <f t="shared" si="179"/>
        <v>1</v>
      </c>
      <c r="E2274" s="30" t="str">
        <f t="shared" si="181"/>
        <v>NA</v>
      </c>
      <c r="F2274" s="44" t="str">
        <f t="shared" si="180"/>
        <v/>
      </c>
      <c r="G2274" s="29"/>
    </row>
    <row r="2275" spans="2:7" x14ac:dyDescent="0.25">
      <c r="B2275" s="29">
        <f t="shared" si="178"/>
        <v>0</v>
      </c>
      <c r="C2275" s="29" t="str">
        <f t="shared" si="182"/>
        <v>#</v>
      </c>
      <c r="D2275" s="29">
        <f t="shared" si="179"/>
        <v>1</v>
      </c>
      <c r="E2275" s="30" t="str">
        <f t="shared" si="181"/>
        <v>NA</v>
      </c>
      <c r="F2275" s="44" t="str">
        <f t="shared" si="180"/>
        <v/>
      </c>
      <c r="G2275" s="29"/>
    </row>
    <row r="2276" spans="2:7" x14ac:dyDescent="0.25">
      <c r="B2276" s="29">
        <f t="shared" si="178"/>
        <v>0</v>
      </c>
      <c r="C2276" s="29" t="str">
        <f t="shared" si="182"/>
        <v>#</v>
      </c>
      <c r="D2276" s="29">
        <f t="shared" si="179"/>
        <v>1</v>
      </c>
      <c r="E2276" s="30" t="str">
        <f t="shared" si="181"/>
        <v>NA</v>
      </c>
      <c r="F2276" s="44" t="str">
        <f t="shared" si="180"/>
        <v/>
      </c>
      <c r="G2276" s="29"/>
    </row>
    <row r="2277" spans="2:7" x14ac:dyDescent="0.25">
      <c r="B2277" s="29">
        <f t="shared" si="178"/>
        <v>0</v>
      </c>
      <c r="C2277" s="29" t="str">
        <f t="shared" si="182"/>
        <v>#</v>
      </c>
      <c r="D2277" s="29">
        <f t="shared" si="179"/>
        <v>1</v>
      </c>
      <c r="E2277" s="30" t="str">
        <f t="shared" si="181"/>
        <v>NA</v>
      </c>
      <c r="F2277" s="44" t="str">
        <f t="shared" si="180"/>
        <v/>
      </c>
      <c r="G2277" s="29"/>
    </row>
    <row r="2278" spans="2:7" x14ac:dyDescent="0.25">
      <c r="B2278" s="29">
        <f t="shared" si="178"/>
        <v>0</v>
      </c>
      <c r="C2278" s="29" t="str">
        <f t="shared" si="182"/>
        <v>#</v>
      </c>
      <c r="D2278" s="29">
        <f t="shared" si="179"/>
        <v>1</v>
      </c>
      <c r="E2278" s="30" t="str">
        <f t="shared" si="181"/>
        <v>NA</v>
      </c>
      <c r="F2278" s="44" t="str">
        <f t="shared" si="180"/>
        <v/>
      </c>
      <c r="G2278" s="29"/>
    </row>
    <row r="2279" spans="2:7" x14ac:dyDescent="0.25">
      <c r="B2279" s="29">
        <f t="shared" si="178"/>
        <v>0</v>
      </c>
      <c r="C2279" s="29" t="str">
        <f t="shared" si="182"/>
        <v>#</v>
      </c>
      <c r="D2279" s="29">
        <f t="shared" si="179"/>
        <v>1</v>
      </c>
      <c r="E2279" s="30" t="str">
        <f t="shared" si="181"/>
        <v>NA</v>
      </c>
      <c r="F2279" s="44" t="str">
        <f t="shared" si="180"/>
        <v/>
      </c>
      <c r="G2279" s="29"/>
    </row>
    <row r="2280" spans="2:7" x14ac:dyDescent="0.25">
      <c r="B2280" s="29">
        <f t="shared" si="178"/>
        <v>0</v>
      </c>
      <c r="C2280" s="29" t="str">
        <f t="shared" si="182"/>
        <v>#</v>
      </c>
      <c r="D2280" s="29">
        <f t="shared" si="179"/>
        <v>1</v>
      </c>
      <c r="E2280" s="30" t="str">
        <f t="shared" si="181"/>
        <v>NA</v>
      </c>
      <c r="F2280" s="44" t="str">
        <f t="shared" si="180"/>
        <v/>
      </c>
      <c r="G2280" s="29"/>
    </row>
    <row r="2281" spans="2:7" x14ac:dyDescent="0.25">
      <c r="B2281" s="29">
        <f t="shared" si="178"/>
        <v>0</v>
      </c>
      <c r="C2281" s="29" t="str">
        <f t="shared" si="182"/>
        <v>#</v>
      </c>
      <c r="D2281" s="29">
        <f t="shared" si="179"/>
        <v>1</v>
      </c>
      <c r="E2281" s="30" t="str">
        <f t="shared" si="181"/>
        <v>NA</v>
      </c>
      <c r="F2281" s="44" t="str">
        <f t="shared" si="180"/>
        <v/>
      </c>
      <c r="G2281" s="29"/>
    </row>
    <row r="2282" spans="2:7" x14ac:dyDescent="0.25">
      <c r="B2282" s="29">
        <f t="shared" si="178"/>
        <v>0</v>
      </c>
      <c r="C2282" s="29" t="str">
        <f t="shared" si="182"/>
        <v>#</v>
      </c>
      <c r="D2282" s="29">
        <f t="shared" si="179"/>
        <v>1</v>
      </c>
      <c r="E2282" s="30" t="str">
        <f t="shared" si="181"/>
        <v>NA</v>
      </c>
      <c r="F2282" s="44" t="str">
        <f t="shared" si="180"/>
        <v/>
      </c>
      <c r="G2282" s="29"/>
    </row>
    <row r="2283" spans="2:7" x14ac:dyDescent="0.25">
      <c r="B2283" s="29">
        <f t="shared" si="178"/>
        <v>0</v>
      </c>
      <c r="C2283" s="29" t="str">
        <f t="shared" si="182"/>
        <v>#</v>
      </c>
      <c r="D2283" s="29">
        <f t="shared" si="179"/>
        <v>1</v>
      </c>
      <c r="E2283" s="30" t="str">
        <f t="shared" si="181"/>
        <v>NA</v>
      </c>
      <c r="F2283" s="44" t="str">
        <f t="shared" si="180"/>
        <v/>
      </c>
      <c r="G2283" s="29"/>
    </row>
    <row r="2284" spans="2:7" x14ac:dyDescent="0.25">
      <c r="B2284" s="29">
        <f t="shared" si="178"/>
        <v>0</v>
      </c>
      <c r="C2284" s="29" t="str">
        <f t="shared" si="182"/>
        <v>#</v>
      </c>
      <c r="D2284" s="29">
        <f t="shared" si="179"/>
        <v>1</v>
      </c>
      <c r="E2284" s="30" t="str">
        <f t="shared" si="181"/>
        <v>NA</v>
      </c>
      <c r="F2284" s="44" t="str">
        <f t="shared" si="180"/>
        <v/>
      </c>
      <c r="G2284" s="29"/>
    </row>
    <row r="2285" spans="2:7" x14ac:dyDescent="0.25">
      <c r="B2285" s="29">
        <f t="shared" si="178"/>
        <v>0</v>
      </c>
      <c r="C2285" s="29" t="str">
        <f t="shared" si="182"/>
        <v>#</v>
      </c>
      <c r="D2285" s="29">
        <f t="shared" si="179"/>
        <v>1</v>
      </c>
      <c r="E2285" s="30" t="str">
        <f t="shared" si="181"/>
        <v>NA</v>
      </c>
      <c r="F2285" s="44" t="str">
        <f t="shared" si="180"/>
        <v/>
      </c>
      <c r="G2285" s="29"/>
    </row>
    <row r="2286" spans="2:7" x14ac:dyDescent="0.25">
      <c r="B2286" s="29">
        <f t="shared" si="178"/>
        <v>0</v>
      </c>
      <c r="C2286" s="29" t="str">
        <f t="shared" si="182"/>
        <v>#</v>
      </c>
      <c r="D2286" s="29">
        <f t="shared" si="179"/>
        <v>1</v>
      </c>
      <c r="E2286" s="30" t="str">
        <f t="shared" si="181"/>
        <v>NA</v>
      </c>
      <c r="F2286" s="44" t="str">
        <f t="shared" si="180"/>
        <v/>
      </c>
      <c r="G2286" s="29"/>
    </row>
    <row r="2287" spans="2:7" x14ac:dyDescent="0.25">
      <c r="B2287" s="29">
        <f t="shared" si="178"/>
        <v>0</v>
      </c>
      <c r="C2287" s="29" t="str">
        <f t="shared" si="182"/>
        <v>#</v>
      </c>
      <c r="D2287" s="29">
        <f t="shared" si="179"/>
        <v>1</v>
      </c>
      <c r="E2287" s="30" t="str">
        <f t="shared" si="181"/>
        <v>NA</v>
      </c>
      <c r="F2287" s="44" t="str">
        <f t="shared" si="180"/>
        <v/>
      </c>
      <c r="G2287" s="29"/>
    </row>
    <row r="2288" spans="2:7" x14ac:dyDescent="0.25">
      <c r="B2288" s="29">
        <f t="shared" si="178"/>
        <v>0</v>
      </c>
      <c r="C2288" s="29" t="str">
        <f t="shared" si="182"/>
        <v>#</v>
      </c>
      <c r="D2288" s="29">
        <f t="shared" si="179"/>
        <v>1</v>
      </c>
      <c r="E2288" s="30" t="str">
        <f t="shared" si="181"/>
        <v>NA</v>
      </c>
      <c r="F2288" s="44" t="str">
        <f t="shared" si="180"/>
        <v/>
      </c>
      <c r="G2288" s="29"/>
    </row>
    <row r="2289" spans="2:7" x14ac:dyDescent="0.25">
      <c r="B2289" s="29">
        <f t="shared" si="178"/>
        <v>0</v>
      </c>
      <c r="C2289" s="29" t="str">
        <f t="shared" si="182"/>
        <v>#</v>
      </c>
      <c r="D2289" s="29">
        <f t="shared" si="179"/>
        <v>1</v>
      </c>
      <c r="E2289" s="30" t="str">
        <f t="shared" si="181"/>
        <v>NA</v>
      </c>
      <c r="F2289" s="44" t="str">
        <f t="shared" si="180"/>
        <v/>
      </c>
      <c r="G2289" s="29"/>
    </row>
    <row r="2290" spans="2:7" x14ac:dyDescent="0.25">
      <c r="B2290" s="29">
        <f t="shared" si="178"/>
        <v>0</v>
      </c>
      <c r="C2290" s="29" t="str">
        <f t="shared" si="182"/>
        <v>#</v>
      </c>
      <c r="D2290" s="29">
        <f t="shared" si="179"/>
        <v>1</v>
      </c>
      <c r="E2290" s="30" t="str">
        <f t="shared" si="181"/>
        <v>NA</v>
      </c>
      <c r="F2290" s="44" t="str">
        <f t="shared" si="180"/>
        <v/>
      </c>
      <c r="G2290" s="29"/>
    </row>
    <row r="2291" spans="2:7" x14ac:dyDescent="0.25">
      <c r="B2291" s="29">
        <f t="shared" si="178"/>
        <v>0</v>
      </c>
      <c r="C2291" s="29" t="str">
        <f t="shared" si="182"/>
        <v>#</v>
      </c>
      <c r="D2291" s="29">
        <f t="shared" si="179"/>
        <v>1</v>
      </c>
      <c r="E2291" s="30" t="str">
        <f t="shared" si="181"/>
        <v>NA</v>
      </c>
      <c r="F2291" s="44" t="str">
        <f t="shared" si="180"/>
        <v/>
      </c>
      <c r="G2291" s="29"/>
    </row>
    <row r="2292" spans="2:7" x14ac:dyDescent="0.25">
      <c r="B2292" s="29">
        <f t="shared" si="178"/>
        <v>0</v>
      </c>
      <c r="C2292" s="29" t="str">
        <f t="shared" si="182"/>
        <v>#</v>
      </c>
      <c r="D2292" s="29">
        <f t="shared" si="179"/>
        <v>1</v>
      </c>
      <c r="E2292" s="30" t="str">
        <f t="shared" si="181"/>
        <v>NA</v>
      </c>
      <c r="F2292" s="44" t="str">
        <f t="shared" si="180"/>
        <v/>
      </c>
      <c r="G2292" s="29"/>
    </row>
    <row r="2293" spans="2:7" x14ac:dyDescent="0.25">
      <c r="B2293" s="29">
        <f t="shared" si="178"/>
        <v>0</v>
      </c>
      <c r="C2293" s="29" t="str">
        <f t="shared" si="182"/>
        <v>#</v>
      </c>
      <c r="D2293" s="29">
        <f t="shared" si="179"/>
        <v>1</v>
      </c>
      <c r="E2293" s="30" t="str">
        <f t="shared" si="181"/>
        <v>NA</v>
      </c>
      <c r="F2293" s="44" t="str">
        <f t="shared" si="180"/>
        <v/>
      </c>
      <c r="G2293" s="29"/>
    </row>
    <row r="2294" spans="2:7" x14ac:dyDescent="0.25">
      <c r="B2294" s="29">
        <f t="shared" si="178"/>
        <v>0</v>
      </c>
      <c r="C2294" s="29" t="str">
        <f t="shared" si="182"/>
        <v>#</v>
      </c>
      <c r="D2294" s="29">
        <f t="shared" si="179"/>
        <v>1</v>
      </c>
      <c r="E2294" s="30" t="str">
        <f t="shared" si="181"/>
        <v>NA</v>
      </c>
      <c r="F2294" s="44" t="str">
        <f t="shared" si="180"/>
        <v/>
      </c>
      <c r="G2294" s="29"/>
    </row>
    <row r="2295" spans="2:7" x14ac:dyDescent="0.25">
      <c r="B2295" s="29">
        <f t="shared" si="178"/>
        <v>0</v>
      </c>
      <c r="C2295" s="29" t="str">
        <f t="shared" si="182"/>
        <v>#</v>
      </c>
      <c r="D2295" s="29">
        <f t="shared" si="179"/>
        <v>1</v>
      </c>
      <c r="E2295" s="30" t="str">
        <f t="shared" si="181"/>
        <v>NA</v>
      </c>
      <c r="F2295" s="44" t="str">
        <f t="shared" si="180"/>
        <v/>
      </c>
      <c r="G2295" s="29"/>
    </row>
    <row r="2296" spans="2:7" x14ac:dyDescent="0.25">
      <c r="B2296" s="29">
        <f t="shared" si="178"/>
        <v>0</v>
      </c>
      <c r="C2296" s="29" t="str">
        <f t="shared" si="182"/>
        <v>#</v>
      </c>
      <c r="D2296" s="29">
        <f t="shared" si="179"/>
        <v>1</v>
      </c>
      <c r="E2296" s="30" t="str">
        <f t="shared" si="181"/>
        <v>NA</v>
      </c>
      <c r="F2296" s="44" t="str">
        <f t="shared" si="180"/>
        <v/>
      </c>
      <c r="G2296" s="29"/>
    </row>
    <row r="2297" spans="2:7" x14ac:dyDescent="0.25">
      <c r="B2297" s="29">
        <f t="shared" si="178"/>
        <v>0</v>
      </c>
      <c r="C2297" s="29" t="str">
        <f t="shared" si="182"/>
        <v>#</v>
      </c>
      <c r="D2297" s="29">
        <f t="shared" si="179"/>
        <v>1</v>
      </c>
      <c r="E2297" s="30" t="str">
        <f t="shared" si="181"/>
        <v>NA</v>
      </c>
      <c r="F2297" s="44" t="str">
        <f t="shared" si="180"/>
        <v/>
      </c>
      <c r="G2297" s="29"/>
    </row>
    <row r="2298" spans="2:7" x14ac:dyDescent="0.25">
      <c r="B2298" s="29">
        <f t="shared" si="178"/>
        <v>0</v>
      </c>
      <c r="C2298" s="29" t="str">
        <f t="shared" si="182"/>
        <v>#</v>
      </c>
      <c r="D2298" s="29">
        <f t="shared" si="179"/>
        <v>1</v>
      </c>
      <c r="E2298" s="30" t="str">
        <f t="shared" si="181"/>
        <v>NA</v>
      </c>
      <c r="F2298" s="44" t="str">
        <f t="shared" si="180"/>
        <v/>
      </c>
      <c r="G2298" s="29"/>
    </row>
    <row r="2299" spans="2:7" x14ac:dyDescent="0.25">
      <c r="B2299" s="29">
        <f t="shared" si="178"/>
        <v>0</v>
      </c>
      <c r="C2299" s="29" t="str">
        <f t="shared" si="182"/>
        <v>#</v>
      </c>
      <c r="D2299" s="29">
        <f t="shared" si="179"/>
        <v>1</v>
      </c>
      <c r="E2299" s="30" t="str">
        <f t="shared" si="181"/>
        <v>NA</v>
      </c>
      <c r="F2299" s="44" t="str">
        <f t="shared" si="180"/>
        <v/>
      </c>
      <c r="G2299" s="29"/>
    </row>
    <row r="2300" spans="2:7" x14ac:dyDescent="0.25">
      <c r="B2300" s="29">
        <f t="shared" si="178"/>
        <v>0</v>
      </c>
      <c r="C2300" s="29" t="str">
        <f t="shared" si="182"/>
        <v>#</v>
      </c>
      <c r="D2300" s="29">
        <f t="shared" si="179"/>
        <v>1</v>
      </c>
      <c r="E2300" s="30" t="str">
        <f t="shared" si="181"/>
        <v>NA</v>
      </c>
      <c r="F2300" s="44" t="str">
        <f t="shared" si="180"/>
        <v/>
      </c>
      <c r="G2300" s="29"/>
    </row>
    <row r="2301" spans="2:7" x14ac:dyDescent="0.25">
      <c r="B2301" s="29">
        <f t="shared" si="178"/>
        <v>0</v>
      </c>
      <c r="C2301" s="29" t="str">
        <f t="shared" si="182"/>
        <v>#</v>
      </c>
      <c r="D2301" s="29">
        <f t="shared" si="179"/>
        <v>1</v>
      </c>
      <c r="E2301" s="30" t="str">
        <f t="shared" si="181"/>
        <v>NA</v>
      </c>
      <c r="F2301" s="44" t="str">
        <f t="shared" si="180"/>
        <v/>
      </c>
      <c r="G2301" s="29"/>
    </row>
    <row r="2302" spans="2:7" x14ac:dyDescent="0.25">
      <c r="B2302" s="29">
        <f t="shared" si="178"/>
        <v>0</v>
      </c>
      <c r="C2302" s="29" t="str">
        <f t="shared" si="182"/>
        <v>#</v>
      </c>
      <c r="D2302" s="29">
        <f t="shared" si="179"/>
        <v>1</v>
      </c>
      <c r="E2302" s="30" t="str">
        <f t="shared" si="181"/>
        <v>NA</v>
      </c>
      <c r="F2302" s="44" t="str">
        <f t="shared" si="180"/>
        <v/>
      </c>
      <c r="G2302" s="29"/>
    </row>
    <row r="2303" spans="2:7" x14ac:dyDescent="0.25">
      <c r="B2303" s="29">
        <f t="shared" si="178"/>
        <v>0</v>
      </c>
      <c r="C2303" s="29" t="str">
        <f t="shared" si="182"/>
        <v>#</v>
      </c>
      <c r="D2303" s="29">
        <f t="shared" si="179"/>
        <v>1</v>
      </c>
      <c r="E2303" s="30" t="str">
        <f t="shared" si="181"/>
        <v>NA</v>
      </c>
      <c r="F2303" s="44" t="str">
        <f t="shared" si="180"/>
        <v/>
      </c>
      <c r="G2303" s="29"/>
    </row>
    <row r="2304" spans="2:7" x14ac:dyDescent="0.25">
      <c r="B2304" s="29">
        <f t="shared" si="178"/>
        <v>0</v>
      </c>
      <c r="C2304" s="29" t="str">
        <f t="shared" si="182"/>
        <v>#</v>
      </c>
      <c r="D2304" s="29">
        <f t="shared" si="179"/>
        <v>1</v>
      </c>
      <c r="E2304" s="30" t="str">
        <f t="shared" si="181"/>
        <v>NA</v>
      </c>
      <c r="F2304" s="44" t="str">
        <f t="shared" si="180"/>
        <v/>
      </c>
      <c r="G2304" s="29"/>
    </row>
    <row r="2305" spans="2:7" x14ac:dyDescent="0.25">
      <c r="B2305" s="29">
        <f t="shared" si="178"/>
        <v>0</v>
      </c>
      <c r="C2305" s="29" t="str">
        <f t="shared" si="182"/>
        <v>#</v>
      </c>
      <c r="D2305" s="29">
        <f t="shared" si="179"/>
        <v>1</v>
      </c>
      <c r="E2305" s="30" t="str">
        <f t="shared" si="181"/>
        <v>NA</v>
      </c>
      <c r="F2305" s="44" t="str">
        <f t="shared" si="180"/>
        <v/>
      </c>
      <c r="G2305" s="29"/>
    </row>
    <row r="2306" spans="2:7" x14ac:dyDescent="0.25">
      <c r="B2306" s="29">
        <f t="shared" ref="B2306:B2369" si="183">LEN(A2306)</f>
        <v>0</v>
      </c>
      <c r="C2306" s="29" t="str">
        <f t="shared" si="182"/>
        <v>#</v>
      </c>
      <c r="D2306" s="29">
        <f t="shared" ref="D2306:D2369" si="184">LEN(C2306)</f>
        <v>1</v>
      </c>
      <c r="E2306" s="30" t="str">
        <f t="shared" si="181"/>
        <v>NA</v>
      </c>
      <c r="F2306" s="44" t="str">
        <f t="shared" ref="F2306:F2369" si="185">IFERROR(MID(E2306,1,FIND(",",E2306,1)-1),"")</f>
        <v/>
      </c>
      <c r="G2306" s="29"/>
    </row>
    <row r="2307" spans="2:7" x14ac:dyDescent="0.25">
      <c r="B2307" s="29">
        <f t="shared" si="183"/>
        <v>0</v>
      </c>
      <c r="C2307" s="29" t="str">
        <f t="shared" si="182"/>
        <v>#</v>
      </c>
      <c r="D2307" s="29">
        <f t="shared" si="184"/>
        <v>1</v>
      </c>
      <c r="E2307" s="30" t="str">
        <f t="shared" si="181"/>
        <v>NA</v>
      </c>
      <c r="F2307" s="44" t="str">
        <f t="shared" si="185"/>
        <v/>
      </c>
      <c r="G2307" s="29"/>
    </row>
    <row r="2308" spans="2:7" x14ac:dyDescent="0.25">
      <c r="B2308" s="29">
        <f t="shared" si="183"/>
        <v>0</v>
      </c>
      <c r="C2308" s="29" t="str">
        <f t="shared" si="182"/>
        <v>#</v>
      </c>
      <c r="D2308" s="29">
        <f t="shared" si="184"/>
        <v>1</v>
      </c>
      <c r="E2308" s="30" t="str">
        <f t="shared" si="181"/>
        <v>NA</v>
      </c>
      <c r="F2308" s="44" t="str">
        <f t="shared" si="185"/>
        <v/>
      </c>
      <c r="G2308" s="29"/>
    </row>
    <row r="2309" spans="2:7" x14ac:dyDescent="0.25">
      <c r="B2309" s="29">
        <f t="shared" si="183"/>
        <v>0</v>
      </c>
      <c r="C2309" s="29" t="str">
        <f t="shared" si="182"/>
        <v>#</v>
      </c>
      <c r="D2309" s="29">
        <f t="shared" si="184"/>
        <v>1</v>
      </c>
      <c r="E2309" s="30" t="str">
        <f t="shared" ref="E2309:E2372" si="186">IFERROR(TEXT(DATE(RIGHT(MID(A2309,FIND("µ",SUBSTITUTE(A2309,",","µ",1))+2,FIND("µ",SUBSTITUTE(A2309,",","µ",2))-FIND("µ",SUBSTITUTE(A2309,",","µ",1))+4),4),MONTH(1&amp;MID(MID(A2309,FIND("µ",SUBSTITUTE(A2309,",","µ",1))+2,FIND("µ",SUBSTITUTE(A2309,",","µ",2))-FIND("µ",SUBSTITUTE(A2309,",","µ",1))+4),1,FIND(" ",MID(A2309,FIND("µ",SUBSTITUTE(A2309,",","µ",1))+2,FIND("µ",SUBSTITUTE(A2309,",","µ",2))-FIND("µ",SUBSTITUTE(A2309,",","µ",1))+4))-1)),MID(MID(A2309,FIND("µ",SUBSTITUTE(A2309,",","µ",1))+2,FIND("µ",SUBSTITUTE(A2309,",","µ",2))-FIND("µ",SUBSTITUTE(A2309,",","µ",1))+4),FIND(" ",MID(A2309,FIND("µ",SUBSTITUTE(A2309,",","µ",1))+2,FIND("µ",SUBSTITUTE(A2309,",","µ",2))-FIND("µ",SUBSTITUTE(A2309,",","µ",1))+4))+1,2)),"JJ/MM/AA") &amp;","&amp;" "&amp; TEXT(VALUE(MID(A2309,FIND(""",""",A2309)+3,10)),"hh:mm:ss")&amp;" "&amp;MID(A2309,FIND("µ",SUBSTITUTE(A2309,",","µ",4))+2,FIND("µ",SUBSTITUTE(A2309,",","µ",5))-FIND("µ",SUBSTITUTE(A2309,",","µ",4))-3) &amp;" "&amp;MID(A2309,FIND("µ",SUBSTITUTE(A2309,",","µ",20))+2,FIND("µ",SUBSTITUTE(A2309,",","µ",21))-FIND("µ",SUBSTITUTE(A2309,",","µ",20))-3)&amp;" "&amp;MID(A2309,FIND("µ",SUBSTITUTE(A2309,",","µ",25))+2,FIND("µ",SUBSTITUTE(A2309,",","µ",26))-FIND("µ",SUBSTITUTE(A2309,",","µ",25))-3)&amp;" "&amp;"€"&amp;MID(A2309,FIND("µ",SUBSTITUTE(A2309,",","µ",26))+2,FIND("µ",SUBSTITUTE(A2309,",","µ",27))-FIND("µ",SUBSTITUTE(A2309,",","µ",26))-3),"NA")</f>
        <v>NA</v>
      </c>
      <c r="F2309" s="44" t="str">
        <f t="shared" si="185"/>
        <v/>
      </c>
      <c r="G2309" s="29"/>
    </row>
    <row r="2310" spans="2:7" x14ac:dyDescent="0.25">
      <c r="B2310" s="29">
        <f t="shared" si="183"/>
        <v>0</v>
      </c>
      <c r="C2310" s="29" t="str">
        <f t="shared" si="182"/>
        <v>#</v>
      </c>
      <c r="D2310" s="29">
        <f t="shared" si="184"/>
        <v>1</v>
      </c>
      <c r="E2310" s="30" t="str">
        <f t="shared" si="186"/>
        <v>NA</v>
      </c>
      <c r="F2310" s="44" t="str">
        <f t="shared" si="185"/>
        <v/>
      </c>
      <c r="G2310" s="29"/>
    </row>
    <row r="2311" spans="2:7" x14ac:dyDescent="0.25">
      <c r="B2311" s="29">
        <f t="shared" si="183"/>
        <v>0</v>
      </c>
      <c r="C2311" s="29" t="str">
        <f t="shared" si="182"/>
        <v>#</v>
      </c>
      <c r="D2311" s="29">
        <f t="shared" si="184"/>
        <v>1</v>
      </c>
      <c r="E2311" s="30" t="str">
        <f t="shared" si="186"/>
        <v>NA</v>
      </c>
      <c r="F2311" s="44" t="str">
        <f t="shared" si="185"/>
        <v/>
      </c>
      <c r="G2311" s="29"/>
    </row>
    <row r="2312" spans="2:7" x14ac:dyDescent="0.25">
      <c r="B2312" s="29">
        <f t="shared" si="183"/>
        <v>0</v>
      </c>
      <c r="C2312" s="29" t="str">
        <f t="shared" si="182"/>
        <v>#</v>
      </c>
      <c r="D2312" s="29">
        <f t="shared" si="184"/>
        <v>1</v>
      </c>
      <c r="E2312" s="30" t="str">
        <f t="shared" si="186"/>
        <v>NA</v>
      </c>
      <c r="F2312" s="44" t="str">
        <f t="shared" si="185"/>
        <v/>
      </c>
      <c r="G2312" s="29"/>
    </row>
    <row r="2313" spans="2:7" x14ac:dyDescent="0.25">
      <c r="B2313" s="29">
        <f t="shared" si="183"/>
        <v>0</v>
      </c>
      <c r="C2313" s="29" t="str">
        <f t="shared" si="182"/>
        <v>#</v>
      </c>
      <c r="D2313" s="29">
        <f t="shared" si="184"/>
        <v>1</v>
      </c>
      <c r="E2313" s="30" t="str">
        <f t="shared" si="186"/>
        <v>NA</v>
      </c>
      <c r="F2313" s="44" t="str">
        <f t="shared" si="185"/>
        <v/>
      </c>
      <c r="G2313" s="29"/>
    </row>
    <row r="2314" spans="2:7" x14ac:dyDescent="0.25">
      <c r="B2314" s="29">
        <f t="shared" si="183"/>
        <v>0</v>
      </c>
      <c r="C2314" s="29" t="str">
        <f t="shared" si="182"/>
        <v>#</v>
      </c>
      <c r="D2314" s="29">
        <f t="shared" si="184"/>
        <v>1</v>
      </c>
      <c r="E2314" s="30" t="str">
        <f t="shared" si="186"/>
        <v>NA</v>
      </c>
      <c r="F2314" s="44" t="str">
        <f t="shared" si="185"/>
        <v/>
      </c>
      <c r="G2314" s="29"/>
    </row>
    <row r="2315" spans="2:7" x14ac:dyDescent="0.25">
      <c r="B2315" s="29">
        <f t="shared" si="183"/>
        <v>0</v>
      </c>
      <c r="C2315" s="29" t="str">
        <f t="shared" si="182"/>
        <v>#</v>
      </c>
      <c r="D2315" s="29">
        <f t="shared" si="184"/>
        <v>1</v>
      </c>
      <c r="E2315" s="30" t="str">
        <f t="shared" si="186"/>
        <v>NA</v>
      </c>
      <c r="F2315" s="44" t="str">
        <f t="shared" si="185"/>
        <v/>
      </c>
      <c r="G2315" s="29"/>
    </row>
    <row r="2316" spans="2:7" x14ac:dyDescent="0.25">
      <c r="B2316" s="29">
        <f t="shared" si="183"/>
        <v>0</v>
      </c>
      <c r="C2316" s="29" t="str">
        <f t="shared" si="182"/>
        <v>#</v>
      </c>
      <c r="D2316" s="29">
        <f t="shared" si="184"/>
        <v>1</v>
      </c>
      <c r="E2316" s="30" t="str">
        <f t="shared" si="186"/>
        <v>NA</v>
      </c>
      <c r="F2316" s="44" t="str">
        <f t="shared" si="185"/>
        <v/>
      </c>
      <c r="G2316" s="29"/>
    </row>
    <row r="2317" spans="2:7" x14ac:dyDescent="0.25">
      <c r="B2317" s="29">
        <f t="shared" si="183"/>
        <v>0</v>
      </c>
      <c r="C2317" s="29" t="str">
        <f t="shared" si="182"/>
        <v>#</v>
      </c>
      <c r="D2317" s="29">
        <f t="shared" si="184"/>
        <v>1</v>
      </c>
      <c r="E2317" s="30" t="str">
        <f t="shared" si="186"/>
        <v>NA</v>
      </c>
      <c r="F2317" s="44" t="str">
        <f t="shared" si="185"/>
        <v/>
      </c>
      <c r="G2317" s="29"/>
    </row>
    <row r="2318" spans="2:7" x14ac:dyDescent="0.25">
      <c r="B2318" s="29">
        <f t="shared" si="183"/>
        <v>0</v>
      </c>
      <c r="C2318" s="29" t="str">
        <f t="shared" si="182"/>
        <v>#</v>
      </c>
      <c r="D2318" s="29">
        <f t="shared" si="184"/>
        <v>1</v>
      </c>
      <c r="E2318" s="30" t="str">
        <f t="shared" si="186"/>
        <v>NA</v>
      </c>
      <c r="F2318" s="44" t="str">
        <f t="shared" si="185"/>
        <v/>
      </c>
      <c r="G2318" s="29"/>
    </row>
    <row r="2319" spans="2:7" x14ac:dyDescent="0.25">
      <c r="B2319" s="29">
        <f t="shared" si="183"/>
        <v>0</v>
      </c>
      <c r="C2319" s="29" t="str">
        <f t="shared" si="182"/>
        <v>#</v>
      </c>
      <c r="D2319" s="29">
        <f t="shared" si="184"/>
        <v>1</v>
      </c>
      <c r="E2319" s="30" t="str">
        <f t="shared" si="186"/>
        <v>NA</v>
      </c>
      <c r="F2319" s="44" t="str">
        <f t="shared" si="185"/>
        <v/>
      </c>
      <c r="G2319" s="29"/>
    </row>
    <row r="2320" spans="2:7" x14ac:dyDescent="0.25">
      <c r="B2320" s="29">
        <f t="shared" si="183"/>
        <v>0</v>
      </c>
      <c r="C2320" s="29" t="str">
        <f t="shared" si="182"/>
        <v>#</v>
      </c>
      <c r="D2320" s="29">
        <f t="shared" si="184"/>
        <v>1</v>
      </c>
      <c r="E2320" s="30" t="str">
        <f t="shared" si="186"/>
        <v>NA</v>
      </c>
      <c r="F2320" s="44" t="str">
        <f t="shared" si="185"/>
        <v/>
      </c>
      <c r="G2320" s="29"/>
    </row>
    <row r="2321" spans="2:7" x14ac:dyDescent="0.25">
      <c r="B2321" s="29">
        <f t="shared" si="183"/>
        <v>0</v>
      </c>
      <c r="C2321" s="29" t="str">
        <f t="shared" si="182"/>
        <v>#</v>
      </c>
      <c r="D2321" s="29">
        <f t="shared" si="184"/>
        <v>1</v>
      </c>
      <c r="E2321" s="30" t="str">
        <f t="shared" si="186"/>
        <v>NA</v>
      </c>
      <c r="F2321" s="44" t="str">
        <f t="shared" si="185"/>
        <v/>
      </c>
      <c r="G2321" s="29"/>
    </row>
    <row r="2322" spans="2:7" x14ac:dyDescent="0.25">
      <c r="B2322" s="29">
        <f t="shared" si="183"/>
        <v>0</v>
      </c>
      <c r="C2322" s="29" t="str">
        <f t="shared" si="182"/>
        <v>#</v>
      </c>
      <c r="D2322" s="29">
        <f t="shared" si="184"/>
        <v>1</v>
      </c>
      <c r="E2322" s="30" t="str">
        <f t="shared" si="186"/>
        <v>NA</v>
      </c>
      <c r="F2322" s="44" t="str">
        <f t="shared" si="185"/>
        <v/>
      </c>
      <c r="G2322" s="29"/>
    </row>
    <row r="2323" spans="2:7" x14ac:dyDescent="0.25">
      <c r="B2323" s="29">
        <f t="shared" si="183"/>
        <v>0</v>
      </c>
      <c r="C2323" s="29" t="str">
        <f t="shared" ref="C2323:C2386" si="187" xml:space="preserve"> "#" &amp; IFERROR(MID(A2323,1,FIND(",",A2323,1)-1),"")</f>
        <v>#</v>
      </c>
      <c r="D2323" s="29">
        <f t="shared" si="184"/>
        <v>1</v>
      </c>
      <c r="E2323" s="30" t="str">
        <f t="shared" si="186"/>
        <v>NA</v>
      </c>
      <c r="F2323" s="44" t="str">
        <f t="shared" si="185"/>
        <v/>
      </c>
      <c r="G2323" s="29"/>
    </row>
    <row r="2324" spans="2:7" x14ac:dyDescent="0.25">
      <c r="B2324" s="29">
        <f t="shared" si="183"/>
        <v>0</v>
      </c>
      <c r="C2324" s="29" t="str">
        <f t="shared" si="187"/>
        <v>#</v>
      </c>
      <c r="D2324" s="29">
        <f t="shared" si="184"/>
        <v>1</v>
      </c>
      <c r="E2324" s="30" t="str">
        <f t="shared" si="186"/>
        <v>NA</v>
      </c>
      <c r="F2324" s="44" t="str">
        <f t="shared" si="185"/>
        <v/>
      </c>
      <c r="G2324" s="29"/>
    </row>
    <row r="2325" spans="2:7" x14ac:dyDescent="0.25">
      <c r="B2325" s="29">
        <f t="shared" si="183"/>
        <v>0</v>
      </c>
      <c r="C2325" s="29" t="str">
        <f t="shared" si="187"/>
        <v>#</v>
      </c>
      <c r="D2325" s="29">
        <f t="shared" si="184"/>
        <v>1</v>
      </c>
      <c r="E2325" s="30" t="str">
        <f t="shared" si="186"/>
        <v>NA</v>
      </c>
      <c r="F2325" s="44" t="str">
        <f t="shared" si="185"/>
        <v/>
      </c>
      <c r="G2325" s="29"/>
    </row>
    <row r="2326" spans="2:7" x14ac:dyDescent="0.25">
      <c r="B2326" s="29">
        <f t="shared" si="183"/>
        <v>0</v>
      </c>
      <c r="C2326" s="29" t="str">
        <f t="shared" si="187"/>
        <v>#</v>
      </c>
      <c r="D2326" s="29">
        <f t="shared" si="184"/>
        <v>1</v>
      </c>
      <c r="E2326" s="30" t="str">
        <f t="shared" si="186"/>
        <v>NA</v>
      </c>
      <c r="F2326" s="44" t="str">
        <f t="shared" si="185"/>
        <v/>
      </c>
      <c r="G2326" s="29"/>
    </row>
    <row r="2327" spans="2:7" x14ac:dyDescent="0.25">
      <c r="B2327" s="29">
        <f t="shared" si="183"/>
        <v>0</v>
      </c>
      <c r="C2327" s="29" t="str">
        <f t="shared" si="187"/>
        <v>#</v>
      </c>
      <c r="D2327" s="29">
        <f t="shared" si="184"/>
        <v>1</v>
      </c>
      <c r="E2327" s="30" t="str">
        <f t="shared" si="186"/>
        <v>NA</v>
      </c>
      <c r="F2327" s="44" t="str">
        <f t="shared" si="185"/>
        <v/>
      </c>
      <c r="G2327" s="29"/>
    </row>
    <row r="2328" spans="2:7" x14ac:dyDescent="0.25">
      <c r="B2328" s="29">
        <f t="shared" si="183"/>
        <v>0</v>
      </c>
      <c r="C2328" s="29" t="str">
        <f t="shared" si="187"/>
        <v>#</v>
      </c>
      <c r="D2328" s="29">
        <f t="shared" si="184"/>
        <v>1</v>
      </c>
      <c r="E2328" s="30" t="str">
        <f t="shared" si="186"/>
        <v>NA</v>
      </c>
      <c r="F2328" s="44" t="str">
        <f t="shared" si="185"/>
        <v/>
      </c>
      <c r="G2328" s="29"/>
    </row>
    <row r="2329" spans="2:7" x14ac:dyDescent="0.25">
      <c r="B2329" s="29">
        <f t="shared" si="183"/>
        <v>0</v>
      </c>
      <c r="C2329" s="29" t="str">
        <f t="shared" si="187"/>
        <v>#</v>
      </c>
      <c r="D2329" s="29">
        <f t="shared" si="184"/>
        <v>1</v>
      </c>
      <c r="E2329" s="30" t="str">
        <f t="shared" si="186"/>
        <v>NA</v>
      </c>
      <c r="F2329" s="44" t="str">
        <f t="shared" si="185"/>
        <v/>
      </c>
      <c r="G2329" s="29"/>
    </row>
    <row r="2330" spans="2:7" x14ac:dyDescent="0.25">
      <c r="B2330" s="29">
        <f t="shared" si="183"/>
        <v>0</v>
      </c>
      <c r="C2330" s="29" t="str">
        <f t="shared" si="187"/>
        <v>#</v>
      </c>
      <c r="D2330" s="29">
        <f t="shared" si="184"/>
        <v>1</v>
      </c>
      <c r="E2330" s="30" t="str">
        <f t="shared" si="186"/>
        <v>NA</v>
      </c>
      <c r="F2330" s="44" t="str">
        <f t="shared" si="185"/>
        <v/>
      </c>
      <c r="G2330" s="29"/>
    </row>
    <row r="2331" spans="2:7" x14ac:dyDescent="0.25">
      <c r="B2331" s="29">
        <f t="shared" si="183"/>
        <v>0</v>
      </c>
      <c r="C2331" s="29" t="str">
        <f t="shared" si="187"/>
        <v>#</v>
      </c>
      <c r="D2331" s="29">
        <f t="shared" si="184"/>
        <v>1</v>
      </c>
      <c r="E2331" s="30" t="str">
        <f t="shared" si="186"/>
        <v>NA</v>
      </c>
      <c r="F2331" s="44" t="str">
        <f t="shared" si="185"/>
        <v/>
      </c>
      <c r="G2331" s="29"/>
    </row>
    <row r="2332" spans="2:7" x14ac:dyDescent="0.25">
      <c r="B2332" s="29">
        <f t="shared" si="183"/>
        <v>0</v>
      </c>
      <c r="C2332" s="29" t="str">
        <f t="shared" si="187"/>
        <v>#</v>
      </c>
      <c r="D2332" s="29">
        <f t="shared" si="184"/>
        <v>1</v>
      </c>
      <c r="E2332" s="30" t="str">
        <f t="shared" si="186"/>
        <v>NA</v>
      </c>
      <c r="F2332" s="44" t="str">
        <f t="shared" si="185"/>
        <v/>
      </c>
      <c r="G2332" s="29"/>
    </row>
    <row r="2333" spans="2:7" x14ac:dyDescent="0.25">
      <c r="B2333" s="29">
        <f t="shared" si="183"/>
        <v>0</v>
      </c>
      <c r="C2333" s="29" t="str">
        <f t="shared" si="187"/>
        <v>#</v>
      </c>
      <c r="D2333" s="29">
        <f t="shared" si="184"/>
        <v>1</v>
      </c>
      <c r="E2333" s="30" t="str">
        <f t="shared" si="186"/>
        <v>NA</v>
      </c>
      <c r="F2333" s="44" t="str">
        <f t="shared" si="185"/>
        <v/>
      </c>
      <c r="G2333" s="29"/>
    </row>
    <row r="2334" spans="2:7" x14ac:dyDescent="0.25">
      <c r="B2334" s="29">
        <f t="shared" si="183"/>
        <v>0</v>
      </c>
      <c r="C2334" s="29" t="str">
        <f t="shared" si="187"/>
        <v>#</v>
      </c>
      <c r="D2334" s="29">
        <f t="shared" si="184"/>
        <v>1</v>
      </c>
      <c r="E2334" s="30" t="str">
        <f t="shared" si="186"/>
        <v>NA</v>
      </c>
      <c r="F2334" s="44" t="str">
        <f t="shared" si="185"/>
        <v/>
      </c>
      <c r="G2334" s="29"/>
    </row>
    <row r="2335" spans="2:7" x14ac:dyDescent="0.25">
      <c r="B2335" s="29">
        <f t="shared" si="183"/>
        <v>0</v>
      </c>
      <c r="C2335" s="29" t="str">
        <f t="shared" si="187"/>
        <v>#</v>
      </c>
      <c r="D2335" s="29">
        <f t="shared" si="184"/>
        <v>1</v>
      </c>
      <c r="E2335" s="30" t="str">
        <f t="shared" si="186"/>
        <v>NA</v>
      </c>
      <c r="F2335" s="44" t="str">
        <f t="shared" si="185"/>
        <v/>
      </c>
      <c r="G2335" s="29"/>
    </row>
    <row r="2336" spans="2:7" x14ac:dyDescent="0.25">
      <c r="B2336" s="29">
        <f t="shared" si="183"/>
        <v>0</v>
      </c>
      <c r="C2336" s="29" t="str">
        <f t="shared" si="187"/>
        <v>#</v>
      </c>
      <c r="D2336" s="29">
        <f t="shared" si="184"/>
        <v>1</v>
      </c>
      <c r="E2336" s="30" t="str">
        <f t="shared" si="186"/>
        <v>NA</v>
      </c>
      <c r="F2336" s="44" t="str">
        <f t="shared" si="185"/>
        <v/>
      </c>
      <c r="G2336" s="29"/>
    </row>
    <row r="2337" spans="2:7" x14ac:dyDescent="0.25">
      <c r="B2337" s="29">
        <f t="shared" si="183"/>
        <v>0</v>
      </c>
      <c r="C2337" s="29" t="str">
        <f t="shared" si="187"/>
        <v>#</v>
      </c>
      <c r="D2337" s="29">
        <f t="shared" si="184"/>
        <v>1</v>
      </c>
      <c r="E2337" s="30" t="str">
        <f t="shared" si="186"/>
        <v>NA</v>
      </c>
      <c r="F2337" s="44" t="str">
        <f t="shared" si="185"/>
        <v/>
      </c>
      <c r="G2337" s="29"/>
    </row>
    <row r="2338" spans="2:7" x14ac:dyDescent="0.25">
      <c r="B2338" s="29">
        <f t="shared" si="183"/>
        <v>0</v>
      </c>
      <c r="C2338" s="29" t="str">
        <f t="shared" si="187"/>
        <v>#</v>
      </c>
      <c r="D2338" s="29">
        <f t="shared" si="184"/>
        <v>1</v>
      </c>
      <c r="E2338" s="30" t="str">
        <f t="shared" si="186"/>
        <v>NA</v>
      </c>
      <c r="F2338" s="44" t="str">
        <f t="shared" si="185"/>
        <v/>
      </c>
      <c r="G2338" s="29"/>
    </row>
    <row r="2339" spans="2:7" x14ac:dyDescent="0.25">
      <c r="B2339" s="29">
        <f t="shared" si="183"/>
        <v>0</v>
      </c>
      <c r="C2339" s="29" t="str">
        <f t="shared" si="187"/>
        <v>#</v>
      </c>
      <c r="D2339" s="29">
        <f t="shared" si="184"/>
        <v>1</v>
      </c>
      <c r="E2339" s="30" t="str">
        <f t="shared" si="186"/>
        <v>NA</v>
      </c>
      <c r="F2339" s="44" t="str">
        <f t="shared" si="185"/>
        <v/>
      </c>
      <c r="G2339" s="29"/>
    </row>
    <row r="2340" spans="2:7" x14ac:dyDescent="0.25">
      <c r="B2340" s="29">
        <f t="shared" si="183"/>
        <v>0</v>
      </c>
      <c r="C2340" s="29" t="str">
        <f t="shared" si="187"/>
        <v>#</v>
      </c>
      <c r="D2340" s="29">
        <f t="shared" si="184"/>
        <v>1</v>
      </c>
      <c r="E2340" s="30" t="str">
        <f t="shared" si="186"/>
        <v>NA</v>
      </c>
      <c r="F2340" s="44" t="str">
        <f t="shared" si="185"/>
        <v/>
      </c>
      <c r="G2340" s="29"/>
    </row>
    <row r="2341" spans="2:7" x14ac:dyDescent="0.25">
      <c r="B2341" s="29">
        <f t="shared" si="183"/>
        <v>0</v>
      </c>
      <c r="C2341" s="29" t="str">
        <f t="shared" si="187"/>
        <v>#</v>
      </c>
      <c r="D2341" s="29">
        <f t="shared" si="184"/>
        <v>1</v>
      </c>
      <c r="E2341" s="30" t="str">
        <f t="shared" si="186"/>
        <v>NA</v>
      </c>
      <c r="F2341" s="44" t="str">
        <f t="shared" si="185"/>
        <v/>
      </c>
      <c r="G2341" s="29"/>
    </row>
    <row r="2342" spans="2:7" x14ac:dyDescent="0.25">
      <c r="B2342" s="29">
        <f t="shared" si="183"/>
        <v>0</v>
      </c>
      <c r="C2342" s="29" t="str">
        <f t="shared" si="187"/>
        <v>#</v>
      </c>
      <c r="D2342" s="29">
        <f t="shared" si="184"/>
        <v>1</v>
      </c>
      <c r="E2342" s="30" t="str">
        <f t="shared" si="186"/>
        <v>NA</v>
      </c>
      <c r="F2342" s="44" t="str">
        <f t="shared" si="185"/>
        <v/>
      </c>
      <c r="G2342" s="29"/>
    </row>
    <row r="2343" spans="2:7" x14ac:dyDescent="0.25">
      <c r="B2343" s="29">
        <f t="shared" si="183"/>
        <v>0</v>
      </c>
      <c r="C2343" s="29" t="str">
        <f t="shared" si="187"/>
        <v>#</v>
      </c>
      <c r="D2343" s="29">
        <f t="shared" si="184"/>
        <v>1</v>
      </c>
      <c r="E2343" s="30" t="str">
        <f t="shared" si="186"/>
        <v>NA</v>
      </c>
      <c r="F2343" s="44" t="str">
        <f t="shared" si="185"/>
        <v/>
      </c>
      <c r="G2343" s="29"/>
    </row>
    <row r="2344" spans="2:7" x14ac:dyDescent="0.25">
      <c r="B2344" s="29">
        <f t="shared" si="183"/>
        <v>0</v>
      </c>
      <c r="C2344" s="29" t="str">
        <f t="shared" si="187"/>
        <v>#</v>
      </c>
      <c r="D2344" s="29">
        <f t="shared" si="184"/>
        <v>1</v>
      </c>
      <c r="E2344" s="30" t="str">
        <f t="shared" si="186"/>
        <v>NA</v>
      </c>
      <c r="F2344" s="44" t="str">
        <f t="shared" si="185"/>
        <v/>
      </c>
      <c r="G2344" s="29"/>
    </row>
    <row r="2345" spans="2:7" x14ac:dyDescent="0.25">
      <c r="B2345" s="29">
        <f t="shared" si="183"/>
        <v>0</v>
      </c>
      <c r="C2345" s="29" t="str">
        <f t="shared" si="187"/>
        <v>#</v>
      </c>
      <c r="D2345" s="29">
        <f t="shared" si="184"/>
        <v>1</v>
      </c>
      <c r="E2345" s="30" t="str">
        <f t="shared" si="186"/>
        <v>NA</v>
      </c>
      <c r="F2345" s="44" t="str">
        <f t="shared" si="185"/>
        <v/>
      </c>
      <c r="G2345" s="29"/>
    </row>
    <row r="2346" spans="2:7" x14ac:dyDescent="0.25">
      <c r="B2346" s="29">
        <f t="shared" si="183"/>
        <v>0</v>
      </c>
      <c r="C2346" s="29" t="str">
        <f t="shared" si="187"/>
        <v>#</v>
      </c>
      <c r="D2346" s="29">
        <f t="shared" si="184"/>
        <v>1</v>
      </c>
      <c r="E2346" s="30" t="str">
        <f t="shared" si="186"/>
        <v>NA</v>
      </c>
      <c r="F2346" s="44" t="str">
        <f t="shared" si="185"/>
        <v/>
      </c>
      <c r="G2346" s="29"/>
    </row>
    <row r="2347" spans="2:7" x14ac:dyDescent="0.25">
      <c r="B2347" s="29">
        <f t="shared" si="183"/>
        <v>0</v>
      </c>
      <c r="C2347" s="29" t="str">
        <f t="shared" si="187"/>
        <v>#</v>
      </c>
      <c r="D2347" s="29">
        <f t="shared" si="184"/>
        <v>1</v>
      </c>
      <c r="E2347" s="30" t="str">
        <f t="shared" si="186"/>
        <v>NA</v>
      </c>
      <c r="F2347" s="44" t="str">
        <f t="shared" si="185"/>
        <v/>
      </c>
      <c r="G2347" s="29"/>
    </row>
    <row r="2348" spans="2:7" x14ac:dyDescent="0.25">
      <c r="B2348" s="29">
        <f t="shared" si="183"/>
        <v>0</v>
      </c>
      <c r="C2348" s="29" t="str">
        <f t="shared" si="187"/>
        <v>#</v>
      </c>
      <c r="D2348" s="29">
        <f t="shared" si="184"/>
        <v>1</v>
      </c>
      <c r="E2348" s="30" t="str">
        <f t="shared" si="186"/>
        <v>NA</v>
      </c>
      <c r="F2348" s="44" t="str">
        <f t="shared" si="185"/>
        <v/>
      </c>
      <c r="G2348" s="29"/>
    </row>
    <row r="2349" spans="2:7" x14ac:dyDescent="0.25">
      <c r="B2349" s="29">
        <f t="shared" si="183"/>
        <v>0</v>
      </c>
      <c r="C2349" s="29" t="str">
        <f t="shared" si="187"/>
        <v>#</v>
      </c>
      <c r="D2349" s="29">
        <f t="shared" si="184"/>
        <v>1</v>
      </c>
      <c r="E2349" s="30" t="str">
        <f t="shared" si="186"/>
        <v>NA</v>
      </c>
      <c r="F2349" s="44" t="str">
        <f t="shared" si="185"/>
        <v/>
      </c>
      <c r="G2349" s="29"/>
    </row>
    <row r="2350" spans="2:7" x14ac:dyDescent="0.25">
      <c r="B2350" s="29">
        <f t="shared" si="183"/>
        <v>0</v>
      </c>
      <c r="C2350" s="29" t="str">
        <f t="shared" si="187"/>
        <v>#</v>
      </c>
      <c r="D2350" s="29">
        <f t="shared" si="184"/>
        <v>1</v>
      </c>
      <c r="E2350" s="30" t="str">
        <f t="shared" si="186"/>
        <v>NA</v>
      </c>
      <c r="F2350" s="44" t="str">
        <f t="shared" si="185"/>
        <v/>
      </c>
      <c r="G2350" s="29"/>
    </row>
    <row r="2351" spans="2:7" x14ac:dyDescent="0.25">
      <c r="B2351" s="29">
        <f t="shared" si="183"/>
        <v>0</v>
      </c>
      <c r="C2351" s="29" t="str">
        <f t="shared" si="187"/>
        <v>#</v>
      </c>
      <c r="D2351" s="29">
        <f t="shared" si="184"/>
        <v>1</v>
      </c>
      <c r="E2351" s="30" t="str">
        <f t="shared" si="186"/>
        <v>NA</v>
      </c>
      <c r="F2351" s="44" t="str">
        <f t="shared" si="185"/>
        <v/>
      </c>
      <c r="G2351" s="29"/>
    </row>
    <row r="2352" spans="2:7" x14ac:dyDescent="0.25">
      <c r="B2352" s="29">
        <f t="shared" si="183"/>
        <v>0</v>
      </c>
      <c r="C2352" s="29" t="str">
        <f t="shared" si="187"/>
        <v>#</v>
      </c>
      <c r="D2352" s="29">
        <f t="shared" si="184"/>
        <v>1</v>
      </c>
      <c r="E2352" s="30" t="str">
        <f t="shared" si="186"/>
        <v>NA</v>
      </c>
      <c r="F2352" s="44" t="str">
        <f t="shared" si="185"/>
        <v/>
      </c>
      <c r="G2352" s="29"/>
    </row>
    <row r="2353" spans="2:7" x14ac:dyDescent="0.25">
      <c r="B2353" s="29">
        <f t="shared" si="183"/>
        <v>0</v>
      </c>
      <c r="C2353" s="29" t="str">
        <f t="shared" si="187"/>
        <v>#</v>
      </c>
      <c r="D2353" s="29">
        <f t="shared" si="184"/>
        <v>1</v>
      </c>
      <c r="E2353" s="30" t="str">
        <f t="shared" si="186"/>
        <v>NA</v>
      </c>
      <c r="F2353" s="44" t="str">
        <f t="shared" si="185"/>
        <v/>
      </c>
      <c r="G2353" s="29"/>
    </row>
    <row r="2354" spans="2:7" x14ac:dyDescent="0.25">
      <c r="B2354" s="29">
        <f t="shared" si="183"/>
        <v>0</v>
      </c>
      <c r="C2354" s="29" t="str">
        <f t="shared" si="187"/>
        <v>#</v>
      </c>
      <c r="D2354" s="29">
        <f t="shared" si="184"/>
        <v>1</v>
      </c>
      <c r="E2354" s="30" t="str">
        <f t="shared" si="186"/>
        <v>NA</v>
      </c>
      <c r="F2354" s="44" t="str">
        <f t="shared" si="185"/>
        <v/>
      </c>
      <c r="G2354" s="29"/>
    </row>
    <row r="2355" spans="2:7" x14ac:dyDescent="0.25">
      <c r="B2355" s="29">
        <f t="shared" si="183"/>
        <v>0</v>
      </c>
      <c r="C2355" s="29" t="str">
        <f t="shared" si="187"/>
        <v>#</v>
      </c>
      <c r="D2355" s="29">
        <f t="shared" si="184"/>
        <v>1</v>
      </c>
      <c r="E2355" s="30" t="str">
        <f t="shared" si="186"/>
        <v>NA</v>
      </c>
      <c r="F2355" s="44" t="str">
        <f t="shared" si="185"/>
        <v/>
      </c>
      <c r="G2355" s="29"/>
    </row>
    <row r="2356" spans="2:7" x14ac:dyDescent="0.25">
      <c r="B2356" s="29">
        <f t="shared" si="183"/>
        <v>0</v>
      </c>
      <c r="C2356" s="29" t="str">
        <f t="shared" si="187"/>
        <v>#</v>
      </c>
      <c r="D2356" s="29">
        <f t="shared" si="184"/>
        <v>1</v>
      </c>
      <c r="E2356" s="30" t="str">
        <f t="shared" si="186"/>
        <v>NA</v>
      </c>
      <c r="F2356" s="44" t="str">
        <f t="shared" si="185"/>
        <v/>
      </c>
      <c r="G2356" s="29"/>
    </row>
    <row r="2357" spans="2:7" x14ac:dyDescent="0.25">
      <c r="B2357" s="29">
        <f t="shared" si="183"/>
        <v>0</v>
      </c>
      <c r="C2357" s="29" t="str">
        <f t="shared" si="187"/>
        <v>#</v>
      </c>
      <c r="D2357" s="29">
        <f t="shared" si="184"/>
        <v>1</v>
      </c>
      <c r="E2357" s="30" t="str">
        <f t="shared" si="186"/>
        <v>NA</v>
      </c>
      <c r="F2357" s="44" t="str">
        <f t="shared" si="185"/>
        <v/>
      </c>
      <c r="G2357" s="29"/>
    </row>
    <row r="2358" spans="2:7" x14ac:dyDescent="0.25">
      <c r="B2358" s="29">
        <f t="shared" si="183"/>
        <v>0</v>
      </c>
      <c r="C2358" s="29" t="str">
        <f t="shared" si="187"/>
        <v>#</v>
      </c>
      <c r="D2358" s="29">
        <f t="shared" si="184"/>
        <v>1</v>
      </c>
      <c r="E2358" s="30" t="str">
        <f t="shared" si="186"/>
        <v>NA</v>
      </c>
      <c r="F2358" s="44" t="str">
        <f t="shared" si="185"/>
        <v/>
      </c>
      <c r="G2358" s="29"/>
    </row>
    <row r="2359" spans="2:7" x14ac:dyDescent="0.25">
      <c r="B2359" s="29">
        <f t="shared" si="183"/>
        <v>0</v>
      </c>
      <c r="C2359" s="29" t="str">
        <f t="shared" si="187"/>
        <v>#</v>
      </c>
      <c r="D2359" s="29">
        <f t="shared" si="184"/>
        <v>1</v>
      </c>
      <c r="E2359" s="30" t="str">
        <f t="shared" si="186"/>
        <v>NA</v>
      </c>
      <c r="F2359" s="44" t="str">
        <f t="shared" si="185"/>
        <v/>
      </c>
      <c r="G2359" s="29"/>
    </row>
    <row r="2360" spans="2:7" x14ac:dyDescent="0.25">
      <c r="B2360" s="29">
        <f t="shared" si="183"/>
        <v>0</v>
      </c>
      <c r="C2360" s="29" t="str">
        <f t="shared" si="187"/>
        <v>#</v>
      </c>
      <c r="D2360" s="29">
        <f t="shared" si="184"/>
        <v>1</v>
      </c>
      <c r="E2360" s="30" t="str">
        <f t="shared" si="186"/>
        <v>NA</v>
      </c>
      <c r="F2360" s="44" t="str">
        <f t="shared" si="185"/>
        <v/>
      </c>
      <c r="G2360" s="29"/>
    </row>
    <row r="2361" spans="2:7" x14ac:dyDescent="0.25">
      <c r="B2361" s="29">
        <f t="shared" si="183"/>
        <v>0</v>
      </c>
      <c r="C2361" s="29" t="str">
        <f t="shared" si="187"/>
        <v>#</v>
      </c>
      <c r="D2361" s="29">
        <f t="shared" si="184"/>
        <v>1</v>
      </c>
      <c r="E2361" s="30" t="str">
        <f t="shared" si="186"/>
        <v>NA</v>
      </c>
      <c r="F2361" s="44" t="str">
        <f t="shared" si="185"/>
        <v/>
      </c>
      <c r="G2361" s="29"/>
    </row>
    <row r="2362" spans="2:7" x14ac:dyDescent="0.25">
      <c r="B2362" s="29">
        <f t="shared" si="183"/>
        <v>0</v>
      </c>
      <c r="C2362" s="29" t="str">
        <f t="shared" si="187"/>
        <v>#</v>
      </c>
      <c r="D2362" s="29">
        <f t="shared" si="184"/>
        <v>1</v>
      </c>
      <c r="E2362" s="30" t="str">
        <f t="shared" si="186"/>
        <v>NA</v>
      </c>
      <c r="F2362" s="44" t="str">
        <f t="shared" si="185"/>
        <v/>
      </c>
      <c r="G2362" s="29"/>
    </row>
    <row r="2363" spans="2:7" x14ac:dyDescent="0.25">
      <c r="B2363" s="29">
        <f t="shared" si="183"/>
        <v>0</v>
      </c>
      <c r="C2363" s="29" t="str">
        <f t="shared" si="187"/>
        <v>#</v>
      </c>
      <c r="D2363" s="29">
        <f t="shared" si="184"/>
        <v>1</v>
      </c>
      <c r="E2363" s="30" t="str">
        <f t="shared" si="186"/>
        <v>NA</v>
      </c>
      <c r="F2363" s="44" t="str">
        <f t="shared" si="185"/>
        <v/>
      </c>
      <c r="G2363" s="29"/>
    </row>
    <row r="2364" spans="2:7" x14ac:dyDescent="0.25">
      <c r="B2364" s="29">
        <f t="shared" si="183"/>
        <v>0</v>
      </c>
      <c r="C2364" s="29" t="str">
        <f t="shared" si="187"/>
        <v>#</v>
      </c>
      <c r="D2364" s="29">
        <f t="shared" si="184"/>
        <v>1</v>
      </c>
      <c r="E2364" s="30" t="str">
        <f t="shared" si="186"/>
        <v>NA</v>
      </c>
      <c r="F2364" s="44" t="str">
        <f t="shared" si="185"/>
        <v/>
      </c>
      <c r="G2364" s="29"/>
    </row>
    <row r="2365" spans="2:7" x14ac:dyDescent="0.25">
      <c r="B2365" s="29">
        <f t="shared" si="183"/>
        <v>0</v>
      </c>
      <c r="C2365" s="29" t="str">
        <f t="shared" si="187"/>
        <v>#</v>
      </c>
      <c r="D2365" s="29">
        <f t="shared" si="184"/>
        <v>1</v>
      </c>
      <c r="E2365" s="30" t="str">
        <f t="shared" si="186"/>
        <v>NA</v>
      </c>
      <c r="F2365" s="44" t="str">
        <f t="shared" si="185"/>
        <v/>
      </c>
      <c r="G2365" s="29"/>
    </row>
    <row r="2366" spans="2:7" x14ac:dyDescent="0.25">
      <c r="B2366" s="29">
        <f t="shared" si="183"/>
        <v>0</v>
      </c>
      <c r="C2366" s="29" t="str">
        <f t="shared" si="187"/>
        <v>#</v>
      </c>
      <c r="D2366" s="29">
        <f t="shared" si="184"/>
        <v>1</v>
      </c>
      <c r="E2366" s="30" t="str">
        <f t="shared" si="186"/>
        <v>NA</v>
      </c>
      <c r="F2366" s="44" t="str">
        <f t="shared" si="185"/>
        <v/>
      </c>
      <c r="G2366" s="29"/>
    </row>
    <row r="2367" spans="2:7" x14ac:dyDescent="0.25">
      <c r="B2367" s="29">
        <f t="shared" si="183"/>
        <v>0</v>
      </c>
      <c r="C2367" s="29" t="str">
        <f t="shared" si="187"/>
        <v>#</v>
      </c>
      <c r="D2367" s="29">
        <f t="shared" si="184"/>
        <v>1</v>
      </c>
      <c r="E2367" s="30" t="str">
        <f t="shared" si="186"/>
        <v>NA</v>
      </c>
      <c r="F2367" s="44" t="str">
        <f t="shared" si="185"/>
        <v/>
      </c>
      <c r="G2367" s="29"/>
    </row>
    <row r="2368" spans="2:7" x14ac:dyDescent="0.25">
      <c r="B2368" s="29">
        <f t="shared" si="183"/>
        <v>0</v>
      </c>
      <c r="C2368" s="29" t="str">
        <f t="shared" si="187"/>
        <v>#</v>
      </c>
      <c r="D2368" s="29">
        <f t="shared" si="184"/>
        <v>1</v>
      </c>
      <c r="E2368" s="30" t="str">
        <f t="shared" si="186"/>
        <v>NA</v>
      </c>
      <c r="F2368" s="44" t="str">
        <f t="shared" si="185"/>
        <v/>
      </c>
      <c r="G2368" s="29"/>
    </row>
    <row r="2369" spans="2:7" x14ac:dyDescent="0.25">
      <c r="B2369" s="29">
        <f t="shared" si="183"/>
        <v>0</v>
      </c>
      <c r="C2369" s="29" t="str">
        <f t="shared" si="187"/>
        <v>#</v>
      </c>
      <c r="D2369" s="29">
        <f t="shared" si="184"/>
        <v>1</v>
      </c>
      <c r="E2369" s="30" t="str">
        <f t="shared" si="186"/>
        <v>NA</v>
      </c>
      <c r="F2369" s="44" t="str">
        <f t="shared" si="185"/>
        <v/>
      </c>
      <c r="G2369" s="29"/>
    </row>
    <row r="2370" spans="2:7" x14ac:dyDescent="0.25">
      <c r="B2370" s="29">
        <f t="shared" ref="B2370:B2433" si="188">LEN(A2370)</f>
        <v>0</v>
      </c>
      <c r="C2370" s="29" t="str">
        <f t="shared" si="187"/>
        <v>#</v>
      </c>
      <c r="D2370" s="29">
        <f t="shared" ref="D2370:D2433" si="189">LEN(C2370)</f>
        <v>1</v>
      </c>
      <c r="E2370" s="30" t="str">
        <f t="shared" si="186"/>
        <v>NA</v>
      </c>
      <c r="F2370" s="44" t="str">
        <f t="shared" ref="F2370:F2433" si="190">IFERROR(MID(E2370,1,FIND(",",E2370,1)-1),"")</f>
        <v/>
      </c>
      <c r="G2370" s="29"/>
    </row>
    <row r="2371" spans="2:7" x14ac:dyDescent="0.25">
      <c r="B2371" s="29">
        <f t="shared" si="188"/>
        <v>0</v>
      </c>
      <c r="C2371" s="29" t="str">
        <f t="shared" si="187"/>
        <v>#</v>
      </c>
      <c r="D2371" s="29">
        <f t="shared" si="189"/>
        <v>1</v>
      </c>
      <c r="E2371" s="30" t="str">
        <f t="shared" si="186"/>
        <v>NA</v>
      </c>
      <c r="F2371" s="44" t="str">
        <f t="shared" si="190"/>
        <v/>
      </c>
      <c r="G2371" s="29"/>
    </row>
    <row r="2372" spans="2:7" x14ac:dyDescent="0.25">
      <c r="B2372" s="29">
        <f t="shared" si="188"/>
        <v>0</v>
      </c>
      <c r="C2372" s="29" t="str">
        <f t="shared" si="187"/>
        <v>#</v>
      </c>
      <c r="D2372" s="29">
        <f t="shared" si="189"/>
        <v>1</v>
      </c>
      <c r="E2372" s="30" t="str">
        <f t="shared" si="186"/>
        <v>NA</v>
      </c>
      <c r="F2372" s="44" t="str">
        <f t="shared" si="190"/>
        <v/>
      </c>
      <c r="G2372" s="29"/>
    </row>
    <row r="2373" spans="2:7" x14ac:dyDescent="0.25">
      <c r="B2373" s="29">
        <f t="shared" si="188"/>
        <v>0</v>
      </c>
      <c r="C2373" s="29" t="str">
        <f t="shared" si="187"/>
        <v>#</v>
      </c>
      <c r="D2373" s="29">
        <f t="shared" si="189"/>
        <v>1</v>
      </c>
      <c r="E2373" s="30" t="str">
        <f t="shared" ref="E2373:E2436" si="191">IFERROR(TEXT(DATE(RIGHT(MID(A2373,FIND("µ",SUBSTITUTE(A2373,",","µ",1))+2,FIND("µ",SUBSTITUTE(A2373,",","µ",2))-FIND("µ",SUBSTITUTE(A2373,",","µ",1))+4),4),MONTH(1&amp;MID(MID(A2373,FIND("µ",SUBSTITUTE(A2373,",","µ",1))+2,FIND("µ",SUBSTITUTE(A2373,",","µ",2))-FIND("µ",SUBSTITUTE(A2373,",","µ",1))+4),1,FIND(" ",MID(A2373,FIND("µ",SUBSTITUTE(A2373,",","µ",1))+2,FIND("µ",SUBSTITUTE(A2373,",","µ",2))-FIND("µ",SUBSTITUTE(A2373,",","µ",1))+4))-1)),MID(MID(A2373,FIND("µ",SUBSTITUTE(A2373,",","µ",1))+2,FIND("µ",SUBSTITUTE(A2373,",","µ",2))-FIND("µ",SUBSTITUTE(A2373,",","µ",1))+4),FIND(" ",MID(A2373,FIND("µ",SUBSTITUTE(A2373,",","µ",1))+2,FIND("µ",SUBSTITUTE(A2373,",","µ",2))-FIND("µ",SUBSTITUTE(A2373,",","µ",1))+4))+1,2)),"JJ/MM/AA") &amp;","&amp;" "&amp; TEXT(VALUE(MID(A2373,FIND(""",""",A2373)+3,10)),"hh:mm:ss")&amp;" "&amp;MID(A2373,FIND("µ",SUBSTITUTE(A2373,",","µ",4))+2,FIND("µ",SUBSTITUTE(A2373,",","µ",5))-FIND("µ",SUBSTITUTE(A2373,",","µ",4))-3) &amp;" "&amp;MID(A2373,FIND("µ",SUBSTITUTE(A2373,",","µ",20))+2,FIND("µ",SUBSTITUTE(A2373,",","µ",21))-FIND("µ",SUBSTITUTE(A2373,",","µ",20))-3)&amp;" "&amp;MID(A2373,FIND("µ",SUBSTITUTE(A2373,",","µ",25))+2,FIND("µ",SUBSTITUTE(A2373,",","µ",26))-FIND("µ",SUBSTITUTE(A2373,",","µ",25))-3)&amp;" "&amp;"€"&amp;MID(A2373,FIND("µ",SUBSTITUTE(A2373,",","µ",26))+2,FIND("µ",SUBSTITUTE(A2373,",","µ",27))-FIND("µ",SUBSTITUTE(A2373,",","µ",26))-3),"NA")</f>
        <v>NA</v>
      </c>
      <c r="F2373" s="44" t="str">
        <f t="shared" si="190"/>
        <v/>
      </c>
      <c r="G2373" s="29"/>
    </row>
    <row r="2374" spans="2:7" x14ac:dyDescent="0.25">
      <c r="B2374" s="29">
        <f t="shared" si="188"/>
        <v>0</v>
      </c>
      <c r="C2374" s="29" t="str">
        <f t="shared" si="187"/>
        <v>#</v>
      </c>
      <c r="D2374" s="29">
        <f t="shared" si="189"/>
        <v>1</v>
      </c>
      <c r="E2374" s="30" t="str">
        <f t="shared" si="191"/>
        <v>NA</v>
      </c>
      <c r="F2374" s="44" t="str">
        <f t="shared" si="190"/>
        <v/>
      </c>
      <c r="G2374" s="29"/>
    </row>
    <row r="2375" spans="2:7" x14ac:dyDescent="0.25">
      <c r="B2375" s="29">
        <f t="shared" si="188"/>
        <v>0</v>
      </c>
      <c r="C2375" s="29" t="str">
        <f t="shared" si="187"/>
        <v>#</v>
      </c>
      <c r="D2375" s="29">
        <f t="shared" si="189"/>
        <v>1</v>
      </c>
      <c r="E2375" s="30" t="str">
        <f t="shared" si="191"/>
        <v>NA</v>
      </c>
      <c r="F2375" s="44" t="str">
        <f t="shared" si="190"/>
        <v/>
      </c>
      <c r="G2375" s="29"/>
    </row>
    <row r="2376" spans="2:7" x14ac:dyDescent="0.25">
      <c r="B2376" s="29">
        <f t="shared" si="188"/>
        <v>0</v>
      </c>
      <c r="C2376" s="29" t="str">
        <f t="shared" si="187"/>
        <v>#</v>
      </c>
      <c r="D2376" s="29">
        <f t="shared" si="189"/>
        <v>1</v>
      </c>
      <c r="E2376" s="30" t="str">
        <f t="shared" si="191"/>
        <v>NA</v>
      </c>
      <c r="F2376" s="44" t="str">
        <f t="shared" si="190"/>
        <v/>
      </c>
      <c r="G2376" s="29"/>
    </row>
    <row r="2377" spans="2:7" x14ac:dyDescent="0.25">
      <c r="B2377" s="29">
        <f t="shared" si="188"/>
        <v>0</v>
      </c>
      <c r="C2377" s="29" t="str">
        <f t="shared" si="187"/>
        <v>#</v>
      </c>
      <c r="D2377" s="29">
        <f t="shared" si="189"/>
        <v>1</v>
      </c>
      <c r="E2377" s="30" t="str">
        <f t="shared" si="191"/>
        <v>NA</v>
      </c>
      <c r="F2377" s="44" t="str">
        <f t="shared" si="190"/>
        <v/>
      </c>
      <c r="G2377" s="29"/>
    </row>
    <row r="2378" spans="2:7" x14ac:dyDescent="0.25">
      <c r="B2378" s="29">
        <f t="shared" si="188"/>
        <v>0</v>
      </c>
      <c r="C2378" s="29" t="str">
        <f t="shared" si="187"/>
        <v>#</v>
      </c>
      <c r="D2378" s="29">
        <f t="shared" si="189"/>
        <v>1</v>
      </c>
      <c r="E2378" s="30" t="str">
        <f t="shared" si="191"/>
        <v>NA</v>
      </c>
      <c r="F2378" s="44" t="str">
        <f t="shared" si="190"/>
        <v/>
      </c>
      <c r="G2378" s="29"/>
    </row>
    <row r="2379" spans="2:7" x14ac:dyDescent="0.25">
      <c r="B2379" s="29">
        <f t="shared" si="188"/>
        <v>0</v>
      </c>
      <c r="C2379" s="29" t="str">
        <f t="shared" si="187"/>
        <v>#</v>
      </c>
      <c r="D2379" s="29">
        <f t="shared" si="189"/>
        <v>1</v>
      </c>
      <c r="E2379" s="30" t="str">
        <f t="shared" si="191"/>
        <v>NA</v>
      </c>
      <c r="F2379" s="44" t="str">
        <f t="shared" si="190"/>
        <v/>
      </c>
      <c r="G2379" s="29"/>
    </row>
    <row r="2380" spans="2:7" x14ac:dyDescent="0.25">
      <c r="B2380" s="29">
        <f t="shared" si="188"/>
        <v>0</v>
      </c>
      <c r="C2380" s="29" t="str">
        <f t="shared" si="187"/>
        <v>#</v>
      </c>
      <c r="D2380" s="29">
        <f t="shared" si="189"/>
        <v>1</v>
      </c>
      <c r="E2380" s="30" t="str">
        <f t="shared" si="191"/>
        <v>NA</v>
      </c>
      <c r="F2380" s="44" t="str">
        <f t="shared" si="190"/>
        <v/>
      </c>
      <c r="G2380" s="29"/>
    </row>
    <row r="2381" spans="2:7" x14ac:dyDescent="0.25">
      <c r="B2381" s="29">
        <f t="shared" si="188"/>
        <v>0</v>
      </c>
      <c r="C2381" s="29" t="str">
        <f t="shared" si="187"/>
        <v>#</v>
      </c>
      <c r="D2381" s="29">
        <f t="shared" si="189"/>
        <v>1</v>
      </c>
      <c r="E2381" s="30" t="str">
        <f t="shared" si="191"/>
        <v>NA</v>
      </c>
      <c r="F2381" s="44" t="str">
        <f t="shared" si="190"/>
        <v/>
      </c>
      <c r="G2381" s="29"/>
    </row>
    <row r="2382" spans="2:7" x14ac:dyDescent="0.25">
      <c r="B2382" s="29">
        <f t="shared" si="188"/>
        <v>0</v>
      </c>
      <c r="C2382" s="29" t="str">
        <f t="shared" si="187"/>
        <v>#</v>
      </c>
      <c r="D2382" s="29">
        <f t="shared" si="189"/>
        <v>1</v>
      </c>
      <c r="E2382" s="30" t="str">
        <f t="shared" si="191"/>
        <v>NA</v>
      </c>
      <c r="F2382" s="44" t="str">
        <f t="shared" si="190"/>
        <v/>
      </c>
      <c r="G2382" s="29"/>
    </row>
    <row r="2383" spans="2:7" x14ac:dyDescent="0.25">
      <c r="B2383" s="29">
        <f t="shared" si="188"/>
        <v>0</v>
      </c>
      <c r="C2383" s="29" t="str">
        <f t="shared" si="187"/>
        <v>#</v>
      </c>
      <c r="D2383" s="29">
        <f t="shared" si="189"/>
        <v>1</v>
      </c>
      <c r="E2383" s="30" t="str">
        <f t="shared" si="191"/>
        <v>NA</v>
      </c>
      <c r="F2383" s="44" t="str">
        <f t="shared" si="190"/>
        <v/>
      </c>
      <c r="G2383" s="29"/>
    </row>
    <row r="2384" spans="2:7" x14ac:dyDescent="0.25">
      <c r="B2384" s="29">
        <f t="shared" si="188"/>
        <v>0</v>
      </c>
      <c r="C2384" s="29" t="str">
        <f t="shared" si="187"/>
        <v>#</v>
      </c>
      <c r="D2384" s="29">
        <f t="shared" si="189"/>
        <v>1</v>
      </c>
      <c r="E2384" s="30" t="str">
        <f t="shared" si="191"/>
        <v>NA</v>
      </c>
      <c r="F2384" s="44" t="str">
        <f t="shared" si="190"/>
        <v/>
      </c>
      <c r="G2384" s="29"/>
    </row>
    <row r="2385" spans="2:7" x14ac:dyDescent="0.25">
      <c r="B2385" s="29">
        <f t="shared" si="188"/>
        <v>0</v>
      </c>
      <c r="C2385" s="29" t="str">
        <f t="shared" si="187"/>
        <v>#</v>
      </c>
      <c r="D2385" s="29">
        <f t="shared" si="189"/>
        <v>1</v>
      </c>
      <c r="E2385" s="30" t="str">
        <f t="shared" si="191"/>
        <v>NA</v>
      </c>
      <c r="F2385" s="44" t="str">
        <f t="shared" si="190"/>
        <v/>
      </c>
      <c r="G2385" s="29"/>
    </row>
    <row r="2386" spans="2:7" x14ac:dyDescent="0.25">
      <c r="B2386" s="29">
        <f t="shared" si="188"/>
        <v>0</v>
      </c>
      <c r="C2386" s="29" t="str">
        <f t="shared" si="187"/>
        <v>#</v>
      </c>
      <c r="D2386" s="29">
        <f t="shared" si="189"/>
        <v>1</v>
      </c>
      <c r="E2386" s="30" t="str">
        <f t="shared" si="191"/>
        <v>NA</v>
      </c>
      <c r="F2386" s="44" t="str">
        <f t="shared" si="190"/>
        <v/>
      </c>
      <c r="G2386" s="29"/>
    </row>
    <row r="2387" spans="2:7" x14ac:dyDescent="0.25">
      <c r="B2387" s="29">
        <f t="shared" si="188"/>
        <v>0</v>
      </c>
      <c r="C2387" s="29" t="str">
        <f t="shared" ref="C2387:C2450" si="192" xml:space="preserve"> "#" &amp; IFERROR(MID(A2387,1,FIND(",",A2387,1)-1),"")</f>
        <v>#</v>
      </c>
      <c r="D2387" s="29">
        <f t="shared" si="189"/>
        <v>1</v>
      </c>
      <c r="E2387" s="30" t="str">
        <f t="shared" si="191"/>
        <v>NA</v>
      </c>
      <c r="F2387" s="44" t="str">
        <f t="shared" si="190"/>
        <v/>
      </c>
      <c r="G2387" s="29"/>
    </row>
    <row r="2388" spans="2:7" x14ac:dyDescent="0.25">
      <c r="B2388" s="29">
        <f t="shared" si="188"/>
        <v>0</v>
      </c>
      <c r="C2388" s="29" t="str">
        <f t="shared" si="192"/>
        <v>#</v>
      </c>
      <c r="D2388" s="29">
        <f t="shared" si="189"/>
        <v>1</v>
      </c>
      <c r="E2388" s="30" t="str">
        <f t="shared" si="191"/>
        <v>NA</v>
      </c>
      <c r="F2388" s="44" t="str">
        <f t="shared" si="190"/>
        <v/>
      </c>
      <c r="G2388" s="29"/>
    </row>
    <row r="2389" spans="2:7" x14ac:dyDescent="0.25">
      <c r="B2389" s="29">
        <f t="shared" si="188"/>
        <v>0</v>
      </c>
      <c r="C2389" s="29" t="str">
        <f t="shared" si="192"/>
        <v>#</v>
      </c>
      <c r="D2389" s="29">
        <f t="shared" si="189"/>
        <v>1</v>
      </c>
      <c r="E2389" s="30" t="str">
        <f t="shared" si="191"/>
        <v>NA</v>
      </c>
      <c r="F2389" s="44" t="str">
        <f t="shared" si="190"/>
        <v/>
      </c>
      <c r="G2389" s="29"/>
    </row>
    <row r="2390" spans="2:7" x14ac:dyDescent="0.25">
      <c r="B2390" s="29">
        <f t="shared" si="188"/>
        <v>0</v>
      </c>
      <c r="C2390" s="29" t="str">
        <f t="shared" si="192"/>
        <v>#</v>
      </c>
      <c r="D2390" s="29">
        <f t="shared" si="189"/>
        <v>1</v>
      </c>
      <c r="E2390" s="30" t="str">
        <f t="shared" si="191"/>
        <v>NA</v>
      </c>
      <c r="F2390" s="44" t="str">
        <f t="shared" si="190"/>
        <v/>
      </c>
      <c r="G2390" s="29"/>
    </row>
    <row r="2391" spans="2:7" x14ac:dyDescent="0.25">
      <c r="B2391" s="29">
        <f t="shared" si="188"/>
        <v>0</v>
      </c>
      <c r="C2391" s="29" t="str">
        <f t="shared" si="192"/>
        <v>#</v>
      </c>
      <c r="D2391" s="29">
        <f t="shared" si="189"/>
        <v>1</v>
      </c>
      <c r="E2391" s="30" t="str">
        <f t="shared" si="191"/>
        <v>NA</v>
      </c>
      <c r="F2391" s="44" t="str">
        <f t="shared" si="190"/>
        <v/>
      </c>
      <c r="G2391" s="29"/>
    </row>
    <row r="2392" spans="2:7" x14ac:dyDescent="0.25">
      <c r="B2392" s="29">
        <f t="shared" si="188"/>
        <v>0</v>
      </c>
      <c r="C2392" s="29" t="str">
        <f t="shared" si="192"/>
        <v>#</v>
      </c>
      <c r="D2392" s="29">
        <f t="shared" si="189"/>
        <v>1</v>
      </c>
      <c r="E2392" s="30" t="str">
        <f t="shared" si="191"/>
        <v>NA</v>
      </c>
      <c r="F2392" s="44" t="str">
        <f t="shared" si="190"/>
        <v/>
      </c>
      <c r="G2392" s="29"/>
    </row>
    <row r="2393" spans="2:7" x14ac:dyDescent="0.25">
      <c r="B2393" s="29">
        <f t="shared" si="188"/>
        <v>0</v>
      </c>
      <c r="C2393" s="29" t="str">
        <f t="shared" si="192"/>
        <v>#</v>
      </c>
      <c r="D2393" s="29">
        <f t="shared" si="189"/>
        <v>1</v>
      </c>
      <c r="E2393" s="30" t="str">
        <f t="shared" si="191"/>
        <v>NA</v>
      </c>
      <c r="F2393" s="44" t="str">
        <f t="shared" si="190"/>
        <v/>
      </c>
      <c r="G2393" s="29"/>
    </row>
    <row r="2394" spans="2:7" x14ac:dyDescent="0.25">
      <c r="B2394" s="29">
        <f t="shared" si="188"/>
        <v>0</v>
      </c>
      <c r="C2394" s="29" t="str">
        <f t="shared" si="192"/>
        <v>#</v>
      </c>
      <c r="D2394" s="29">
        <f t="shared" si="189"/>
        <v>1</v>
      </c>
      <c r="E2394" s="30" t="str">
        <f t="shared" si="191"/>
        <v>NA</v>
      </c>
      <c r="F2394" s="44" t="str">
        <f t="shared" si="190"/>
        <v/>
      </c>
      <c r="G2394" s="29"/>
    </row>
    <row r="2395" spans="2:7" x14ac:dyDescent="0.25">
      <c r="B2395" s="29">
        <f t="shared" si="188"/>
        <v>0</v>
      </c>
      <c r="C2395" s="29" t="str">
        <f t="shared" si="192"/>
        <v>#</v>
      </c>
      <c r="D2395" s="29">
        <f t="shared" si="189"/>
        <v>1</v>
      </c>
      <c r="E2395" s="30" t="str">
        <f t="shared" si="191"/>
        <v>NA</v>
      </c>
      <c r="F2395" s="44" t="str">
        <f t="shared" si="190"/>
        <v/>
      </c>
      <c r="G2395" s="29"/>
    </row>
    <row r="2396" spans="2:7" x14ac:dyDescent="0.25">
      <c r="B2396" s="29">
        <f t="shared" si="188"/>
        <v>0</v>
      </c>
      <c r="C2396" s="29" t="str">
        <f t="shared" si="192"/>
        <v>#</v>
      </c>
      <c r="D2396" s="29">
        <f t="shared" si="189"/>
        <v>1</v>
      </c>
      <c r="E2396" s="30" t="str">
        <f t="shared" si="191"/>
        <v>NA</v>
      </c>
      <c r="F2396" s="44" t="str">
        <f t="shared" si="190"/>
        <v/>
      </c>
      <c r="G2396" s="29"/>
    </row>
    <row r="2397" spans="2:7" x14ac:dyDescent="0.25">
      <c r="B2397" s="29">
        <f t="shared" si="188"/>
        <v>0</v>
      </c>
      <c r="C2397" s="29" t="str">
        <f t="shared" si="192"/>
        <v>#</v>
      </c>
      <c r="D2397" s="29">
        <f t="shared" si="189"/>
        <v>1</v>
      </c>
      <c r="E2397" s="30" t="str">
        <f t="shared" si="191"/>
        <v>NA</v>
      </c>
      <c r="F2397" s="44" t="str">
        <f t="shared" si="190"/>
        <v/>
      </c>
      <c r="G2397" s="29"/>
    </row>
    <row r="2398" spans="2:7" x14ac:dyDescent="0.25">
      <c r="B2398" s="29">
        <f t="shared" si="188"/>
        <v>0</v>
      </c>
      <c r="C2398" s="29" t="str">
        <f t="shared" si="192"/>
        <v>#</v>
      </c>
      <c r="D2398" s="29">
        <f t="shared" si="189"/>
        <v>1</v>
      </c>
      <c r="E2398" s="30" t="str">
        <f t="shared" si="191"/>
        <v>NA</v>
      </c>
      <c r="F2398" s="44" t="str">
        <f t="shared" si="190"/>
        <v/>
      </c>
      <c r="G2398" s="29"/>
    </row>
    <row r="2399" spans="2:7" x14ac:dyDescent="0.25">
      <c r="B2399" s="29">
        <f t="shared" si="188"/>
        <v>0</v>
      </c>
      <c r="C2399" s="29" t="str">
        <f t="shared" si="192"/>
        <v>#</v>
      </c>
      <c r="D2399" s="29">
        <f t="shared" si="189"/>
        <v>1</v>
      </c>
      <c r="E2399" s="30" t="str">
        <f t="shared" si="191"/>
        <v>NA</v>
      </c>
      <c r="F2399" s="44" t="str">
        <f t="shared" si="190"/>
        <v/>
      </c>
      <c r="G2399" s="29"/>
    </row>
    <row r="2400" spans="2:7" x14ac:dyDescent="0.25">
      <c r="B2400" s="29">
        <f t="shared" si="188"/>
        <v>0</v>
      </c>
      <c r="C2400" s="29" t="str">
        <f t="shared" si="192"/>
        <v>#</v>
      </c>
      <c r="D2400" s="29">
        <f t="shared" si="189"/>
        <v>1</v>
      </c>
      <c r="E2400" s="30" t="str">
        <f t="shared" si="191"/>
        <v>NA</v>
      </c>
      <c r="F2400" s="44" t="str">
        <f t="shared" si="190"/>
        <v/>
      </c>
      <c r="G2400" s="29"/>
    </row>
    <row r="2401" spans="2:7" x14ac:dyDescent="0.25">
      <c r="B2401" s="29">
        <f t="shared" si="188"/>
        <v>0</v>
      </c>
      <c r="C2401" s="29" t="str">
        <f t="shared" si="192"/>
        <v>#</v>
      </c>
      <c r="D2401" s="29">
        <f t="shared" si="189"/>
        <v>1</v>
      </c>
      <c r="E2401" s="30" t="str">
        <f t="shared" si="191"/>
        <v>NA</v>
      </c>
      <c r="F2401" s="44" t="str">
        <f t="shared" si="190"/>
        <v/>
      </c>
      <c r="G2401" s="29"/>
    </row>
    <row r="2402" spans="2:7" x14ac:dyDescent="0.25">
      <c r="B2402" s="29">
        <f t="shared" si="188"/>
        <v>0</v>
      </c>
      <c r="C2402" s="29" t="str">
        <f t="shared" si="192"/>
        <v>#</v>
      </c>
      <c r="D2402" s="29">
        <f t="shared" si="189"/>
        <v>1</v>
      </c>
      <c r="E2402" s="30" t="str">
        <f t="shared" si="191"/>
        <v>NA</v>
      </c>
      <c r="F2402" s="44" t="str">
        <f t="shared" si="190"/>
        <v/>
      </c>
      <c r="G2402" s="29"/>
    </row>
    <row r="2403" spans="2:7" x14ac:dyDescent="0.25">
      <c r="B2403" s="29">
        <f t="shared" si="188"/>
        <v>0</v>
      </c>
      <c r="C2403" s="29" t="str">
        <f t="shared" si="192"/>
        <v>#</v>
      </c>
      <c r="D2403" s="29">
        <f t="shared" si="189"/>
        <v>1</v>
      </c>
      <c r="E2403" s="30" t="str">
        <f t="shared" si="191"/>
        <v>NA</v>
      </c>
      <c r="F2403" s="44" t="str">
        <f t="shared" si="190"/>
        <v/>
      </c>
      <c r="G2403" s="29"/>
    </row>
    <row r="2404" spans="2:7" x14ac:dyDescent="0.25">
      <c r="B2404" s="29">
        <f t="shared" si="188"/>
        <v>0</v>
      </c>
      <c r="C2404" s="29" t="str">
        <f t="shared" si="192"/>
        <v>#</v>
      </c>
      <c r="D2404" s="29">
        <f t="shared" si="189"/>
        <v>1</v>
      </c>
      <c r="E2404" s="30" t="str">
        <f t="shared" si="191"/>
        <v>NA</v>
      </c>
      <c r="F2404" s="44" t="str">
        <f t="shared" si="190"/>
        <v/>
      </c>
      <c r="G2404" s="29"/>
    </row>
    <row r="2405" spans="2:7" x14ac:dyDescent="0.25">
      <c r="B2405" s="29">
        <f t="shared" si="188"/>
        <v>0</v>
      </c>
      <c r="C2405" s="29" t="str">
        <f t="shared" si="192"/>
        <v>#</v>
      </c>
      <c r="D2405" s="29">
        <f t="shared" si="189"/>
        <v>1</v>
      </c>
      <c r="E2405" s="30" t="str">
        <f t="shared" si="191"/>
        <v>NA</v>
      </c>
      <c r="F2405" s="44" t="str">
        <f t="shared" si="190"/>
        <v/>
      </c>
      <c r="G2405" s="29"/>
    </row>
    <row r="2406" spans="2:7" x14ac:dyDescent="0.25">
      <c r="B2406" s="29">
        <f t="shared" si="188"/>
        <v>0</v>
      </c>
      <c r="C2406" s="29" t="str">
        <f t="shared" si="192"/>
        <v>#</v>
      </c>
      <c r="D2406" s="29">
        <f t="shared" si="189"/>
        <v>1</v>
      </c>
      <c r="E2406" s="30" t="str">
        <f t="shared" si="191"/>
        <v>NA</v>
      </c>
      <c r="F2406" s="44" t="str">
        <f t="shared" si="190"/>
        <v/>
      </c>
      <c r="G2406" s="29"/>
    </row>
    <row r="2407" spans="2:7" x14ac:dyDescent="0.25">
      <c r="B2407" s="29">
        <f t="shared" si="188"/>
        <v>0</v>
      </c>
      <c r="C2407" s="29" t="str">
        <f t="shared" si="192"/>
        <v>#</v>
      </c>
      <c r="D2407" s="29">
        <f t="shared" si="189"/>
        <v>1</v>
      </c>
      <c r="E2407" s="30" t="str">
        <f t="shared" si="191"/>
        <v>NA</v>
      </c>
      <c r="F2407" s="44" t="str">
        <f t="shared" si="190"/>
        <v/>
      </c>
      <c r="G2407" s="29"/>
    </row>
    <row r="2408" spans="2:7" x14ac:dyDescent="0.25">
      <c r="B2408" s="29">
        <f t="shared" si="188"/>
        <v>0</v>
      </c>
      <c r="C2408" s="29" t="str">
        <f t="shared" si="192"/>
        <v>#</v>
      </c>
      <c r="D2408" s="29">
        <f t="shared" si="189"/>
        <v>1</v>
      </c>
      <c r="E2408" s="30" t="str">
        <f t="shared" si="191"/>
        <v>NA</v>
      </c>
      <c r="F2408" s="44" t="str">
        <f t="shared" si="190"/>
        <v/>
      </c>
      <c r="G2408" s="29"/>
    </row>
    <row r="2409" spans="2:7" x14ac:dyDescent="0.25">
      <c r="B2409" s="29">
        <f t="shared" si="188"/>
        <v>0</v>
      </c>
      <c r="C2409" s="29" t="str">
        <f t="shared" si="192"/>
        <v>#</v>
      </c>
      <c r="D2409" s="29">
        <f t="shared" si="189"/>
        <v>1</v>
      </c>
      <c r="E2409" s="30" t="str">
        <f t="shared" si="191"/>
        <v>NA</v>
      </c>
      <c r="F2409" s="44" t="str">
        <f t="shared" si="190"/>
        <v/>
      </c>
      <c r="G2409" s="29"/>
    </row>
    <row r="2410" spans="2:7" x14ac:dyDescent="0.25">
      <c r="B2410" s="29">
        <f t="shared" si="188"/>
        <v>0</v>
      </c>
      <c r="C2410" s="29" t="str">
        <f t="shared" si="192"/>
        <v>#</v>
      </c>
      <c r="D2410" s="29">
        <f t="shared" si="189"/>
        <v>1</v>
      </c>
      <c r="E2410" s="30" t="str">
        <f t="shared" si="191"/>
        <v>NA</v>
      </c>
      <c r="F2410" s="44" t="str">
        <f t="shared" si="190"/>
        <v/>
      </c>
      <c r="G2410" s="29"/>
    </row>
    <row r="2411" spans="2:7" x14ac:dyDescent="0.25">
      <c r="B2411" s="29">
        <f t="shared" si="188"/>
        <v>0</v>
      </c>
      <c r="C2411" s="29" t="str">
        <f t="shared" si="192"/>
        <v>#</v>
      </c>
      <c r="D2411" s="29">
        <f t="shared" si="189"/>
        <v>1</v>
      </c>
      <c r="E2411" s="30" t="str">
        <f t="shared" si="191"/>
        <v>NA</v>
      </c>
      <c r="F2411" s="44" t="str">
        <f t="shared" si="190"/>
        <v/>
      </c>
      <c r="G2411" s="29"/>
    </row>
    <row r="2412" spans="2:7" x14ac:dyDescent="0.25">
      <c r="B2412" s="29">
        <f t="shared" si="188"/>
        <v>0</v>
      </c>
      <c r="C2412" s="29" t="str">
        <f t="shared" si="192"/>
        <v>#</v>
      </c>
      <c r="D2412" s="29">
        <f t="shared" si="189"/>
        <v>1</v>
      </c>
      <c r="E2412" s="30" t="str">
        <f t="shared" si="191"/>
        <v>NA</v>
      </c>
      <c r="F2412" s="44" t="str">
        <f t="shared" si="190"/>
        <v/>
      </c>
      <c r="G2412" s="29"/>
    </row>
    <row r="2413" spans="2:7" x14ac:dyDescent="0.25">
      <c r="B2413" s="29">
        <f t="shared" si="188"/>
        <v>0</v>
      </c>
      <c r="C2413" s="29" t="str">
        <f t="shared" si="192"/>
        <v>#</v>
      </c>
      <c r="D2413" s="29">
        <f t="shared" si="189"/>
        <v>1</v>
      </c>
      <c r="E2413" s="30" t="str">
        <f t="shared" si="191"/>
        <v>NA</v>
      </c>
      <c r="F2413" s="44" t="str">
        <f t="shared" si="190"/>
        <v/>
      </c>
      <c r="G2413" s="29"/>
    </row>
    <row r="2414" spans="2:7" x14ac:dyDescent="0.25">
      <c r="B2414" s="29">
        <f t="shared" si="188"/>
        <v>0</v>
      </c>
      <c r="C2414" s="29" t="str">
        <f t="shared" si="192"/>
        <v>#</v>
      </c>
      <c r="D2414" s="29">
        <f t="shared" si="189"/>
        <v>1</v>
      </c>
      <c r="E2414" s="30" t="str">
        <f t="shared" si="191"/>
        <v>NA</v>
      </c>
      <c r="F2414" s="44" t="str">
        <f t="shared" si="190"/>
        <v/>
      </c>
      <c r="G2414" s="29"/>
    </row>
    <row r="2415" spans="2:7" x14ac:dyDescent="0.25">
      <c r="B2415" s="29">
        <f t="shared" si="188"/>
        <v>0</v>
      </c>
      <c r="C2415" s="29" t="str">
        <f t="shared" si="192"/>
        <v>#</v>
      </c>
      <c r="D2415" s="29">
        <f t="shared" si="189"/>
        <v>1</v>
      </c>
      <c r="E2415" s="30" t="str">
        <f t="shared" si="191"/>
        <v>NA</v>
      </c>
      <c r="F2415" s="44" t="str">
        <f t="shared" si="190"/>
        <v/>
      </c>
      <c r="G2415" s="29"/>
    </row>
    <row r="2416" spans="2:7" x14ac:dyDescent="0.25">
      <c r="B2416" s="29">
        <f t="shared" si="188"/>
        <v>0</v>
      </c>
      <c r="C2416" s="29" t="str">
        <f t="shared" si="192"/>
        <v>#</v>
      </c>
      <c r="D2416" s="29">
        <f t="shared" si="189"/>
        <v>1</v>
      </c>
      <c r="E2416" s="30" t="str">
        <f t="shared" si="191"/>
        <v>NA</v>
      </c>
      <c r="F2416" s="44" t="str">
        <f t="shared" si="190"/>
        <v/>
      </c>
      <c r="G2416" s="29"/>
    </row>
    <row r="2417" spans="2:7" x14ac:dyDescent="0.25">
      <c r="B2417" s="29">
        <f t="shared" si="188"/>
        <v>0</v>
      </c>
      <c r="C2417" s="29" t="str">
        <f t="shared" si="192"/>
        <v>#</v>
      </c>
      <c r="D2417" s="29">
        <f t="shared" si="189"/>
        <v>1</v>
      </c>
      <c r="E2417" s="30" t="str">
        <f t="shared" si="191"/>
        <v>NA</v>
      </c>
      <c r="F2417" s="44" t="str">
        <f t="shared" si="190"/>
        <v/>
      </c>
      <c r="G2417" s="29"/>
    </row>
    <row r="2418" spans="2:7" x14ac:dyDescent="0.25">
      <c r="B2418" s="29">
        <f t="shared" si="188"/>
        <v>0</v>
      </c>
      <c r="C2418" s="29" t="str">
        <f t="shared" si="192"/>
        <v>#</v>
      </c>
      <c r="D2418" s="29">
        <f t="shared" si="189"/>
        <v>1</v>
      </c>
      <c r="E2418" s="30" t="str">
        <f t="shared" si="191"/>
        <v>NA</v>
      </c>
      <c r="F2418" s="44" t="str">
        <f t="shared" si="190"/>
        <v/>
      </c>
      <c r="G2418" s="29"/>
    </row>
    <row r="2419" spans="2:7" x14ac:dyDescent="0.25">
      <c r="B2419" s="29">
        <f t="shared" si="188"/>
        <v>0</v>
      </c>
      <c r="C2419" s="29" t="str">
        <f t="shared" si="192"/>
        <v>#</v>
      </c>
      <c r="D2419" s="29">
        <f t="shared" si="189"/>
        <v>1</v>
      </c>
      <c r="E2419" s="30" t="str">
        <f t="shared" si="191"/>
        <v>NA</v>
      </c>
      <c r="F2419" s="44" t="str">
        <f t="shared" si="190"/>
        <v/>
      </c>
      <c r="G2419" s="29"/>
    </row>
    <row r="2420" spans="2:7" x14ac:dyDescent="0.25">
      <c r="B2420" s="29">
        <f t="shared" si="188"/>
        <v>0</v>
      </c>
      <c r="C2420" s="29" t="str">
        <f t="shared" si="192"/>
        <v>#</v>
      </c>
      <c r="D2420" s="29">
        <f t="shared" si="189"/>
        <v>1</v>
      </c>
      <c r="E2420" s="30" t="str">
        <f t="shared" si="191"/>
        <v>NA</v>
      </c>
      <c r="F2420" s="44" t="str">
        <f t="shared" si="190"/>
        <v/>
      </c>
      <c r="G2420" s="29"/>
    </row>
    <row r="2421" spans="2:7" x14ac:dyDescent="0.25">
      <c r="B2421" s="29">
        <f t="shared" si="188"/>
        <v>0</v>
      </c>
      <c r="C2421" s="29" t="str">
        <f t="shared" si="192"/>
        <v>#</v>
      </c>
      <c r="D2421" s="29">
        <f t="shared" si="189"/>
        <v>1</v>
      </c>
      <c r="E2421" s="30" t="str">
        <f t="shared" si="191"/>
        <v>NA</v>
      </c>
      <c r="F2421" s="44" t="str">
        <f t="shared" si="190"/>
        <v/>
      </c>
      <c r="G2421" s="29"/>
    </row>
    <row r="2422" spans="2:7" x14ac:dyDescent="0.25">
      <c r="B2422" s="29">
        <f t="shared" si="188"/>
        <v>0</v>
      </c>
      <c r="C2422" s="29" t="str">
        <f t="shared" si="192"/>
        <v>#</v>
      </c>
      <c r="D2422" s="29">
        <f t="shared" si="189"/>
        <v>1</v>
      </c>
      <c r="E2422" s="30" t="str">
        <f t="shared" si="191"/>
        <v>NA</v>
      </c>
      <c r="F2422" s="44" t="str">
        <f t="shared" si="190"/>
        <v/>
      </c>
      <c r="G2422" s="29"/>
    </row>
    <row r="2423" spans="2:7" x14ac:dyDescent="0.25">
      <c r="B2423" s="29">
        <f t="shared" si="188"/>
        <v>0</v>
      </c>
      <c r="C2423" s="29" t="str">
        <f t="shared" si="192"/>
        <v>#</v>
      </c>
      <c r="D2423" s="29">
        <f t="shared" si="189"/>
        <v>1</v>
      </c>
      <c r="E2423" s="30" t="str">
        <f t="shared" si="191"/>
        <v>NA</v>
      </c>
      <c r="F2423" s="44" t="str">
        <f t="shared" si="190"/>
        <v/>
      </c>
      <c r="G2423" s="29"/>
    </row>
    <row r="2424" spans="2:7" x14ac:dyDescent="0.25">
      <c r="B2424" s="29">
        <f t="shared" si="188"/>
        <v>0</v>
      </c>
      <c r="C2424" s="29" t="str">
        <f t="shared" si="192"/>
        <v>#</v>
      </c>
      <c r="D2424" s="29">
        <f t="shared" si="189"/>
        <v>1</v>
      </c>
      <c r="E2424" s="30" t="str">
        <f t="shared" si="191"/>
        <v>NA</v>
      </c>
      <c r="F2424" s="44" t="str">
        <f t="shared" si="190"/>
        <v/>
      </c>
      <c r="G2424" s="29"/>
    </row>
    <row r="2425" spans="2:7" x14ac:dyDescent="0.25">
      <c r="B2425" s="29">
        <f t="shared" si="188"/>
        <v>0</v>
      </c>
      <c r="C2425" s="29" t="str">
        <f t="shared" si="192"/>
        <v>#</v>
      </c>
      <c r="D2425" s="29">
        <f t="shared" si="189"/>
        <v>1</v>
      </c>
      <c r="E2425" s="30" t="str">
        <f t="shared" si="191"/>
        <v>NA</v>
      </c>
      <c r="F2425" s="44" t="str">
        <f t="shared" si="190"/>
        <v/>
      </c>
      <c r="G2425" s="29"/>
    </row>
    <row r="2426" spans="2:7" x14ac:dyDescent="0.25">
      <c r="B2426" s="29">
        <f t="shared" si="188"/>
        <v>0</v>
      </c>
      <c r="C2426" s="29" t="str">
        <f t="shared" si="192"/>
        <v>#</v>
      </c>
      <c r="D2426" s="29">
        <f t="shared" si="189"/>
        <v>1</v>
      </c>
      <c r="E2426" s="30" t="str">
        <f t="shared" si="191"/>
        <v>NA</v>
      </c>
      <c r="F2426" s="44" t="str">
        <f t="shared" si="190"/>
        <v/>
      </c>
      <c r="G2426" s="29"/>
    </row>
    <row r="2427" spans="2:7" x14ac:dyDescent="0.25">
      <c r="B2427" s="29">
        <f t="shared" si="188"/>
        <v>0</v>
      </c>
      <c r="C2427" s="29" t="str">
        <f t="shared" si="192"/>
        <v>#</v>
      </c>
      <c r="D2427" s="29">
        <f t="shared" si="189"/>
        <v>1</v>
      </c>
      <c r="E2427" s="30" t="str">
        <f t="shared" si="191"/>
        <v>NA</v>
      </c>
      <c r="F2427" s="44" t="str">
        <f t="shared" si="190"/>
        <v/>
      </c>
      <c r="G2427" s="29"/>
    </row>
    <row r="2428" spans="2:7" x14ac:dyDescent="0.25">
      <c r="B2428" s="29">
        <f t="shared" si="188"/>
        <v>0</v>
      </c>
      <c r="C2428" s="29" t="str">
        <f t="shared" si="192"/>
        <v>#</v>
      </c>
      <c r="D2428" s="29">
        <f t="shared" si="189"/>
        <v>1</v>
      </c>
      <c r="E2428" s="30" t="str">
        <f t="shared" si="191"/>
        <v>NA</v>
      </c>
      <c r="F2428" s="44" t="str">
        <f t="shared" si="190"/>
        <v/>
      </c>
      <c r="G2428" s="29"/>
    </row>
    <row r="2429" spans="2:7" x14ac:dyDescent="0.25">
      <c r="B2429" s="29">
        <f t="shared" si="188"/>
        <v>0</v>
      </c>
      <c r="C2429" s="29" t="str">
        <f t="shared" si="192"/>
        <v>#</v>
      </c>
      <c r="D2429" s="29">
        <f t="shared" si="189"/>
        <v>1</v>
      </c>
      <c r="E2429" s="30" t="str">
        <f t="shared" si="191"/>
        <v>NA</v>
      </c>
      <c r="F2429" s="44" t="str">
        <f t="shared" si="190"/>
        <v/>
      </c>
      <c r="G2429" s="29"/>
    </row>
    <row r="2430" spans="2:7" x14ac:dyDescent="0.25">
      <c r="B2430" s="29">
        <f t="shared" si="188"/>
        <v>0</v>
      </c>
      <c r="C2430" s="29" t="str">
        <f t="shared" si="192"/>
        <v>#</v>
      </c>
      <c r="D2430" s="29">
        <f t="shared" si="189"/>
        <v>1</v>
      </c>
      <c r="E2430" s="30" t="str">
        <f t="shared" si="191"/>
        <v>NA</v>
      </c>
      <c r="F2430" s="44" t="str">
        <f t="shared" si="190"/>
        <v/>
      </c>
      <c r="G2430" s="29"/>
    </row>
    <row r="2431" spans="2:7" x14ac:dyDescent="0.25">
      <c r="B2431" s="29">
        <f t="shared" si="188"/>
        <v>0</v>
      </c>
      <c r="C2431" s="29" t="str">
        <f t="shared" si="192"/>
        <v>#</v>
      </c>
      <c r="D2431" s="29">
        <f t="shared" si="189"/>
        <v>1</v>
      </c>
      <c r="E2431" s="30" t="str">
        <f t="shared" si="191"/>
        <v>NA</v>
      </c>
      <c r="F2431" s="44" t="str">
        <f t="shared" si="190"/>
        <v/>
      </c>
      <c r="G2431" s="29"/>
    </row>
    <row r="2432" spans="2:7" x14ac:dyDescent="0.25">
      <c r="B2432" s="29">
        <f t="shared" si="188"/>
        <v>0</v>
      </c>
      <c r="C2432" s="29" t="str">
        <f t="shared" si="192"/>
        <v>#</v>
      </c>
      <c r="D2432" s="29">
        <f t="shared" si="189"/>
        <v>1</v>
      </c>
      <c r="E2432" s="30" t="str">
        <f t="shared" si="191"/>
        <v>NA</v>
      </c>
      <c r="F2432" s="44" t="str">
        <f t="shared" si="190"/>
        <v/>
      </c>
      <c r="G2432" s="29"/>
    </row>
    <row r="2433" spans="2:7" x14ac:dyDescent="0.25">
      <c r="B2433" s="29">
        <f t="shared" si="188"/>
        <v>0</v>
      </c>
      <c r="C2433" s="29" t="str">
        <f t="shared" si="192"/>
        <v>#</v>
      </c>
      <c r="D2433" s="29">
        <f t="shared" si="189"/>
        <v>1</v>
      </c>
      <c r="E2433" s="30" t="str">
        <f t="shared" si="191"/>
        <v>NA</v>
      </c>
      <c r="F2433" s="44" t="str">
        <f t="shared" si="190"/>
        <v/>
      </c>
      <c r="G2433" s="29"/>
    </row>
    <row r="2434" spans="2:7" x14ac:dyDescent="0.25">
      <c r="B2434" s="29">
        <f t="shared" ref="B2434:B2497" si="193">LEN(A2434)</f>
        <v>0</v>
      </c>
      <c r="C2434" s="29" t="str">
        <f t="shared" si="192"/>
        <v>#</v>
      </c>
      <c r="D2434" s="29">
        <f t="shared" ref="D2434:D2497" si="194">LEN(C2434)</f>
        <v>1</v>
      </c>
      <c r="E2434" s="30" t="str">
        <f t="shared" si="191"/>
        <v>NA</v>
      </c>
      <c r="F2434" s="44" t="str">
        <f t="shared" ref="F2434:F2497" si="195">IFERROR(MID(E2434,1,FIND(",",E2434,1)-1),"")</f>
        <v/>
      </c>
      <c r="G2434" s="29"/>
    </row>
    <row r="2435" spans="2:7" x14ac:dyDescent="0.25">
      <c r="B2435" s="29">
        <f t="shared" si="193"/>
        <v>0</v>
      </c>
      <c r="C2435" s="29" t="str">
        <f t="shared" si="192"/>
        <v>#</v>
      </c>
      <c r="D2435" s="29">
        <f t="shared" si="194"/>
        <v>1</v>
      </c>
      <c r="E2435" s="30" t="str">
        <f t="shared" si="191"/>
        <v>NA</v>
      </c>
      <c r="F2435" s="44" t="str">
        <f t="shared" si="195"/>
        <v/>
      </c>
      <c r="G2435" s="29"/>
    </row>
    <row r="2436" spans="2:7" x14ac:dyDescent="0.25">
      <c r="B2436" s="29">
        <f t="shared" si="193"/>
        <v>0</v>
      </c>
      <c r="C2436" s="29" t="str">
        <f t="shared" si="192"/>
        <v>#</v>
      </c>
      <c r="D2436" s="29">
        <f t="shared" si="194"/>
        <v>1</v>
      </c>
      <c r="E2436" s="30" t="str">
        <f t="shared" si="191"/>
        <v>NA</v>
      </c>
      <c r="F2436" s="44" t="str">
        <f t="shared" si="195"/>
        <v/>
      </c>
      <c r="G2436" s="29"/>
    </row>
    <row r="2437" spans="2:7" x14ac:dyDescent="0.25">
      <c r="B2437" s="29">
        <f t="shared" si="193"/>
        <v>0</v>
      </c>
      <c r="C2437" s="29" t="str">
        <f t="shared" si="192"/>
        <v>#</v>
      </c>
      <c r="D2437" s="29">
        <f t="shared" si="194"/>
        <v>1</v>
      </c>
      <c r="E2437" s="30" t="str">
        <f t="shared" ref="E2437:E2500" si="196">IFERROR(TEXT(DATE(RIGHT(MID(A2437,FIND("µ",SUBSTITUTE(A2437,",","µ",1))+2,FIND("µ",SUBSTITUTE(A2437,",","µ",2))-FIND("µ",SUBSTITUTE(A2437,",","µ",1))+4),4),MONTH(1&amp;MID(MID(A2437,FIND("µ",SUBSTITUTE(A2437,",","µ",1))+2,FIND("µ",SUBSTITUTE(A2437,",","µ",2))-FIND("µ",SUBSTITUTE(A2437,",","µ",1))+4),1,FIND(" ",MID(A2437,FIND("µ",SUBSTITUTE(A2437,",","µ",1))+2,FIND("µ",SUBSTITUTE(A2437,",","µ",2))-FIND("µ",SUBSTITUTE(A2437,",","µ",1))+4))-1)),MID(MID(A2437,FIND("µ",SUBSTITUTE(A2437,",","µ",1))+2,FIND("µ",SUBSTITUTE(A2437,",","µ",2))-FIND("µ",SUBSTITUTE(A2437,",","µ",1))+4),FIND(" ",MID(A2437,FIND("µ",SUBSTITUTE(A2437,",","µ",1))+2,FIND("µ",SUBSTITUTE(A2437,",","µ",2))-FIND("µ",SUBSTITUTE(A2437,",","µ",1))+4))+1,2)),"JJ/MM/AA") &amp;","&amp;" "&amp; TEXT(VALUE(MID(A2437,FIND(""",""",A2437)+3,10)),"hh:mm:ss")&amp;" "&amp;MID(A2437,FIND("µ",SUBSTITUTE(A2437,",","µ",4))+2,FIND("µ",SUBSTITUTE(A2437,",","µ",5))-FIND("µ",SUBSTITUTE(A2437,",","µ",4))-3) &amp;" "&amp;MID(A2437,FIND("µ",SUBSTITUTE(A2437,",","µ",20))+2,FIND("µ",SUBSTITUTE(A2437,",","µ",21))-FIND("µ",SUBSTITUTE(A2437,",","µ",20))-3)&amp;" "&amp;MID(A2437,FIND("µ",SUBSTITUTE(A2437,",","µ",25))+2,FIND("µ",SUBSTITUTE(A2437,",","µ",26))-FIND("µ",SUBSTITUTE(A2437,",","µ",25))-3)&amp;" "&amp;"€"&amp;MID(A2437,FIND("µ",SUBSTITUTE(A2437,",","µ",26))+2,FIND("µ",SUBSTITUTE(A2437,",","µ",27))-FIND("µ",SUBSTITUTE(A2437,",","µ",26))-3),"NA")</f>
        <v>NA</v>
      </c>
      <c r="F2437" s="44" t="str">
        <f t="shared" si="195"/>
        <v/>
      </c>
      <c r="G2437" s="29"/>
    </row>
    <row r="2438" spans="2:7" x14ac:dyDescent="0.25">
      <c r="B2438" s="29">
        <f t="shared" si="193"/>
        <v>0</v>
      </c>
      <c r="C2438" s="29" t="str">
        <f t="shared" si="192"/>
        <v>#</v>
      </c>
      <c r="D2438" s="29">
        <f t="shared" si="194"/>
        <v>1</v>
      </c>
      <c r="E2438" s="30" t="str">
        <f t="shared" si="196"/>
        <v>NA</v>
      </c>
      <c r="F2438" s="44" t="str">
        <f t="shared" si="195"/>
        <v/>
      </c>
      <c r="G2438" s="29"/>
    </row>
    <row r="2439" spans="2:7" x14ac:dyDescent="0.25">
      <c r="B2439" s="29">
        <f t="shared" si="193"/>
        <v>0</v>
      </c>
      <c r="C2439" s="29" t="str">
        <f t="shared" si="192"/>
        <v>#</v>
      </c>
      <c r="D2439" s="29">
        <f t="shared" si="194"/>
        <v>1</v>
      </c>
      <c r="E2439" s="30" t="str">
        <f t="shared" si="196"/>
        <v>NA</v>
      </c>
      <c r="F2439" s="44" t="str">
        <f t="shared" si="195"/>
        <v/>
      </c>
      <c r="G2439" s="29"/>
    </row>
    <row r="2440" spans="2:7" x14ac:dyDescent="0.25">
      <c r="B2440" s="29">
        <f t="shared" si="193"/>
        <v>0</v>
      </c>
      <c r="C2440" s="29" t="str">
        <f t="shared" si="192"/>
        <v>#</v>
      </c>
      <c r="D2440" s="29">
        <f t="shared" si="194"/>
        <v>1</v>
      </c>
      <c r="E2440" s="30" t="str">
        <f t="shared" si="196"/>
        <v>NA</v>
      </c>
      <c r="F2440" s="44" t="str">
        <f t="shared" si="195"/>
        <v/>
      </c>
      <c r="G2440" s="29"/>
    </row>
    <row r="2441" spans="2:7" x14ac:dyDescent="0.25">
      <c r="B2441" s="29">
        <f t="shared" si="193"/>
        <v>0</v>
      </c>
      <c r="C2441" s="29" t="str">
        <f t="shared" si="192"/>
        <v>#</v>
      </c>
      <c r="D2441" s="29">
        <f t="shared" si="194"/>
        <v>1</v>
      </c>
      <c r="E2441" s="30" t="str">
        <f t="shared" si="196"/>
        <v>NA</v>
      </c>
      <c r="F2441" s="44" t="str">
        <f t="shared" si="195"/>
        <v/>
      </c>
      <c r="G2441" s="29"/>
    </row>
    <row r="2442" spans="2:7" x14ac:dyDescent="0.25">
      <c r="B2442" s="29">
        <f t="shared" si="193"/>
        <v>0</v>
      </c>
      <c r="C2442" s="29" t="str">
        <f t="shared" si="192"/>
        <v>#</v>
      </c>
      <c r="D2442" s="29">
        <f t="shared" si="194"/>
        <v>1</v>
      </c>
      <c r="E2442" s="30" t="str">
        <f t="shared" si="196"/>
        <v>NA</v>
      </c>
      <c r="F2442" s="44" t="str">
        <f t="shared" si="195"/>
        <v/>
      </c>
      <c r="G2442" s="29"/>
    </row>
    <row r="2443" spans="2:7" x14ac:dyDescent="0.25">
      <c r="B2443" s="29">
        <f t="shared" si="193"/>
        <v>0</v>
      </c>
      <c r="C2443" s="29" t="str">
        <f t="shared" si="192"/>
        <v>#</v>
      </c>
      <c r="D2443" s="29">
        <f t="shared" si="194"/>
        <v>1</v>
      </c>
      <c r="E2443" s="30" t="str">
        <f t="shared" si="196"/>
        <v>NA</v>
      </c>
      <c r="F2443" s="44" t="str">
        <f t="shared" si="195"/>
        <v/>
      </c>
      <c r="G2443" s="29"/>
    </row>
    <row r="2444" spans="2:7" x14ac:dyDescent="0.25">
      <c r="B2444" s="29">
        <f t="shared" si="193"/>
        <v>0</v>
      </c>
      <c r="C2444" s="29" t="str">
        <f t="shared" si="192"/>
        <v>#</v>
      </c>
      <c r="D2444" s="29">
        <f t="shared" si="194"/>
        <v>1</v>
      </c>
      <c r="E2444" s="30" t="str">
        <f t="shared" si="196"/>
        <v>NA</v>
      </c>
      <c r="F2444" s="44" t="str">
        <f t="shared" si="195"/>
        <v/>
      </c>
      <c r="G2444" s="29"/>
    </row>
    <row r="2445" spans="2:7" x14ac:dyDescent="0.25">
      <c r="B2445" s="29">
        <f t="shared" si="193"/>
        <v>0</v>
      </c>
      <c r="C2445" s="29" t="str">
        <f t="shared" si="192"/>
        <v>#</v>
      </c>
      <c r="D2445" s="29">
        <f t="shared" si="194"/>
        <v>1</v>
      </c>
      <c r="E2445" s="30" t="str">
        <f t="shared" si="196"/>
        <v>NA</v>
      </c>
      <c r="F2445" s="44" t="str">
        <f t="shared" si="195"/>
        <v/>
      </c>
      <c r="G2445" s="29"/>
    </row>
    <row r="2446" spans="2:7" x14ac:dyDescent="0.25">
      <c r="B2446" s="29">
        <f t="shared" si="193"/>
        <v>0</v>
      </c>
      <c r="C2446" s="29" t="str">
        <f t="shared" si="192"/>
        <v>#</v>
      </c>
      <c r="D2446" s="29">
        <f t="shared" si="194"/>
        <v>1</v>
      </c>
      <c r="E2446" s="30" t="str">
        <f t="shared" si="196"/>
        <v>NA</v>
      </c>
      <c r="F2446" s="44" t="str">
        <f t="shared" si="195"/>
        <v/>
      </c>
      <c r="G2446" s="29"/>
    </row>
    <row r="2447" spans="2:7" x14ac:dyDescent="0.25">
      <c r="B2447" s="29">
        <f t="shared" si="193"/>
        <v>0</v>
      </c>
      <c r="C2447" s="29" t="str">
        <f t="shared" si="192"/>
        <v>#</v>
      </c>
      <c r="D2447" s="29">
        <f t="shared" si="194"/>
        <v>1</v>
      </c>
      <c r="E2447" s="30" t="str">
        <f t="shared" si="196"/>
        <v>NA</v>
      </c>
      <c r="F2447" s="44" t="str">
        <f t="shared" si="195"/>
        <v/>
      </c>
      <c r="G2447" s="29"/>
    </row>
    <row r="2448" spans="2:7" x14ac:dyDescent="0.25">
      <c r="B2448" s="29">
        <f t="shared" si="193"/>
        <v>0</v>
      </c>
      <c r="C2448" s="29" t="str">
        <f t="shared" si="192"/>
        <v>#</v>
      </c>
      <c r="D2448" s="29">
        <f t="shared" si="194"/>
        <v>1</v>
      </c>
      <c r="E2448" s="30" t="str">
        <f t="shared" si="196"/>
        <v>NA</v>
      </c>
      <c r="F2448" s="44" t="str">
        <f t="shared" si="195"/>
        <v/>
      </c>
      <c r="G2448" s="29"/>
    </row>
    <row r="2449" spans="2:7" x14ac:dyDescent="0.25">
      <c r="B2449" s="29">
        <f t="shared" si="193"/>
        <v>0</v>
      </c>
      <c r="C2449" s="29" t="str">
        <f t="shared" si="192"/>
        <v>#</v>
      </c>
      <c r="D2449" s="29">
        <f t="shared" si="194"/>
        <v>1</v>
      </c>
      <c r="E2449" s="30" t="str">
        <f t="shared" si="196"/>
        <v>NA</v>
      </c>
      <c r="F2449" s="44" t="str">
        <f t="shared" si="195"/>
        <v/>
      </c>
      <c r="G2449" s="29"/>
    </row>
    <row r="2450" spans="2:7" x14ac:dyDescent="0.25">
      <c r="B2450" s="29">
        <f t="shared" si="193"/>
        <v>0</v>
      </c>
      <c r="C2450" s="29" t="str">
        <f t="shared" si="192"/>
        <v>#</v>
      </c>
      <c r="D2450" s="29">
        <f t="shared" si="194"/>
        <v>1</v>
      </c>
      <c r="E2450" s="30" t="str">
        <f t="shared" si="196"/>
        <v>NA</v>
      </c>
      <c r="F2450" s="44" t="str">
        <f t="shared" si="195"/>
        <v/>
      </c>
      <c r="G2450" s="29"/>
    </row>
    <row r="2451" spans="2:7" x14ac:dyDescent="0.25">
      <c r="B2451" s="29">
        <f t="shared" si="193"/>
        <v>0</v>
      </c>
      <c r="C2451" s="29" t="str">
        <f t="shared" ref="C2451:C2514" si="197" xml:space="preserve"> "#" &amp; IFERROR(MID(A2451,1,FIND(",",A2451,1)-1),"")</f>
        <v>#</v>
      </c>
      <c r="D2451" s="29">
        <f t="shared" si="194"/>
        <v>1</v>
      </c>
      <c r="E2451" s="30" t="str">
        <f t="shared" si="196"/>
        <v>NA</v>
      </c>
      <c r="F2451" s="44" t="str">
        <f t="shared" si="195"/>
        <v/>
      </c>
      <c r="G2451" s="29"/>
    </row>
    <row r="2452" spans="2:7" x14ac:dyDescent="0.25">
      <c r="B2452" s="29">
        <f t="shared" si="193"/>
        <v>0</v>
      </c>
      <c r="C2452" s="29" t="str">
        <f t="shared" si="197"/>
        <v>#</v>
      </c>
      <c r="D2452" s="29">
        <f t="shared" si="194"/>
        <v>1</v>
      </c>
      <c r="E2452" s="30" t="str">
        <f t="shared" si="196"/>
        <v>NA</v>
      </c>
      <c r="F2452" s="44" t="str">
        <f t="shared" si="195"/>
        <v/>
      </c>
      <c r="G2452" s="29"/>
    </row>
    <row r="2453" spans="2:7" x14ac:dyDescent="0.25">
      <c r="B2453" s="29">
        <f t="shared" si="193"/>
        <v>0</v>
      </c>
      <c r="C2453" s="29" t="str">
        <f t="shared" si="197"/>
        <v>#</v>
      </c>
      <c r="D2453" s="29">
        <f t="shared" si="194"/>
        <v>1</v>
      </c>
      <c r="E2453" s="30" t="str">
        <f t="shared" si="196"/>
        <v>NA</v>
      </c>
      <c r="F2453" s="44" t="str">
        <f t="shared" si="195"/>
        <v/>
      </c>
      <c r="G2453" s="29"/>
    </row>
    <row r="2454" spans="2:7" x14ac:dyDescent="0.25">
      <c r="B2454" s="29">
        <f t="shared" si="193"/>
        <v>0</v>
      </c>
      <c r="C2454" s="29" t="str">
        <f t="shared" si="197"/>
        <v>#</v>
      </c>
      <c r="D2454" s="29">
        <f t="shared" si="194"/>
        <v>1</v>
      </c>
      <c r="E2454" s="30" t="str">
        <f t="shared" si="196"/>
        <v>NA</v>
      </c>
      <c r="F2454" s="44" t="str">
        <f t="shared" si="195"/>
        <v/>
      </c>
      <c r="G2454" s="29"/>
    </row>
    <row r="2455" spans="2:7" x14ac:dyDescent="0.25">
      <c r="B2455" s="29">
        <f t="shared" si="193"/>
        <v>0</v>
      </c>
      <c r="C2455" s="29" t="str">
        <f t="shared" si="197"/>
        <v>#</v>
      </c>
      <c r="D2455" s="29">
        <f t="shared" si="194"/>
        <v>1</v>
      </c>
      <c r="E2455" s="30" t="str">
        <f t="shared" si="196"/>
        <v>NA</v>
      </c>
      <c r="F2455" s="44" t="str">
        <f t="shared" si="195"/>
        <v/>
      </c>
      <c r="G2455" s="29"/>
    </row>
    <row r="2456" spans="2:7" x14ac:dyDescent="0.25">
      <c r="B2456" s="29">
        <f t="shared" si="193"/>
        <v>0</v>
      </c>
      <c r="C2456" s="29" t="str">
        <f t="shared" si="197"/>
        <v>#</v>
      </c>
      <c r="D2456" s="29">
        <f t="shared" si="194"/>
        <v>1</v>
      </c>
      <c r="E2456" s="30" t="str">
        <f t="shared" si="196"/>
        <v>NA</v>
      </c>
      <c r="F2456" s="44" t="str">
        <f t="shared" si="195"/>
        <v/>
      </c>
      <c r="G2456" s="29"/>
    </row>
    <row r="2457" spans="2:7" x14ac:dyDescent="0.25">
      <c r="B2457" s="29">
        <f t="shared" si="193"/>
        <v>0</v>
      </c>
      <c r="C2457" s="29" t="str">
        <f t="shared" si="197"/>
        <v>#</v>
      </c>
      <c r="D2457" s="29">
        <f t="shared" si="194"/>
        <v>1</v>
      </c>
      <c r="E2457" s="30" t="str">
        <f t="shared" si="196"/>
        <v>NA</v>
      </c>
      <c r="F2457" s="44" t="str">
        <f t="shared" si="195"/>
        <v/>
      </c>
      <c r="G2457" s="29"/>
    </row>
    <row r="2458" spans="2:7" x14ac:dyDescent="0.25">
      <c r="B2458" s="29">
        <f t="shared" si="193"/>
        <v>0</v>
      </c>
      <c r="C2458" s="29" t="str">
        <f t="shared" si="197"/>
        <v>#</v>
      </c>
      <c r="D2458" s="29">
        <f t="shared" si="194"/>
        <v>1</v>
      </c>
      <c r="E2458" s="30" t="str">
        <f t="shared" si="196"/>
        <v>NA</v>
      </c>
      <c r="F2458" s="44" t="str">
        <f t="shared" si="195"/>
        <v/>
      </c>
      <c r="G2458" s="29"/>
    </row>
    <row r="2459" spans="2:7" x14ac:dyDescent="0.25">
      <c r="B2459" s="29">
        <f t="shared" si="193"/>
        <v>0</v>
      </c>
      <c r="C2459" s="29" t="str">
        <f t="shared" si="197"/>
        <v>#</v>
      </c>
      <c r="D2459" s="29">
        <f t="shared" si="194"/>
        <v>1</v>
      </c>
      <c r="E2459" s="30" t="str">
        <f t="shared" si="196"/>
        <v>NA</v>
      </c>
      <c r="F2459" s="44" t="str">
        <f t="shared" si="195"/>
        <v/>
      </c>
      <c r="G2459" s="29"/>
    </row>
    <row r="2460" spans="2:7" x14ac:dyDescent="0.25">
      <c r="B2460" s="29">
        <f t="shared" si="193"/>
        <v>0</v>
      </c>
      <c r="C2460" s="29" t="str">
        <f t="shared" si="197"/>
        <v>#</v>
      </c>
      <c r="D2460" s="29">
        <f t="shared" si="194"/>
        <v>1</v>
      </c>
      <c r="E2460" s="30" t="str">
        <f t="shared" si="196"/>
        <v>NA</v>
      </c>
      <c r="F2460" s="44" t="str">
        <f t="shared" si="195"/>
        <v/>
      </c>
      <c r="G2460" s="29"/>
    </row>
    <row r="2461" spans="2:7" x14ac:dyDescent="0.25">
      <c r="B2461" s="29">
        <f t="shared" si="193"/>
        <v>0</v>
      </c>
      <c r="C2461" s="29" t="str">
        <f t="shared" si="197"/>
        <v>#</v>
      </c>
      <c r="D2461" s="29">
        <f t="shared" si="194"/>
        <v>1</v>
      </c>
      <c r="E2461" s="30" t="str">
        <f t="shared" si="196"/>
        <v>NA</v>
      </c>
      <c r="F2461" s="44" t="str">
        <f t="shared" si="195"/>
        <v/>
      </c>
      <c r="G2461" s="29"/>
    </row>
    <row r="2462" spans="2:7" x14ac:dyDescent="0.25">
      <c r="B2462" s="29">
        <f t="shared" si="193"/>
        <v>0</v>
      </c>
      <c r="C2462" s="29" t="str">
        <f t="shared" si="197"/>
        <v>#</v>
      </c>
      <c r="D2462" s="29">
        <f t="shared" si="194"/>
        <v>1</v>
      </c>
      <c r="E2462" s="30" t="str">
        <f t="shared" si="196"/>
        <v>NA</v>
      </c>
      <c r="F2462" s="44" t="str">
        <f t="shared" si="195"/>
        <v/>
      </c>
      <c r="G2462" s="29"/>
    </row>
    <row r="2463" spans="2:7" x14ac:dyDescent="0.25">
      <c r="B2463" s="29">
        <f t="shared" si="193"/>
        <v>0</v>
      </c>
      <c r="C2463" s="29" t="str">
        <f t="shared" si="197"/>
        <v>#</v>
      </c>
      <c r="D2463" s="29">
        <f t="shared" si="194"/>
        <v>1</v>
      </c>
      <c r="E2463" s="30" t="str">
        <f t="shared" si="196"/>
        <v>NA</v>
      </c>
      <c r="F2463" s="44" t="str">
        <f t="shared" si="195"/>
        <v/>
      </c>
      <c r="G2463" s="29"/>
    </row>
    <row r="2464" spans="2:7" x14ac:dyDescent="0.25">
      <c r="B2464" s="29">
        <f t="shared" si="193"/>
        <v>0</v>
      </c>
      <c r="C2464" s="29" t="str">
        <f t="shared" si="197"/>
        <v>#</v>
      </c>
      <c r="D2464" s="29">
        <f t="shared" si="194"/>
        <v>1</v>
      </c>
      <c r="E2464" s="30" t="str">
        <f t="shared" si="196"/>
        <v>NA</v>
      </c>
      <c r="F2464" s="44" t="str">
        <f t="shared" si="195"/>
        <v/>
      </c>
      <c r="G2464" s="29"/>
    </row>
    <row r="2465" spans="2:7" x14ac:dyDescent="0.25">
      <c r="B2465" s="29">
        <f t="shared" si="193"/>
        <v>0</v>
      </c>
      <c r="C2465" s="29" t="str">
        <f t="shared" si="197"/>
        <v>#</v>
      </c>
      <c r="D2465" s="29">
        <f t="shared" si="194"/>
        <v>1</v>
      </c>
      <c r="E2465" s="30" t="str">
        <f t="shared" si="196"/>
        <v>NA</v>
      </c>
      <c r="F2465" s="44" t="str">
        <f t="shared" si="195"/>
        <v/>
      </c>
      <c r="G2465" s="29"/>
    </row>
    <row r="2466" spans="2:7" x14ac:dyDescent="0.25">
      <c r="B2466" s="29">
        <f t="shared" si="193"/>
        <v>0</v>
      </c>
      <c r="C2466" s="29" t="str">
        <f t="shared" si="197"/>
        <v>#</v>
      </c>
      <c r="D2466" s="29">
        <f t="shared" si="194"/>
        <v>1</v>
      </c>
      <c r="E2466" s="30" t="str">
        <f t="shared" si="196"/>
        <v>NA</v>
      </c>
      <c r="F2466" s="44" t="str">
        <f t="shared" si="195"/>
        <v/>
      </c>
      <c r="G2466" s="29"/>
    </row>
    <row r="2467" spans="2:7" x14ac:dyDescent="0.25">
      <c r="B2467" s="29">
        <f t="shared" si="193"/>
        <v>0</v>
      </c>
      <c r="C2467" s="29" t="str">
        <f t="shared" si="197"/>
        <v>#</v>
      </c>
      <c r="D2467" s="29">
        <f t="shared" si="194"/>
        <v>1</v>
      </c>
      <c r="E2467" s="30" t="str">
        <f t="shared" si="196"/>
        <v>NA</v>
      </c>
      <c r="F2467" s="44" t="str">
        <f t="shared" si="195"/>
        <v/>
      </c>
      <c r="G2467" s="29"/>
    </row>
    <row r="2468" spans="2:7" x14ac:dyDescent="0.25">
      <c r="B2468" s="29">
        <f t="shared" si="193"/>
        <v>0</v>
      </c>
      <c r="C2468" s="29" t="str">
        <f t="shared" si="197"/>
        <v>#</v>
      </c>
      <c r="D2468" s="29">
        <f t="shared" si="194"/>
        <v>1</v>
      </c>
      <c r="E2468" s="30" t="str">
        <f t="shared" si="196"/>
        <v>NA</v>
      </c>
      <c r="F2468" s="44" t="str">
        <f t="shared" si="195"/>
        <v/>
      </c>
      <c r="G2468" s="29"/>
    </row>
    <row r="2469" spans="2:7" x14ac:dyDescent="0.25">
      <c r="B2469" s="29">
        <f t="shared" si="193"/>
        <v>0</v>
      </c>
      <c r="C2469" s="29" t="str">
        <f t="shared" si="197"/>
        <v>#</v>
      </c>
      <c r="D2469" s="29">
        <f t="shared" si="194"/>
        <v>1</v>
      </c>
      <c r="E2469" s="30" t="str">
        <f t="shared" si="196"/>
        <v>NA</v>
      </c>
      <c r="F2469" s="44" t="str">
        <f t="shared" si="195"/>
        <v/>
      </c>
      <c r="G2469" s="29"/>
    </row>
    <row r="2470" spans="2:7" x14ac:dyDescent="0.25">
      <c r="B2470" s="29">
        <f t="shared" si="193"/>
        <v>0</v>
      </c>
      <c r="C2470" s="29" t="str">
        <f t="shared" si="197"/>
        <v>#</v>
      </c>
      <c r="D2470" s="29">
        <f t="shared" si="194"/>
        <v>1</v>
      </c>
      <c r="E2470" s="30" t="str">
        <f t="shared" si="196"/>
        <v>NA</v>
      </c>
      <c r="F2470" s="44" t="str">
        <f t="shared" si="195"/>
        <v/>
      </c>
      <c r="G2470" s="29"/>
    </row>
    <row r="2471" spans="2:7" x14ac:dyDescent="0.25">
      <c r="B2471" s="29">
        <f t="shared" si="193"/>
        <v>0</v>
      </c>
      <c r="C2471" s="29" t="str">
        <f t="shared" si="197"/>
        <v>#</v>
      </c>
      <c r="D2471" s="29">
        <f t="shared" si="194"/>
        <v>1</v>
      </c>
      <c r="E2471" s="30" t="str">
        <f t="shared" si="196"/>
        <v>NA</v>
      </c>
      <c r="F2471" s="44" t="str">
        <f t="shared" si="195"/>
        <v/>
      </c>
      <c r="G2471" s="29"/>
    </row>
    <row r="2472" spans="2:7" x14ac:dyDescent="0.25">
      <c r="B2472" s="29">
        <f t="shared" si="193"/>
        <v>0</v>
      </c>
      <c r="C2472" s="29" t="str">
        <f t="shared" si="197"/>
        <v>#</v>
      </c>
      <c r="D2472" s="29">
        <f t="shared" si="194"/>
        <v>1</v>
      </c>
      <c r="E2472" s="30" t="str">
        <f t="shared" si="196"/>
        <v>NA</v>
      </c>
      <c r="F2472" s="44" t="str">
        <f t="shared" si="195"/>
        <v/>
      </c>
      <c r="G2472" s="29"/>
    </row>
    <row r="2473" spans="2:7" x14ac:dyDescent="0.25">
      <c r="B2473" s="29">
        <f t="shared" si="193"/>
        <v>0</v>
      </c>
      <c r="C2473" s="29" t="str">
        <f t="shared" si="197"/>
        <v>#</v>
      </c>
      <c r="D2473" s="29">
        <f t="shared" si="194"/>
        <v>1</v>
      </c>
      <c r="E2473" s="30" t="str">
        <f t="shared" si="196"/>
        <v>NA</v>
      </c>
      <c r="F2473" s="44" t="str">
        <f t="shared" si="195"/>
        <v/>
      </c>
      <c r="G2473" s="29"/>
    </row>
    <row r="2474" spans="2:7" x14ac:dyDescent="0.25">
      <c r="B2474" s="29">
        <f t="shared" si="193"/>
        <v>0</v>
      </c>
      <c r="C2474" s="29" t="str">
        <f t="shared" si="197"/>
        <v>#</v>
      </c>
      <c r="D2474" s="29">
        <f t="shared" si="194"/>
        <v>1</v>
      </c>
      <c r="E2474" s="30" t="str">
        <f t="shared" si="196"/>
        <v>NA</v>
      </c>
      <c r="F2474" s="44" t="str">
        <f t="shared" si="195"/>
        <v/>
      </c>
      <c r="G2474" s="29"/>
    </row>
    <row r="2475" spans="2:7" x14ac:dyDescent="0.25">
      <c r="B2475" s="29">
        <f t="shared" si="193"/>
        <v>0</v>
      </c>
      <c r="C2475" s="29" t="str">
        <f t="shared" si="197"/>
        <v>#</v>
      </c>
      <c r="D2475" s="29">
        <f t="shared" si="194"/>
        <v>1</v>
      </c>
      <c r="E2475" s="30" t="str">
        <f t="shared" si="196"/>
        <v>NA</v>
      </c>
      <c r="F2475" s="44" t="str">
        <f t="shared" si="195"/>
        <v/>
      </c>
      <c r="G2475" s="29"/>
    </row>
    <row r="2476" spans="2:7" x14ac:dyDescent="0.25">
      <c r="B2476" s="29">
        <f t="shared" si="193"/>
        <v>0</v>
      </c>
      <c r="C2476" s="29" t="str">
        <f t="shared" si="197"/>
        <v>#</v>
      </c>
      <c r="D2476" s="29">
        <f t="shared" si="194"/>
        <v>1</v>
      </c>
      <c r="E2476" s="30" t="str">
        <f t="shared" si="196"/>
        <v>NA</v>
      </c>
      <c r="F2476" s="44" t="str">
        <f t="shared" si="195"/>
        <v/>
      </c>
      <c r="G2476" s="29"/>
    </row>
    <row r="2477" spans="2:7" x14ac:dyDescent="0.25">
      <c r="B2477" s="29">
        <f t="shared" si="193"/>
        <v>0</v>
      </c>
      <c r="C2477" s="29" t="str">
        <f t="shared" si="197"/>
        <v>#</v>
      </c>
      <c r="D2477" s="29">
        <f t="shared" si="194"/>
        <v>1</v>
      </c>
      <c r="E2477" s="30" t="str">
        <f t="shared" si="196"/>
        <v>NA</v>
      </c>
      <c r="F2477" s="44" t="str">
        <f t="shared" si="195"/>
        <v/>
      </c>
      <c r="G2477" s="29"/>
    </row>
    <row r="2478" spans="2:7" x14ac:dyDescent="0.25">
      <c r="B2478" s="29">
        <f t="shared" si="193"/>
        <v>0</v>
      </c>
      <c r="C2478" s="29" t="str">
        <f t="shared" si="197"/>
        <v>#</v>
      </c>
      <c r="D2478" s="29">
        <f t="shared" si="194"/>
        <v>1</v>
      </c>
      <c r="E2478" s="30" t="str">
        <f t="shared" si="196"/>
        <v>NA</v>
      </c>
      <c r="F2478" s="44" t="str">
        <f t="shared" si="195"/>
        <v/>
      </c>
      <c r="G2478" s="29"/>
    </row>
    <row r="2479" spans="2:7" x14ac:dyDescent="0.25">
      <c r="B2479" s="29">
        <f t="shared" si="193"/>
        <v>0</v>
      </c>
      <c r="C2479" s="29" t="str">
        <f t="shared" si="197"/>
        <v>#</v>
      </c>
      <c r="D2479" s="29">
        <f t="shared" si="194"/>
        <v>1</v>
      </c>
      <c r="E2479" s="30" t="str">
        <f t="shared" si="196"/>
        <v>NA</v>
      </c>
      <c r="F2479" s="44" t="str">
        <f t="shared" si="195"/>
        <v/>
      </c>
      <c r="G2479" s="29"/>
    </row>
    <row r="2480" spans="2:7" x14ac:dyDescent="0.25">
      <c r="B2480" s="29">
        <f t="shared" si="193"/>
        <v>0</v>
      </c>
      <c r="C2480" s="29" t="str">
        <f t="shared" si="197"/>
        <v>#</v>
      </c>
      <c r="D2480" s="29">
        <f t="shared" si="194"/>
        <v>1</v>
      </c>
      <c r="E2480" s="30" t="str">
        <f t="shared" si="196"/>
        <v>NA</v>
      </c>
      <c r="F2480" s="44" t="str">
        <f t="shared" si="195"/>
        <v/>
      </c>
      <c r="G2480" s="29"/>
    </row>
    <row r="2481" spans="2:7" x14ac:dyDescent="0.25">
      <c r="B2481" s="29">
        <f t="shared" si="193"/>
        <v>0</v>
      </c>
      <c r="C2481" s="29" t="str">
        <f t="shared" si="197"/>
        <v>#</v>
      </c>
      <c r="D2481" s="29">
        <f t="shared" si="194"/>
        <v>1</v>
      </c>
      <c r="E2481" s="30" t="str">
        <f t="shared" si="196"/>
        <v>NA</v>
      </c>
      <c r="F2481" s="44" t="str">
        <f t="shared" si="195"/>
        <v/>
      </c>
      <c r="G2481" s="29"/>
    </row>
    <row r="2482" spans="2:7" x14ac:dyDescent="0.25">
      <c r="B2482" s="29">
        <f t="shared" si="193"/>
        <v>0</v>
      </c>
      <c r="C2482" s="29" t="str">
        <f t="shared" si="197"/>
        <v>#</v>
      </c>
      <c r="D2482" s="29">
        <f t="shared" si="194"/>
        <v>1</v>
      </c>
      <c r="E2482" s="30" t="str">
        <f t="shared" si="196"/>
        <v>NA</v>
      </c>
      <c r="F2482" s="44" t="str">
        <f t="shared" si="195"/>
        <v/>
      </c>
      <c r="G2482" s="29"/>
    </row>
    <row r="2483" spans="2:7" x14ac:dyDescent="0.25">
      <c r="B2483" s="29">
        <f t="shared" si="193"/>
        <v>0</v>
      </c>
      <c r="C2483" s="29" t="str">
        <f t="shared" si="197"/>
        <v>#</v>
      </c>
      <c r="D2483" s="29">
        <f t="shared" si="194"/>
        <v>1</v>
      </c>
      <c r="E2483" s="30" t="str">
        <f t="shared" si="196"/>
        <v>NA</v>
      </c>
      <c r="F2483" s="44" t="str">
        <f t="shared" si="195"/>
        <v/>
      </c>
      <c r="G2483" s="29"/>
    </row>
    <row r="2484" spans="2:7" x14ac:dyDescent="0.25">
      <c r="B2484" s="29">
        <f t="shared" si="193"/>
        <v>0</v>
      </c>
      <c r="C2484" s="29" t="str">
        <f t="shared" si="197"/>
        <v>#</v>
      </c>
      <c r="D2484" s="29">
        <f t="shared" si="194"/>
        <v>1</v>
      </c>
      <c r="E2484" s="30" t="str">
        <f t="shared" si="196"/>
        <v>NA</v>
      </c>
      <c r="F2484" s="44" t="str">
        <f t="shared" si="195"/>
        <v/>
      </c>
      <c r="G2484" s="29"/>
    </row>
    <row r="2485" spans="2:7" x14ac:dyDescent="0.25">
      <c r="B2485" s="29">
        <f t="shared" si="193"/>
        <v>0</v>
      </c>
      <c r="C2485" s="29" t="str">
        <f t="shared" si="197"/>
        <v>#</v>
      </c>
      <c r="D2485" s="29">
        <f t="shared" si="194"/>
        <v>1</v>
      </c>
      <c r="E2485" s="30" t="str">
        <f t="shared" si="196"/>
        <v>NA</v>
      </c>
      <c r="F2485" s="44" t="str">
        <f t="shared" si="195"/>
        <v/>
      </c>
      <c r="G2485" s="29"/>
    </row>
    <row r="2486" spans="2:7" x14ac:dyDescent="0.25">
      <c r="B2486" s="29">
        <f t="shared" si="193"/>
        <v>0</v>
      </c>
      <c r="C2486" s="29" t="str">
        <f t="shared" si="197"/>
        <v>#</v>
      </c>
      <c r="D2486" s="29">
        <f t="shared" si="194"/>
        <v>1</v>
      </c>
      <c r="E2486" s="30" t="str">
        <f t="shared" si="196"/>
        <v>NA</v>
      </c>
      <c r="F2486" s="44" t="str">
        <f t="shared" si="195"/>
        <v/>
      </c>
      <c r="G2486" s="29"/>
    </row>
    <row r="2487" spans="2:7" x14ac:dyDescent="0.25">
      <c r="B2487" s="29">
        <f t="shared" si="193"/>
        <v>0</v>
      </c>
      <c r="C2487" s="29" t="str">
        <f t="shared" si="197"/>
        <v>#</v>
      </c>
      <c r="D2487" s="29">
        <f t="shared" si="194"/>
        <v>1</v>
      </c>
      <c r="E2487" s="30" t="str">
        <f t="shared" si="196"/>
        <v>NA</v>
      </c>
      <c r="F2487" s="44" t="str">
        <f t="shared" si="195"/>
        <v/>
      </c>
      <c r="G2487" s="29"/>
    </row>
    <row r="2488" spans="2:7" x14ac:dyDescent="0.25">
      <c r="B2488" s="29">
        <f t="shared" si="193"/>
        <v>0</v>
      </c>
      <c r="C2488" s="29" t="str">
        <f t="shared" si="197"/>
        <v>#</v>
      </c>
      <c r="D2488" s="29">
        <f t="shared" si="194"/>
        <v>1</v>
      </c>
      <c r="E2488" s="30" t="str">
        <f t="shared" si="196"/>
        <v>NA</v>
      </c>
      <c r="F2488" s="44" t="str">
        <f t="shared" si="195"/>
        <v/>
      </c>
      <c r="G2488" s="29"/>
    </row>
    <row r="2489" spans="2:7" x14ac:dyDescent="0.25">
      <c r="B2489" s="29">
        <f t="shared" si="193"/>
        <v>0</v>
      </c>
      <c r="C2489" s="29" t="str">
        <f t="shared" si="197"/>
        <v>#</v>
      </c>
      <c r="D2489" s="29">
        <f t="shared" si="194"/>
        <v>1</v>
      </c>
      <c r="E2489" s="30" t="str">
        <f t="shared" si="196"/>
        <v>NA</v>
      </c>
      <c r="F2489" s="44" t="str">
        <f t="shared" si="195"/>
        <v/>
      </c>
      <c r="G2489" s="29"/>
    </row>
    <row r="2490" spans="2:7" x14ac:dyDescent="0.25">
      <c r="B2490" s="29">
        <f t="shared" si="193"/>
        <v>0</v>
      </c>
      <c r="C2490" s="29" t="str">
        <f t="shared" si="197"/>
        <v>#</v>
      </c>
      <c r="D2490" s="29">
        <f t="shared" si="194"/>
        <v>1</v>
      </c>
      <c r="E2490" s="30" t="str">
        <f t="shared" si="196"/>
        <v>NA</v>
      </c>
      <c r="F2490" s="44" t="str">
        <f t="shared" si="195"/>
        <v/>
      </c>
      <c r="G2490" s="29"/>
    </row>
    <row r="2491" spans="2:7" x14ac:dyDescent="0.25">
      <c r="B2491" s="29">
        <f t="shared" si="193"/>
        <v>0</v>
      </c>
      <c r="C2491" s="29" t="str">
        <f t="shared" si="197"/>
        <v>#</v>
      </c>
      <c r="D2491" s="29">
        <f t="shared" si="194"/>
        <v>1</v>
      </c>
      <c r="E2491" s="30" t="str">
        <f t="shared" si="196"/>
        <v>NA</v>
      </c>
      <c r="F2491" s="44" t="str">
        <f t="shared" si="195"/>
        <v/>
      </c>
      <c r="G2491" s="29"/>
    </row>
    <row r="2492" spans="2:7" x14ac:dyDescent="0.25">
      <c r="B2492" s="29">
        <f t="shared" si="193"/>
        <v>0</v>
      </c>
      <c r="C2492" s="29" t="str">
        <f t="shared" si="197"/>
        <v>#</v>
      </c>
      <c r="D2492" s="29">
        <f t="shared" si="194"/>
        <v>1</v>
      </c>
      <c r="E2492" s="30" t="str">
        <f t="shared" si="196"/>
        <v>NA</v>
      </c>
      <c r="F2492" s="44" t="str">
        <f t="shared" si="195"/>
        <v/>
      </c>
      <c r="G2492" s="29"/>
    </row>
    <row r="2493" spans="2:7" x14ac:dyDescent="0.25">
      <c r="B2493" s="29">
        <f t="shared" si="193"/>
        <v>0</v>
      </c>
      <c r="C2493" s="29" t="str">
        <f t="shared" si="197"/>
        <v>#</v>
      </c>
      <c r="D2493" s="29">
        <f t="shared" si="194"/>
        <v>1</v>
      </c>
      <c r="E2493" s="30" t="str">
        <f t="shared" si="196"/>
        <v>NA</v>
      </c>
      <c r="F2493" s="44" t="str">
        <f t="shared" si="195"/>
        <v/>
      </c>
      <c r="G2493" s="29"/>
    </row>
    <row r="2494" spans="2:7" x14ac:dyDescent="0.25">
      <c r="B2494" s="29">
        <f t="shared" si="193"/>
        <v>0</v>
      </c>
      <c r="C2494" s="29" t="str">
        <f t="shared" si="197"/>
        <v>#</v>
      </c>
      <c r="D2494" s="29">
        <f t="shared" si="194"/>
        <v>1</v>
      </c>
      <c r="E2494" s="30" t="str">
        <f t="shared" si="196"/>
        <v>NA</v>
      </c>
      <c r="F2494" s="44" t="str">
        <f t="shared" si="195"/>
        <v/>
      </c>
      <c r="G2494" s="29"/>
    </row>
    <row r="2495" spans="2:7" x14ac:dyDescent="0.25">
      <c r="B2495" s="29">
        <f t="shared" si="193"/>
        <v>0</v>
      </c>
      <c r="C2495" s="29" t="str">
        <f t="shared" si="197"/>
        <v>#</v>
      </c>
      <c r="D2495" s="29">
        <f t="shared" si="194"/>
        <v>1</v>
      </c>
      <c r="E2495" s="30" t="str">
        <f t="shared" si="196"/>
        <v>NA</v>
      </c>
      <c r="F2495" s="44" t="str">
        <f t="shared" si="195"/>
        <v/>
      </c>
      <c r="G2495" s="29"/>
    </row>
    <row r="2496" spans="2:7" x14ac:dyDescent="0.25">
      <c r="B2496" s="29">
        <f t="shared" si="193"/>
        <v>0</v>
      </c>
      <c r="C2496" s="29" t="str">
        <f t="shared" si="197"/>
        <v>#</v>
      </c>
      <c r="D2496" s="29">
        <f t="shared" si="194"/>
        <v>1</v>
      </c>
      <c r="E2496" s="30" t="str">
        <f t="shared" si="196"/>
        <v>NA</v>
      </c>
      <c r="F2496" s="44" t="str">
        <f t="shared" si="195"/>
        <v/>
      </c>
      <c r="G2496" s="29"/>
    </row>
    <row r="2497" spans="2:7" x14ac:dyDescent="0.25">
      <c r="B2497" s="29">
        <f t="shared" si="193"/>
        <v>0</v>
      </c>
      <c r="C2497" s="29" t="str">
        <f t="shared" si="197"/>
        <v>#</v>
      </c>
      <c r="D2497" s="29">
        <f t="shared" si="194"/>
        <v>1</v>
      </c>
      <c r="E2497" s="30" t="str">
        <f t="shared" si="196"/>
        <v>NA</v>
      </c>
      <c r="F2497" s="44" t="str">
        <f t="shared" si="195"/>
        <v/>
      </c>
      <c r="G2497" s="29"/>
    </row>
    <row r="2498" spans="2:7" x14ac:dyDescent="0.25">
      <c r="B2498" s="29">
        <f t="shared" ref="B2498:B2561" si="198">LEN(A2498)</f>
        <v>0</v>
      </c>
      <c r="C2498" s="29" t="str">
        <f t="shared" si="197"/>
        <v>#</v>
      </c>
      <c r="D2498" s="29">
        <f t="shared" ref="D2498:D2561" si="199">LEN(C2498)</f>
        <v>1</v>
      </c>
      <c r="E2498" s="30" t="str">
        <f t="shared" si="196"/>
        <v>NA</v>
      </c>
      <c r="F2498" s="44" t="str">
        <f t="shared" ref="F2498:F2561" si="200">IFERROR(MID(E2498,1,FIND(",",E2498,1)-1),"")</f>
        <v/>
      </c>
      <c r="G2498" s="29"/>
    </row>
    <row r="2499" spans="2:7" x14ac:dyDescent="0.25">
      <c r="B2499" s="29">
        <f t="shared" si="198"/>
        <v>0</v>
      </c>
      <c r="C2499" s="29" t="str">
        <f t="shared" si="197"/>
        <v>#</v>
      </c>
      <c r="D2499" s="29">
        <f t="shared" si="199"/>
        <v>1</v>
      </c>
      <c r="E2499" s="30" t="str">
        <f t="shared" si="196"/>
        <v>NA</v>
      </c>
      <c r="F2499" s="44" t="str">
        <f t="shared" si="200"/>
        <v/>
      </c>
      <c r="G2499" s="29"/>
    </row>
    <row r="2500" spans="2:7" x14ac:dyDescent="0.25">
      <c r="B2500" s="29">
        <f t="shared" si="198"/>
        <v>0</v>
      </c>
      <c r="C2500" s="29" t="str">
        <f t="shared" si="197"/>
        <v>#</v>
      </c>
      <c r="D2500" s="29">
        <f t="shared" si="199"/>
        <v>1</v>
      </c>
      <c r="E2500" s="30" t="str">
        <f t="shared" si="196"/>
        <v>NA</v>
      </c>
      <c r="F2500" s="44" t="str">
        <f t="shared" si="200"/>
        <v/>
      </c>
      <c r="G2500" s="29"/>
    </row>
    <row r="2501" spans="2:7" x14ac:dyDescent="0.25">
      <c r="B2501" s="29">
        <f t="shared" si="198"/>
        <v>0</v>
      </c>
      <c r="C2501" s="29" t="str">
        <f t="shared" si="197"/>
        <v>#</v>
      </c>
      <c r="D2501" s="29">
        <f t="shared" si="199"/>
        <v>1</v>
      </c>
      <c r="E2501" s="30" t="str">
        <f t="shared" ref="E2501:E2564" si="201">IFERROR(TEXT(DATE(RIGHT(MID(A2501,FIND("µ",SUBSTITUTE(A2501,",","µ",1))+2,FIND("µ",SUBSTITUTE(A2501,",","µ",2))-FIND("µ",SUBSTITUTE(A2501,",","µ",1))+4),4),MONTH(1&amp;MID(MID(A2501,FIND("µ",SUBSTITUTE(A2501,",","µ",1))+2,FIND("µ",SUBSTITUTE(A2501,",","µ",2))-FIND("µ",SUBSTITUTE(A2501,",","µ",1))+4),1,FIND(" ",MID(A2501,FIND("µ",SUBSTITUTE(A2501,",","µ",1))+2,FIND("µ",SUBSTITUTE(A2501,",","µ",2))-FIND("µ",SUBSTITUTE(A2501,",","µ",1))+4))-1)),MID(MID(A2501,FIND("µ",SUBSTITUTE(A2501,",","µ",1))+2,FIND("µ",SUBSTITUTE(A2501,",","µ",2))-FIND("µ",SUBSTITUTE(A2501,",","µ",1))+4),FIND(" ",MID(A2501,FIND("µ",SUBSTITUTE(A2501,",","µ",1))+2,FIND("µ",SUBSTITUTE(A2501,",","µ",2))-FIND("µ",SUBSTITUTE(A2501,",","µ",1))+4))+1,2)),"JJ/MM/AA") &amp;","&amp;" "&amp; TEXT(VALUE(MID(A2501,FIND(""",""",A2501)+3,10)),"hh:mm:ss")&amp;" "&amp;MID(A2501,FIND("µ",SUBSTITUTE(A2501,",","µ",4))+2,FIND("µ",SUBSTITUTE(A2501,",","µ",5))-FIND("µ",SUBSTITUTE(A2501,",","µ",4))-3) &amp;" "&amp;MID(A2501,FIND("µ",SUBSTITUTE(A2501,",","µ",20))+2,FIND("µ",SUBSTITUTE(A2501,",","µ",21))-FIND("µ",SUBSTITUTE(A2501,",","µ",20))-3)&amp;" "&amp;MID(A2501,FIND("µ",SUBSTITUTE(A2501,",","µ",25))+2,FIND("µ",SUBSTITUTE(A2501,",","µ",26))-FIND("µ",SUBSTITUTE(A2501,",","µ",25))-3)&amp;" "&amp;"€"&amp;MID(A2501,FIND("µ",SUBSTITUTE(A2501,",","µ",26))+2,FIND("µ",SUBSTITUTE(A2501,",","µ",27))-FIND("µ",SUBSTITUTE(A2501,",","µ",26))-3),"NA")</f>
        <v>NA</v>
      </c>
      <c r="F2501" s="44" t="str">
        <f t="shared" si="200"/>
        <v/>
      </c>
      <c r="G2501" s="29"/>
    </row>
    <row r="2502" spans="2:7" x14ac:dyDescent="0.25">
      <c r="B2502" s="29">
        <f t="shared" si="198"/>
        <v>0</v>
      </c>
      <c r="C2502" s="29" t="str">
        <f t="shared" si="197"/>
        <v>#</v>
      </c>
      <c r="D2502" s="29">
        <f t="shared" si="199"/>
        <v>1</v>
      </c>
      <c r="E2502" s="30" t="str">
        <f t="shared" si="201"/>
        <v>NA</v>
      </c>
      <c r="F2502" s="44" t="str">
        <f t="shared" si="200"/>
        <v/>
      </c>
      <c r="G2502" s="29"/>
    </row>
    <row r="2503" spans="2:7" x14ac:dyDescent="0.25">
      <c r="B2503" s="29">
        <f t="shared" si="198"/>
        <v>0</v>
      </c>
      <c r="C2503" s="29" t="str">
        <f t="shared" si="197"/>
        <v>#</v>
      </c>
      <c r="D2503" s="29">
        <f t="shared" si="199"/>
        <v>1</v>
      </c>
      <c r="E2503" s="30" t="str">
        <f t="shared" si="201"/>
        <v>NA</v>
      </c>
      <c r="F2503" s="44" t="str">
        <f t="shared" si="200"/>
        <v/>
      </c>
      <c r="G2503" s="29"/>
    </row>
    <row r="2504" spans="2:7" x14ac:dyDescent="0.25">
      <c r="B2504" s="29">
        <f t="shared" si="198"/>
        <v>0</v>
      </c>
      <c r="C2504" s="29" t="str">
        <f t="shared" si="197"/>
        <v>#</v>
      </c>
      <c r="D2504" s="29">
        <f t="shared" si="199"/>
        <v>1</v>
      </c>
      <c r="E2504" s="30" t="str">
        <f t="shared" si="201"/>
        <v>NA</v>
      </c>
      <c r="F2504" s="44" t="str">
        <f t="shared" si="200"/>
        <v/>
      </c>
      <c r="G2504" s="29"/>
    </row>
    <row r="2505" spans="2:7" x14ac:dyDescent="0.25">
      <c r="B2505" s="29">
        <f t="shared" si="198"/>
        <v>0</v>
      </c>
      <c r="C2505" s="29" t="str">
        <f t="shared" si="197"/>
        <v>#</v>
      </c>
      <c r="D2505" s="29">
        <f t="shared" si="199"/>
        <v>1</v>
      </c>
      <c r="E2505" s="30" t="str">
        <f t="shared" si="201"/>
        <v>NA</v>
      </c>
      <c r="F2505" s="44" t="str">
        <f t="shared" si="200"/>
        <v/>
      </c>
      <c r="G2505" s="29"/>
    </row>
    <row r="2506" spans="2:7" x14ac:dyDescent="0.25">
      <c r="B2506" s="29">
        <f t="shared" si="198"/>
        <v>0</v>
      </c>
      <c r="C2506" s="29" t="str">
        <f t="shared" si="197"/>
        <v>#</v>
      </c>
      <c r="D2506" s="29">
        <f t="shared" si="199"/>
        <v>1</v>
      </c>
      <c r="E2506" s="30" t="str">
        <f t="shared" si="201"/>
        <v>NA</v>
      </c>
      <c r="F2506" s="44" t="str">
        <f t="shared" si="200"/>
        <v/>
      </c>
      <c r="G2506" s="29"/>
    </row>
    <row r="2507" spans="2:7" x14ac:dyDescent="0.25">
      <c r="B2507" s="29">
        <f t="shared" si="198"/>
        <v>0</v>
      </c>
      <c r="C2507" s="29" t="str">
        <f t="shared" si="197"/>
        <v>#</v>
      </c>
      <c r="D2507" s="29">
        <f t="shared" si="199"/>
        <v>1</v>
      </c>
      <c r="E2507" s="30" t="str">
        <f t="shared" si="201"/>
        <v>NA</v>
      </c>
      <c r="F2507" s="44" t="str">
        <f t="shared" si="200"/>
        <v/>
      </c>
      <c r="G2507" s="29"/>
    </row>
    <row r="2508" spans="2:7" x14ac:dyDescent="0.25">
      <c r="B2508" s="29">
        <f t="shared" si="198"/>
        <v>0</v>
      </c>
      <c r="C2508" s="29" t="str">
        <f t="shared" si="197"/>
        <v>#</v>
      </c>
      <c r="D2508" s="29">
        <f t="shared" si="199"/>
        <v>1</v>
      </c>
      <c r="E2508" s="30" t="str">
        <f t="shared" si="201"/>
        <v>NA</v>
      </c>
      <c r="F2508" s="44" t="str">
        <f t="shared" si="200"/>
        <v/>
      </c>
      <c r="G2508" s="29"/>
    </row>
    <row r="2509" spans="2:7" x14ac:dyDescent="0.25">
      <c r="B2509" s="29">
        <f t="shared" si="198"/>
        <v>0</v>
      </c>
      <c r="C2509" s="29" t="str">
        <f t="shared" si="197"/>
        <v>#</v>
      </c>
      <c r="D2509" s="29">
        <f t="shared" si="199"/>
        <v>1</v>
      </c>
      <c r="E2509" s="30" t="str">
        <f t="shared" si="201"/>
        <v>NA</v>
      </c>
      <c r="F2509" s="44" t="str">
        <f t="shared" si="200"/>
        <v/>
      </c>
      <c r="G2509" s="29"/>
    </row>
    <row r="2510" spans="2:7" x14ac:dyDescent="0.25">
      <c r="B2510" s="29">
        <f t="shared" si="198"/>
        <v>0</v>
      </c>
      <c r="C2510" s="29" t="str">
        <f t="shared" si="197"/>
        <v>#</v>
      </c>
      <c r="D2510" s="29">
        <f t="shared" si="199"/>
        <v>1</v>
      </c>
      <c r="E2510" s="30" t="str">
        <f t="shared" si="201"/>
        <v>NA</v>
      </c>
      <c r="F2510" s="44" t="str">
        <f t="shared" si="200"/>
        <v/>
      </c>
      <c r="G2510" s="29"/>
    </row>
    <row r="2511" spans="2:7" x14ac:dyDescent="0.25">
      <c r="B2511" s="29">
        <f t="shared" si="198"/>
        <v>0</v>
      </c>
      <c r="C2511" s="29" t="str">
        <f t="shared" si="197"/>
        <v>#</v>
      </c>
      <c r="D2511" s="29">
        <f t="shared" si="199"/>
        <v>1</v>
      </c>
      <c r="E2511" s="30" t="str">
        <f t="shared" si="201"/>
        <v>NA</v>
      </c>
      <c r="F2511" s="44" t="str">
        <f t="shared" si="200"/>
        <v/>
      </c>
      <c r="G2511" s="29"/>
    </row>
    <row r="2512" spans="2:7" x14ac:dyDescent="0.25">
      <c r="B2512" s="29">
        <f t="shared" si="198"/>
        <v>0</v>
      </c>
      <c r="C2512" s="29" t="str">
        <f t="shared" si="197"/>
        <v>#</v>
      </c>
      <c r="D2512" s="29">
        <f t="shared" si="199"/>
        <v>1</v>
      </c>
      <c r="E2512" s="30" t="str">
        <f t="shared" si="201"/>
        <v>NA</v>
      </c>
      <c r="F2512" s="44" t="str">
        <f t="shared" si="200"/>
        <v/>
      </c>
      <c r="G2512" s="29"/>
    </row>
    <row r="2513" spans="2:7" x14ac:dyDescent="0.25">
      <c r="B2513" s="29">
        <f t="shared" si="198"/>
        <v>0</v>
      </c>
      <c r="C2513" s="29" t="str">
        <f t="shared" si="197"/>
        <v>#</v>
      </c>
      <c r="D2513" s="29">
        <f t="shared" si="199"/>
        <v>1</v>
      </c>
      <c r="E2513" s="30" t="str">
        <f t="shared" si="201"/>
        <v>NA</v>
      </c>
      <c r="F2513" s="44" t="str">
        <f t="shared" si="200"/>
        <v/>
      </c>
      <c r="G2513" s="29"/>
    </row>
    <row r="2514" spans="2:7" x14ac:dyDescent="0.25">
      <c r="B2514" s="29">
        <f t="shared" si="198"/>
        <v>0</v>
      </c>
      <c r="C2514" s="29" t="str">
        <f t="shared" si="197"/>
        <v>#</v>
      </c>
      <c r="D2514" s="29">
        <f t="shared" si="199"/>
        <v>1</v>
      </c>
      <c r="E2514" s="30" t="str">
        <f t="shared" si="201"/>
        <v>NA</v>
      </c>
      <c r="F2514" s="44" t="str">
        <f t="shared" si="200"/>
        <v/>
      </c>
      <c r="G2514" s="29"/>
    </row>
    <row r="2515" spans="2:7" x14ac:dyDescent="0.25">
      <c r="B2515" s="29">
        <f t="shared" si="198"/>
        <v>0</v>
      </c>
      <c r="C2515" s="29" t="str">
        <f t="shared" ref="C2515:C2578" si="202" xml:space="preserve"> "#" &amp; IFERROR(MID(A2515,1,FIND(",",A2515,1)-1),"")</f>
        <v>#</v>
      </c>
      <c r="D2515" s="29">
        <f t="shared" si="199"/>
        <v>1</v>
      </c>
      <c r="E2515" s="30" t="str">
        <f t="shared" si="201"/>
        <v>NA</v>
      </c>
      <c r="F2515" s="44" t="str">
        <f t="shared" si="200"/>
        <v/>
      </c>
      <c r="G2515" s="29"/>
    </row>
    <row r="2516" spans="2:7" x14ac:dyDescent="0.25">
      <c r="B2516" s="29">
        <f t="shared" si="198"/>
        <v>0</v>
      </c>
      <c r="C2516" s="29" t="str">
        <f t="shared" si="202"/>
        <v>#</v>
      </c>
      <c r="D2516" s="29">
        <f t="shared" si="199"/>
        <v>1</v>
      </c>
      <c r="E2516" s="30" t="str">
        <f t="shared" si="201"/>
        <v>NA</v>
      </c>
      <c r="F2516" s="44" t="str">
        <f t="shared" si="200"/>
        <v/>
      </c>
      <c r="G2516" s="29"/>
    </row>
    <row r="2517" spans="2:7" x14ac:dyDescent="0.25">
      <c r="B2517" s="29">
        <f t="shared" si="198"/>
        <v>0</v>
      </c>
      <c r="C2517" s="29" t="str">
        <f t="shared" si="202"/>
        <v>#</v>
      </c>
      <c r="D2517" s="29">
        <f t="shared" si="199"/>
        <v>1</v>
      </c>
      <c r="E2517" s="30" t="str">
        <f t="shared" si="201"/>
        <v>NA</v>
      </c>
      <c r="F2517" s="44" t="str">
        <f t="shared" si="200"/>
        <v/>
      </c>
      <c r="G2517" s="29"/>
    </row>
    <row r="2518" spans="2:7" x14ac:dyDescent="0.25">
      <c r="B2518" s="29">
        <f t="shared" si="198"/>
        <v>0</v>
      </c>
      <c r="C2518" s="29" t="str">
        <f t="shared" si="202"/>
        <v>#</v>
      </c>
      <c r="D2518" s="29">
        <f t="shared" si="199"/>
        <v>1</v>
      </c>
      <c r="E2518" s="30" t="str">
        <f t="shared" si="201"/>
        <v>NA</v>
      </c>
      <c r="F2518" s="44" t="str">
        <f t="shared" si="200"/>
        <v/>
      </c>
      <c r="G2518" s="29"/>
    </row>
    <row r="2519" spans="2:7" x14ac:dyDescent="0.25">
      <c r="B2519" s="29">
        <f t="shared" si="198"/>
        <v>0</v>
      </c>
      <c r="C2519" s="29" t="str">
        <f t="shared" si="202"/>
        <v>#</v>
      </c>
      <c r="D2519" s="29">
        <f t="shared" si="199"/>
        <v>1</v>
      </c>
      <c r="E2519" s="30" t="str">
        <f t="shared" si="201"/>
        <v>NA</v>
      </c>
      <c r="F2519" s="44" t="str">
        <f t="shared" si="200"/>
        <v/>
      </c>
      <c r="G2519" s="29"/>
    </row>
    <row r="2520" spans="2:7" x14ac:dyDescent="0.25">
      <c r="B2520" s="29">
        <f t="shared" si="198"/>
        <v>0</v>
      </c>
      <c r="C2520" s="29" t="str">
        <f t="shared" si="202"/>
        <v>#</v>
      </c>
      <c r="D2520" s="29">
        <f t="shared" si="199"/>
        <v>1</v>
      </c>
      <c r="E2520" s="30" t="str">
        <f t="shared" si="201"/>
        <v>NA</v>
      </c>
      <c r="F2520" s="44" t="str">
        <f t="shared" si="200"/>
        <v/>
      </c>
      <c r="G2520" s="29"/>
    </row>
    <row r="2521" spans="2:7" x14ac:dyDescent="0.25">
      <c r="B2521" s="29">
        <f t="shared" si="198"/>
        <v>0</v>
      </c>
      <c r="C2521" s="29" t="str">
        <f t="shared" si="202"/>
        <v>#</v>
      </c>
      <c r="D2521" s="29">
        <f t="shared" si="199"/>
        <v>1</v>
      </c>
      <c r="E2521" s="30" t="str">
        <f t="shared" si="201"/>
        <v>NA</v>
      </c>
      <c r="F2521" s="44" t="str">
        <f t="shared" si="200"/>
        <v/>
      </c>
      <c r="G2521" s="29"/>
    </row>
    <row r="2522" spans="2:7" x14ac:dyDescent="0.25">
      <c r="B2522" s="29">
        <f t="shared" si="198"/>
        <v>0</v>
      </c>
      <c r="C2522" s="29" t="str">
        <f t="shared" si="202"/>
        <v>#</v>
      </c>
      <c r="D2522" s="29">
        <f t="shared" si="199"/>
        <v>1</v>
      </c>
      <c r="E2522" s="30" t="str">
        <f t="shared" si="201"/>
        <v>NA</v>
      </c>
      <c r="F2522" s="44" t="str">
        <f t="shared" si="200"/>
        <v/>
      </c>
      <c r="G2522" s="29"/>
    </row>
    <row r="2523" spans="2:7" x14ac:dyDescent="0.25">
      <c r="B2523" s="29">
        <f t="shared" si="198"/>
        <v>0</v>
      </c>
      <c r="C2523" s="29" t="str">
        <f t="shared" si="202"/>
        <v>#</v>
      </c>
      <c r="D2523" s="29">
        <f t="shared" si="199"/>
        <v>1</v>
      </c>
      <c r="E2523" s="30" t="str">
        <f t="shared" si="201"/>
        <v>NA</v>
      </c>
      <c r="F2523" s="44" t="str">
        <f t="shared" si="200"/>
        <v/>
      </c>
      <c r="G2523" s="29"/>
    </row>
    <row r="2524" spans="2:7" x14ac:dyDescent="0.25">
      <c r="B2524" s="29">
        <f t="shared" si="198"/>
        <v>0</v>
      </c>
      <c r="C2524" s="29" t="str">
        <f t="shared" si="202"/>
        <v>#</v>
      </c>
      <c r="D2524" s="29">
        <f t="shared" si="199"/>
        <v>1</v>
      </c>
      <c r="E2524" s="30" t="str">
        <f t="shared" si="201"/>
        <v>NA</v>
      </c>
      <c r="F2524" s="44" t="str">
        <f t="shared" si="200"/>
        <v/>
      </c>
      <c r="G2524" s="29"/>
    </row>
    <row r="2525" spans="2:7" x14ac:dyDescent="0.25">
      <c r="B2525" s="29">
        <f t="shared" si="198"/>
        <v>0</v>
      </c>
      <c r="C2525" s="29" t="str">
        <f t="shared" si="202"/>
        <v>#</v>
      </c>
      <c r="D2525" s="29">
        <f t="shared" si="199"/>
        <v>1</v>
      </c>
      <c r="E2525" s="30" t="str">
        <f t="shared" si="201"/>
        <v>NA</v>
      </c>
      <c r="F2525" s="44" t="str">
        <f t="shared" si="200"/>
        <v/>
      </c>
      <c r="G2525" s="29"/>
    </row>
    <row r="2526" spans="2:7" x14ac:dyDescent="0.25">
      <c r="B2526" s="29">
        <f t="shared" si="198"/>
        <v>0</v>
      </c>
      <c r="C2526" s="29" t="str">
        <f t="shared" si="202"/>
        <v>#</v>
      </c>
      <c r="D2526" s="29">
        <f t="shared" si="199"/>
        <v>1</v>
      </c>
      <c r="E2526" s="30" t="str">
        <f t="shared" si="201"/>
        <v>NA</v>
      </c>
      <c r="F2526" s="44" t="str">
        <f t="shared" si="200"/>
        <v/>
      </c>
      <c r="G2526" s="29"/>
    </row>
    <row r="2527" spans="2:7" x14ac:dyDescent="0.25">
      <c r="B2527" s="29">
        <f t="shared" si="198"/>
        <v>0</v>
      </c>
      <c r="C2527" s="29" t="str">
        <f t="shared" si="202"/>
        <v>#</v>
      </c>
      <c r="D2527" s="29">
        <f t="shared" si="199"/>
        <v>1</v>
      </c>
      <c r="E2527" s="30" t="str">
        <f t="shared" si="201"/>
        <v>NA</v>
      </c>
      <c r="F2527" s="44" t="str">
        <f t="shared" si="200"/>
        <v/>
      </c>
      <c r="G2527" s="29"/>
    </row>
    <row r="2528" spans="2:7" x14ac:dyDescent="0.25">
      <c r="B2528" s="29">
        <f t="shared" si="198"/>
        <v>0</v>
      </c>
      <c r="C2528" s="29" t="str">
        <f t="shared" si="202"/>
        <v>#</v>
      </c>
      <c r="D2528" s="29">
        <f t="shared" si="199"/>
        <v>1</v>
      </c>
      <c r="E2528" s="30" t="str">
        <f t="shared" si="201"/>
        <v>NA</v>
      </c>
      <c r="F2528" s="44" t="str">
        <f t="shared" si="200"/>
        <v/>
      </c>
      <c r="G2528" s="29"/>
    </row>
    <row r="2529" spans="2:7" x14ac:dyDescent="0.25">
      <c r="B2529" s="29">
        <f t="shared" si="198"/>
        <v>0</v>
      </c>
      <c r="C2529" s="29" t="str">
        <f t="shared" si="202"/>
        <v>#</v>
      </c>
      <c r="D2529" s="29">
        <f t="shared" si="199"/>
        <v>1</v>
      </c>
      <c r="E2529" s="30" t="str">
        <f t="shared" si="201"/>
        <v>NA</v>
      </c>
      <c r="F2529" s="44" t="str">
        <f t="shared" si="200"/>
        <v/>
      </c>
      <c r="G2529" s="29"/>
    </row>
    <row r="2530" spans="2:7" x14ac:dyDescent="0.25">
      <c r="B2530" s="29">
        <f t="shared" si="198"/>
        <v>0</v>
      </c>
      <c r="C2530" s="29" t="str">
        <f t="shared" si="202"/>
        <v>#</v>
      </c>
      <c r="D2530" s="29">
        <f t="shared" si="199"/>
        <v>1</v>
      </c>
      <c r="E2530" s="30" t="str">
        <f t="shared" si="201"/>
        <v>NA</v>
      </c>
      <c r="F2530" s="44" t="str">
        <f t="shared" si="200"/>
        <v/>
      </c>
      <c r="G2530" s="29"/>
    </row>
    <row r="2531" spans="2:7" x14ac:dyDescent="0.25">
      <c r="B2531" s="29">
        <f t="shared" si="198"/>
        <v>0</v>
      </c>
      <c r="C2531" s="29" t="str">
        <f t="shared" si="202"/>
        <v>#</v>
      </c>
      <c r="D2531" s="29">
        <f t="shared" si="199"/>
        <v>1</v>
      </c>
      <c r="E2531" s="30" t="str">
        <f t="shared" si="201"/>
        <v>NA</v>
      </c>
      <c r="F2531" s="44" t="str">
        <f t="shared" si="200"/>
        <v/>
      </c>
      <c r="G2531" s="29"/>
    </row>
    <row r="2532" spans="2:7" x14ac:dyDescent="0.25">
      <c r="B2532" s="29">
        <f t="shared" si="198"/>
        <v>0</v>
      </c>
      <c r="C2532" s="29" t="str">
        <f t="shared" si="202"/>
        <v>#</v>
      </c>
      <c r="D2532" s="29">
        <f t="shared" si="199"/>
        <v>1</v>
      </c>
      <c r="E2532" s="30" t="str">
        <f t="shared" si="201"/>
        <v>NA</v>
      </c>
      <c r="F2532" s="44" t="str">
        <f t="shared" si="200"/>
        <v/>
      </c>
      <c r="G2532" s="29"/>
    </row>
    <row r="2533" spans="2:7" x14ac:dyDescent="0.25">
      <c r="B2533" s="29">
        <f t="shared" si="198"/>
        <v>0</v>
      </c>
      <c r="C2533" s="29" t="str">
        <f t="shared" si="202"/>
        <v>#</v>
      </c>
      <c r="D2533" s="29">
        <f t="shared" si="199"/>
        <v>1</v>
      </c>
      <c r="E2533" s="30" t="str">
        <f t="shared" si="201"/>
        <v>NA</v>
      </c>
      <c r="F2533" s="44" t="str">
        <f t="shared" si="200"/>
        <v/>
      </c>
      <c r="G2533" s="29"/>
    </row>
    <row r="2534" spans="2:7" x14ac:dyDescent="0.25">
      <c r="B2534" s="29">
        <f t="shared" si="198"/>
        <v>0</v>
      </c>
      <c r="C2534" s="29" t="str">
        <f t="shared" si="202"/>
        <v>#</v>
      </c>
      <c r="D2534" s="29">
        <f t="shared" si="199"/>
        <v>1</v>
      </c>
      <c r="E2534" s="30" t="str">
        <f t="shared" si="201"/>
        <v>NA</v>
      </c>
      <c r="F2534" s="44" t="str">
        <f t="shared" si="200"/>
        <v/>
      </c>
      <c r="G2534" s="29"/>
    </row>
    <row r="2535" spans="2:7" x14ac:dyDescent="0.25">
      <c r="B2535" s="29">
        <f t="shared" si="198"/>
        <v>0</v>
      </c>
      <c r="C2535" s="29" t="str">
        <f t="shared" si="202"/>
        <v>#</v>
      </c>
      <c r="D2535" s="29">
        <f t="shared" si="199"/>
        <v>1</v>
      </c>
      <c r="E2535" s="30" t="str">
        <f t="shared" si="201"/>
        <v>NA</v>
      </c>
      <c r="F2535" s="44" t="str">
        <f t="shared" si="200"/>
        <v/>
      </c>
      <c r="G2535" s="29"/>
    </row>
    <row r="2536" spans="2:7" x14ac:dyDescent="0.25">
      <c r="B2536" s="29">
        <f t="shared" si="198"/>
        <v>0</v>
      </c>
      <c r="C2536" s="29" t="str">
        <f t="shared" si="202"/>
        <v>#</v>
      </c>
      <c r="D2536" s="29">
        <f t="shared" si="199"/>
        <v>1</v>
      </c>
      <c r="E2536" s="30" t="str">
        <f t="shared" si="201"/>
        <v>NA</v>
      </c>
      <c r="F2536" s="44" t="str">
        <f t="shared" si="200"/>
        <v/>
      </c>
      <c r="G2536" s="29"/>
    </row>
    <row r="2537" spans="2:7" x14ac:dyDescent="0.25">
      <c r="B2537" s="29">
        <f t="shared" si="198"/>
        <v>0</v>
      </c>
      <c r="C2537" s="29" t="str">
        <f t="shared" si="202"/>
        <v>#</v>
      </c>
      <c r="D2537" s="29">
        <f t="shared" si="199"/>
        <v>1</v>
      </c>
      <c r="E2537" s="30" t="str">
        <f t="shared" si="201"/>
        <v>NA</v>
      </c>
      <c r="F2537" s="44" t="str">
        <f t="shared" si="200"/>
        <v/>
      </c>
      <c r="G2537" s="29"/>
    </row>
    <row r="2538" spans="2:7" x14ac:dyDescent="0.25">
      <c r="B2538" s="29">
        <f t="shared" si="198"/>
        <v>0</v>
      </c>
      <c r="C2538" s="29" t="str">
        <f t="shared" si="202"/>
        <v>#</v>
      </c>
      <c r="D2538" s="29">
        <f t="shared" si="199"/>
        <v>1</v>
      </c>
      <c r="E2538" s="30" t="str">
        <f t="shared" si="201"/>
        <v>NA</v>
      </c>
      <c r="F2538" s="44" t="str">
        <f t="shared" si="200"/>
        <v/>
      </c>
      <c r="G2538" s="29"/>
    </row>
    <row r="2539" spans="2:7" x14ac:dyDescent="0.25">
      <c r="B2539" s="29">
        <f t="shared" si="198"/>
        <v>0</v>
      </c>
      <c r="C2539" s="29" t="str">
        <f t="shared" si="202"/>
        <v>#</v>
      </c>
      <c r="D2539" s="29">
        <f t="shared" si="199"/>
        <v>1</v>
      </c>
      <c r="E2539" s="30" t="str">
        <f t="shared" si="201"/>
        <v>NA</v>
      </c>
      <c r="F2539" s="44" t="str">
        <f t="shared" si="200"/>
        <v/>
      </c>
      <c r="G2539" s="29"/>
    </row>
    <row r="2540" spans="2:7" x14ac:dyDescent="0.25">
      <c r="B2540" s="29">
        <f t="shared" si="198"/>
        <v>0</v>
      </c>
      <c r="C2540" s="29" t="str">
        <f t="shared" si="202"/>
        <v>#</v>
      </c>
      <c r="D2540" s="29">
        <f t="shared" si="199"/>
        <v>1</v>
      </c>
      <c r="E2540" s="30" t="str">
        <f t="shared" si="201"/>
        <v>NA</v>
      </c>
      <c r="F2540" s="44" t="str">
        <f t="shared" si="200"/>
        <v/>
      </c>
      <c r="G2540" s="29"/>
    </row>
    <row r="2541" spans="2:7" x14ac:dyDescent="0.25">
      <c r="B2541" s="29">
        <f t="shared" si="198"/>
        <v>0</v>
      </c>
      <c r="C2541" s="29" t="str">
        <f t="shared" si="202"/>
        <v>#</v>
      </c>
      <c r="D2541" s="29">
        <f t="shared" si="199"/>
        <v>1</v>
      </c>
      <c r="E2541" s="30" t="str">
        <f t="shared" si="201"/>
        <v>NA</v>
      </c>
      <c r="F2541" s="44" t="str">
        <f t="shared" si="200"/>
        <v/>
      </c>
      <c r="G2541" s="29"/>
    </row>
    <row r="2542" spans="2:7" x14ac:dyDescent="0.25">
      <c r="B2542" s="29">
        <f t="shared" si="198"/>
        <v>0</v>
      </c>
      <c r="C2542" s="29" t="str">
        <f t="shared" si="202"/>
        <v>#</v>
      </c>
      <c r="D2542" s="29">
        <f t="shared" si="199"/>
        <v>1</v>
      </c>
      <c r="E2542" s="30" t="str">
        <f t="shared" si="201"/>
        <v>NA</v>
      </c>
      <c r="F2542" s="44" t="str">
        <f t="shared" si="200"/>
        <v/>
      </c>
      <c r="G2542" s="29"/>
    </row>
    <row r="2543" spans="2:7" x14ac:dyDescent="0.25">
      <c r="B2543" s="29">
        <f t="shared" si="198"/>
        <v>0</v>
      </c>
      <c r="C2543" s="29" t="str">
        <f t="shared" si="202"/>
        <v>#</v>
      </c>
      <c r="D2543" s="29">
        <f t="shared" si="199"/>
        <v>1</v>
      </c>
      <c r="E2543" s="30" t="str">
        <f t="shared" si="201"/>
        <v>NA</v>
      </c>
      <c r="F2543" s="44" t="str">
        <f t="shared" si="200"/>
        <v/>
      </c>
      <c r="G2543" s="29"/>
    </row>
    <row r="2544" spans="2:7" x14ac:dyDescent="0.25">
      <c r="B2544" s="29">
        <f t="shared" si="198"/>
        <v>0</v>
      </c>
      <c r="C2544" s="29" t="str">
        <f t="shared" si="202"/>
        <v>#</v>
      </c>
      <c r="D2544" s="29">
        <f t="shared" si="199"/>
        <v>1</v>
      </c>
      <c r="E2544" s="30" t="str">
        <f t="shared" si="201"/>
        <v>NA</v>
      </c>
      <c r="F2544" s="44" t="str">
        <f t="shared" si="200"/>
        <v/>
      </c>
      <c r="G2544" s="29"/>
    </row>
    <row r="2545" spans="2:7" x14ac:dyDescent="0.25">
      <c r="B2545" s="29">
        <f t="shared" si="198"/>
        <v>0</v>
      </c>
      <c r="C2545" s="29" t="str">
        <f t="shared" si="202"/>
        <v>#</v>
      </c>
      <c r="D2545" s="29">
        <f t="shared" si="199"/>
        <v>1</v>
      </c>
      <c r="E2545" s="30" t="str">
        <f t="shared" si="201"/>
        <v>NA</v>
      </c>
      <c r="F2545" s="44" t="str">
        <f t="shared" si="200"/>
        <v/>
      </c>
      <c r="G2545" s="29"/>
    </row>
    <row r="2546" spans="2:7" x14ac:dyDescent="0.25">
      <c r="B2546" s="29">
        <f t="shared" si="198"/>
        <v>0</v>
      </c>
      <c r="C2546" s="29" t="str">
        <f t="shared" si="202"/>
        <v>#</v>
      </c>
      <c r="D2546" s="29">
        <f t="shared" si="199"/>
        <v>1</v>
      </c>
      <c r="E2546" s="30" t="str">
        <f t="shared" si="201"/>
        <v>NA</v>
      </c>
      <c r="F2546" s="44" t="str">
        <f t="shared" si="200"/>
        <v/>
      </c>
      <c r="G2546" s="29"/>
    </row>
    <row r="2547" spans="2:7" x14ac:dyDescent="0.25">
      <c r="B2547" s="29">
        <f t="shared" si="198"/>
        <v>0</v>
      </c>
      <c r="C2547" s="29" t="str">
        <f t="shared" si="202"/>
        <v>#</v>
      </c>
      <c r="D2547" s="29">
        <f t="shared" si="199"/>
        <v>1</v>
      </c>
      <c r="E2547" s="30" t="str">
        <f t="shared" si="201"/>
        <v>NA</v>
      </c>
      <c r="F2547" s="44" t="str">
        <f t="shared" si="200"/>
        <v/>
      </c>
      <c r="G2547" s="29"/>
    </row>
    <row r="2548" spans="2:7" x14ac:dyDescent="0.25">
      <c r="B2548" s="29">
        <f t="shared" si="198"/>
        <v>0</v>
      </c>
      <c r="C2548" s="29" t="str">
        <f t="shared" si="202"/>
        <v>#</v>
      </c>
      <c r="D2548" s="29">
        <f t="shared" si="199"/>
        <v>1</v>
      </c>
      <c r="E2548" s="30" t="str">
        <f t="shared" si="201"/>
        <v>NA</v>
      </c>
      <c r="F2548" s="44" t="str">
        <f t="shared" si="200"/>
        <v/>
      </c>
      <c r="G2548" s="29"/>
    </row>
    <row r="2549" spans="2:7" x14ac:dyDescent="0.25">
      <c r="B2549" s="29">
        <f t="shared" si="198"/>
        <v>0</v>
      </c>
      <c r="C2549" s="29" t="str">
        <f t="shared" si="202"/>
        <v>#</v>
      </c>
      <c r="D2549" s="29">
        <f t="shared" si="199"/>
        <v>1</v>
      </c>
      <c r="E2549" s="30" t="str">
        <f t="shared" si="201"/>
        <v>NA</v>
      </c>
      <c r="F2549" s="44" t="str">
        <f t="shared" si="200"/>
        <v/>
      </c>
      <c r="G2549" s="29"/>
    </row>
    <row r="2550" spans="2:7" x14ac:dyDescent="0.25">
      <c r="B2550" s="29">
        <f t="shared" si="198"/>
        <v>0</v>
      </c>
      <c r="C2550" s="29" t="str">
        <f t="shared" si="202"/>
        <v>#</v>
      </c>
      <c r="D2550" s="29">
        <f t="shared" si="199"/>
        <v>1</v>
      </c>
      <c r="E2550" s="30" t="str">
        <f t="shared" si="201"/>
        <v>NA</v>
      </c>
      <c r="F2550" s="44" t="str">
        <f t="shared" si="200"/>
        <v/>
      </c>
      <c r="G2550" s="29"/>
    </row>
    <row r="2551" spans="2:7" x14ac:dyDescent="0.25">
      <c r="B2551" s="29">
        <f t="shared" si="198"/>
        <v>0</v>
      </c>
      <c r="C2551" s="29" t="str">
        <f t="shared" si="202"/>
        <v>#</v>
      </c>
      <c r="D2551" s="29">
        <f t="shared" si="199"/>
        <v>1</v>
      </c>
      <c r="E2551" s="30" t="str">
        <f t="shared" si="201"/>
        <v>NA</v>
      </c>
      <c r="F2551" s="44" t="str">
        <f t="shared" si="200"/>
        <v/>
      </c>
      <c r="G2551" s="29"/>
    </row>
    <row r="2552" spans="2:7" x14ac:dyDescent="0.25">
      <c r="B2552" s="29">
        <f t="shared" si="198"/>
        <v>0</v>
      </c>
      <c r="C2552" s="29" t="str">
        <f t="shared" si="202"/>
        <v>#</v>
      </c>
      <c r="D2552" s="29">
        <f t="shared" si="199"/>
        <v>1</v>
      </c>
      <c r="E2552" s="30" t="str">
        <f t="shared" si="201"/>
        <v>NA</v>
      </c>
      <c r="F2552" s="44" t="str">
        <f t="shared" si="200"/>
        <v/>
      </c>
      <c r="G2552" s="29"/>
    </row>
    <row r="2553" spans="2:7" x14ac:dyDescent="0.25">
      <c r="B2553" s="29">
        <f t="shared" si="198"/>
        <v>0</v>
      </c>
      <c r="C2553" s="29" t="str">
        <f t="shared" si="202"/>
        <v>#</v>
      </c>
      <c r="D2553" s="29">
        <f t="shared" si="199"/>
        <v>1</v>
      </c>
      <c r="E2553" s="30" t="str">
        <f t="shared" si="201"/>
        <v>NA</v>
      </c>
      <c r="F2553" s="44" t="str">
        <f t="shared" si="200"/>
        <v/>
      </c>
      <c r="G2553" s="29"/>
    </row>
    <row r="2554" spans="2:7" x14ac:dyDescent="0.25">
      <c r="B2554" s="29">
        <f t="shared" si="198"/>
        <v>0</v>
      </c>
      <c r="C2554" s="29" t="str">
        <f t="shared" si="202"/>
        <v>#</v>
      </c>
      <c r="D2554" s="29">
        <f t="shared" si="199"/>
        <v>1</v>
      </c>
      <c r="E2554" s="30" t="str">
        <f t="shared" si="201"/>
        <v>NA</v>
      </c>
      <c r="F2554" s="44" t="str">
        <f t="shared" si="200"/>
        <v/>
      </c>
      <c r="G2554" s="29"/>
    </row>
    <row r="2555" spans="2:7" x14ac:dyDescent="0.25">
      <c r="B2555" s="29">
        <f t="shared" si="198"/>
        <v>0</v>
      </c>
      <c r="C2555" s="29" t="str">
        <f t="shared" si="202"/>
        <v>#</v>
      </c>
      <c r="D2555" s="29">
        <f t="shared" si="199"/>
        <v>1</v>
      </c>
      <c r="E2555" s="30" t="str">
        <f t="shared" si="201"/>
        <v>NA</v>
      </c>
      <c r="F2555" s="44" t="str">
        <f t="shared" si="200"/>
        <v/>
      </c>
      <c r="G2555" s="29"/>
    </row>
    <row r="2556" spans="2:7" x14ac:dyDescent="0.25">
      <c r="B2556" s="29">
        <f t="shared" si="198"/>
        <v>0</v>
      </c>
      <c r="C2556" s="29" t="str">
        <f t="shared" si="202"/>
        <v>#</v>
      </c>
      <c r="D2556" s="29">
        <f t="shared" si="199"/>
        <v>1</v>
      </c>
      <c r="E2556" s="30" t="str">
        <f t="shared" si="201"/>
        <v>NA</v>
      </c>
      <c r="F2556" s="44" t="str">
        <f t="shared" si="200"/>
        <v/>
      </c>
      <c r="G2556" s="29"/>
    </row>
    <row r="2557" spans="2:7" x14ac:dyDescent="0.25">
      <c r="B2557" s="29">
        <f t="shared" si="198"/>
        <v>0</v>
      </c>
      <c r="C2557" s="29" t="str">
        <f t="shared" si="202"/>
        <v>#</v>
      </c>
      <c r="D2557" s="29">
        <f t="shared" si="199"/>
        <v>1</v>
      </c>
      <c r="E2557" s="30" t="str">
        <f t="shared" si="201"/>
        <v>NA</v>
      </c>
      <c r="F2557" s="44" t="str">
        <f t="shared" si="200"/>
        <v/>
      </c>
      <c r="G2557" s="29"/>
    </row>
    <row r="2558" spans="2:7" x14ac:dyDescent="0.25">
      <c r="B2558" s="29">
        <f t="shared" si="198"/>
        <v>0</v>
      </c>
      <c r="C2558" s="29" t="str">
        <f t="shared" si="202"/>
        <v>#</v>
      </c>
      <c r="D2558" s="29">
        <f t="shared" si="199"/>
        <v>1</v>
      </c>
      <c r="E2558" s="30" t="str">
        <f t="shared" si="201"/>
        <v>NA</v>
      </c>
      <c r="F2558" s="44" t="str">
        <f t="shared" si="200"/>
        <v/>
      </c>
      <c r="G2558" s="29"/>
    </row>
    <row r="2559" spans="2:7" x14ac:dyDescent="0.25">
      <c r="B2559" s="29">
        <f t="shared" si="198"/>
        <v>0</v>
      </c>
      <c r="C2559" s="29" t="str">
        <f t="shared" si="202"/>
        <v>#</v>
      </c>
      <c r="D2559" s="29">
        <f t="shared" si="199"/>
        <v>1</v>
      </c>
      <c r="E2559" s="30" t="str">
        <f t="shared" si="201"/>
        <v>NA</v>
      </c>
      <c r="F2559" s="44" t="str">
        <f t="shared" si="200"/>
        <v/>
      </c>
      <c r="G2559" s="29"/>
    </row>
    <row r="2560" spans="2:7" x14ac:dyDescent="0.25">
      <c r="B2560" s="29">
        <f t="shared" si="198"/>
        <v>0</v>
      </c>
      <c r="C2560" s="29" t="str">
        <f t="shared" si="202"/>
        <v>#</v>
      </c>
      <c r="D2560" s="29">
        <f t="shared" si="199"/>
        <v>1</v>
      </c>
      <c r="E2560" s="30" t="str">
        <f t="shared" si="201"/>
        <v>NA</v>
      </c>
      <c r="F2560" s="44" t="str">
        <f t="shared" si="200"/>
        <v/>
      </c>
      <c r="G2560" s="29"/>
    </row>
    <row r="2561" spans="2:7" x14ac:dyDescent="0.25">
      <c r="B2561" s="29">
        <f t="shared" si="198"/>
        <v>0</v>
      </c>
      <c r="C2561" s="29" t="str">
        <f t="shared" si="202"/>
        <v>#</v>
      </c>
      <c r="D2561" s="29">
        <f t="shared" si="199"/>
        <v>1</v>
      </c>
      <c r="E2561" s="30" t="str">
        <f t="shared" si="201"/>
        <v>NA</v>
      </c>
      <c r="F2561" s="44" t="str">
        <f t="shared" si="200"/>
        <v/>
      </c>
      <c r="G2561" s="29"/>
    </row>
    <row r="2562" spans="2:7" x14ac:dyDescent="0.25">
      <c r="B2562" s="29">
        <f t="shared" ref="B2562:B2625" si="203">LEN(A2562)</f>
        <v>0</v>
      </c>
      <c r="C2562" s="29" t="str">
        <f t="shared" si="202"/>
        <v>#</v>
      </c>
      <c r="D2562" s="29">
        <f t="shared" ref="D2562:D2625" si="204">LEN(C2562)</f>
        <v>1</v>
      </c>
      <c r="E2562" s="30" t="str">
        <f t="shared" si="201"/>
        <v>NA</v>
      </c>
      <c r="F2562" s="44" t="str">
        <f t="shared" ref="F2562:F2625" si="205">IFERROR(MID(E2562,1,FIND(",",E2562,1)-1),"")</f>
        <v/>
      </c>
      <c r="G2562" s="29"/>
    </row>
    <row r="2563" spans="2:7" x14ac:dyDescent="0.25">
      <c r="B2563" s="29">
        <f t="shared" si="203"/>
        <v>0</v>
      </c>
      <c r="C2563" s="29" t="str">
        <f t="shared" si="202"/>
        <v>#</v>
      </c>
      <c r="D2563" s="29">
        <f t="shared" si="204"/>
        <v>1</v>
      </c>
      <c r="E2563" s="30" t="str">
        <f t="shared" si="201"/>
        <v>NA</v>
      </c>
      <c r="F2563" s="44" t="str">
        <f t="shared" si="205"/>
        <v/>
      </c>
      <c r="G2563" s="29"/>
    </row>
    <row r="2564" spans="2:7" x14ac:dyDescent="0.25">
      <c r="B2564" s="29">
        <f t="shared" si="203"/>
        <v>0</v>
      </c>
      <c r="C2564" s="29" t="str">
        <f t="shared" si="202"/>
        <v>#</v>
      </c>
      <c r="D2564" s="29">
        <f t="shared" si="204"/>
        <v>1</v>
      </c>
      <c r="E2564" s="30" t="str">
        <f t="shared" si="201"/>
        <v>NA</v>
      </c>
      <c r="F2564" s="44" t="str">
        <f t="shared" si="205"/>
        <v/>
      </c>
      <c r="G2564" s="29"/>
    </row>
    <row r="2565" spans="2:7" x14ac:dyDescent="0.25">
      <c r="B2565" s="29">
        <f t="shared" si="203"/>
        <v>0</v>
      </c>
      <c r="C2565" s="29" t="str">
        <f t="shared" si="202"/>
        <v>#</v>
      </c>
      <c r="D2565" s="29">
        <f t="shared" si="204"/>
        <v>1</v>
      </c>
      <c r="E2565" s="30" t="str">
        <f t="shared" ref="E2565:E2628" si="206">IFERROR(TEXT(DATE(RIGHT(MID(A2565,FIND("µ",SUBSTITUTE(A2565,",","µ",1))+2,FIND("µ",SUBSTITUTE(A2565,",","µ",2))-FIND("µ",SUBSTITUTE(A2565,",","µ",1))+4),4),MONTH(1&amp;MID(MID(A2565,FIND("µ",SUBSTITUTE(A2565,",","µ",1))+2,FIND("µ",SUBSTITUTE(A2565,",","µ",2))-FIND("µ",SUBSTITUTE(A2565,",","µ",1))+4),1,FIND(" ",MID(A2565,FIND("µ",SUBSTITUTE(A2565,",","µ",1))+2,FIND("µ",SUBSTITUTE(A2565,",","µ",2))-FIND("µ",SUBSTITUTE(A2565,",","µ",1))+4))-1)),MID(MID(A2565,FIND("µ",SUBSTITUTE(A2565,",","µ",1))+2,FIND("µ",SUBSTITUTE(A2565,",","µ",2))-FIND("µ",SUBSTITUTE(A2565,",","µ",1))+4),FIND(" ",MID(A2565,FIND("µ",SUBSTITUTE(A2565,",","µ",1))+2,FIND("µ",SUBSTITUTE(A2565,",","µ",2))-FIND("µ",SUBSTITUTE(A2565,",","µ",1))+4))+1,2)),"JJ/MM/AA") &amp;","&amp;" "&amp; TEXT(VALUE(MID(A2565,FIND(""",""",A2565)+3,10)),"hh:mm:ss")&amp;" "&amp;MID(A2565,FIND("µ",SUBSTITUTE(A2565,",","µ",4))+2,FIND("µ",SUBSTITUTE(A2565,",","µ",5))-FIND("µ",SUBSTITUTE(A2565,",","µ",4))-3) &amp;" "&amp;MID(A2565,FIND("µ",SUBSTITUTE(A2565,",","µ",20))+2,FIND("µ",SUBSTITUTE(A2565,",","µ",21))-FIND("µ",SUBSTITUTE(A2565,",","µ",20))-3)&amp;" "&amp;MID(A2565,FIND("µ",SUBSTITUTE(A2565,",","µ",25))+2,FIND("µ",SUBSTITUTE(A2565,",","µ",26))-FIND("µ",SUBSTITUTE(A2565,",","µ",25))-3)&amp;" "&amp;"€"&amp;MID(A2565,FIND("µ",SUBSTITUTE(A2565,",","µ",26))+2,FIND("µ",SUBSTITUTE(A2565,",","µ",27))-FIND("µ",SUBSTITUTE(A2565,",","µ",26))-3),"NA")</f>
        <v>NA</v>
      </c>
      <c r="F2565" s="44" t="str">
        <f t="shared" si="205"/>
        <v/>
      </c>
      <c r="G2565" s="29"/>
    </row>
    <row r="2566" spans="2:7" x14ac:dyDescent="0.25">
      <c r="B2566" s="29">
        <f t="shared" si="203"/>
        <v>0</v>
      </c>
      <c r="C2566" s="29" t="str">
        <f t="shared" si="202"/>
        <v>#</v>
      </c>
      <c r="D2566" s="29">
        <f t="shared" si="204"/>
        <v>1</v>
      </c>
      <c r="E2566" s="30" t="str">
        <f t="shared" si="206"/>
        <v>NA</v>
      </c>
      <c r="F2566" s="44" t="str">
        <f t="shared" si="205"/>
        <v/>
      </c>
      <c r="G2566" s="29"/>
    </row>
    <row r="2567" spans="2:7" x14ac:dyDescent="0.25">
      <c r="B2567" s="29">
        <f t="shared" si="203"/>
        <v>0</v>
      </c>
      <c r="C2567" s="29" t="str">
        <f t="shared" si="202"/>
        <v>#</v>
      </c>
      <c r="D2567" s="29">
        <f t="shared" si="204"/>
        <v>1</v>
      </c>
      <c r="E2567" s="30" t="str">
        <f t="shared" si="206"/>
        <v>NA</v>
      </c>
      <c r="F2567" s="44" t="str">
        <f t="shared" si="205"/>
        <v/>
      </c>
      <c r="G2567" s="29"/>
    </row>
    <row r="2568" spans="2:7" x14ac:dyDescent="0.25">
      <c r="B2568" s="29">
        <f t="shared" si="203"/>
        <v>0</v>
      </c>
      <c r="C2568" s="29" t="str">
        <f t="shared" si="202"/>
        <v>#</v>
      </c>
      <c r="D2568" s="29">
        <f t="shared" si="204"/>
        <v>1</v>
      </c>
      <c r="E2568" s="30" t="str">
        <f t="shared" si="206"/>
        <v>NA</v>
      </c>
      <c r="F2568" s="44" t="str">
        <f t="shared" si="205"/>
        <v/>
      </c>
      <c r="G2568" s="29"/>
    </row>
    <row r="2569" spans="2:7" x14ac:dyDescent="0.25">
      <c r="B2569" s="29">
        <f t="shared" si="203"/>
        <v>0</v>
      </c>
      <c r="C2569" s="29" t="str">
        <f t="shared" si="202"/>
        <v>#</v>
      </c>
      <c r="D2569" s="29">
        <f t="shared" si="204"/>
        <v>1</v>
      </c>
      <c r="E2569" s="30" t="str">
        <f t="shared" si="206"/>
        <v>NA</v>
      </c>
      <c r="F2569" s="44" t="str">
        <f t="shared" si="205"/>
        <v/>
      </c>
      <c r="G2569" s="29"/>
    </row>
    <row r="2570" spans="2:7" x14ac:dyDescent="0.25">
      <c r="B2570" s="29">
        <f t="shared" si="203"/>
        <v>0</v>
      </c>
      <c r="C2570" s="29" t="str">
        <f t="shared" si="202"/>
        <v>#</v>
      </c>
      <c r="D2570" s="29">
        <f t="shared" si="204"/>
        <v>1</v>
      </c>
      <c r="E2570" s="30" t="str">
        <f t="shared" si="206"/>
        <v>NA</v>
      </c>
      <c r="F2570" s="44" t="str">
        <f t="shared" si="205"/>
        <v/>
      </c>
      <c r="G2570" s="29"/>
    </row>
    <row r="2571" spans="2:7" x14ac:dyDescent="0.25">
      <c r="B2571" s="29">
        <f t="shared" si="203"/>
        <v>0</v>
      </c>
      <c r="C2571" s="29" t="str">
        <f t="shared" si="202"/>
        <v>#</v>
      </c>
      <c r="D2571" s="29">
        <f t="shared" si="204"/>
        <v>1</v>
      </c>
      <c r="E2571" s="30" t="str">
        <f t="shared" si="206"/>
        <v>NA</v>
      </c>
      <c r="F2571" s="44" t="str">
        <f t="shared" si="205"/>
        <v/>
      </c>
      <c r="G2571" s="29"/>
    </row>
    <row r="2572" spans="2:7" x14ac:dyDescent="0.25">
      <c r="B2572" s="29">
        <f t="shared" si="203"/>
        <v>0</v>
      </c>
      <c r="C2572" s="29" t="str">
        <f t="shared" si="202"/>
        <v>#</v>
      </c>
      <c r="D2572" s="29">
        <f t="shared" si="204"/>
        <v>1</v>
      </c>
      <c r="E2572" s="30" t="str">
        <f t="shared" si="206"/>
        <v>NA</v>
      </c>
      <c r="F2572" s="44" t="str">
        <f t="shared" si="205"/>
        <v/>
      </c>
      <c r="G2572" s="29"/>
    </row>
    <row r="2573" spans="2:7" x14ac:dyDescent="0.25">
      <c r="B2573" s="29">
        <f t="shared" si="203"/>
        <v>0</v>
      </c>
      <c r="C2573" s="29" t="str">
        <f t="shared" si="202"/>
        <v>#</v>
      </c>
      <c r="D2573" s="29">
        <f t="shared" si="204"/>
        <v>1</v>
      </c>
      <c r="E2573" s="30" t="str">
        <f t="shared" si="206"/>
        <v>NA</v>
      </c>
      <c r="F2573" s="44" t="str">
        <f t="shared" si="205"/>
        <v/>
      </c>
      <c r="G2573" s="29"/>
    </row>
    <row r="2574" spans="2:7" x14ac:dyDescent="0.25">
      <c r="B2574" s="29">
        <f t="shared" si="203"/>
        <v>0</v>
      </c>
      <c r="C2574" s="29" t="str">
        <f t="shared" si="202"/>
        <v>#</v>
      </c>
      <c r="D2574" s="29">
        <f t="shared" si="204"/>
        <v>1</v>
      </c>
      <c r="E2574" s="30" t="str">
        <f t="shared" si="206"/>
        <v>NA</v>
      </c>
      <c r="F2574" s="44" t="str">
        <f t="shared" si="205"/>
        <v/>
      </c>
      <c r="G2574" s="29"/>
    </row>
    <row r="2575" spans="2:7" x14ac:dyDescent="0.25">
      <c r="B2575" s="29">
        <f t="shared" si="203"/>
        <v>0</v>
      </c>
      <c r="C2575" s="29" t="str">
        <f t="shared" si="202"/>
        <v>#</v>
      </c>
      <c r="D2575" s="29">
        <f t="shared" si="204"/>
        <v>1</v>
      </c>
      <c r="E2575" s="30" t="str">
        <f t="shared" si="206"/>
        <v>NA</v>
      </c>
      <c r="F2575" s="44" t="str">
        <f t="shared" si="205"/>
        <v/>
      </c>
      <c r="G2575" s="29"/>
    </row>
    <row r="2576" spans="2:7" x14ac:dyDescent="0.25">
      <c r="B2576" s="29">
        <f t="shared" si="203"/>
        <v>0</v>
      </c>
      <c r="C2576" s="29" t="str">
        <f t="shared" si="202"/>
        <v>#</v>
      </c>
      <c r="D2576" s="29">
        <f t="shared" si="204"/>
        <v>1</v>
      </c>
      <c r="E2576" s="30" t="str">
        <f t="shared" si="206"/>
        <v>NA</v>
      </c>
      <c r="F2576" s="44" t="str">
        <f t="shared" si="205"/>
        <v/>
      </c>
      <c r="G2576" s="29"/>
    </row>
    <row r="2577" spans="2:7" x14ac:dyDescent="0.25">
      <c r="B2577" s="29">
        <f t="shared" si="203"/>
        <v>0</v>
      </c>
      <c r="C2577" s="29" t="str">
        <f t="shared" si="202"/>
        <v>#</v>
      </c>
      <c r="D2577" s="29">
        <f t="shared" si="204"/>
        <v>1</v>
      </c>
      <c r="E2577" s="30" t="str">
        <f t="shared" si="206"/>
        <v>NA</v>
      </c>
      <c r="F2577" s="44" t="str">
        <f t="shared" si="205"/>
        <v/>
      </c>
      <c r="G2577" s="29"/>
    </row>
    <row r="2578" spans="2:7" x14ac:dyDescent="0.25">
      <c r="B2578" s="29">
        <f t="shared" si="203"/>
        <v>0</v>
      </c>
      <c r="C2578" s="29" t="str">
        <f t="shared" si="202"/>
        <v>#</v>
      </c>
      <c r="D2578" s="29">
        <f t="shared" si="204"/>
        <v>1</v>
      </c>
      <c r="E2578" s="30" t="str">
        <f t="shared" si="206"/>
        <v>NA</v>
      </c>
      <c r="F2578" s="44" t="str">
        <f t="shared" si="205"/>
        <v/>
      </c>
      <c r="G2578" s="29"/>
    </row>
    <row r="2579" spans="2:7" x14ac:dyDescent="0.25">
      <c r="B2579" s="29">
        <f t="shared" si="203"/>
        <v>0</v>
      </c>
      <c r="C2579" s="29" t="str">
        <f t="shared" ref="C2579:C2642" si="207" xml:space="preserve"> "#" &amp; IFERROR(MID(A2579,1,FIND(",",A2579,1)-1),"")</f>
        <v>#</v>
      </c>
      <c r="D2579" s="29">
        <f t="shared" si="204"/>
        <v>1</v>
      </c>
      <c r="E2579" s="30" t="str">
        <f t="shared" si="206"/>
        <v>NA</v>
      </c>
      <c r="F2579" s="44" t="str">
        <f t="shared" si="205"/>
        <v/>
      </c>
      <c r="G2579" s="29"/>
    </row>
    <row r="2580" spans="2:7" x14ac:dyDescent="0.25">
      <c r="B2580" s="29">
        <f t="shared" si="203"/>
        <v>0</v>
      </c>
      <c r="C2580" s="29" t="str">
        <f t="shared" si="207"/>
        <v>#</v>
      </c>
      <c r="D2580" s="29">
        <f t="shared" si="204"/>
        <v>1</v>
      </c>
      <c r="E2580" s="30" t="str">
        <f t="shared" si="206"/>
        <v>NA</v>
      </c>
      <c r="F2580" s="44" t="str">
        <f t="shared" si="205"/>
        <v/>
      </c>
      <c r="G2580" s="29"/>
    </row>
    <row r="2581" spans="2:7" x14ac:dyDescent="0.25">
      <c r="B2581" s="29">
        <f t="shared" si="203"/>
        <v>0</v>
      </c>
      <c r="C2581" s="29" t="str">
        <f t="shared" si="207"/>
        <v>#</v>
      </c>
      <c r="D2581" s="29">
        <f t="shared" si="204"/>
        <v>1</v>
      </c>
      <c r="E2581" s="30" t="str">
        <f t="shared" si="206"/>
        <v>NA</v>
      </c>
      <c r="F2581" s="44" t="str">
        <f t="shared" si="205"/>
        <v/>
      </c>
      <c r="G2581" s="29"/>
    </row>
    <row r="2582" spans="2:7" x14ac:dyDescent="0.25">
      <c r="B2582" s="29">
        <f t="shared" si="203"/>
        <v>0</v>
      </c>
      <c r="C2582" s="29" t="str">
        <f t="shared" si="207"/>
        <v>#</v>
      </c>
      <c r="D2582" s="29">
        <f t="shared" si="204"/>
        <v>1</v>
      </c>
      <c r="E2582" s="30" t="str">
        <f t="shared" si="206"/>
        <v>NA</v>
      </c>
      <c r="F2582" s="44" t="str">
        <f t="shared" si="205"/>
        <v/>
      </c>
      <c r="G2582" s="29"/>
    </row>
    <row r="2583" spans="2:7" x14ac:dyDescent="0.25">
      <c r="B2583" s="29">
        <f t="shared" si="203"/>
        <v>0</v>
      </c>
      <c r="C2583" s="29" t="str">
        <f t="shared" si="207"/>
        <v>#</v>
      </c>
      <c r="D2583" s="29">
        <f t="shared" si="204"/>
        <v>1</v>
      </c>
      <c r="E2583" s="30" t="str">
        <f t="shared" si="206"/>
        <v>NA</v>
      </c>
      <c r="F2583" s="44" t="str">
        <f t="shared" si="205"/>
        <v/>
      </c>
      <c r="G2583" s="29"/>
    </row>
    <row r="2584" spans="2:7" x14ac:dyDescent="0.25">
      <c r="B2584" s="29">
        <f t="shared" si="203"/>
        <v>0</v>
      </c>
      <c r="C2584" s="29" t="str">
        <f t="shared" si="207"/>
        <v>#</v>
      </c>
      <c r="D2584" s="29">
        <f t="shared" si="204"/>
        <v>1</v>
      </c>
      <c r="E2584" s="30" t="str">
        <f t="shared" si="206"/>
        <v>NA</v>
      </c>
      <c r="F2584" s="44" t="str">
        <f t="shared" si="205"/>
        <v/>
      </c>
      <c r="G2584" s="29"/>
    </row>
    <row r="2585" spans="2:7" x14ac:dyDescent="0.25">
      <c r="B2585" s="29">
        <f t="shared" si="203"/>
        <v>0</v>
      </c>
      <c r="C2585" s="29" t="str">
        <f t="shared" si="207"/>
        <v>#</v>
      </c>
      <c r="D2585" s="29">
        <f t="shared" si="204"/>
        <v>1</v>
      </c>
      <c r="E2585" s="30" t="str">
        <f t="shared" si="206"/>
        <v>NA</v>
      </c>
      <c r="F2585" s="44" t="str">
        <f t="shared" si="205"/>
        <v/>
      </c>
      <c r="G2585" s="29"/>
    </row>
    <row r="2586" spans="2:7" x14ac:dyDescent="0.25">
      <c r="B2586" s="29">
        <f t="shared" si="203"/>
        <v>0</v>
      </c>
      <c r="C2586" s="29" t="str">
        <f t="shared" si="207"/>
        <v>#</v>
      </c>
      <c r="D2586" s="29">
        <f t="shared" si="204"/>
        <v>1</v>
      </c>
      <c r="E2586" s="30" t="str">
        <f t="shared" si="206"/>
        <v>NA</v>
      </c>
      <c r="F2586" s="44" t="str">
        <f t="shared" si="205"/>
        <v/>
      </c>
      <c r="G2586" s="29"/>
    </row>
    <row r="2587" spans="2:7" x14ac:dyDescent="0.25">
      <c r="B2587" s="29">
        <f t="shared" si="203"/>
        <v>0</v>
      </c>
      <c r="C2587" s="29" t="str">
        <f t="shared" si="207"/>
        <v>#</v>
      </c>
      <c r="D2587" s="29">
        <f t="shared" si="204"/>
        <v>1</v>
      </c>
      <c r="E2587" s="30" t="str">
        <f t="shared" si="206"/>
        <v>NA</v>
      </c>
      <c r="F2587" s="44" t="str">
        <f t="shared" si="205"/>
        <v/>
      </c>
      <c r="G2587" s="29"/>
    </row>
    <row r="2588" spans="2:7" x14ac:dyDescent="0.25">
      <c r="B2588" s="29">
        <f t="shared" si="203"/>
        <v>0</v>
      </c>
      <c r="C2588" s="29" t="str">
        <f t="shared" si="207"/>
        <v>#</v>
      </c>
      <c r="D2588" s="29">
        <f t="shared" si="204"/>
        <v>1</v>
      </c>
      <c r="E2588" s="30" t="str">
        <f t="shared" si="206"/>
        <v>NA</v>
      </c>
      <c r="F2588" s="44" t="str">
        <f t="shared" si="205"/>
        <v/>
      </c>
      <c r="G2588" s="29"/>
    </row>
    <row r="2589" spans="2:7" x14ac:dyDescent="0.25">
      <c r="B2589" s="29">
        <f t="shared" si="203"/>
        <v>0</v>
      </c>
      <c r="C2589" s="29" t="str">
        <f t="shared" si="207"/>
        <v>#</v>
      </c>
      <c r="D2589" s="29">
        <f t="shared" si="204"/>
        <v>1</v>
      </c>
      <c r="E2589" s="30" t="str">
        <f t="shared" si="206"/>
        <v>NA</v>
      </c>
      <c r="F2589" s="44" t="str">
        <f t="shared" si="205"/>
        <v/>
      </c>
      <c r="G2589" s="29"/>
    </row>
    <row r="2590" spans="2:7" x14ac:dyDescent="0.25">
      <c r="B2590" s="29">
        <f t="shared" si="203"/>
        <v>0</v>
      </c>
      <c r="C2590" s="29" t="str">
        <f t="shared" si="207"/>
        <v>#</v>
      </c>
      <c r="D2590" s="29">
        <f t="shared" si="204"/>
        <v>1</v>
      </c>
      <c r="E2590" s="30" t="str">
        <f t="shared" si="206"/>
        <v>NA</v>
      </c>
      <c r="F2590" s="44" t="str">
        <f t="shared" si="205"/>
        <v/>
      </c>
      <c r="G2590" s="29"/>
    </row>
    <row r="2591" spans="2:7" x14ac:dyDescent="0.25">
      <c r="B2591" s="29">
        <f t="shared" si="203"/>
        <v>0</v>
      </c>
      <c r="C2591" s="29" t="str">
        <f t="shared" si="207"/>
        <v>#</v>
      </c>
      <c r="D2591" s="29">
        <f t="shared" si="204"/>
        <v>1</v>
      </c>
      <c r="E2591" s="30" t="str">
        <f t="shared" si="206"/>
        <v>NA</v>
      </c>
      <c r="F2591" s="44" t="str">
        <f t="shared" si="205"/>
        <v/>
      </c>
      <c r="G2591" s="29"/>
    </row>
    <row r="2592" spans="2:7" x14ac:dyDescent="0.25">
      <c r="B2592" s="29">
        <f t="shared" si="203"/>
        <v>0</v>
      </c>
      <c r="C2592" s="29" t="str">
        <f t="shared" si="207"/>
        <v>#</v>
      </c>
      <c r="D2592" s="29">
        <f t="shared" si="204"/>
        <v>1</v>
      </c>
      <c r="E2592" s="30" t="str">
        <f t="shared" si="206"/>
        <v>NA</v>
      </c>
      <c r="F2592" s="44" t="str">
        <f t="shared" si="205"/>
        <v/>
      </c>
      <c r="G2592" s="29"/>
    </row>
    <row r="2593" spans="2:7" x14ac:dyDescent="0.25">
      <c r="B2593" s="29">
        <f t="shared" si="203"/>
        <v>0</v>
      </c>
      <c r="C2593" s="29" t="str">
        <f t="shared" si="207"/>
        <v>#</v>
      </c>
      <c r="D2593" s="29">
        <f t="shared" si="204"/>
        <v>1</v>
      </c>
      <c r="E2593" s="30" t="str">
        <f t="shared" si="206"/>
        <v>NA</v>
      </c>
      <c r="F2593" s="44" t="str">
        <f t="shared" si="205"/>
        <v/>
      </c>
      <c r="G2593" s="29"/>
    </row>
    <row r="2594" spans="2:7" x14ac:dyDescent="0.25">
      <c r="B2594" s="29">
        <f t="shared" si="203"/>
        <v>0</v>
      </c>
      <c r="C2594" s="29" t="str">
        <f t="shared" si="207"/>
        <v>#</v>
      </c>
      <c r="D2594" s="29">
        <f t="shared" si="204"/>
        <v>1</v>
      </c>
      <c r="E2594" s="30" t="str">
        <f t="shared" si="206"/>
        <v>NA</v>
      </c>
      <c r="F2594" s="44" t="str">
        <f t="shared" si="205"/>
        <v/>
      </c>
      <c r="G2594" s="29"/>
    </row>
    <row r="2595" spans="2:7" x14ac:dyDescent="0.25">
      <c r="B2595" s="29">
        <f t="shared" si="203"/>
        <v>0</v>
      </c>
      <c r="C2595" s="29" t="str">
        <f t="shared" si="207"/>
        <v>#</v>
      </c>
      <c r="D2595" s="29">
        <f t="shared" si="204"/>
        <v>1</v>
      </c>
      <c r="E2595" s="30" t="str">
        <f t="shared" si="206"/>
        <v>NA</v>
      </c>
      <c r="F2595" s="44" t="str">
        <f t="shared" si="205"/>
        <v/>
      </c>
      <c r="G2595" s="29"/>
    </row>
    <row r="2596" spans="2:7" x14ac:dyDescent="0.25">
      <c r="B2596" s="29">
        <f t="shared" si="203"/>
        <v>0</v>
      </c>
      <c r="C2596" s="29" t="str">
        <f t="shared" si="207"/>
        <v>#</v>
      </c>
      <c r="D2596" s="29">
        <f t="shared" si="204"/>
        <v>1</v>
      </c>
      <c r="E2596" s="30" t="str">
        <f t="shared" si="206"/>
        <v>NA</v>
      </c>
      <c r="F2596" s="44" t="str">
        <f t="shared" si="205"/>
        <v/>
      </c>
      <c r="G2596" s="29"/>
    </row>
    <row r="2597" spans="2:7" x14ac:dyDescent="0.25">
      <c r="B2597" s="29">
        <f t="shared" si="203"/>
        <v>0</v>
      </c>
      <c r="C2597" s="29" t="str">
        <f t="shared" si="207"/>
        <v>#</v>
      </c>
      <c r="D2597" s="29">
        <f t="shared" si="204"/>
        <v>1</v>
      </c>
      <c r="E2597" s="30" t="str">
        <f t="shared" si="206"/>
        <v>NA</v>
      </c>
      <c r="F2597" s="44" t="str">
        <f t="shared" si="205"/>
        <v/>
      </c>
      <c r="G2597" s="29"/>
    </row>
    <row r="2598" spans="2:7" x14ac:dyDescent="0.25">
      <c r="B2598" s="29">
        <f t="shared" si="203"/>
        <v>0</v>
      </c>
      <c r="C2598" s="29" t="str">
        <f t="shared" si="207"/>
        <v>#</v>
      </c>
      <c r="D2598" s="29">
        <f t="shared" si="204"/>
        <v>1</v>
      </c>
      <c r="E2598" s="30" t="str">
        <f t="shared" si="206"/>
        <v>NA</v>
      </c>
      <c r="F2598" s="44" t="str">
        <f t="shared" si="205"/>
        <v/>
      </c>
      <c r="G2598" s="29"/>
    </row>
    <row r="2599" spans="2:7" x14ac:dyDescent="0.25">
      <c r="B2599" s="29">
        <f t="shared" si="203"/>
        <v>0</v>
      </c>
      <c r="C2599" s="29" t="str">
        <f t="shared" si="207"/>
        <v>#</v>
      </c>
      <c r="D2599" s="29">
        <f t="shared" si="204"/>
        <v>1</v>
      </c>
      <c r="E2599" s="30" t="str">
        <f t="shared" si="206"/>
        <v>NA</v>
      </c>
      <c r="F2599" s="44" t="str">
        <f t="shared" si="205"/>
        <v/>
      </c>
      <c r="G2599" s="29"/>
    </row>
    <row r="2600" spans="2:7" x14ac:dyDescent="0.25">
      <c r="B2600" s="29">
        <f t="shared" si="203"/>
        <v>0</v>
      </c>
      <c r="C2600" s="29" t="str">
        <f t="shared" si="207"/>
        <v>#</v>
      </c>
      <c r="D2600" s="29">
        <f t="shared" si="204"/>
        <v>1</v>
      </c>
      <c r="E2600" s="30" t="str">
        <f t="shared" si="206"/>
        <v>NA</v>
      </c>
      <c r="F2600" s="44" t="str">
        <f t="shared" si="205"/>
        <v/>
      </c>
      <c r="G2600" s="29"/>
    </row>
    <row r="2601" spans="2:7" x14ac:dyDescent="0.25">
      <c r="B2601" s="29">
        <f t="shared" si="203"/>
        <v>0</v>
      </c>
      <c r="C2601" s="29" t="str">
        <f t="shared" si="207"/>
        <v>#</v>
      </c>
      <c r="D2601" s="29">
        <f t="shared" si="204"/>
        <v>1</v>
      </c>
      <c r="E2601" s="30" t="str">
        <f t="shared" si="206"/>
        <v>NA</v>
      </c>
      <c r="F2601" s="44" t="str">
        <f t="shared" si="205"/>
        <v/>
      </c>
      <c r="G2601" s="29"/>
    </row>
    <row r="2602" spans="2:7" x14ac:dyDescent="0.25">
      <c r="B2602" s="29">
        <f t="shared" si="203"/>
        <v>0</v>
      </c>
      <c r="C2602" s="29" t="str">
        <f t="shared" si="207"/>
        <v>#</v>
      </c>
      <c r="D2602" s="29">
        <f t="shared" si="204"/>
        <v>1</v>
      </c>
      <c r="E2602" s="30" t="str">
        <f t="shared" si="206"/>
        <v>NA</v>
      </c>
      <c r="F2602" s="44" t="str">
        <f t="shared" si="205"/>
        <v/>
      </c>
      <c r="G2602" s="29"/>
    </row>
    <row r="2603" spans="2:7" x14ac:dyDescent="0.25">
      <c r="B2603" s="29">
        <f t="shared" si="203"/>
        <v>0</v>
      </c>
      <c r="C2603" s="29" t="str">
        <f t="shared" si="207"/>
        <v>#</v>
      </c>
      <c r="D2603" s="29">
        <f t="shared" si="204"/>
        <v>1</v>
      </c>
      <c r="E2603" s="30" t="str">
        <f t="shared" si="206"/>
        <v>NA</v>
      </c>
      <c r="F2603" s="44" t="str">
        <f t="shared" si="205"/>
        <v/>
      </c>
      <c r="G2603" s="29"/>
    </row>
    <row r="2604" spans="2:7" x14ac:dyDescent="0.25">
      <c r="B2604" s="29">
        <f t="shared" si="203"/>
        <v>0</v>
      </c>
      <c r="C2604" s="29" t="str">
        <f t="shared" si="207"/>
        <v>#</v>
      </c>
      <c r="D2604" s="29">
        <f t="shared" si="204"/>
        <v>1</v>
      </c>
      <c r="E2604" s="30" t="str">
        <f t="shared" si="206"/>
        <v>NA</v>
      </c>
      <c r="F2604" s="44" t="str">
        <f t="shared" si="205"/>
        <v/>
      </c>
      <c r="G2604" s="29"/>
    </row>
    <row r="2605" spans="2:7" x14ac:dyDescent="0.25">
      <c r="B2605" s="29">
        <f t="shared" si="203"/>
        <v>0</v>
      </c>
      <c r="C2605" s="29" t="str">
        <f t="shared" si="207"/>
        <v>#</v>
      </c>
      <c r="D2605" s="29">
        <f t="shared" si="204"/>
        <v>1</v>
      </c>
      <c r="E2605" s="30" t="str">
        <f t="shared" si="206"/>
        <v>NA</v>
      </c>
      <c r="F2605" s="44" t="str">
        <f t="shared" si="205"/>
        <v/>
      </c>
      <c r="G2605" s="29"/>
    </row>
    <row r="2606" spans="2:7" x14ac:dyDescent="0.25">
      <c r="B2606" s="29">
        <f t="shared" si="203"/>
        <v>0</v>
      </c>
      <c r="C2606" s="29" t="str">
        <f t="shared" si="207"/>
        <v>#</v>
      </c>
      <c r="D2606" s="29">
        <f t="shared" si="204"/>
        <v>1</v>
      </c>
      <c r="E2606" s="30" t="str">
        <f t="shared" si="206"/>
        <v>NA</v>
      </c>
      <c r="F2606" s="44" t="str">
        <f t="shared" si="205"/>
        <v/>
      </c>
      <c r="G2606" s="29"/>
    </row>
    <row r="2607" spans="2:7" x14ac:dyDescent="0.25">
      <c r="B2607" s="29">
        <f t="shared" si="203"/>
        <v>0</v>
      </c>
      <c r="C2607" s="29" t="str">
        <f t="shared" si="207"/>
        <v>#</v>
      </c>
      <c r="D2607" s="29">
        <f t="shared" si="204"/>
        <v>1</v>
      </c>
      <c r="E2607" s="30" t="str">
        <f t="shared" si="206"/>
        <v>NA</v>
      </c>
      <c r="F2607" s="44" t="str">
        <f t="shared" si="205"/>
        <v/>
      </c>
      <c r="G2607" s="29"/>
    </row>
    <row r="2608" spans="2:7" x14ac:dyDescent="0.25">
      <c r="B2608" s="29">
        <f t="shared" si="203"/>
        <v>0</v>
      </c>
      <c r="C2608" s="29" t="str">
        <f t="shared" si="207"/>
        <v>#</v>
      </c>
      <c r="D2608" s="29">
        <f t="shared" si="204"/>
        <v>1</v>
      </c>
      <c r="E2608" s="30" t="str">
        <f t="shared" si="206"/>
        <v>NA</v>
      </c>
      <c r="F2608" s="44" t="str">
        <f t="shared" si="205"/>
        <v/>
      </c>
      <c r="G2608" s="29"/>
    </row>
    <row r="2609" spans="2:7" x14ac:dyDescent="0.25">
      <c r="B2609" s="29">
        <f t="shared" si="203"/>
        <v>0</v>
      </c>
      <c r="C2609" s="29" t="str">
        <f t="shared" si="207"/>
        <v>#</v>
      </c>
      <c r="D2609" s="29">
        <f t="shared" si="204"/>
        <v>1</v>
      </c>
      <c r="E2609" s="30" t="str">
        <f t="shared" si="206"/>
        <v>NA</v>
      </c>
      <c r="F2609" s="44" t="str">
        <f t="shared" si="205"/>
        <v/>
      </c>
      <c r="G2609" s="29"/>
    </row>
    <row r="2610" spans="2:7" x14ac:dyDescent="0.25">
      <c r="B2610" s="29">
        <f t="shared" si="203"/>
        <v>0</v>
      </c>
      <c r="C2610" s="29" t="str">
        <f t="shared" si="207"/>
        <v>#</v>
      </c>
      <c r="D2610" s="29">
        <f t="shared" si="204"/>
        <v>1</v>
      </c>
      <c r="E2610" s="30" t="str">
        <f t="shared" si="206"/>
        <v>NA</v>
      </c>
      <c r="F2610" s="44" t="str">
        <f t="shared" si="205"/>
        <v/>
      </c>
      <c r="G2610" s="29"/>
    </row>
    <row r="2611" spans="2:7" x14ac:dyDescent="0.25">
      <c r="B2611" s="29">
        <f t="shared" si="203"/>
        <v>0</v>
      </c>
      <c r="C2611" s="29" t="str">
        <f t="shared" si="207"/>
        <v>#</v>
      </c>
      <c r="D2611" s="29">
        <f t="shared" si="204"/>
        <v>1</v>
      </c>
      <c r="E2611" s="30" t="str">
        <f t="shared" si="206"/>
        <v>NA</v>
      </c>
      <c r="F2611" s="44" t="str">
        <f t="shared" si="205"/>
        <v/>
      </c>
      <c r="G2611" s="29"/>
    </row>
    <row r="2612" spans="2:7" x14ac:dyDescent="0.25">
      <c r="B2612" s="29">
        <f t="shared" si="203"/>
        <v>0</v>
      </c>
      <c r="C2612" s="29" t="str">
        <f t="shared" si="207"/>
        <v>#</v>
      </c>
      <c r="D2612" s="29">
        <f t="shared" si="204"/>
        <v>1</v>
      </c>
      <c r="E2612" s="30" t="str">
        <f t="shared" si="206"/>
        <v>NA</v>
      </c>
      <c r="F2612" s="44" t="str">
        <f t="shared" si="205"/>
        <v/>
      </c>
      <c r="G2612" s="29"/>
    </row>
    <row r="2613" spans="2:7" x14ac:dyDescent="0.25">
      <c r="B2613" s="29">
        <f t="shared" si="203"/>
        <v>0</v>
      </c>
      <c r="C2613" s="29" t="str">
        <f t="shared" si="207"/>
        <v>#</v>
      </c>
      <c r="D2613" s="29">
        <f t="shared" si="204"/>
        <v>1</v>
      </c>
      <c r="E2613" s="30" t="str">
        <f t="shared" si="206"/>
        <v>NA</v>
      </c>
      <c r="F2613" s="44" t="str">
        <f t="shared" si="205"/>
        <v/>
      </c>
      <c r="G2613" s="29"/>
    </row>
    <row r="2614" spans="2:7" x14ac:dyDescent="0.25">
      <c r="B2614" s="29">
        <f t="shared" si="203"/>
        <v>0</v>
      </c>
      <c r="C2614" s="29" t="str">
        <f t="shared" si="207"/>
        <v>#</v>
      </c>
      <c r="D2614" s="29">
        <f t="shared" si="204"/>
        <v>1</v>
      </c>
      <c r="E2614" s="30" t="str">
        <f t="shared" si="206"/>
        <v>NA</v>
      </c>
      <c r="F2614" s="44" t="str">
        <f t="shared" si="205"/>
        <v/>
      </c>
      <c r="G2614" s="29"/>
    </row>
    <row r="2615" spans="2:7" x14ac:dyDescent="0.25">
      <c r="B2615" s="29">
        <f t="shared" si="203"/>
        <v>0</v>
      </c>
      <c r="C2615" s="29" t="str">
        <f t="shared" si="207"/>
        <v>#</v>
      </c>
      <c r="D2615" s="29">
        <f t="shared" si="204"/>
        <v>1</v>
      </c>
      <c r="E2615" s="30" t="str">
        <f t="shared" si="206"/>
        <v>NA</v>
      </c>
      <c r="F2615" s="44" t="str">
        <f t="shared" si="205"/>
        <v/>
      </c>
      <c r="G2615" s="29"/>
    </row>
    <row r="2616" spans="2:7" x14ac:dyDescent="0.25">
      <c r="B2616" s="29">
        <f t="shared" si="203"/>
        <v>0</v>
      </c>
      <c r="C2616" s="29" t="str">
        <f t="shared" si="207"/>
        <v>#</v>
      </c>
      <c r="D2616" s="29">
        <f t="shared" si="204"/>
        <v>1</v>
      </c>
      <c r="E2616" s="30" t="str">
        <f t="shared" si="206"/>
        <v>NA</v>
      </c>
      <c r="F2616" s="44" t="str">
        <f t="shared" si="205"/>
        <v/>
      </c>
      <c r="G2616" s="29"/>
    </row>
    <row r="2617" spans="2:7" x14ac:dyDescent="0.25">
      <c r="B2617" s="29">
        <f t="shared" si="203"/>
        <v>0</v>
      </c>
      <c r="C2617" s="29" t="str">
        <f t="shared" si="207"/>
        <v>#</v>
      </c>
      <c r="D2617" s="29">
        <f t="shared" si="204"/>
        <v>1</v>
      </c>
      <c r="E2617" s="30" t="str">
        <f t="shared" si="206"/>
        <v>NA</v>
      </c>
      <c r="F2617" s="44" t="str">
        <f t="shared" si="205"/>
        <v/>
      </c>
      <c r="G2617" s="29"/>
    </row>
    <row r="2618" spans="2:7" x14ac:dyDescent="0.25">
      <c r="B2618" s="29">
        <f t="shared" si="203"/>
        <v>0</v>
      </c>
      <c r="C2618" s="29" t="str">
        <f t="shared" si="207"/>
        <v>#</v>
      </c>
      <c r="D2618" s="29">
        <f t="shared" si="204"/>
        <v>1</v>
      </c>
      <c r="E2618" s="30" t="str">
        <f t="shared" si="206"/>
        <v>NA</v>
      </c>
      <c r="F2618" s="44" t="str">
        <f t="shared" si="205"/>
        <v/>
      </c>
      <c r="G2618" s="29"/>
    </row>
    <row r="2619" spans="2:7" x14ac:dyDescent="0.25">
      <c r="B2619" s="29">
        <f t="shared" si="203"/>
        <v>0</v>
      </c>
      <c r="C2619" s="29" t="str">
        <f t="shared" si="207"/>
        <v>#</v>
      </c>
      <c r="D2619" s="29">
        <f t="shared" si="204"/>
        <v>1</v>
      </c>
      <c r="E2619" s="30" t="str">
        <f t="shared" si="206"/>
        <v>NA</v>
      </c>
      <c r="F2619" s="44" t="str">
        <f t="shared" si="205"/>
        <v/>
      </c>
      <c r="G2619" s="29"/>
    </row>
    <row r="2620" spans="2:7" x14ac:dyDescent="0.25">
      <c r="B2620" s="29">
        <f t="shared" si="203"/>
        <v>0</v>
      </c>
      <c r="C2620" s="29" t="str">
        <f t="shared" si="207"/>
        <v>#</v>
      </c>
      <c r="D2620" s="29">
        <f t="shared" si="204"/>
        <v>1</v>
      </c>
      <c r="E2620" s="30" t="str">
        <f t="shared" si="206"/>
        <v>NA</v>
      </c>
      <c r="F2620" s="44" t="str">
        <f t="shared" si="205"/>
        <v/>
      </c>
      <c r="G2620" s="29"/>
    </row>
    <row r="2621" spans="2:7" x14ac:dyDescent="0.25">
      <c r="B2621" s="29">
        <f t="shared" si="203"/>
        <v>0</v>
      </c>
      <c r="C2621" s="29" t="str">
        <f t="shared" si="207"/>
        <v>#</v>
      </c>
      <c r="D2621" s="29">
        <f t="shared" si="204"/>
        <v>1</v>
      </c>
      <c r="E2621" s="30" t="str">
        <f t="shared" si="206"/>
        <v>NA</v>
      </c>
      <c r="F2621" s="44" t="str">
        <f t="shared" si="205"/>
        <v/>
      </c>
      <c r="G2621" s="29"/>
    </row>
    <row r="2622" spans="2:7" x14ac:dyDescent="0.25">
      <c r="B2622" s="29">
        <f t="shared" si="203"/>
        <v>0</v>
      </c>
      <c r="C2622" s="29" t="str">
        <f t="shared" si="207"/>
        <v>#</v>
      </c>
      <c r="D2622" s="29">
        <f t="shared" si="204"/>
        <v>1</v>
      </c>
      <c r="E2622" s="30" t="str">
        <f t="shared" si="206"/>
        <v>NA</v>
      </c>
      <c r="F2622" s="44" t="str">
        <f t="shared" si="205"/>
        <v/>
      </c>
      <c r="G2622" s="29"/>
    </row>
    <row r="2623" spans="2:7" x14ac:dyDescent="0.25">
      <c r="B2623" s="29">
        <f t="shared" si="203"/>
        <v>0</v>
      </c>
      <c r="C2623" s="29" t="str">
        <f t="shared" si="207"/>
        <v>#</v>
      </c>
      <c r="D2623" s="29">
        <f t="shared" si="204"/>
        <v>1</v>
      </c>
      <c r="E2623" s="30" t="str">
        <f t="shared" si="206"/>
        <v>NA</v>
      </c>
      <c r="F2623" s="44" t="str">
        <f t="shared" si="205"/>
        <v/>
      </c>
      <c r="G2623" s="29"/>
    </row>
    <row r="2624" spans="2:7" x14ac:dyDescent="0.25">
      <c r="B2624" s="29">
        <f t="shared" si="203"/>
        <v>0</v>
      </c>
      <c r="C2624" s="29" t="str">
        <f t="shared" si="207"/>
        <v>#</v>
      </c>
      <c r="D2624" s="29">
        <f t="shared" si="204"/>
        <v>1</v>
      </c>
      <c r="E2624" s="30" t="str">
        <f t="shared" si="206"/>
        <v>NA</v>
      </c>
      <c r="F2624" s="44" t="str">
        <f t="shared" si="205"/>
        <v/>
      </c>
      <c r="G2624" s="29"/>
    </row>
    <row r="2625" spans="2:7" x14ac:dyDescent="0.25">
      <c r="B2625" s="29">
        <f t="shared" si="203"/>
        <v>0</v>
      </c>
      <c r="C2625" s="29" t="str">
        <f t="shared" si="207"/>
        <v>#</v>
      </c>
      <c r="D2625" s="29">
        <f t="shared" si="204"/>
        <v>1</v>
      </c>
      <c r="E2625" s="30" t="str">
        <f t="shared" si="206"/>
        <v>NA</v>
      </c>
      <c r="F2625" s="44" t="str">
        <f t="shared" si="205"/>
        <v/>
      </c>
      <c r="G2625" s="29"/>
    </row>
    <row r="2626" spans="2:7" x14ac:dyDescent="0.25">
      <c r="B2626" s="29">
        <f t="shared" ref="B2626:B2689" si="208">LEN(A2626)</f>
        <v>0</v>
      </c>
      <c r="C2626" s="29" t="str">
        <f t="shared" si="207"/>
        <v>#</v>
      </c>
      <c r="D2626" s="29">
        <f t="shared" ref="D2626:D2689" si="209">LEN(C2626)</f>
        <v>1</v>
      </c>
      <c r="E2626" s="30" t="str">
        <f t="shared" si="206"/>
        <v>NA</v>
      </c>
      <c r="F2626" s="44" t="str">
        <f t="shared" ref="F2626:F2689" si="210">IFERROR(MID(E2626,1,FIND(",",E2626,1)-1),"")</f>
        <v/>
      </c>
      <c r="G2626" s="29"/>
    </row>
    <row r="2627" spans="2:7" x14ac:dyDescent="0.25">
      <c r="B2627" s="29">
        <f t="shared" si="208"/>
        <v>0</v>
      </c>
      <c r="C2627" s="29" t="str">
        <f t="shared" si="207"/>
        <v>#</v>
      </c>
      <c r="D2627" s="29">
        <f t="shared" si="209"/>
        <v>1</v>
      </c>
      <c r="E2627" s="30" t="str">
        <f t="shared" si="206"/>
        <v>NA</v>
      </c>
      <c r="F2627" s="44" t="str">
        <f t="shared" si="210"/>
        <v/>
      </c>
      <c r="G2627" s="29"/>
    </row>
    <row r="2628" spans="2:7" x14ac:dyDescent="0.25">
      <c r="B2628" s="29">
        <f t="shared" si="208"/>
        <v>0</v>
      </c>
      <c r="C2628" s="29" t="str">
        <f t="shared" si="207"/>
        <v>#</v>
      </c>
      <c r="D2628" s="29">
        <f t="shared" si="209"/>
        <v>1</v>
      </c>
      <c r="E2628" s="30" t="str">
        <f t="shared" si="206"/>
        <v>NA</v>
      </c>
      <c r="F2628" s="44" t="str">
        <f t="shared" si="210"/>
        <v/>
      </c>
      <c r="G2628" s="29"/>
    </row>
    <row r="2629" spans="2:7" x14ac:dyDescent="0.25">
      <c r="B2629" s="29">
        <f t="shared" si="208"/>
        <v>0</v>
      </c>
      <c r="C2629" s="29" t="str">
        <f t="shared" si="207"/>
        <v>#</v>
      </c>
      <c r="D2629" s="29">
        <f t="shared" si="209"/>
        <v>1</v>
      </c>
      <c r="E2629" s="30" t="str">
        <f t="shared" ref="E2629:E2692" si="211">IFERROR(TEXT(DATE(RIGHT(MID(A2629,FIND("µ",SUBSTITUTE(A2629,",","µ",1))+2,FIND("µ",SUBSTITUTE(A2629,",","µ",2))-FIND("µ",SUBSTITUTE(A2629,",","µ",1))+4),4),MONTH(1&amp;MID(MID(A2629,FIND("µ",SUBSTITUTE(A2629,",","µ",1))+2,FIND("µ",SUBSTITUTE(A2629,",","µ",2))-FIND("µ",SUBSTITUTE(A2629,",","µ",1))+4),1,FIND(" ",MID(A2629,FIND("µ",SUBSTITUTE(A2629,",","µ",1))+2,FIND("µ",SUBSTITUTE(A2629,",","µ",2))-FIND("µ",SUBSTITUTE(A2629,",","µ",1))+4))-1)),MID(MID(A2629,FIND("µ",SUBSTITUTE(A2629,",","µ",1))+2,FIND("µ",SUBSTITUTE(A2629,",","µ",2))-FIND("µ",SUBSTITUTE(A2629,",","µ",1))+4),FIND(" ",MID(A2629,FIND("µ",SUBSTITUTE(A2629,",","µ",1))+2,FIND("µ",SUBSTITUTE(A2629,",","µ",2))-FIND("µ",SUBSTITUTE(A2629,",","µ",1))+4))+1,2)),"JJ/MM/AA") &amp;","&amp;" "&amp; TEXT(VALUE(MID(A2629,FIND(""",""",A2629)+3,10)),"hh:mm:ss")&amp;" "&amp;MID(A2629,FIND("µ",SUBSTITUTE(A2629,",","µ",4))+2,FIND("µ",SUBSTITUTE(A2629,",","µ",5))-FIND("µ",SUBSTITUTE(A2629,",","µ",4))-3) &amp;" "&amp;MID(A2629,FIND("µ",SUBSTITUTE(A2629,",","µ",20))+2,FIND("µ",SUBSTITUTE(A2629,",","µ",21))-FIND("µ",SUBSTITUTE(A2629,",","µ",20))-3)&amp;" "&amp;MID(A2629,FIND("µ",SUBSTITUTE(A2629,",","µ",25))+2,FIND("µ",SUBSTITUTE(A2629,",","µ",26))-FIND("µ",SUBSTITUTE(A2629,",","µ",25))-3)&amp;" "&amp;"€"&amp;MID(A2629,FIND("µ",SUBSTITUTE(A2629,",","µ",26))+2,FIND("µ",SUBSTITUTE(A2629,",","µ",27))-FIND("µ",SUBSTITUTE(A2629,",","µ",26))-3),"NA")</f>
        <v>NA</v>
      </c>
      <c r="F2629" s="44" t="str">
        <f t="shared" si="210"/>
        <v/>
      </c>
      <c r="G2629" s="29"/>
    </row>
    <row r="2630" spans="2:7" x14ac:dyDescent="0.25">
      <c r="B2630" s="29">
        <f t="shared" si="208"/>
        <v>0</v>
      </c>
      <c r="C2630" s="29" t="str">
        <f t="shared" si="207"/>
        <v>#</v>
      </c>
      <c r="D2630" s="29">
        <f t="shared" si="209"/>
        <v>1</v>
      </c>
      <c r="E2630" s="30" t="str">
        <f t="shared" si="211"/>
        <v>NA</v>
      </c>
      <c r="F2630" s="44" t="str">
        <f t="shared" si="210"/>
        <v/>
      </c>
      <c r="G2630" s="29"/>
    </row>
    <row r="2631" spans="2:7" x14ac:dyDescent="0.25">
      <c r="B2631" s="29">
        <f t="shared" si="208"/>
        <v>0</v>
      </c>
      <c r="C2631" s="29" t="str">
        <f t="shared" si="207"/>
        <v>#</v>
      </c>
      <c r="D2631" s="29">
        <f t="shared" si="209"/>
        <v>1</v>
      </c>
      <c r="E2631" s="30" t="str">
        <f t="shared" si="211"/>
        <v>NA</v>
      </c>
      <c r="F2631" s="44" t="str">
        <f t="shared" si="210"/>
        <v/>
      </c>
      <c r="G2631" s="29"/>
    </row>
    <row r="2632" spans="2:7" x14ac:dyDescent="0.25">
      <c r="B2632" s="29">
        <f t="shared" si="208"/>
        <v>0</v>
      </c>
      <c r="C2632" s="29" t="str">
        <f t="shared" si="207"/>
        <v>#</v>
      </c>
      <c r="D2632" s="29">
        <f t="shared" si="209"/>
        <v>1</v>
      </c>
      <c r="E2632" s="30" t="str">
        <f t="shared" si="211"/>
        <v>NA</v>
      </c>
      <c r="F2632" s="44" t="str">
        <f t="shared" si="210"/>
        <v/>
      </c>
      <c r="G2632" s="29"/>
    </row>
    <row r="2633" spans="2:7" x14ac:dyDescent="0.25">
      <c r="B2633" s="29">
        <f t="shared" si="208"/>
        <v>0</v>
      </c>
      <c r="C2633" s="29" t="str">
        <f t="shared" si="207"/>
        <v>#</v>
      </c>
      <c r="D2633" s="29">
        <f t="shared" si="209"/>
        <v>1</v>
      </c>
      <c r="E2633" s="30" t="str">
        <f t="shared" si="211"/>
        <v>NA</v>
      </c>
      <c r="F2633" s="44" t="str">
        <f t="shared" si="210"/>
        <v/>
      </c>
      <c r="G2633" s="29"/>
    </row>
    <row r="2634" spans="2:7" x14ac:dyDescent="0.25">
      <c r="B2634" s="29">
        <f t="shared" si="208"/>
        <v>0</v>
      </c>
      <c r="C2634" s="29" t="str">
        <f t="shared" si="207"/>
        <v>#</v>
      </c>
      <c r="D2634" s="29">
        <f t="shared" si="209"/>
        <v>1</v>
      </c>
      <c r="E2634" s="30" t="str">
        <f t="shared" si="211"/>
        <v>NA</v>
      </c>
      <c r="F2634" s="44" t="str">
        <f t="shared" si="210"/>
        <v/>
      </c>
      <c r="G2634" s="29"/>
    </row>
    <row r="2635" spans="2:7" x14ac:dyDescent="0.25">
      <c r="B2635" s="29">
        <f t="shared" si="208"/>
        <v>0</v>
      </c>
      <c r="C2635" s="29" t="str">
        <f t="shared" si="207"/>
        <v>#</v>
      </c>
      <c r="D2635" s="29">
        <f t="shared" si="209"/>
        <v>1</v>
      </c>
      <c r="E2635" s="30" t="str">
        <f t="shared" si="211"/>
        <v>NA</v>
      </c>
      <c r="F2635" s="44" t="str">
        <f t="shared" si="210"/>
        <v/>
      </c>
      <c r="G2635" s="29"/>
    </row>
    <row r="2636" spans="2:7" x14ac:dyDescent="0.25">
      <c r="B2636" s="29">
        <f t="shared" si="208"/>
        <v>0</v>
      </c>
      <c r="C2636" s="29" t="str">
        <f t="shared" si="207"/>
        <v>#</v>
      </c>
      <c r="D2636" s="29">
        <f t="shared" si="209"/>
        <v>1</v>
      </c>
      <c r="E2636" s="30" t="str">
        <f t="shared" si="211"/>
        <v>NA</v>
      </c>
      <c r="F2636" s="44" t="str">
        <f t="shared" si="210"/>
        <v/>
      </c>
      <c r="G2636" s="29"/>
    </row>
    <row r="2637" spans="2:7" x14ac:dyDescent="0.25">
      <c r="B2637" s="29">
        <f t="shared" si="208"/>
        <v>0</v>
      </c>
      <c r="C2637" s="29" t="str">
        <f t="shared" si="207"/>
        <v>#</v>
      </c>
      <c r="D2637" s="29">
        <f t="shared" si="209"/>
        <v>1</v>
      </c>
      <c r="E2637" s="30" t="str">
        <f t="shared" si="211"/>
        <v>NA</v>
      </c>
      <c r="F2637" s="44" t="str">
        <f t="shared" si="210"/>
        <v/>
      </c>
      <c r="G2637" s="29"/>
    </row>
    <row r="2638" spans="2:7" x14ac:dyDescent="0.25">
      <c r="B2638" s="29">
        <f t="shared" si="208"/>
        <v>0</v>
      </c>
      <c r="C2638" s="29" t="str">
        <f t="shared" si="207"/>
        <v>#</v>
      </c>
      <c r="D2638" s="29">
        <f t="shared" si="209"/>
        <v>1</v>
      </c>
      <c r="E2638" s="30" t="str">
        <f t="shared" si="211"/>
        <v>NA</v>
      </c>
      <c r="F2638" s="44" t="str">
        <f t="shared" si="210"/>
        <v/>
      </c>
      <c r="G2638" s="29"/>
    </row>
    <row r="2639" spans="2:7" x14ac:dyDescent="0.25">
      <c r="B2639" s="29">
        <f t="shared" si="208"/>
        <v>0</v>
      </c>
      <c r="C2639" s="29" t="str">
        <f t="shared" si="207"/>
        <v>#</v>
      </c>
      <c r="D2639" s="29">
        <f t="shared" si="209"/>
        <v>1</v>
      </c>
      <c r="E2639" s="30" t="str">
        <f t="shared" si="211"/>
        <v>NA</v>
      </c>
      <c r="F2639" s="44" t="str">
        <f t="shared" si="210"/>
        <v/>
      </c>
      <c r="G2639" s="29"/>
    </row>
    <row r="2640" spans="2:7" x14ac:dyDescent="0.25">
      <c r="B2640" s="29">
        <f t="shared" si="208"/>
        <v>0</v>
      </c>
      <c r="C2640" s="29" t="str">
        <f t="shared" si="207"/>
        <v>#</v>
      </c>
      <c r="D2640" s="29">
        <f t="shared" si="209"/>
        <v>1</v>
      </c>
      <c r="E2640" s="30" t="str">
        <f t="shared" si="211"/>
        <v>NA</v>
      </c>
      <c r="F2640" s="44" t="str">
        <f t="shared" si="210"/>
        <v/>
      </c>
      <c r="G2640" s="29"/>
    </row>
    <row r="2641" spans="2:7" x14ac:dyDescent="0.25">
      <c r="B2641" s="29">
        <f t="shared" si="208"/>
        <v>0</v>
      </c>
      <c r="C2641" s="29" t="str">
        <f t="shared" si="207"/>
        <v>#</v>
      </c>
      <c r="D2641" s="29">
        <f t="shared" si="209"/>
        <v>1</v>
      </c>
      <c r="E2641" s="30" t="str">
        <f t="shared" si="211"/>
        <v>NA</v>
      </c>
      <c r="F2641" s="44" t="str">
        <f t="shared" si="210"/>
        <v/>
      </c>
      <c r="G2641" s="29"/>
    </row>
    <row r="2642" spans="2:7" x14ac:dyDescent="0.25">
      <c r="B2642" s="29">
        <f t="shared" si="208"/>
        <v>0</v>
      </c>
      <c r="C2642" s="29" t="str">
        <f t="shared" si="207"/>
        <v>#</v>
      </c>
      <c r="D2642" s="29">
        <f t="shared" si="209"/>
        <v>1</v>
      </c>
      <c r="E2642" s="30" t="str">
        <f t="shared" si="211"/>
        <v>NA</v>
      </c>
      <c r="F2642" s="44" t="str">
        <f t="shared" si="210"/>
        <v/>
      </c>
      <c r="G2642" s="29"/>
    </row>
    <row r="2643" spans="2:7" x14ac:dyDescent="0.25">
      <c r="B2643" s="29">
        <f t="shared" si="208"/>
        <v>0</v>
      </c>
      <c r="C2643" s="29" t="str">
        <f t="shared" ref="C2643:C2706" si="212" xml:space="preserve"> "#" &amp; IFERROR(MID(A2643,1,FIND(",",A2643,1)-1),"")</f>
        <v>#</v>
      </c>
      <c r="D2643" s="29">
        <f t="shared" si="209"/>
        <v>1</v>
      </c>
      <c r="E2643" s="30" t="str">
        <f t="shared" si="211"/>
        <v>NA</v>
      </c>
      <c r="F2643" s="44" t="str">
        <f t="shared" si="210"/>
        <v/>
      </c>
      <c r="G2643" s="29"/>
    </row>
    <row r="2644" spans="2:7" x14ac:dyDescent="0.25">
      <c r="B2644" s="29">
        <f t="shared" si="208"/>
        <v>0</v>
      </c>
      <c r="C2644" s="29" t="str">
        <f t="shared" si="212"/>
        <v>#</v>
      </c>
      <c r="D2644" s="29">
        <f t="shared" si="209"/>
        <v>1</v>
      </c>
      <c r="E2644" s="30" t="str">
        <f t="shared" si="211"/>
        <v>NA</v>
      </c>
      <c r="F2644" s="44" t="str">
        <f t="shared" si="210"/>
        <v/>
      </c>
      <c r="G2644" s="29"/>
    </row>
    <row r="2645" spans="2:7" x14ac:dyDescent="0.25">
      <c r="B2645" s="29">
        <f t="shared" si="208"/>
        <v>0</v>
      </c>
      <c r="C2645" s="29" t="str">
        <f t="shared" si="212"/>
        <v>#</v>
      </c>
      <c r="D2645" s="29">
        <f t="shared" si="209"/>
        <v>1</v>
      </c>
      <c r="E2645" s="30" t="str">
        <f t="shared" si="211"/>
        <v>NA</v>
      </c>
      <c r="F2645" s="44" t="str">
        <f t="shared" si="210"/>
        <v/>
      </c>
      <c r="G2645" s="29"/>
    </row>
    <row r="2646" spans="2:7" x14ac:dyDescent="0.25">
      <c r="B2646" s="29">
        <f t="shared" si="208"/>
        <v>0</v>
      </c>
      <c r="C2646" s="29" t="str">
        <f t="shared" si="212"/>
        <v>#</v>
      </c>
      <c r="D2646" s="29">
        <f t="shared" si="209"/>
        <v>1</v>
      </c>
      <c r="E2646" s="30" t="str">
        <f t="shared" si="211"/>
        <v>NA</v>
      </c>
      <c r="F2646" s="44" t="str">
        <f t="shared" si="210"/>
        <v/>
      </c>
      <c r="G2646" s="29"/>
    </row>
    <row r="2647" spans="2:7" x14ac:dyDescent="0.25">
      <c r="B2647" s="29">
        <f t="shared" si="208"/>
        <v>0</v>
      </c>
      <c r="C2647" s="29" t="str">
        <f t="shared" si="212"/>
        <v>#</v>
      </c>
      <c r="D2647" s="29">
        <f t="shared" si="209"/>
        <v>1</v>
      </c>
      <c r="E2647" s="30" t="str">
        <f t="shared" si="211"/>
        <v>NA</v>
      </c>
      <c r="F2647" s="44" t="str">
        <f t="shared" si="210"/>
        <v/>
      </c>
      <c r="G2647" s="29"/>
    </row>
    <row r="2648" spans="2:7" x14ac:dyDescent="0.25">
      <c r="B2648" s="29">
        <f t="shared" si="208"/>
        <v>0</v>
      </c>
      <c r="C2648" s="29" t="str">
        <f t="shared" si="212"/>
        <v>#</v>
      </c>
      <c r="D2648" s="29">
        <f t="shared" si="209"/>
        <v>1</v>
      </c>
      <c r="E2648" s="30" t="str">
        <f t="shared" si="211"/>
        <v>NA</v>
      </c>
      <c r="F2648" s="44" t="str">
        <f t="shared" si="210"/>
        <v/>
      </c>
      <c r="G2648" s="29"/>
    </row>
    <row r="2649" spans="2:7" x14ac:dyDescent="0.25">
      <c r="B2649" s="29">
        <f t="shared" si="208"/>
        <v>0</v>
      </c>
      <c r="C2649" s="29" t="str">
        <f t="shared" si="212"/>
        <v>#</v>
      </c>
      <c r="D2649" s="29">
        <f t="shared" si="209"/>
        <v>1</v>
      </c>
      <c r="E2649" s="30" t="str">
        <f t="shared" si="211"/>
        <v>NA</v>
      </c>
      <c r="F2649" s="44" t="str">
        <f t="shared" si="210"/>
        <v/>
      </c>
      <c r="G2649" s="29"/>
    </row>
    <row r="2650" spans="2:7" x14ac:dyDescent="0.25">
      <c r="B2650" s="29">
        <f t="shared" si="208"/>
        <v>0</v>
      </c>
      <c r="C2650" s="29" t="str">
        <f t="shared" si="212"/>
        <v>#</v>
      </c>
      <c r="D2650" s="29">
        <f t="shared" si="209"/>
        <v>1</v>
      </c>
      <c r="E2650" s="30" t="str">
        <f t="shared" si="211"/>
        <v>NA</v>
      </c>
      <c r="F2650" s="44" t="str">
        <f t="shared" si="210"/>
        <v/>
      </c>
      <c r="G2650" s="29"/>
    </row>
    <row r="2651" spans="2:7" x14ac:dyDescent="0.25">
      <c r="B2651" s="29">
        <f t="shared" si="208"/>
        <v>0</v>
      </c>
      <c r="C2651" s="29" t="str">
        <f t="shared" si="212"/>
        <v>#</v>
      </c>
      <c r="D2651" s="29">
        <f t="shared" si="209"/>
        <v>1</v>
      </c>
      <c r="E2651" s="30" t="str">
        <f t="shared" si="211"/>
        <v>NA</v>
      </c>
      <c r="F2651" s="44" t="str">
        <f t="shared" si="210"/>
        <v/>
      </c>
      <c r="G2651" s="29"/>
    </row>
    <row r="2652" spans="2:7" x14ac:dyDescent="0.25">
      <c r="B2652" s="29">
        <f t="shared" si="208"/>
        <v>0</v>
      </c>
      <c r="C2652" s="29" t="str">
        <f t="shared" si="212"/>
        <v>#</v>
      </c>
      <c r="D2652" s="29">
        <f t="shared" si="209"/>
        <v>1</v>
      </c>
      <c r="E2652" s="30" t="str">
        <f t="shared" si="211"/>
        <v>NA</v>
      </c>
      <c r="F2652" s="44" t="str">
        <f t="shared" si="210"/>
        <v/>
      </c>
      <c r="G2652" s="29"/>
    </row>
    <row r="2653" spans="2:7" x14ac:dyDescent="0.25">
      <c r="B2653" s="29">
        <f t="shared" si="208"/>
        <v>0</v>
      </c>
      <c r="C2653" s="29" t="str">
        <f t="shared" si="212"/>
        <v>#</v>
      </c>
      <c r="D2653" s="29">
        <f t="shared" si="209"/>
        <v>1</v>
      </c>
      <c r="E2653" s="30" t="str">
        <f t="shared" si="211"/>
        <v>NA</v>
      </c>
      <c r="F2653" s="44" t="str">
        <f t="shared" si="210"/>
        <v/>
      </c>
      <c r="G2653" s="29"/>
    </row>
    <row r="2654" spans="2:7" x14ac:dyDescent="0.25">
      <c r="B2654" s="29">
        <f t="shared" si="208"/>
        <v>0</v>
      </c>
      <c r="C2654" s="29" t="str">
        <f t="shared" si="212"/>
        <v>#</v>
      </c>
      <c r="D2654" s="29">
        <f t="shared" si="209"/>
        <v>1</v>
      </c>
      <c r="E2654" s="30" t="str">
        <f t="shared" si="211"/>
        <v>NA</v>
      </c>
      <c r="F2654" s="44" t="str">
        <f t="shared" si="210"/>
        <v/>
      </c>
      <c r="G2654" s="29"/>
    </row>
    <row r="2655" spans="2:7" x14ac:dyDescent="0.25">
      <c r="B2655" s="29">
        <f t="shared" si="208"/>
        <v>0</v>
      </c>
      <c r="C2655" s="29" t="str">
        <f t="shared" si="212"/>
        <v>#</v>
      </c>
      <c r="D2655" s="29">
        <f t="shared" si="209"/>
        <v>1</v>
      </c>
      <c r="E2655" s="30" t="str">
        <f t="shared" si="211"/>
        <v>NA</v>
      </c>
      <c r="F2655" s="44" t="str">
        <f t="shared" si="210"/>
        <v/>
      </c>
      <c r="G2655" s="29"/>
    </row>
    <row r="2656" spans="2:7" x14ac:dyDescent="0.25">
      <c r="B2656" s="29">
        <f t="shared" si="208"/>
        <v>0</v>
      </c>
      <c r="C2656" s="29" t="str">
        <f t="shared" si="212"/>
        <v>#</v>
      </c>
      <c r="D2656" s="29">
        <f t="shared" si="209"/>
        <v>1</v>
      </c>
      <c r="E2656" s="30" t="str">
        <f t="shared" si="211"/>
        <v>NA</v>
      </c>
      <c r="F2656" s="44" t="str">
        <f t="shared" si="210"/>
        <v/>
      </c>
      <c r="G2656" s="29"/>
    </row>
    <row r="2657" spans="2:7" x14ac:dyDescent="0.25">
      <c r="B2657" s="29">
        <f t="shared" si="208"/>
        <v>0</v>
      </c>
      <c r="C2657" s="29" t="str">
        <f t="shared" si="212"/>
        <v>#</v>
      </c>
      <c r="D2657" s="29">
        <f t="shared" si="209"/>
        <v>1</v>
      </c>
      <c r="E2657" s="30" t="str">
        <f t="shared" si="211"/>
        <v>NA</v>
      </c>
      <c r="F2657" s="44" t="str">
        <f t="shared" si="210"/>
        <v/>
      </c>
      <c r="G2657" s="29"/>
    </row>
    <row r="2658" spans="2:7" x14ac:dyDescent="0.25">
      <c r="B2658" s="29">
        <f t="shared" si="208"/>
        <v>0</v>
      </c>
      <c r="C2658" s="29" t="str">
        <f t="shared" si="212"/>
        <v>#</v>
      </c>
      <c r="D2658" s="29">
        <f t="shared" si="209"/>
        <v>1</v>
      </c>
      <c r="E2658" s="30" t="str">
        <f t="shared" si="211"/>
        <v>NA</v>
      </c>
      <c r="F2658" s="44" t="str">
        <f t="shared" si="210"/>
        <v/>
      </c>
      <c r="G2658" s="29"/>
    </row>
    <row r="2659" spans="2:7" x14ac:dyDescent="0.25">
      <c r="B2659" s="29">
        <f t="shared" si="208"/>
        <v>0</v>
      </c>
      <c r="C2659" s="29" t="str">
        <f t="shared" si="212"/>
        <v>#</v>
      </c>
      <c r="D2659" s="29">
        <f t="shared" si="209"/>
        <v>1</v>
      </c>
      <c r="E2659" s="30" t="str">
        <f t="shared" si="211"/>
        <v>NA</v>
      </c>
      <c r="F2659" s="44" t="str">
        <f t="shared" si="210"/>
        <v/>
      </c>
      <c r="G2659" s="29"/>
    </row>
    <row r="2660" spans="2:7" x14ac:dyDescent="0.25">
      <c r="B2660" s="29">
        <f t="shared" si="208"/>
        <v>0</v>
      </c>
      <c r="C2660" s="29" t="str">
        <f t="shared" si="212"/>
        <v>#</v>
      </c>
      <c r="D2660" s="29">
        <f t="shared" si="209"/>
        <v>1</v>
      </c>
      <c r="E2660" s="30" t="str">
        <f t="shared" si="211"/>
        <v>NA</v>
      </c>
      <c r="F2660" s="44" t="str">
        <f t="shared" si="210"/>
        <v/>
      </c>
      <c r="G2660" s="29"/>
    </row>
    <row r="2661" spans="2:7" x14ac:dyDescent="0.25">
      <c r="B2661" s="29">
        <f t="shared" si="208"/>
        <v>0</v>
      </c>
      <c r="C2661" s="29" t="str">
        <f t="shared" si="212"/>
        <v>#</v>
      </c>
      <c r="D2661" s="29">
        <f t="shared" si="209"/>
        <v>1</v>
      </c>
      <c r="E2661" s="30" t="str">
        <f t="shared" si="211"/>
        <v>NA</v>
      </c>
      <c r="F2661" s="44" t="str">
        <f t="shared" si="210"/>
        <v/>
      </c>
      <c r="G2661" s="29"/>
    </row>
    <row r="2662" spans="2:7" x14ac:dyDescent="0.25">
      <c r="B2662" s="29">
        <f t="shared" si="208"/>
        <v>0</v>
      </c>
      <c r="C2662" s="29" t="str">
        <f t="shared" si="212"/>
        <v>#</v>
      </c>
      <c r="D2662" s="29">
        <f t="shared" si="209"/>
        <v>1</v>
      </c>
      <c r="E2662" s="30" t="str">
        <f t="shared" si="211"/>
        <v>NA</v>
      </c>
      <c r="F2662" s="44" t="str">
        <f t="shared" si="210"/>
        <v/>
      </c>
      <c r="G2662" s="29"/>
    </row>
    <row r="2663" spans="2:7" x14ac:dyDescent="0.25">
      <c r="B2663" s="29">
        <f t="shared" si="208"/>
        <v>0</v>
      </c>
      <c r="C2663" s="29" t="str">
        <f t="shared" si="212"/>
        <v>#</v>
      </c>
      <c r="D2663" s="29">
        <f t="shared" si="209"/>
        <v>1</v>
      </c>
      <c r="E2663" s="30" t="str">
        <f t="shared" si="211"/>
        <v>NA</v>
      </c>
      <c r="F2663" s="44" t="str">
        <f t="shared" si="210"/>
        <v/>
      </c>
      <c r="G2663" s="29"/>
    </row>
    <row r="2664" spans="2:7" x14ac:dyDescent="0.25">
      <c r="B2664" s="29">
        <f t="shared" si="208"/>
        <v>0</v>
      </c>
      <c r="C2664" s="29" t="str">
        <f t="shared" si="212"/>
        <v>#</v>
      </c>
      <c r="D2664" s="29">
        <f t="shared" si="209"/>
        <v>1</v>
      </c>
      <c r="E2664" s="30" t="str">
        <f t="shared" si="211"/>
        <v>NA</v>
      </c>
      <c r="F2664" s="44" t="str">
        <f t="shared" si="210"/>
        <v/>
      </c>
      <c r="G2664" s="29"/>
    </row>
    <row r="2665" spans="2:7" x14ac:dyDescent="0.25">
      <c r="B2665" s="29">
        <f t="shared" si="208"/>
        <v>0</v>
      </c>
      <c r="C2665" s="29" t="str">
        <f t="shared" si="212"/>
        <v>#</v>
      </c>
      <c r="D2665" s="29">
        <f t="shared" si="209"/>
        <v>1</v>
      </c>
      <c r="E2665" s="30" t="str">
        <f t="shared" si="211"/>
        <v>NA</v>
      </c>
      <c r="F2665" s="44" t="str">
        <f t="shared" si="210"/>
        <v/>
      </c>
      <c r="G2665" s="29"/>
    </row>
    <row r="2666" spans="2:7" x14ac:dyDescent="0.25">
      <c r="B2666" s="29">
        <f t="shared" si="208"/>
        <v>0</v>
      </c>
      <c r="C2666" s="29" t="str">
        <f t="shared" si="212"/>
        <v>#</v>
      </c>
      <c r="D2666" s="29">
        <f t="shared" si="209"/>
        <v>1</v>
      </c>
      <c r="E2666" s="30" t="str">
        <f t="shared" si="211"/>
        <v>NA</v>
      </c>
      <c r="F2666" s="44" t="str">
        <f t="shared" si="210"/>
        <v/>
      </c>
      <c r="G2666" s="29"/>
    </row>
    <row r="2667" spans="2:7" x14ac:dyDescent="0.25">
      <c r="B2667" s="29">
        <f t="shared" si="208"/>
        <v>0</v>
      </c>
      <c r="C2667" s="29" t="str">
        <f t="shared" si="212"/>
        <v>#</v>
      </c>
      <c r="D2667" s="29">
        <f t="shared" si="209"/>
        <v>1</v>
      </c>
      <c r="E2667" s="30" t="str">
        <f t="shared" si="211"/>
        <v>NA</v>
      </c>
      <c r="F2667" s="44" t="str">
        <f t="shared" si="210"/>
        <v/>
      </c>
      <c r="G2667" s="29"/>
    </row>
    <row r="2668" spans="2:7" x14ac:dyDescent="0.25">
      <c r="B2668" s="29">
        <f t="shared" si="208"/>
        <v>0</v>
      </c>
      <c r="C2668" s="29" t="str">
        <f t="shared" si="212"/>
        <v>#</v>
      </c>
      <c r="D2668" s="29">
        <f t="shared" si="209"/>
        <v>1</v>
      </c>
      <c r="E2668" s="30" t="str">
        <f t="shared" si="211"/>
        <v>NA</v>
      </c>
      <c r="F2668" s="44" t="str">
        <f t="shared" si="210"/>
        <v/>
      </c>
      <c r="G2668" s="29"/>
    </row>
    <row r="2669" spans="2:7" x14ac:dyDescent="0.25">
      <c r="B2669" s="29">
        <f t="shared" si="208"/>
        <v>0</v>
      </c>
      <c r="C2669" s="29" t="str">
        <f t="shared" si="212"/>
        <v>#</v>
      </c>
      <c r="D2669" s="29">
        <f t="shared" si="209"/>
        <v>1</v>
      </c>
      <c r="E2669" s="30" t="str">
        <f t="shared" si="211"/>
        <v>NA</v>
      </c>
      <c r="F2669" s="44" t="str">
        <f t="shared" si="210"/>
        <v/>
      </c>
      <c r="G2669" s="29"/>
    </row>
    <row r="2670" spans="2:7" x14ac:dyDescent="0.25">
      <c r="B2670" s="29">
        <f t="shared" si="208"/>
        <v>0</v>
      </c>
      <c r="C2670" s="29" t="str">
        <f t="shared" si="212"/>
        <v>#</v>
      </c>
      <c r="D2670" s="29">
        <f t="shared" si="209"/>
        <v>1</v>
      </c>
      <c r="E2670" s="30" t="str">
        <f t="shared" si="211"/>
        <v>NA</v>
      </c>
      <c r="F2670" s="44" t="str">
        <f t="shared" si="210"/>
        <v/>
      </c>
      <c r="G2670" s="29"/>
    </row>
    <row r="2671" spans="2:7" x14ac:dyDescent="0.25">
      <c r="B2671" s="29">
        <f t="shared" si="208"/>
        <v>0</v>
      </c>
      <c r="C2671" s="29" t="str">
        <f t="shared" si="212"/>
        <v>#</v>
      </c>
      <c r="D2671" s="29">
        <f t="shared" si="209"/>
        <v>1</v>
      </c>
      <c r="E2671" s="30" t="str">
        <f t="shared" si="211"/>
        <v>NA</v>
      </c>
      <c r="F2671" s="44" t="str">
        <f t="shared" si="210"/>
        <v/>
      </c>
      <c r="G2671" s="29"/>
    </row>
    <row r="2672" spans="2:7" x14ac:dyDescent="0.25">
      <c r="B2672" s="29">
        <f t="shared" si="208"/>
        <v>0</v>
      </c>
      <c r="C2672" s="29" t="str">
        <f t="shared" si="212"/>
        <v>#</v>
      </c>
      <c r="D2672" s="29">
        <f t="shared" si="209"/>
        <v>1</v>
      </c>
      <c r="E2672" s="30" t="str">
        <f t="shared" si="211"/>
        <v>NA</v>
      </c>
      <c r="F2672" s="44" t="str">
        <f t="shared" si="210"/>
        <v/>
      </c>
      <c r="G2672" s="29"/>
    </row>
    <row r="2673" spans="2:7" x14ac:dyDescent="0.25">
      <c r="B2673" s="29">
        <f t="shared" si="208"/>
        <v>0</v>
      </c>
      <c r="C2673" s="29" t="str">
        <f t="shared" si="212"/>
        <v>#</v>
      </c>
      <c r="D2673" s="29">
        <f t="shared" si="209"/>
        <v>1</v>
      </c>
      <c r="E2673" s="30" t="str">
        <f t="shared" si="211"/>
        <v>NA</v>
      </c>
      <c r="F2673" s="44" t="str">
        <f t="shared" si="210"/>
        <v/>
      </c>
      <c r="G2673" s="29"/>
    </row>
    <row r="2674" spans="2:7" x14ac:dyDescent="0.25">
      <c r="B2674" s="29">
        <f t="shared" si="208"/>
        <v>0</v>
      </c>
      <c r="C2674" s="29" t="str">
        <f t="shared" si="212"/>
        <v>#</v>
      </c>
      <c r="D2674" s="29">
        <f t="shared" si="209"/>
        <v>1</v>
      </c>
      <c r="E2674" s="30" t="str">
        <f t="shared" si="211"/>
        <v>NA</v>
      </c>
      <c r="F2674" s="44" t="str">
        <f t="shared" si="210"/>
        <v/>
      </c>
      <c r="G2674" s="29"/>
    </row>
    <row r="2675" spans="2:7" x14ac:dyDescent="0.25">
      <c r="B2675" s="29">
        <f t="shared" si="208"/>
        <v>0</v>
      </c>
      <c r="C2675" s="29" t="str">
        <f t="shared" si="212"/>
        <v>#</v>
      </c>
      <c r="D2675" s="29">
        <f t="shared" si="209"/>
        <v>1</v>
      </c>
      <c r="E2675" s="30" t="str">
        <f t="shared" si="211"/>
        <v>NA</v>
      </c>
      <c r="F2675" s="44" t="str">
        <f t="shared" si="210"/>
        <v/>
      </c>
      <c r="G2675" s="29"/>
    </row>
    <row r="2676" spans="2:7" x14ac:dyDescent="0.25">
      <c r="B2676" s="29">
        <f t="shared" si="208"/>
        <v>0</v>
      </c>
      <c r="C2676" s="29" t="str">
        <f t="shared" si="212"/>
        <v>#</v>
      </c>
      <c r="D2676" s="29">
        <f t="shared" si="209"/>
        <v>1</v>
      </c>
      <c r="E2676" s="30" t="str">
        <f t="shared" si="211"/>
        <v>NA</v>
      </c>
      <c r="F2676" s="44" t="str">
        <f t="shared" si="210"/>
        <v/>
      </c>
      <c r="G2676" s="29"/>
    </row>
    <row r="2677" spans="2:7" x14ac:dyDescent="0.25">
      <c r="B2677" s="29">
        <f t="shared" si="208"/>
        <v>0</v>
      </c>
      <c r="C2677" s="29" t="str">
        <f t="shared" si="212"/>
        <v>#</v>
      </c>
      <c r="D2677" s="29">
        <f t="shared" si="209"/>
        <v>1</v>
      </c>
      <c r="E2677" s="30" t="str">
        <f t="shared" si="211"/>
        <v>NA</v>
      </c>
      <c r="F2677" s="44" t="str">
        <f t="shared" si="210"/>
        <v/>
      </c>
      <c r="G2677" s="29"/>
    </row>
    <row r="2678" spans="2:7" x14ac:dyDescent="0.25">
      <c r="B2678" s="29">
        <f t="shared" si="208"/>
        <v>0</v>
      </c>
      <c r="C2678" s="29" t="str">
        <f t="shared" si="212"/>
        <v>#</v>
      </c>
      <c r="D2678" s="29">
        <f t="shared" si="209"/>
        <v>1</v>
      </c>
      <c r="E2678" s="30" t="str">
        <f t="shared" si="211"/>
        <v>NA</v>
      </c>
      <c r="F2678" s="44" t="str">
        <f t="shared" si="210"/>
        <v/>
      </c>
      <c r="G2678" s="29"/>
    </row>
    <row r="2679" spans="2:7" x14ac:dyDescent="0.25">
      <c r="B2679" s="29">
        <f t="shared" si="208"/>
        <v>0</v>
      </c>
      <c r="C2679" s="29" t="str">
        <f t="shared" si="212"/>
        <v>#</v>
      </c>
      <c r="D2679" s="29">
        <f t="shared" si="209"/>
        <v>1</v>
      </c>
      <c r="E2679" s="30" t="str">
        <f t="shared" si="211"/>
        <v>NA</v>
      </c>
      <c r="F2679" s="44" t="str">
        <f t="shared" si="210"/>
        <v/>
      </c>
      <c r="G2679" s="29"/>
    </row>
    <row r="2680" spans="2:7" x14ac:dyDescent="0.25">
      <c r="B2680" s="29">
        <f t="shared" si="208"/>
        <v>0</v>
      </c>
      <c r="C2680" s="29" t="str">
        <f t="shared" si="212"/>
        <v>#</v>
      </c>
      <c r="D2680" s="29">
        <f t="shared" si="209"/>
        <v>1</v>
      </c>
      <c r="E2680" s="30" t="str">
        <f t="shared" si="211"/>
        <v>NA</v>
      </c>
      <c r="F2680" s="44" t="str">
        <f t="shared" si="210"/>
        <v/>
      </c>
      <c r="G2680" s="29"/>
    </row>
    <row r="2681" spans="2:7" x14ac:dyDescent="0.25">
      <c r="B2681" s="29">
        <f t="shared" si="208"/>
        <v>0</v>
      </c>
      <c r="C2681" s="29" t="str">
        <f t="shared" si="212"/>
        <v>#</v>
      </c>
      <c r="D2681" s="29">
        <f t="shared" si="209"/>
        <v>1</v>
      </c>
      <c r="E2681" s="30" t="str">
        <f t="shared" si="211"/>
        <v>NA</v>
      </c>
      <c r="F2681" s="44" t="str">
        <f t="shared" si="210"/>
        <v/>
      </c>
      <c r="G2681" s="29"/>
    </row>
    <row r="2682" spans="2:7" x14ac:dyDescent="0.25">
      <c r="B2682" s="29">
        <f t="shared" si="208"/>
        <v>0</v>
      </c>
      <c r="C2682" s="29" t="str">
        <f t="shared" si="212"/>
        <v>#</v>
      </c>
      <c r="D2682" s="29">
        <f t="shared" si="209"/>
        <v>1</v>
      </c>
      <c r="E2682" s="30" t="str">
        <f t="shared" si="211"/>
        <v>NA</v>
      </c>
      <c r="F2682" s="44" t="str">
        <f t="shared" si="210"/>
        <v/>
      </c>
      <c r="G2682" s="29"/>
    </row>
    <row r="2683" spans="2:7" x14ac:dyDescent="0.25">
      <c r="B2683" s="29">
        <f t="shared" si="208"/>
        <v>0</v>
      </c>
      <c r="C2683" s="29" t="str">
        <f t="shared" si="212"/>
        <v>#</v>
      </c>
      <c r="D2683" s="29">
        <f t="shared" si="209"/>
        <v>1</v>
      </c>
      <c r="E2683" s="30" t="str">
        <f t="shared" si="211"/>
        <v>NA</v>
      </c>
      <c r="F2683" s="44" t="str">
        <f t="shared" si="210"/>
        <v/>
      </c>
      <c r="G2683" s="29"/>
    </row>
    <row r="2684" spans="2:7" x14ac:dyDescent="0.25">
      <c r="B2684" s="29">
        <f t="shared" si="208"/>
        <v>0</v>
      </c>
      <c r="C2684" s="29" t="str">
        <f t="shared" si="212"/>
        <v>#</v>
      </c>
      <c r="D2684" s="29">
        <f t="shared" si="209"/>
        <v>1</v>
      </c>
      <c r="E2684" s="30" t="str">
        <f t="shared" si="211"/>
        <v>NA</v>
      </c>
      <c r="F2684" s="44" t="str">
        <f t="shared" si="210"/>
        <v/>
      </c>
      <c r="G2684" s="29"/>
    </row>
    <row r="2685" spans="2:7" x14ac:dyDescent="0.25">
      <c r="B2685" s="29">
        <f t="shared" si="208"/>
        <v>0</v>
      </c>
      <c r="C2685" s="29" t="str">
        <f t="shared" si="212"/>
        <v>#</v>
      </c>
      <c r="D2685" s="29">
        <f t="shared" si="209"/>
        <v>1</v>
      </c>
      <c r="E2685" s="30" t="str">
        <f t="shared" si="211"/>
        <v>NA</v>
      </c>
      <c r="F2685" s="44" t="str">
        <f t="shared" si="210"/>
        <v/>
      </c>
      <c r="G2685" s="29"/>
    </row>
    <row r="2686" spans="2:7" x14ac:dyDescent="0.25">
      <c r="B2686" s="29">
        <f t="shared" si="208"/>
        <v>0</v>
      </c>
      <c r="C2686" s="29" t="str">
        <f t="shared" si="212"/>
        <v>#</v>
      </c>
      <c r="D2686" s="29">
        <f t="shared" si="209"/>
        <v>1</v>
      </c>
      <c r="E2686" s="30" t="str">
        <f t="shared" si="211"/>
        <v>NA</v>
      </c>
      <c r="F2686" s="44" t="str">
        <f t="shared" si="210"/>
        <v/>
      </c>
      <c r="G2686" s="29"/>
    </row>
    <row r="2687" spans="2:7" x14ac:dyDescent="0.25">
      <c r="B2687" s="29">
        <f t="shared" si="208"/>
        <v>0</v>
      </c>
      <c r="C2687" s="29" t="str">
        <f t="shared" si="212"/>
        <v>#</v>
      </c>
      <c r="D2687" s="29">
        <f t="shared" si="209"/>
        <v>1</v>
      </c>
      <c r="E2687" s="30" t="str">
        <f t="shared" si="211"/>
        <v>NA</v>
      </c>
      <c r="F2687" s="44" t="str">
        <f t="shared" si="210"/>
        <v/>
      </c>
      <c r="G2687" s="29"/>
    </row>
    <row r="2688" spans="2:7" x14ac:dyDescent="0.25">
      <c r="B2688" s="29">
        <f t="shared" si="208"/>
        <v>0</v>
      </c>
      <c r="C2688" s="29" t="str">
        <f t="shared" si="212"/>
        <v>#</v>
      </c>
      <c r="D2688" s="29">
        <f t="shared" si="209"/>
        <v>1</v>
      </c>
      <c r="E2688" s="30" t="str">
        <f t="shared" si="211"/>
        <v>NA</v>
      </c>
      <c r="F2688" s="44" t="str">
        <f t="shared" si="210"/>
        <v/>
      </c>
      <c r="G2688" s="29"/>
    </row>
    <row r="2689" spans="2:7" x14ac:dyDescent="0.25">
      <c r="B2689" s="29">
        <f t="shared" si="208"/>
        <v>0</v>
      </c>
      <c r="C2689" s="29" t="str">
        <f t="shared" si="212"/>
        <v>#</v>
      </c>
      <c r="D2689" s="29">
        <f t="shared" si="209"/>
        <v>1</v>
      </c>
      <c r="E2689" s="30" t="str">
        <f t="shared" si="211"/>
        <v>NA</v>
      </c>
      <c r="F2689" s="44" t="str">
        <f t="shared" si="210"/>
        <v/>
      </c>
      <c r="G2689" s="29"/>
    </row>
    <row r="2690" spans="2:7" x14ac:dyDescent="0.25">
      <c r="B2690" s="29">
        <f t="shared" ref="B2690:B2753" si="213">LEN(A2690)</f>
        <v>0</v>
      </c>
      <c r="C2690" s="29" t="str">
        <f t="shared" si="212"/>
        <v>#</v>
      </c>
      <c r="D2690" s="29">
        <f t="shared" ref="D2690:D2753" si="214">LEN(C2690)</f>
        <v>1</v>
      </c>
      <c r="E2690" s="30" t="str">
        <f t="shared" si="211"/>
        <v>NA</v>
      </c>
      <c r="F2690" s="44" t="str">
        <f t="shared" ref="F2690:F2753" si="215">IFERROR(MID(E2690,1,FIND(",",E2690,1)-1),"")</f>
        <v/>
      </c>
      <c r="G2690" s="29"/>
    </row>
    <row r="2691" spans="2:7" x14ac:dyDescent="0.25">
      <c r="B2691" s="29">
        <f t="shared" si="213"/>
        <v>0</v>
      </c>
      <c r="C2691" s="29" t="str">
        <f t="shared" si="212"/>
        <v>#</v>
      </c>
      <c r="D2691" s="29">
        <f t="shared" si="214"/>
        <v>1</v>
      </c>
      <c r="E2691" s="30" t="str">
        <f t="shared" si="211"/>
        <v>NA</v>
      </c>
      <c r="F2691" s="44" t="str">
        <f t="shared" si="215"/>
        <v/>
      </c>
      <c r="G2691" s="29"/>
    </row>
    <row r="2692" spans="2:7" x14ac:dyDescent="0.25">
      <c r="B2692" s="29">
        <f t="shared" si="213"/>
        <v>0</v>
      </c>
      <c r="C2692" s="29" t="str">
        <f t="shared" si="212"/>
        <v>#</v>
      </c>
      <c r="D2692" s="29">
        <f t="shared" si="214"/>
        <v>1</v>
      </c>
      <c r="E2692" s="30" t="str">
        <f t="shared" si="211"/>
        <v>NA</v>
      </c>
      <c r="F2692" s="44" t="str">
        <f t="shared" si="215"/>
        <v/>
      </c>
      <c r="G2692" s="29"/>
    </row>
    <row r="2693" spans="2:7" x14ac:dyDescent="0.25">
      <c r="B2693" s="29">
        <f t="shared" si="213"/>
        <v>0</v>
      </c>
      <c r="C2693" s="29" t="str">
        <f t="shared" si="212"/>
        <v>#</v>
      </c>
      <c r="D2693" s="29">
        <f t="shared" si="214"/>
        <v>1</v>
      </c>
      <c r="E2693" s="30" t="str">
        <f t="shared" ref="E2693:E2756" si="216">IFERROR(TEXT(DATE(RIGHT(MID(A2693,FIND("µ",SUBSTITUTE(A2693,",","µ",1))+2,FIND("µ",SUBSTITUTE(A2693,",","µ",2))-FIND("µ",SUBSTITUTE(A2693,",","µ",1))+4),4),MONTH(1&amp;MID(MID(A2693,FIND("µ",SUBSTITUTE(A2693,",","µ",1))+2,FIND("µ",SUBSTITUTE(A2693,",","µ",2))-FIND("µ",SUBSTITUTE(A2693,",","µ",1))+4),1,FIND(" ",MID(A2693,FIND("µ",SUBSTITUTE(A2693,",","µ",1))+2,FIND("µ",SUBSTITUTE(A2693,",","µ",2))-FIND("µ",SUBSTITUTE(A2693,",","µ",1))+4))-1)),MID(MID(A2693,FIND("µ",SUBSTITUTE(A2693,",","µ",1))+2,FIND("µ",SUBSTITUTE(A2693,",","µ",2))-FIND("µ",SUBSTITUTE(A2693,",","µ",1))+4),FIND(" ",MID(A2693,FIND("µ",SUBSTITUTE(A2693,",","µ",1))+2,FIND("µ",SUBSTITUTE(A2693,",","µ",2))-FIND("µ",SUBSTITUTE(A2693,",","µ",1))+4))+1,2)),"JJ/MM/AA") &amp;","&amp;" "&amp; TEXT(VALUE(MID(A2693,FIND(""",""",A2693)+3,10)),"hh:mm:ss")&amp;" "&amp;MID(A2693,FIND("µ",SUBSTITUTE(A2693,",","µ",4))+2,FIND("µ",SUBSTITUTE(A2693,",","µ",5))-FIND("µ",SUBSTITUTE(A2693,",","µ",4))-3) &amp;" "&amp;MID(A2693,FIND("µ",SUBSTITUTE(A2693,",","µ",20))+2,FIND("µ",SUBSTITUTE(A2693,",","µ",21))-FIND("µ",SUBSTITUTE(A2693,",","µ",20))-3)&amp;" "&amp;MID(A2693,FIND("µ",SUBSTITUTE(A2693,",","µ",25))+2,FIND("µ",SUBSTITUTE(A2693,",","µ",26))-FIND("µ",SUBSTITUTE(A2693,",","µ",25))-3)&amp;" "&amp;"€"&amp;MID(A2693,FIND("µ",SUBSTITUTE(A2693,",","µ",26))+2,FIND("µ",SUBSTITUTE(A2693,",","µ",27))-FIND("µ",SUBSTITUTE(A2693,",","µ",26))-3),"NA")</f>
        <v>NA</v>
      </c>
      <c r="F2693" s="44" t="str">
        <f t="shared" si="215"/>
        <v/>
      </c>
      <c r="G2693" s="29"/>
    </row>
    <row r="2694" spans="2:7" x14ac:dyDescent="0.25">
      <c r="B2694" s="29">
        <f t="shared" si="213"/>
        <v>0</v>
      </c>
      <c r="C2694" s="29" t="str">
        <f t="shared" si="212"/>
        <v>#</v>
      </c>
      <c r="D2694" s="29">
        <f t="shared" si="214"/>
        <v>1</v>
      </c>
      <c r="E2694" s="30" t="str">
        <f t="shared" si="216"/>
        <v>NA</v>
      </c>
      <c r="F2694" s="44" t="str">
        <f t="shared" si="215"/>
        <v/>
      </c>
      <c r="G2694" s="29"/>
    </row>
    <row r="2695" spans="2:7" x14ac:dyDescent="0.25">
      <c r="B2695" s="29">
        <f t="shared" si="213"/>
        <v>0</v>
      </c>
      <c r="C2695" s="29" t="str">
        <f t="shared" si="212"/>
        <v>#</v>
      </c>
      <c r="D2695" s="29">
        <f t="shared" si="214"/>
        <v>1</v>
      </c>
      <c r="E2695" s="30" t="str">
        <f t="shared" si="216"/>
        <v>NA</v>
      </c>
      <c r="F2695" s="44" t="str">
        <f t="shared" si="215"/>
        <v/>
      </c>
      <c r="G2695" s="29"/>
    </row>
    <row r="2696" spans="2:7" x14ac:dyDescent="0.25">
      <c r="B2696" s="29">
        <f t="shared" si="213"/>
        <v>0</v>
      </c>
      <c r="C2696" s="29" t="str">
        <f t="shared" si="212"/>
        <v>#</v>
      </c>
      <c r="D2696" s="29">
        <f t="shared" si="214"/>
        <v>1</v>
      </c>
      <c r="E2696" s="30" t="str">
        <f t="shared" si="216"/>
        <v>NA</v>
      </c>
      <c r="F2696" s="44" t="str">
        <f t="shared" si="215"/>
        <v/>
      </c>
      <c r="G2696" s="29"/>
    </row>
    <row r="2697" spans="2:7" x14ac:dyDescent="0.25">
      <c r="B2697" s="29">
        <f t="shared" si="213"/>
        <v>0</v>
      </c>
      <c r="C2697" s="29" t="str">
        <f t="shared" si="212"/>
        <v>#</v>
      </c>
      <c r="D2697" s="29">
        <f t="shared" si="214"/>
        <v>1</v>
      </c>
      <c r="E2697" s="30" t="str">
        <f t="shared" si="216"/>
        <v>NA</v>
      </c>
      <c r="F2697" s="44" t="str">
        <f t="shared" si="215"/>
        <v/>
      </c>
      <c r="G2697" s="29"/>
    </row>
    <row r="2698" spans="2:7" x14ac:dyDescent="0.25">
      <c r="B2698" s="29">
        <f t="shared" si="213"/>
        <v>0</v>
      </c>
      <c r="C2698" s="29" t="str">
        <f t="shared" si="212"/>
        <v>#</v>
      </c>
      <c r="D2698" s="29">
        <f t="shared" si="214"/>
        <v>1</v>
      </c>
      <c r="E2698" s="30" t="str">
        <f t="shared" si="216"/>
        <v>NA</v>
      </c>
      <c r="F2698" s="44" t="str">
        <f t="shared" si="215"/>
        <v/>
      </c>
      <c r="G2698" s="29"/>
    </row>
    <row r="2699" spans="2:7" x14ac:dyDescent="0.25">
      <c r="B2699" s="29">
        <f t="shared" si="213"/>
        <v>0</v>
      </c>
      <c r="C2699" s="29" t="str">
        <f t="shared" si="212"/>
        <v>#</v>
      </c>
      <c r="D2699" s="29">
        <f t="shared" si="214"/>
        <v>1</v>
      </c>
      <c r="E2699" s="30" t="str">
        <f t="shared" si="216"/>
        <v>NA</v>
      </c>
      <c r="F2699" s="44" t="str">
        <f t="shared" si="215"/>
        <v/>
      </c>
      <c r="G2699" s="29"/>
    </row>
    <row r="2700" spans="2:7" x14ac:dyDescent="0.25">
      <c r="B2700" s="29">
        <f t="shared" si="213"/>
        <v>0</v>
      </c>
      <c r="C2700" s="29" t="str">
        <f t="shared" si="212"/>
        <v>#</v>
      </c>
      <c r="D2700" s="29">
        <f t="shared" si="214"/>
        <v>1</v>
      </c>
      <c r="E2700" s="30" t="str">
        <f t="shared" si="216"/>
        <v>NA</v>
      </c>
      <c r="F2700" s="44" t="str">
        <f t="shared" si="215"/>
        <v/>
      </c>
      <c r="G2700" s="29"/>
    </row>
    <row r="2701" spans="2:7" x14ac:dyDescent="0.25">
      <c r="B2701" s="29">
        <f t="shared" si="213"/>
        <v>0</v>
      </c>
      <c r="C2701" s="29" t="str">
        <f t="shared" si="212"/>
        <v>#</v>
      </c>
      <c r="D2701" s="29">
        <f t="shared" si="214"/>
        <v>1</v>
      </c>
      <c r="E2701" s="30" t="str">
        <f t="shared" si="216"/>
        <v>NA</v>
      </c>
      <c r="F2701" s="44" t="str">
        <f t="shared" si="215"/>
        <v/>
      </c>
      <c r="G2701" s="29"/>
    </row>
    <row r="2702" spans="2:7" x14ac:dyDescent="0.25">
      <c r="B2702" s="29">
        <f t="shared" si="213"/>
        <v>0</v>
      </c>
      <c r="C2702" s="29" t="str">
        <f t="shared" si="212"/>
        <v>#</v>
      </c>
      <c r="D2702" s="29">
        <f t="shared" si="214"/>
        <v>1</v>
      </c>
      <c r="E2702" s="30" t="str">
        <f t="shared" si="216"/>
        <v>NA</v>
      </c>
      <c r="F2702" s="44" t="str">
        <f t="shared" si="215"/>
        <v/>
      </c>
      <c r="G2702" s="29"/>
    </row>
    <row r="2703" spans="2:7" x14ac:dyDescent="0.25">
      <c r="B2703" s="29">
        <f t="shared" si="213"/>
        <v>0</v>
      </c>
      <c r="C2703" s="29" t="str">
        <f t="shared" si="212"/>
        <v>#</v>
      </c>
      <c r="D2703" s="29">
        <f t="shared" si="214"/>
        <v>1</v>
      </c>
      <c r="E2703" s="30" t="str">
        <f t="shared" si="216"/>
        <v>NA</v>
      </c>
      <c r="F2703" s="44" t="str">
        <f t="shared" si="215"/>
        <v/>
      </c>
      <c r="G2703" s="29"/>
    </row>
    <row r="2704" spans="2:7" x14ac:dyDescent="0.25">
      <c r="B2704" s="29">
        <f t="shared" si="213"/>
        <v>0</v>
      </c>
      <c r="C2704" s="29" t="str">
        <f t="shared" si="212"/>
        <v>#</v>
      </c>
      <c r="D2704" s="29">
        <f t="shared" si="214"/>
        <v>1</v>
      </c>
      <c r="E2704" s="30" t="str">
        <f t="shared" si="216"/>
        <v>NA</v>
      </c>
      <c r="F2704" s="44" t="str">
        <f t="shared" si="215"/>
        <v/>
      </c>
      <c r="G2704" s="29"/>
    </row>
    <row r="2705" spans="2:7" x14ac:dyDescent="0.25">
      <c r="B2705" s="29">
        <f t="shared" si="213"/>
        <v>0</v>
      </c>
      <c r="C2705" s="29" t="str">
        <f t="shared" si="212"/>
        <v>#</v>
      </c>
      <c r="D2705" s="29">
        <f t="shared" si="214"/>
        <v>1</v>
      </c>
      <c r="E2705" s="30" t="str">
        <f t="shared" si="216"/>
        <v>NA</v>
      </c>
      <c r="F2705" s="44" t="str">
        <f t="shared" si="215"/>
        <v/>
      </c>
      <c r="G2705" s="29"/>
    </row>
    <row r="2706" spans="2:7" x14ac:dyDescent="0.25">
      <c r="B2706" s="29">
        <f t="shared" si="213"/>
        <v>0</v>
      </c>
      <c r="C2706" s="29" t="str">
        <f t="shared" si="212"/>
        <v>#</v>
      </c>
      <c r="D2706" s="29">
        <f t="shared" si="214"/>
        <v>1</v>
      </c>
      <c r="E2706" s="30" t="str">
        <f t="shared" si="216"/>
        <v>NA</v>
      </c>
      <c r="F2706" s="44" t="str">
        <f t="shared" si="215"/>
        <v/>
      </c>
      <c r="G2706" s="29"/>
    </row>
    <row r="2707" spans="2:7" x14ac:dyDescent="0.25">
      <c r="B2707" s="29">
        <f t="shared" si="213"/>
        <v>0</v>
      </c>
      <c r="C2707" s="29" t="str">
        <f t="shared" ref="C2707:C2770" si="217" xml:space="preserve"> "#" &amp; IFERROR(MID(A2707,1,FIND(",",A2707,1)-1),"")</f>
        <v>#</v>
      </c>
      <c r="D2707" s="29">
        <f t="shared" si="214"/>
        <v>1</v>
      </c>
      <c r="E2707" s="30" t="str">
        <f t="shared" si="216"/>
        <v>NA</v>
      </c>
      <c r="F2707" s="44" t="str">
        <f t="shared" si="215"/>
        <v/>
      </c>
      <c r="G2707" s="29"/>
    </row>
    <row r="2708" spans="2:7" x14ac:dyDescent="0.25">
      <c r="B2708" s="29">
        <f t="shared" si="213"/>
        <v>0</v>
      </c>
      <c r="C2708" s="29" t="str">
        <f t="shared" si="217"/>
        <v>#</v>
      </c>
      <c r="D2708" s="29">
        <f t="shared" si="214"/>
        <v>1</v>
      </c>
      <c r="E2708" s="30" t="str">
        <f t="shared" si="216"/>
        <v>NA</v>
      </c>
      <c r="F2708" s="44" t="str">
        <f t="shared" si="215"/>
        <v/>
      </c>
      <c r="G2708" s="29"/>
    </row>
    <row r="2709" spans="2:7" x14ac:dyDescent="0.25">
      <c r="B2709" s="29">
        <f t="shared" si="213"/>
        <v>0</v>
      </c>
      <c r="C2709" s="29" t="str">
        <f t="shared" si="217"/>
        <v>#</v>
      </c>
      <c r="D2709" s="29">
        <f t="shared" si="214"/>
        <v>1</v>
      </c>
      <c r="E2709" s="30" t="str">
        <f t="shared" si="216"/>
        <v>NA</v>
      </c>
      <c r="F2709" s="44" t="str">
        <f t="shared" si="215"/>
        <v/>
      </c>
      <c r="G2709" s="29"/>
    </row>
    <row r="2710" spans="2:7" x14ac:dyDescent="0.25">
      <c r="B2710" s="29">
        <f t="shared" si="213"/>
        <v>0</v>
      </c>
      <c r="C2710" s="29" t="str">
        <f t="shared" si="217"/>
        <v>#</v>
      </c>
      <c r="D2710" s="29">
        <f t="shared" si="214"/>
        <v>1</v>
      </c>
      <c r="E2710" s="30" t="str">
        <f t="shared" si="216"/>
        <v>NA</v>
      </c>
      <c r="F2710" s="44" t="str">
        <f t="shared" si="215"/>
        <v/>
      </c>
      <c r="G2710" s="29"/>
    </row>
    <row r="2711" spans="2:7" x14ac:dyDescent="0.25">
      <c r="B2711" s="29">
        <f t="shared" si="213"/>
        <v>0</v>
      </c>
      <c r="C2711" s="29" t="str">
        <f t="shared" si="217"/>
        <v>#</v>
      </c>
      <c r="D2711" s="29">
        <f t="shared" si="214"/>
        <v>1</v>
      </c>
      <c r="E2711" s="30" t="str">
        <f t="shared" si="216"/>
        <v>NA</v>
      </c>
      <c r="F2711" s="44" t="str">
        <f t="shared" si="215"/>
        <v/>
      </c>
      <c r="G2711" s="29"/>
    </row>
    <row r="2712" spans="2:7" x14ac:dyDescent="0.25">
      <c r="B2712" s="29">
        <f t="shared" si="213"/>
        <v>0</v>
      </c>
      <c r="C2712" s="29" t="str">
        <f t="shared" si="217"/>
        <v>#</v>
      </c>
      <c r="D2712" s="29">
        <f t="shared" si="214"/>
        <v>1</v>
      </c>
      <c r="E2712" s="30" t="str">
        <f t="shared" si="216"/>
        <v>NA</v>
      </c>
      <c r="F2712" s="44" t="str">
        <f t="shared" si="215"/>
        <v/>
      </c>
      <c r="G2712" s="29"/>
    </row>
    <row r="2713" spans="2:7" x14ac:dyDescent="0.25">
      <c r="B2713" s="29">
        <f t="shared" si="213"/>
        <v>0</v>
      </c>
      <c r="C2713" s="29" t="str">
        <f t="shared" si="217"/>
        <v>#</v>
      </c>
      <c r="D2713" s="29">
        <f t="shared" si="214"/>
        <v>1</v>
      </c>
      <c r="E2713" s="30" t="str">
        <f t="shared" si="216"/>
        <v>NA</v>
      </c>
      <c r="F2713" s="44" t="str">
        <f t="shared" si="215"/>
        <v/>
      </c>
      <c r="G2713" s="29"/>
    </row>
    <row r="2714" spans="2:7" x14ac:dyDescent="0.25">
      <c r="B2714" s="29">
        <f t="shared" si="213"/>
        <v>0</v>
      </c>
      <c r="C2714" s="29" t="str">
        <f t="shared" si="217"/>
        <v>#</v>
      </c>
      <c r="D2714" s="29">
        <f t="shared" si="214"/>
        <v>1</v>
      </c>
      <c r="E2714" s="30" t="str">
        <f t="shared" si="216"/>
        <v>NA</v>
      </c>
      <c r="F2714" s="44" t="str">
        <f t="shared" si="215"/>
        <v/>
      </c>
      <c r="G2714" s="29"/>
    </row>
    <row r="2715" spans="2:7" x14ac:dyDescent="0.25">
      <c r="B2715" s="29">
        <f t="shared" si="213"/>
        <v>0</v>
      </c>
      <c r="C2715" s="29" t="str">
        <f t="shared" si="217"/>
        <v>#</v>
      </c>
      <c r="D2715" s="29">
        <f t="shared" si="214"/>
        <v>1</v>
      </c>
      <c r="E2715" s="30" t="str">
        <f t="shared" si="216"/>
        <v>NA</v>
      </c>
      <c r="F2715" s="44" t="str">
        <f t="shared" si="215"/>
        <v/>
      </c>
      <c r="G2715" s="29"/>
    </row>
    <row r="2716" spans="2:7" x14ac:dyDescent="0.25">
      <c r="B2716" s="29">
        <f t="shared" si="213"/>
        <v>0</v>
      </c>
      <c r="C2716" s="29" t="str">
        <f t="shared" si="217"/>
        <v>#</v>
      </c>
      <c r="D2716" s="29">
        <f t="shared" si="214"/>
        <v>1</v>
      </c>
      <c r="E2716" s="30" t="str">
        <f t="shared" si="216"/>
        <v>NA</v>
      </c>
      <c r="F2716" s="44" t="str">
        <f t="shared" si="215"/>
        <v/>
      </c>
      <c r="G2716" s="29"/>
    </row>
    <row r="2717" spans="2:7" x14ac:dyDescent="0.25">
      <c r="B2717" s="29">
        <f t="shared" si="213"/>
        <v>0</v>
      </c>
      <c r="C2717" s="29" t="str">
        <f t="shared" si="217"/>
        <v>#</v>
      </c>
      <c r="D2717" s="29">
        <f t="shared" si="214"/>
        <v>1</v>
      </c>
      <c r="E2717" s="30" t="str">
        <f t="shared" si="216"/>
        <v>NA</v>
      </c>
      <c r="F2717" s="44" t="str">
        <f t="shared" si="215"/>
        <v/>
      </c>
      <c r="G2717" s="29"/>
    </row>
    <row r="2718" spans="2:7" x14ac:dyDescent="0.25">
      <c r="B2718" s="29">
        <f t="shared" si="213"/>
        <v>0</v>
      </c>
      <c r="C2718" s="29" t="str">
        <f t="shared" si="217"/>
        <v>#</v>
      </c>
      <c r="D2718" s="29">
        <f t="shared" si="214"/>
        <v>1</v>
      </c>
      <c r="E2718" s="30" t="str">
        <f t="shared" si="216"/>
        <v>NA</v>
      </c>
      <c r="F2718" s="44" t="str">
        <f t="shared" si="215"/>
        <v/>
      </c>
      <c r="G2718" s="29"/>
    </row>
    <row r="2719" spans="2:7" x14ac:dyDescent="0.25">
      <c r="B2719" s="29">
        <f t="shared" si="213"/>
        <v>0</v>
      </c>
      <c r="C2719" s="29" t="str">
        <f t="shared" si="217"/>
        <v>#</v>
      </c>
      <c r="D2719" s="29">
        <f t="shared" si="214"/>
        <v>1</v>
      </c>
      <c r="E2719" s="30" t="str">
        <f t="shared" si="216"/>
        <v>NA</v>
      </c>
      <c r="F2719" s="44" t="str">
        <f t="shared" si="215"/>
        <v/>
      </c>
      <c r="G2719" s="29"/>
    </row>
    <row r="2720" spans="2:7" x14ac:dyDescent="0.25">
      <c r="B2720" s="29">
        <f t="shared" si="213"/>
        <v>0</v>
      </c>
      <c r="C2720" s="29" t="str">
        <f t="shared" si="217"/>
        <v>#</v>
      </c>
      <c r="D2720" s="29">
        <f t="shared" si="214"/>
        <v>1</v>
      </c>
      <c r="E2720" s="30" t="str">
        <f t="shared" si="216"/>
        <v>NA</v>
      </c>
      <c r="F2720" s="44" t="str">
        <f t="shared" si="215"/>
        <v/>
      </c>
      <c r="G2720" s="29"/>
    </row>
    <row r="2721" spans="2:7" x14ac:dyDescent="0.25">
      <c r="B2721" s="29">
        <f t="shared" si="213"/>
        <v>0</v>
      </c>
      <c r="C2721" s="29" t="str">
        <f t="shared" si="217"/>
        <v>#</v>
      </c>
      <c r="D2721" s="29">
        <f t="shared" si="214"/>
        <v>1</v>
      </c>
      <c r="E2721" s="30" t="str">
        <f t="shared" si="216"/>
        <v>NA</v>
      </c>
      <c r="F2721" s="44" t="str">
        <f t="shared" si="215"/>
        <v/>
      </c>
      <c r="G2721" s="29"/>
    </row>
    <row r="2722" spans="2:7" x14ac:dyDescent="0.25">
      <c r="B2722" s="29">
        <f t="shared" si="213"/>
        <v>0</v>
      </c>
      <c r="C2722" s="29" t="str">
        <f t="shared" si="217"/>
        <v>#</v>
      </c>
      <c r="D2722" s="29">
        <f t="shared" si="214"/>
        <v>1</v>
      </c>
      <c r="E2722" s="30" t="str">
        <f t="shared" si="216"/>
        <v>NA</v>
      </c>
      <c r="F2722" s="44" t="str">
        <f t="shared" si="215"/>
        <v/>
      </c>
      <c r="G2722" s="29"/>
    </row>
    <row r="2723" spans="2:7" x14ac:dyDescent="0.25">
      <c r="B2723" s="29">
        <f t="shared" si="213"/>
        <v>0</v>
      </c>
      <c r="C2723" s="29" t="str">
        <f t="shared" si="217"/>
        <v>#</v>
      </c>
      <c r="D2723" s="29">
        <f t="shared" si="214"/>
        <v>1</v>
      </c>
      <c r="E2723" s="30" t="str">
        <f t="shared" si="216"/>
        <v>NA</v>
      </c>
      <c r="F2723" s="44" t="str">
        <f t="shared" si="215"/>
        <v/>
      </c>
      <c r="G2723" s="29"/>
    </row>
    <row r="2724" spans="2:7" x14ac:dyDescent="0.25">
      <c r="B2724" s="29">
        <f t="shared" si="213"/>
        <v>0</v>
      </c>
      <c r="C2724" s="29" t="str">
        <f t="shared" si="217"/>
        <v>#</v>
      </c>
      <c r="D2724" s="29">
        <f t="shared" si="214"/>
        <v>1</v>
      </c>
      <c r="E2724" s="30" t="str">
        <f t="shared" si="216"/>
        <v>NA</v>
      </c>
      <c r="F2724" s="44" t="str">
        <f t="shared" si="215"/>
        <v/>
      </c>
      <c r="G2724" s="29"/>
    </row>
    <row r="2725" spans="2:7" x14ac:dyDescent="0.25">
      <c r="B2725" s="29">
        <f t="shared" si="213"/>
        <v>0</v>
      </c>
      <c r="C2725" s="29" t="str">
        <f t="shared" si="217"/>
        <v>#</v>
      </c>
      <c r="D2725" s="29">
        <f t="shared" si="214"/>
        <v>1</v>
      </c>
      <c r="E2725" s="30" t="str">
        <f t="shared" si="216"/>
        <v>NA</v>
      </c>
      <c r="F2725" s="44" t="str">
        <f t="shared" si="215"/>
        <v/>
      </c>
      <c r="G2725" s="29"/>
    </row>
    <row r="2726" spans="2:7" x14ac:dyDescent="0.25">
      <c r="B2726" s="29">
        <f t="shared" si="213"/>
        <v>0</v>
      </c>
      <c r="C2726" s="29" t="str">
        <f t="shared" si="217"/>
        <v>#</v>
      </c>
      <c r="D2726" s="29">
        <f t="shared" si="214"/>
        <v>1</v>
      </c>
      <c r="E2726" s="30" t="str">
        <f t="shared" si="216"/>
        <v>NA</v>
      </c>
      <c r="F2726" s="44" t="str">
        <f t="shared" si="215"/>
        <v/>
      </c>
      <c r="G2726" s="29"/>
    </row>
    <row r="2727" spans="2:7" x14ac:dyDescent="0.25">
      <c r="B2727" s="29">
        <f t="shared" si="213"/>
        <v>0</v>
      </c>
      <c r="C2727" s="29" t="str">
        <f t="shared" si="217"/>
        <v>#</v>
      </c>
      <c r="D2727" s="29">
        <f t="shared" si="214"/>
        <v>1</v>
      </c>
      <c r="E2727" s="30" t="str">
        <f t="shared" si="216"/>
        <v>NA</v>
      </c>
      <c r="F2727" s="44" t="str">
        <f t="shared" si="215"/>
        <v/>
      </c>
      <c r="G2727" s="29"/>
    </row>
    <row r="2728" spans="2:7" x14ac:dyDescent="0.25">
      <c r="B2728" s="29">
        <f t="shared" si="213"/>
        <v>0</v>
      </c>
      <c r="C2728" s="29" t="str">
        <f t="shared" si="217"/>
        <v>#</v>
      </c>
      <c r="D2728" s="29">
        <f t="shared" si="214"/>
        <v>1</v>
      </c>
      <c r="E2728" s="30" t="str">
        <f t="shared" si="216"/>
        <v>NA</v>
      </c>
      <c r="F2728" s="44" t="str">
        <f t="shared" si="215"/>
        <v/>
      </c>
      <c r="G2728" s="29"/>
    </row>
    <row r="2729" spans="2:7" x14ac:dyDescent="0.25">
      <c r="B2729" s="29">
        <f t="shared" si="213"/>
        <v>0</v>
      </c>
      <c r="C2729" s="29" t="str">
        <f t="shared" si="217"/>
        <v>#</v>
      </c>
      <c r="D2729" s="29">
        <f t="shared" si="214"/>
        <v>1</v>
      </c>
      <c r="E2729" s="30" t="str">
        <f t="shared" si="216"/>
        <v>NA</v>
      </c>
      <c r="F2729" s="44" t="str">
        <f t="shared" si="215"/>
        <v/>
      </c>
      <c r="G2729" s="29"/>
    </row>
    <row r="2730" spans="2:7" x14ac:dyDescent="0.25">
      <c r="B2730" s="29">
        <f t="shared" si="213"/>
        <v>0</v>
      </c>
      <c r="C2730" s="29" t="str">
        <f t="shared" si="217"/>
        <v>#</v>
      </c>
      <c r="D2730" s="29">
        <f t="shared" si="214"/>
        <v>1</v>
      </c>
      <c r="E2730" s="30" t="str">
        <f t="shared" si="216"/>
        <v>NA</v>
      </c>
      <c r="F2730" s="44" t="str">
        <f t="shared" si="215"/>
        <v/>
      </c>
      <c r="G2730" s="29"/>
    </row>
    <row r="2731" spans="2:7" x14ac:dyDescent="0.25">
      <c r="B2731" s="29">
        <f t="shared" si="213"/>
        <v>0</v>
      </c>
      <c r="C2731" s="29" t="str">
        <f t="shared" si="217"/>
        <v>#</v>
      </c>
      <c r="D2731" s="29">
        <f t="shared" si="214"/>
        <v>1</v>
      </c>
      <c r="E2731" s="30" t="str">
        <f t="shared" si="216"/>
        <v>NA</v>
      </c>
      <c r="F2731" s="44" t="str">
        <f t="shared" si="215"/>
        <v/>
      </c>
      <c r="G2731" s="29"/>
    </row>
    <row r="2732" spans="2:7" x14ac:dyDescent="0.25">
      <c r="B2732" s="29">
        <f t="shared" si="213"/>
        <v>0</v>
      </c>
      <c r="C2732" s="29" t="str">
        <f t="shared" si="217"/>
        <v>#</v>
      </c>
      <c r="D2732" s="29">
        <f t="shared" si="214"/>
        <v>1</v>
      </c>
      <c r="E2732" s="30" t="str">
        <f t="shared" si="216"/>
        <v>NA</v>
      </c>
      <c r="F2732" s="44" t="str">
        <f t="shared" si="215"/>
        <v/>
      </c>
      <c r="G2732" s="29"/>
    </row>
    <row r="2733" spans="2:7" x14ac:dyDescent="0.25">
      <c r="B2733" s="29">
        <f t="shared" si="213"/>
        <v>0</v>
      </c>
      <c r="C2733" s="29" t="str">
        <f t="shared" si="217"/>
        <v>#</v>
      </c>
      <c r="D2733" s="29">
        <f t="shared" si="214"/>
        <v>1</v>
      </c>
      <c r="E2733" s="30" t="str">
        <f t="shared" si="216"/>
        <v>NA</v>
      </c>
      <c r="F2733" s="44" t="str">
        <f t="shared" si="215"/>
        <v/>
      </c>
      <c r="G2733" s="29"/>
    </row>
    <row r="2734" spans="2:7" x14ac:dyDescent="0.25">
      <c r="B2734" s="29">
        <f t="shared" si="213"/>
        <v>0</v>
      </c>
      <c r="C2734" s="29" t="str">
        <f t="shared" si="217"/>
        <v>#</v>
      </c>
      <c r="D2734" s="29">
        <f t="shared" si="214"/>
        <v>1</v>
      </c>
      <c r="E2734" s="30" t="str">
        <f t="shared" si="216"/>
        <v>NA</v>
      </c>
      <c r="F2734" s="44" t="str">
        <f t="shared" si="215"/>
        <v/>
      </c>
      <c r="G2734" s="29"/>
    </row>
    <row r="2735" spans="2:7" x14ac:dyDescent="0.25">
      <c r="B2735" s="29">
        <f t="shared" si="213"/>
        <v>0</v>
      </c>
      <c r="C2735" s="29" t="str">
        <f t="shared" si="217"/>
        <v>#</v>
      </c>
      <c r="D2735" s="29">
        <f t="shared" si="214"/>
        <v>1</v>
      </c>
      <c r="E2735" s="30" t="str">
        <f t="shared" si="216"/>
        <v>NA</v>
      </c>
      <c r="F2735" s="44" t="str">
        <f t="shared" si="215"/>
        <v/>
      </c>
      <c r="G2735" s="29"/>
    </row>
    <row r="2736" spans="2:7" x14ac:dyDescent="0.25">
      <c r="B2736" s="29">
        <f t="shared" si="213"/>
        <v>0</v>
      </c>
      <c r="C2736" s="29" t="str">
        <f t="shared" si="217"/>
        <v>#</v>
      </c>
      <c r="D2736" s="29">
        <f t="shared" si="214"/>
        <v>1</v>
      </c>
      <c r="E2736" s="30" t="str">
        <f t="shared" si="216"/>
        <v>NA</v>
      </c>
      <c r="F2736" s="44" t="str">
        <f t="shared" si="215"/>
        <v/>
      </c>
      <c r="G2736" s="29"/>
    </row>
    <row r="2737" spans="2:7" x14ac:dyDescent="0.25">
      <c r="B2737" s="29">
        <f t="shared" si="213"/>
        <v>0</v>
      </c>
      <c r="C2737" s="29" t="str">
        <f t="shared" si="217"/>
        <v>#</v>
      </c>
      <c r="D2737" s="29">
        <f t="shared" si="214"/>
        <v>1</v>
      </c>
      <c r="E2737" s="30" t="str">
        <f t="shared" si="216"/>
        <v>NA</v>
      </c>
      <c r="F2737" s="44" t="str">
        <f t="shared" si="215"/>
        <v/>
      </c>
      <c r="G2737" s="29"/>
    </row>
    <row r="2738" spans="2:7" x14ac:dyDescent="0.25">
      <c r="B2738" s="29">
        <f t="shared" si="213"/>
        <v>0</v>
      </c>
      <c r="C2738" s="29" t="str">
        <f t="shared" si="217"/>
        <v>#</v>
      </c>
      <c r="D2738" s="29">
        <f t="shared" si="214"/>
        <v>1</v>
      </c>
      <c r="E2738" s="30" t="str">
        <f t="shared" si="216"/>
        <v>NA</v>
      </c>
      <c r="F2738" s="44" t="str">
        <f t="shared" si="215"/>
        <v/>
      </c>
      <c r="G2738" s="29"/>
    </row>
    <row r="2739" spans="2:7" x14ac:dyDescent="0.25">
      <c r="B2739" s="29">
        <f t="shared" si="213"/>
        <v>0</v>
      </c>
      <c r="C2739" s="29" t="str">
        <f t="shared" si="217"/>
        <v>#</v>
      </c>
      <c r="D2739" s="29">
        <f t="shared" si="214"/>
        <v>1</v>
      </c>
      <c r="E2739" s="30" t="str">
        <f t="shared" si="216"/>
        <v>NA</v>
      </c>
      <c r="F2739" s="44" t="str">
        <f t="shared" si="215"/>
        <v/>
      </c>
      <c r="G2739" s="29"/>
    </row>
    <row r="2740" spans="2:7" x14ac:dyDescent="0.25">
      <c r="B2740" s="29">
        <f t="shared" si="213"/>
        <v>0</v>
      </c>
      <c r="C2740" s="29" t="str">
        <f t="shared" si="217"/>
        <v>#</v>
      </c>
      <c r="D2740" s="29">
        <f t="shared" si="214"/>
        <v>1</v>
      </c>
      <c r="E2740" s="30" t="str">
        <f t="shared" si="216"/>
        <v>NA</v>
      </c>
      <c r="F2740" s="44" t="str">
        <f t="shared" si="215"/>
        <v/>
      </c>
      <c r="G2740" s="29"/>
    </row>
    <row r="2741" spans="2:7" x14ac:dyDescent="0.25">
      <c r="B2741" s="29">
        <f t="shared" si="213"/>
        <v>0</v>
      </c>
      <c r="C2741" s="29" t="str">
        <f t="shared" si="217"/>
        <v>#</v>
      </c>
      <c r="D2741" s="29">
        <f t="shared" si="214"/>
        <v>1</v>
      </c>
      <c r="E2741" s="30" t="str">
        <f t="shared" si="216"/>
        <v>NA</v>
      </c>
      <c r="F2741" s="44" t="str">
        <f t="shared" si="215"/>
        <v/>
      </c>
      <c r="G2741" s="29"/>
    </row>
    <row r="2742" spans="2:7" x14ac:dyDescent="0.25">
      <c r="B2742" s="29">
        <f t="shared" si="213"/>
        <v>0</v>
      </c>
      <c r="C2742" s="29" t="str">
        <f t="shared" si="217"/>
        <v>#</v>
      </c>
      <c r="D2742" s="29">
        <f t="shared" si="214"/>
        <v>1</v>
      </c>
      <c r="E2742" s="30" t="str">
        <f t="shared" si="216"/>
        <v>NA</v>
      </c>
      <c r="F2742" s="44" t="str">
        <f t="shared" si="215"/>
        <v/>
      </c>
      <c r="G2742" s="29"/>
    </row>
    <row r="2743" spans="2:7" x14ac:dyDescent="0.25">
      <c r="B2743" s="29">
        <f t="shared" si="213"/>
        <v>0</v>
      </c>
      <c r="C2743" s="29" t="str">
        <f t="shared" si="217"/>
        <v>#</v>
      </c>
      <c r="D2743" s="29">
        <f t="shared" si="214"/>
        <v>1</v>
      </c>
      <c r="E2743" s="30" t="str">
        <f t="shared" si="216"/>
        <v>NA</v>
      </c>
      <c r="F2743" s="44" t="str">
        <f t="shared" si="215"/>
        <v/>
      </c>
      <c r="G2743" s="29"/>
    </row>
    <row r="2744" spans="2:7" x14ac:dyDescent="0.25">
      <c r="B2744" s="29">
        <f t="shared" si="213"/>
        <v>0</v>
      </c>
      <c r="C2744" s="29" t="str">
        <f t="shared" si="217"/>
        <v>#</v>
      </c>
      <c r="D2744" s="29">
        <f t="shared" si="214"/>
        <v>1</v>
      </c>
      <c r="E2744" s="30" t="str">
        <f t="shared" si="216"/>
        <v>NA</v>
      </c>
      <c r="F2744" s="44" t="str">
        <f t="shared" si="215"/>
        <v/>
      </c>
      <c r="G2744" s="29"/>
    </row>
    <row r="2745" spans="2:7" x14ac:dyDescent="0.25">
      <c r="B2745" s="29">
        <f t="shared" si="213"/>
        <v>0</v>
      </c>
      <c r="C2745" s="29" t="str">
        <f t="shared" si="217"/>
        <v>#</v>
      </c>
      <c r="D2745" s="29">
        <f t="shared" si="214"/>
        <v>1</v>
      </c>
      <c r="E2745" s="30" t="str">
        <f t="shared" si="216"/>
        <v>NA</v>
      </c>
      <c r="F2745" s="44" t="str">
        <f t="shared" si="215"/>
        <v/>
      </c>
      <c r="G2745" s="29"/>
    </row>
    <row r="2746" spans="2:7" x14ac:dyDescent="0.25">
      <c r="B2746" s="29">
        <f t="shared" si="213"/>
        <v>0</v>
      </c>
      <c r="C2746" s="29" t="str">
        <f t="shared" si="217"/>
        <v>#</v>
      </c>
      <c r="D2746" s="29">
        <f t="shared" si="214"/>
        <v>1</v>
      </c>
      <c r="E2746" s="30" t="str">
        <f t="shared" si="216"/>
        <v>NA</v>
      </c>
      <c r="F2746" s="44" t="str">
        <f t="shared" si="215"/>
        <v/>
      </c>
      <c r="G2746" s="29"/>
    </row>
    <row r="2747" spans="2:7" x14ac:dyDescent="0.25">
      <c r="B2747" s="29">
        <f t="shared" si="213"/>
        <v>0</v>
      </c>
      <c r="C2747" s="29" t="str">
        <f t="shared" si="217"/>
        <v>#</v>
      </c>
      <c r="D2747" s="29">
        <f t="shared" si="214"/>
        <v>1</v>
      </c>
      <c r="E2747" s="30" t="str">
        <f t="shared" si="216"/>
        <v>NA</v>
      </c>
      <c r="F2747" s="44" t="str">
        <f t="shared" si="215"/>
        <v/>
      </c>
      <c r="G2747" s="29"/>
    </row>
    <row r="2748" spans="2:7" x14ac:dyDescent="0.25">
      <c r="B2748" s="29">
        <f t="shared" si="213"/>
        <v>0</v>
      </c>
      <c r="C2748" s="29" t="str">
        <f t="shared" si="217"/>
        <v>#</v>
      </c>
      <c r="D2748" s="29">
        <f t="shared" si="214"/>
        <v>1</v>
      </c>
      <c r="E2748" s="30" t="str">
        <f t="shared" si="216"/>
        <v>NA</v>
      </c>
      <c r="F2748" s="44" t="str">
        <f t="shared" si="215"/>
        <v/>
      </c>
      <c r="G2748" s="29"/>
    </row>
    <row r="2749" spans="2:7" x14ac:dyDescent="0.25">
      <c r="B2749" s="29">
        <f t="shared" si="213"/>
        <v>0</v>
      </c>
      <c r="C2749" s="29" t="str">
        <f t="shared" si="217"/>
        <v>#</v>
      </c>
      <c r="D2749" s="29">
        <f t="shared" si="214"/>
        <v>1</v>
      </c>
      <c r="E2749" s="30" t="str">
        <f t="shared" si="216"/>
        <v>NA</v>
      </c>
      <c r="F2749" s="44" t="str">
        <f t="shared" si="215"/>
        <v/>
      </c>
      <c r="G2749" s="29"/>
    </row>
    <row r="2750" spans="2:7" x14ac:dyDescent="0.25">
      <c r="B2750" s="29">
        <f t="shared" si="213"/>
        <v>0</v>
      </c>
      <c r="C2750" s="29" t="str">
        <f t="shared" si="217"/>
        <v>#</v>
      </c>
      <c r="D2750" s="29">
        <f t="shared" si="214"/>
        <v>1</v>
      </c>
      <c r="E2750" s="30" t="str">
        <f t="shared" si="216"/>
        <v>NA</v>
      </c>
      <c r="F2750" s="44" t="str">
        <f t="shared" si="215"/>
        <v/>
      </c>
      <c r="G2750" s="29"/>
    </row>
    <row r="2751" spans="2:7" x14ac:dyDescent="0.25">
      <c r="B2751" s="29">
        <f t="shared" si="213"/>
        <v>0</v>
      </c>
      <c r="C2751" s="29" t="str">
        <f t="shared" si="217"/>
        <v>#</v>
      </c>
      <c r="D2751" s="29">
        <f t="shared" si="214"/>
        <v>1</v>
      </c>
      <c r="E2751" s="30" t="str">
        <f t="shared" si="216"/>
        <v>NA</v>
      </c>
      <c r="F2751" s="44" t="str">
        <f t="shared" si="215"/>
        <v/>
      </c>
      <c r="G2751" s="29"/>
    </row>
    <row r="2752" spans="2:7" x14ac:dyDescent="0.25">
      <c r="B2752" s="29">
        <f t="shared" si="213"/>
        <v>0</v>
      </c>
      <c r="C2752" s="29" t="str">
        <f t="shared" si="217"/>
        <v>#</v>
      </c>
      <c r="D2752" s="29">
        <f t="shared" si="214"/>
        <v>1</v>
      </c>
      <c r="E2752" s="30" t="str">
        <f t="shared" si="216"/>
        <v>NA</v>
      </c>
      <c r="F2752" s="44" t="str">
        <f t="shared" si="215"/>
        <v/>
      </c>
      <c r="G2752" s="29"/>
    </row>
    <row r="2753" spans="2:7" x14ac:dyDescent="0.25">
      <c r="B2753" s="29">
        <f t="shared" si="213"/>
        <v>0</v>
      </c>
      <c r="C2753" s="29" t="str">
        <f t="shared" si="217"/>
        <v>#</v>
      </c>
      <c r="D2753" s="29">
        <f t="shared" si="214"/>
        <v>1</v>
      </c>
      <c r="E2753" s="30" t="str">
        <f t="shared" si="216"/>
        <v>NA</v>
      </c>
      <c r="F2753" s="44" t="str">
        <f t="shared" si="215"/>
        <v/>
      </c>
      <c r="G2753" s="29"/>
    </row>
    <row r="2754" spans="2:7" x14ac:dyDescent="0.25">
      <c r="B2754" s="29">
        <f t="shared" ref="B2754:B2817" si="218">LEN(A2754)</f>
        <v>0</v>
      </c>
      <c r="C2754" s="29" t="str">
        <f t="shared" si="217"/>
        <v>#</v>
      </c>
      <c r="D2754" s="29">
        <f t="shared" ref="D2754:D2817" si="219">LEN(C2754)</f>
        <v>1</v>
      </c>
      <c r="E2754" s="30" t="str">
        <f t="shared" si="216"/>
        <v>NA</v>
      </c>
      <c r="F2754" s="44" t="str">
        <f t="shared" ref="F2754:F2817" si="220">IFERROR(MID(E2754,1,FIND(",",E2754,1)-1),"")</f>
        <v/>
      </c>
      <c r="G2754" s="29"/>
    </row>
    <row r="2755" spans="2:7" x14ac:dyDescent="0.25">
      <c r="B2755" s="29">
        <f t="shared" si="218"/>
        <v>0</v>
      </c>
      <c r="C2755" s="29" t="str">
        <f t="shared" si="217"/>
        <v>#</v>
      </c>
      <c r="D2755" s="29">
        <f t="shared" si="219"/>
        <v>1</v>
      </c>
      <c r="E2755" s="30" t="str">
        <f t="shared" si="216"/>
        <v>NA</v>
      </c>
      <c r="F2755" s="44" t="str">
        <f t="shared" si="220"/>
        <v/>
      </c>
      <c r="G2755" s="29"/>
    </row>
    <row r="2756" spans="2:7" x14ac:dyDescent="0.25">
      <c r="B2756" s="29">
        <f t="shared" si="218"/>
        <v>0</v>
      </c>
      <c r="C2756" s="29" t="str">
        <f t="shared" si="217"/>
        <v>#</v>
      </c>
      <c r="D2756" s="29">
        <f t="shared" si="219"/>
        <v>1</v>
      </c>
      <c r="E2756" s="30" t="str">
        <f t="shared" si="216"/>
        <v>NA</v>
      </c>
      <c r="F2756" s="44" t="str">
        <f t="shared" si="220"/>
        <v/>
      </c>
      <c r="G2756" s="29"/>
    </row>
    <row r="2757" spans="2:7" x14ac:dyDescent="0.25">
      <c r="B2757" s="29">
        <f t="shared" si="218"/>
        <v>0</v>
      </c>
      <c r="C2757" s="29" t="str">
        <f t="shared" si="217"/>
        <v>#</v>
      </c>
      <c r="D2757" s="29">
        <f t="shared" si="219"/>
        <v>1</v>
      </c>
      <c r="E2757" s="30" t="str">
        <f t="shared" ref="E2757:E2820" si="221">IFERROR(TEXT(DATE(RIGHT(MID(A2757,FIND("µ",SUBSTITUTE(A2757,",","µ",1))+2,FIND("µ",SUBSTITUTE(A2757,",","µ",2))-FIND("µ",SUBSTITUTE(A2757,",","µ",1))+4),4),MONTH(1&amp;MID(MID(A2757,FIND("µ",SUBSTITUTE(A2757,",","µ",1))+2,FIND("µ",SUBSTITUTE(A2757,",","µ",2))-FIND("µ",SUBSTITUTE(A2757,",","µ",1))+4),1,FIND(" ",MID(A2757,FIND("µ",SUBSTITUTE(A2757,",","µ",1))+2,FIND("µ",SUBSTITUTE(A2757,",","µ",2))-FIND("µ",SUBSTITUTE(A2757,",","µ",1))+4))-1)),MID(MID(A2757,FIND("µ",SUBSTITUTE(A2757,",","µ",1))+2,FIND("µ",SUBSTITUTE(A2757,",","µ",2))-FIND("µ",SUBSTITUTE(A2757,",","µ",1))+4),FIND(" ",MID(A2757,FIND("µ",SUBSTITUTE(A2757,",","µ",1))+2,FIND("µ",SUBSTITUTE(A2757,",","µ",2))-FIND("µ",SUBSTITUTE(A2757,",","µ",1))+4))+1,2)),"JJ/MM/AA") &amp;","&amp;" "&amp; TEXT(VALUE(MID(A2757,FIND(""",""",A2757)+3,10)),"hh:mm:ss")&amp;" "&amp;MID(A2757,FIND("µ",SUBSTITUTE(A2757,",","µ",4))+2,FIND("µ",SUBSTITUTE(A2757,",","µ",5))-FIND("µ",SUBSTITUTE(A2757,",","µ",4))-3) &amp;" "&amp;MID(A2757,FIND("µ",SUBSTITUTE(A2757,",","µ",20))+2,FIND("µ",SUBSTITUTE(A2757,",","µ",21))-FIND("µ",SUBSTITUTE(A2757,",","µ",20))-3)&amp;" "&amp;MID(A2757,FIND("µ",SUBSTITUTE(A2757,",","µ",25))+2,FIND("µ",SUBSTITUTE(A2757,",","µ",26))-FIND("µ",SUBSTITUTE(A2757,",","µ",25))-3)&amp;" "&amp;"€"&amp;MID(A2757,FIND("µ",SUBSTITUTE(A2757,",","µ",26))+2,FIND("µ",SUBSTITUTE(A2757,",","µ",27))-FIND("µ",SUBSTITUTE(A2757,",","µ",26))-3),"NA")</f>
        <v>NA</v>
      </c>
      <c r="F2757" s="44" t="str">
        <f t="shared" si="220"/>
        <v/>
      </c>
      <c r="G2757" s="29"/>
    </row>
    <row r="2758" spans="2:7" x14ac:dyDescent="0.25">
      <c r="B2758" s="29">
        <f t="shared" si="218"/>
        <v>0</v>
      </c>
      <c r="C2758" s="29" t="str">
        <f t="shared" si="217"/>
        <v>#</v>
      </c>
      <c r="D2758" s="29">
        <f t="shared" si="219"/>
        <v>1</v>
      </c>
      <c r="E2758" s="30" t="str">
        <f t="shared" si="221"/>
        <v>NA</v>
      </c>
      <c r="F2758" s="44" t="str">
        <f t="shared" si="220"/>
        <v/>
      </c>
      <c r="G2758" s="29"/>
    </row>
    <row r="2759" spans="2:7" x14ac:dyDescent="0.25">
      <c r="B2759" s="29">
        <f t="shared" si="218"/>
        <v>0</v>
      </c>
      <c r="C2759" s="29" t="str">
        <f t="shared" si="217"/>
        <v>#</v>
      </c>
      <c r="D2759" s="29">
        <f t="shared" si="219"/>
        <v>1</v>
      </c>
      <c r="E2759" s="30" t="str">
        <f t="shared" si="221"/>
        <v>NA</v>
      </c>
      <c r="F2759" s="44" t="str">
        <f t="shared" si="220"/>
        <v/>
      </c>
      <c r="G2759" s="29"/>
    </row>
    <row r="2760" spans="2:7" x14ac:dyDescent="0.25">
      <c r="B2760" s="29">
        <f t="shared" si="218"/>
        <v>0</v>
      </c>
      <c r="C2760" s="29" t="str">
        <f t="shared" si="217"/>
        <v>#</v>
      </c>
      <c r="D2760" s="29">
        <f t="shared" si="219"/>
        <v>1</v>
      </c>
      <c r="E2760" s="30" t="str">
        <f t="shared" si="221"/>
        <v>NA</v>
      </c>
      <c r="F2760" s="44" t="str">
        <f t="shared" si="220"/>
        <v/>
      </c>
      <c r="G2760" s="29"/>
    </row>
    <row r="2761" spans="2:7" x14ac:dyDescent="0.25">
      <c r="B2761" s="29">
        <f t="shared" si="218"/>
        <v>0</v>
      </c>
      <c r="C2761" s="29" t="str">
        <f t="shared" si="217"/>
        <v>#</v>
      </c>
      <c r="D2761" s="29">
        <f t="shared" si="219"/>
        <v>1</v>
      </c>
      <c r="E2761" s="30" t="str">
        <f t="shared" si="221"/>
        <v>NA</v>
      </c>
      <c r="F2761" s="44" t="str">
        <f t="shared" si="220"/>
        <v/>
      </c>
      <c r="G2761" s="29"/>
    </row>
    <row r="2762" spans="2:7" x14ac:dyDescent="0.25">
      <c r="B2762" s="29">
        <f t="shared" si="218"/>
        <v>0</v>
      </c>
      <c r="C2762" s="29" t="str">
        <f t="shared" si="217"/>
        <v>#</v>
      </c>
      <c r="D2762" s="29">
        <f t="shared" si="219"/>
        <v>1</v>
      </c>
      <c r="E2762" s="30" t="str">
        <f t="shared" si="221"/>
        <v>NA</v>
      </c>
      <c r="F2762" s="44" t="str">
        <f t="shared" si="220"/>
        <v/>
      </c>
      <c r="G2762" s="29"/>
    </row>
    <row r="2763" spans="2:7" x14ac:dyDescent="0.25">
      <c r="B2763" s="29">
        <f t="shared" si="218"/>
        <v>0</v>
      </c>
      <c r="C2763" s="29" t="str">
        <f t="shared" si="217"/>
        <v>#</v>
      </c>
      <c r="D2763" s="29">
        <f t="shared" si="219"/>
        <v>1</v>
      </c>
      <c r="E2763" s="30" t="str">
        <f t="shared" si="221"/>
        <v>NA</v>
      </c>
      <c r="F2763" s="44" t="str">
        <f t="shared" si="220"/>
        <v/>
      </c>
      <c r="G2763" s="29"/>
    </row>
    <row r="2764" spans="2:7" x14ac:dyDescent="0.25">
      <c r="B2764" s="29">
        <f t="shared" si="218"/>
        <v>0</v>
      </c>
      <c r="C2764" s="29" t="str">
        <f t="shared" si="217"/>
        <v>#</v>
      </c>
      <c r="D2764" s="29">
        <f t="shared" si="219"/>
        <v>1</v>
      </c>
      <c r="E2764" s="30" t="str">
        <f t="shared" si="221"/>
        <v>NA</v>
      </c>
      <c r="F2764" s="44" t="str">
        <f t="shared" si="220"/>
        <v/>
      </c>
      <c r="G2764" s="29"/>
    </row>
    <row r="2765" spans="2:7" x14ac:dyDescent="0.25">
      <c r="B2765" s="29">
        <f t="shared" si="218"/>
        <v>0</v>
      </c>
      <c r="C2765" s="29" t="str">
        <f t="shared" si="217"/>
        <v>#</v>
      </c>
      <c r="D2765" s="29">
        <f t="shared" si="219"/>
        <v>1</v>
      </c>
      <c r="E2765" s="30" t="str">
        <f t="shared" si="221"/>
        <v>NA</v>
      </c>
      <c r="F2765" s="44" t="str">
        <f t="shared" si="220"/>
        <v/>
      </c>
      <c r="G2765" s="29"/>
    </row>
    <row r="2766" spans="2:7" x14ac:dyDescent="0.25">
      <c r="B2766" s="29">
        <f t="shared" si="218"/>
        <v>0</v>
      </c>
      <c r="C2766" s="29" t="str">
        <f t="shared" si="217"/>
        <v>#</v>
      </c>
      <c r="D2766" s="29">
        <f t="shared" si="219"/>
        <v>1</v>
      </c>
      <c r="E2766" s="30" t="str">
        <f t="shared" si="221"/>
        <v>NA</v>
      </c>
      <c r="F2766" s="44" t="str">
        <f t="shared" si="220"/>
        <v/>
      </c>
      <c r="G2766" s="29"/>
    </row>
    <row r="2767" spans="2:7" x14ac:dyDescent="0.25">
      <c r="B2767" s="29">
        <f t="shared" si="218"/>
        <v>0</v>
      </c>
      <c r="C2767" s="29" t="str">
        <f t="shared" si="217"/>
        <v>#</v>
      </c>
      <c r="D2767" s="29">
        <f t="shared" si="219"/>
        <v>1</v>
      </c>
      <c r="E2767" s="30" t="str">
        <f t="shared" si="221"/>
        <v>NA</v>
      </c>
      <c r="F2767" s="44" t="str">
        <f t="shared" si="220"/>
        <v/>
      </c>
      <c r="G2767" s="29"/>
    </row>
    <row r="2768" spans="2:7" x14ac:dyDescent="0.25">
      <c r="B2768" s="29">
        <f t="shared" si="218"/>
        <v>0</v>
      </c>
      <c r="C2768" s="29" t="str">
        <f t="shared" si="217"/>
        <v>#</v>
      </c>
      <c r="D2768" s="29">
        <f t="shared" si="219"/>
        <v>1</v>
      </c>
      <c r="E2768" s="30" t="str">
        <f t="shared" si="221"/>
        <v>NA</v>
      </c>
      <c r="F2768" s="44" t="str">
        <f t="shared" si="220"/>
        <v/>
      </c>
      <c r="G2768" s="29"/>
    </row>
    <row r="2769" spans="2:7" x14ac:dyDescent="0.25">
      <c r="B2769" s="29">
        <f t="shared" si="218"/>
        <v>0</v>
      </c>
      <c r="C2769" s="29" t="str">
        <f t="shared" si="217"/>
        <v>#</v>
      </c>
      <c r="D2769" s="29">
        <f t="shared" si="219"/>
        <v>1</v>
      </c>
      <c r="E2769" s="30" t="str">
        <f t="shared" si="221"/>
        <v>NA</v>
      </c>
      <c r="F2769" s="44" t="str">
        <f t="shared" si="220"/>
        <v/>
      </c>
      <c r="G2769" s="29"/>
    </row>
    <row r="2770" spans="2:7" x14ac:dyDescent="0.25">
      <c r="B2770" s="29">
        <f t="shared" si="218"/>
        <v>0</v>
      </c>
      <c r="C2770" s="29" t="str">
        <f t="shared" si="217"/>
        <v>#</v>
      </c>
      <c r="D2770" s="29">
        <f t="shared" si="219"/>
        <v>1</v>
      </c>
      <c r="E2770" s="30" t="str">
        <f t="shared" si="221"/>
        <v>NA</v>
      </c>
      <c r="F2770" s="44" t="str">
        <f t="shared" si="220"/>
        <v/>
      </c>
      <c r="G2770" s="29"/>
    </row>
    <row r="2771" spans="2:7" x14ac:dyDescent="0.25">
      <c r="B2771" s="29">
        <f t="shared" si="218"/>
        <v>0</v>
      </c>
      <c r="C2771" s="29" t="str">
        <f t="shared" ref="C2771:C2834" si="222" xml:space="preserve"> "#" &amp; IFERROR(MID(A2771,1,FIND(",",A2771,1)-1),"")</f>
        <v>#</v>
      </c>
      <c r="D2771" s="29">
        <f t="shared" si="219"/>
        <v>1</v>
      </c>
      <c r="E2771" s="30" t="str">
        <f t="shared" si="221"/>
        <v>NA</v>
      </c>
      <c r="F2771" s="44" t="str">
        <f t="shared" si="220"/>
        <v/>
      </c>
      <c r="G2771" s="29"/>
    </row>
    <row r="2772" spans="2:7" x14ac:dyDescent="0.25">
      <c r="B2772" s="29">
        <f t="shared" si="218"/>
        <v>0</v>
      </c>
      <c r="C2772" s="29" t="str">
        <f t="shared" si="222"/>
        <v>#</v>
      </c>
      <c r="D2772" s="29">
        <f t="shared" si="219"/>
        <v>1</v>
      </c>
      <c r="E2772" s="30" t="str">
        <f t="shared" si="221"/>
        <v>NA</v>
      </c>
      <c r="F2772" s="44" t="str">
        <f t="shared" si="220"/>
        <v/>
      </c>
      <c r="G2772" s="29"/>
    </row>
    <row r="2773" spans="2:7" x14ac:dyDescent="0.25">
      <c r="B2773" s="29">
        <f t="shared" si="218"/>
        <v>0</v>
      </c>
      <c r="C2773" s="29" t="str">
        <f t="shared" si="222"/>
        <v>#</v>
      </c>
      <c r="D2773" s="29">
        <f t="shared" si="219"/>
        <v>1</v>
      </c>
      <c r="E2773" s="30" t="str">
        <f t="shared" si="221"/>
        <v>NA</v>
      </c>
      <c r="F2773" s="44" t="str">
        <f t="shared" si="220"/>
        <v/>
      </c>
      <c r="G2773" s="29"/>
    </row>
    <row r="2774" spans="2:7" x14ac:dyDescent="0.25">
      <c r="B2774" s="29">
        <f t="shared" si="218"/>
        <v>0</v>
      </c>
      <c r="C2774" s="29" t="str">
        <f t="shared" si="222"/>
        <v>#</v>
      </c>
      <c r="D2774" s="29">
        <f t="shared" si="219"/>
        <v>1</v>
      </c>
      <c r="E2774" s="30" t="str">
        <f t="shared" si="221"/>
        <v>NA</v>
      </c>
      <c r="F2774" s="44" t="str">
        <f t="shared" si="220"/>
        <v/>
      </c>
      <c r="G2774" s="29"/>
    </row>
    <row r="2775" spans="2:7" x14ac:dyDescent="0.25">
      <c r="B2775" s="29">
        <f t="shared" si="218"/>
        <v>0</v>
      </c>
      <c r="C2775" s="29" t="str">
        <f t="shared" si="222"/>
        <v>#</v>
      </c>
      <c r="D2775" s="29">
        <f t="shared" si="219"/>
        <v>1</v>
      </c>
      <c r="E2775" s="30" t="str">
        <f t="shared" si="221"/>
        <v>NA</v>
      </c>
      <c r="F2775" s="44" t="str">
        <f t="shared" si="220"/>
        <v/>
      </c>
      <c r="G2775" s="29"/>
    </row>
    <row r="2776" spans="2:7" x14ac:dyDescent="0.25">
      <c r="B2776" s="29">
        <f t="shared" si="218"/>
        <v>0</v>
      </c>
      <c r="C2776" s="29" t="str">
        <f t="shared" si="222"/>
        <v>#</v>
      </c>
      <c r="D2776" s="29">
        <f t="shared" si="219"/>
        <v>1</v>
      </c>
      <c r="E2776" s="30" t="str">
        <f t="shared" si="221"/>
        <v>NA</v>
      </c>
      <c r="F2776" s="44" t="str">
        <f t="shared" si="220"/>
        <v/>
      </c>
      <c r="G2776" s="29"/>
    </row>
    <row r="2777" spans="2:7" x14ac:dyDescent="0.25">
      <c r="B2777" s="29">
        <f t="shared" si="218"/>
        <v>0</v>
      </c>
      <c r="C2777" s="29" t="str">
        <f t="shared" si="222"/>
        <v>#</v>
      </c>
      <c r="D2777" s="29">
        <f t="shared" si="219"/>
        <v>1</v>
      </c>
      <c r="E2777" s="30" t="str">
        <f t="shared" si="221"/>
        <v>NA</v>
      </c>
      <c r="F2777" s="44" t="str">
        <f t="shared" si="220"/>
        <v/>
      </c>
      <c r="G2777" s="29"/>
    </row>
    <row r="2778" spans="2:7" x14ac:dyDescent="0.25">
      <c r="B2778" s="29">
        <f t="shared" si="218"/>
        <v>0</v>
      </c>
      <c r="C2778" s="29" t="str">
        <f t="shared" si="222"/>
        <v>#</v>
      </c>
      <c r="D2778" s="29">
        <f t="shared" si="219"/>
        <v>1</v>
      </c>
      <c r="E2778" s="30" t="str">
        <f t="shared" si="221"/>
        <v>NA</v>
      </c>
      <c r="F2778" s="44" t="str">
        <f t="shared" si="220"/>
        <v/>
      </c>
      <c r="G2778" s="29"/>
    </row>
    <row r="2779" spans="2:7" x14ac:dyDescent="0.25">
      <c r="B2779" s="29">
        <f t="shared" si="218"/>
        <v>0</v>
      </c>
      <c r="C2779" s="29" t="str">
        <f t="shared" si="222"/>
        <v>#</v>
      </c>
      <c r="D2779" s="29">
        <f t="shared" si="219"/>
        <v>1</v>
      </c>
      <c r="E2779" s="30" t="str">
        <f t="shared" si="221"/>
        <v>NA</v>
      </c>
      <c r="F2779" s="44" t="str">
        <f t="shared" si="220"/>
        <v/>
      </c>
      <c r="G2779" s="29"/>
    </row>
    <row r="2780" spans="2:7" x14ac:dyDescent="0.25">
      <c r="B2780" s="29">
        <f t="shared" si="218"/>
        <v>0</v>
      </c>
      <c r="C2780" s="29" t="str">
        <f t="shared" si="222"/>
        <v>#</v>
      </c>
      <c r="D2780" s="29">
        <f t="shared" si="219"/>
        <v>1</v>
      </c>
      <c r="E2780" s="30" t="str">
        <f t="shared" si="221"/>
        <v>NA</v>
      </c>
      <c r="F2780" s="44" t="str">
        <f t="shared" si="220"/>
        <v/>
      </c>
      <c r="G2780" s="29"/>
    </row>
    <row r="2781" spans="2:7" x14ac:dyDescent="0.25">
      <c r="B2781" s="29">
        <f t="shared" si="218"/>
        <v>0</v>
      </c>
      <c r="C2781" s="29" t="str">
        <f t="shared" si="222"/>
        <v>#</v>
      </c>
      <c r="D2781" s="29">
        <f t="shared" si="219"/>
        <v>1</v>
      </c>
      <c r="E2781" s="30" t="str">
        <f t="shared" si="221"/>
        <v>NA</v>
      </c>
      <c r="F2781" s="44" t="str">
        <f t="shared" si="220"/>
        <v/>
      </c>
      <c r="G2781" s="29"/>
    </row>
    <row r="2782" spans="2:7" x14ac:dyDescent="0.25">
      <c r="B2782" s="29">
        <f t="shared" si="218"/>
        <v>0</v>
      </c>
      <c r="C2782" s="29" t="str">
        <f t="shared" si="222"/>
        <v>#</v>
      </c>
      <c r="D2782" s="29">
        <f t="shared" si="219"/>
        <v>1</v>
      </c>
      <c r="E2782" s="30" t="str">
        <f t="shared" si="221"/>
        <v>NA</v>
      </c>
      <c r="F2782" s="44" t="str">
        <f t="shared" si="220"/>
        <v/>
      </c>
      <c r="G2782" s="29"/>
    </row>
    <row r="2783" spans="2:7" x14ac:dyDescent="0.25">
      <c r="B2783" s="29">
        <f t="shared" si="218"/>
        <v>0</v>
      </c>
      <c r="C2783" s="29" t="str">
        <f t="shared" si="222"/>
        <v>#</v>
      </c>
      <c r="D2783" s="29">
        <f t="shared" si="219"/>
        <v>1</v>
      </c>
      <c r="E2783" s="30" t="str">
        <f t="shared" si="221"/>
        <v>NA</v>
      </c>
      <c r="F2783" s="44" t="str">
        <f t="shared" si="220"/>
        <v/>
      </c>
      <c r="G2783" s="29"/>
    </row>
    <row r="2784" spans="2:7" x14ac:dyDescent="0.25">
      <c r="B2784" s="29">
        <f t="shared" si="218"/>
        <v>0</v>
      </c>
      <c r="C2784" s="29" t="str">
        <f t="shared" si="222"/>
        <v>#</v>
      </c>
      <c r="D2784" s="29">
        <f t="shared" si="219"/>
        <v>1</v>
      </c>
      <c r="E2784" s="30" t="str">
        <f t="shared" si="221"/>
        <v>NA</v>
      </c>
      <c r="F2784" s="44" t="str">
        <f t="shared" si="220"/>
        <v/>
      </c>
      <c r="G2784" s="29"/>
    </row>
    <row r="2785" spans="2:7" x14ac:dyDescent="0.25">
      <c r="B2785" s="29">
        <f t="shared" si="218"/>
        <v>0</v>
      </c>
      <c r="C2785" s="29" t="str">
        <f t="shared" si="222"/>
        <v>#</v>
      </c>
      <c r="D2785" s="29">
        <f t="shared" si="219"/>
        <v>1</v>
      </c>
      <c r="E2785" s="30" t="str">
        <f t="shared" si="221"/>
        <v>NA</v>
      </c>
      <c r="F2785" s="44" t="str">
        <f t="shared" si="220"/>
        <v/>
      </c>
      <c r="G2785" s="29"/>
    </row>
    <row r="2786" spans="2:7" x14ac:dyDescent="0.25">
      <c r="B2786" s="29">
        <f t="shared" si="218"/>
        <v>0</v>
      </c>
      <c r="C2786" s="29" t="str">
        <f t="shared" si="222"/>
        <v>#</v>
      </c>
      <c r="D2786" s="29">
        <f t="shared" si="219"/>
        <v>1</v>
      </c>
      <c r="E2786" s="30" t="str">
        <f t="shared" si="221"/>
        <v>NA</v>
      </c>
      <c r="F2786" s="44" t="str">
        <f t="shared" si="220"/>
        <v/>
      </c>
      <c r="G2786" s="29"/>
    </row>
    <row r="2787" spans="2:7" x14ac:dyDescent="0.25">
      <c r="B2787" s="29">
        <f t="shared" si="218"/>
        <v>0</v>
      </c>
      <c r="C2787" s="29" t="str">
        <f t="shared" si="222"/>
        <v>#</v>
      </c>
      <c r="D2787" s="29">
        <f t="shared" si="219"/>
        <v>1</v>
      </c>
      <c r="E2787" s="30" t="str">
        <f t="shared" si="221"/>
        <v>NA</v>
      </c>
      <c r="F2787" s="44" t="str">
        <f t="shared" si="220"/>
        <v/>
      </c>
      <c r="G2787" s="29"/>
    </row>
    <row r="2788" spans="2:7" x14ac:dyDescent="0.25">
      <c r="B2788" s="29">
        <f t="shared" si="218"/>
        <v>0</v>
      </c>
      <c r="C2788" s="29" t="str">
        <f t="shared" si="222"/>
        <v>#</v>
      </c>
      <c r="D2788" s="29">
        <f t="shared" si="219"/>
        <v>1</v>
      </c>
      <c r="E2788" s="30" t="str">
        <f t="shared" si="221"/>
        <v>NA</v>
      </c>
      <c r="F2788" s="44" t="str">
        <f t="shared" si="220"/>
        <v/>
      </c>
      <c r="G2788" s="29"/>
    </row>
    <row r="2789" spans="2:7" x14ac:dyDescent="0.25">
      <c r="B2789" s="29">
        <f t="shared" si="218"/>
        <v>0</v>
      </c>
      <c r="C2789" s="29" t="str">
        <f t="shared" si="222"/>
        <v>#</v>
      </c>
      <c r="D2789" s="29">
        <f t="shared" si="219"/>
        <v>1</v>
      </c>
      <c r="E2789" s="30" t="str">
        <f t="shared" si="221"/>
        <v>NA</v>
      </c>
      <c r="F2789" s="44" t="str">
        <f t="shared" si="220"/>
        <v/>
      </c>
      <c r="G2789" s="29"/>
    </row>
    <row r="2790" spans="2:7" x14ac:dyDescent="0.25">
      <c r="B2790" s="29">
        <f t="shared" si="218"/>
        <v>0</v>
      </c>
      <c r="C2790" s="29" t="str">
        <f t="shared" si="222"/>
        <v>#</v>
      </c>
      <c r="D2790" s="29">
        <f t="shared" si="219"/>
        <v>1</v>
      </c>
      <c r="E2790" s="30" t="str">
        <f t="shared" si="221"/>
        <v>NA</v>
      </c>
      <c r="F2790" s="44" t="str">
        <f t="shared" si="220"/>
        <v/>
      </c>
      <c r="G2790" s="29"/>
    </row>
    <row r="2791" spans="2:7" x14ac:dyDescent="0.25">
      <c r="B2791" s="29">
        <f t="shared" si="218"/>
        <v>0</v>
      </c>
      <c r="C2791" s="29" t="str">
        <f t="shared" si="222"/>
        <v>#</v>
      </c>
      <c r="D2791" s="29">
        <f t="shared" si="219"/>
        <v>1</v>
      </c>
      <c r="E2791" s="30" t="str">
        <f t="shared" si="221"/>
        <v>NA</v>
      </c>
      <c r="F2791" s="44" t="str">
        <f t="shared" si="220"/>
        <v/>
      </c>
      <c r="G2791" s="29"/>
    </row>
    <row r="2792" spans="2:7" x14ac:dyDescent="0.25">
      <c r="B2792" s="29">
        <f t="shared" si="218"/>
        <v>0</v>
      </c>
      <c r="C2792" s="29" t="str">
        <f t="shared" si="222"/>
        <v>#</v>
      </c>
      <c r="D2792" s="29">
        <f t="shared" si="219"/>
        <v>1</v>
      </c>
      <c r="E2792" s="30" t="str">
        <f t="shared" si="221"/>
        <v>NA</v>
      </c>
      <c r="F2792" s="44" t="str">
        <f t="shared" si="220"/>
        <v/>
      </c>
      <c r="G2792" s="29"/>
    </row>
    <row r="2793" spans="2:7" x14ac:dyDescent="0.25">
      <c r="B2793" s="29">
        <f t="shared" si="218"/>
        <v>0</v>
      </c>
      <c r="C2793" s="29" t="str">
        <f t="shared" si="222"/>
        <v>#</v>
      </c>
      <c r="D2793" s="29">
        <f t="shared" si="219"/>
        <v>1</v>
      </c>
      <c r="E2793" s="30" t="str">
        <f t="shared" si="221"/>
        <v>NA</v>
      </c>
      <c r="F2793" s="44" t="str">
        <f t="shared" si="220"/>
        <v/>
      </c>
      <c r="G2793" s="29"/>
    </row>
    <row r="2794" spans="2:7" x14ac:dyDescent="0.25">
      <c r="B2794" s="29">
        <f t="shared" si="218"/>
        <v>0</v>
      </c>
      <c r="C2794" s="29" t="str">
        <f t="shared" si="222"/>
        <v>#</v>
      </c>
      <c r="D2794" s="29">
        <f t="shared" si="219"/>
        <v>1</v>
      </c>
      <c r="E2794" s="30" t="str">
        <f t="shared" si="221"/>
        <v>NA</v>
      </c>
      <c r="F2794" s="44" t="str">
        <f t="shared" si="220"/>
        <v/>
      </c>
      <c r="G2794" s="29"/>
    </row>
    <row r="2795" spans="2:7" x14ac:dyDescent="0.25">
      <c r="B2795" s="29">
        <f t="shared" si="218"/>
        <v>0</v>
      </c>
      <c r="C2795" s="29" t="str">
        <f t="shared" si="222"/>
        <v>#</v>
      </c>
      <c r="D2795" s="29">
        <f t="shared" si="219"/>
        <v>1</v>
      </c>
      <c r="E2795" s="30" t="str">
        <f t="shared" si="221"/>
        <v>NA</v>
      </c>
      <c r="F2795" s="44" t="str">
        <f t="shared" si="220"/>
        <v/>
      </c>
      <c r="G2795" s="29"/>
    </row>
    <row r="2796" spans="2:7" x14ac:dyDescent="0.25">
      <c r="B2796" s="29">
        <f t="shared" si="218"/>
        <v>0</v>
      </c>
      <c r="C2796" s="29" t="str">
        <f t="shared" si="222"/>
        <v>#</v>
      </c>
      <c r="D2796" s="29">
        <f t="shared" si="219"/>
        <v>1</v>
      </c>
      <c r="E2796" s="30" t="str">
        <f t="shared" si="221"/>
        <v>NA</v>
      </c>
      <c r="F2796" s="44" t="str">
        <f t="shared" si="220"/>
        <v/>
      </c>
      <c r="G2796" s="29"/>
    </row>
    <row r="2797" spans="2:7" x14ac:dyDescent="0.25">
      <c r="B2797" s="29">
        <f t="shared" si="218"/>
        <v>0</v>
      </c>
      <c r="C2797" s="29" t="str">
        <f t="shared" si="222"/>
        <v>#</v>
      </c>
      <c r="D2797" s="29">
        <f t="shared" si="219"/>
        <v>1</v>
      </c>
      <c r="E2797" s="30" t="str">
        <f t="shared" si="221"/>
        <v>NA</v>
      </c>
      <c r="F2797" s="44" t="str">
        <f t="shared" si="220"/>
        <v/>
      </c>
      <c r="G2797" s="29"/>
    </row>
    <row r="2798" spans="2:7" x14ac:dyDescent="0.25">
      <c r="B2798" s="29">
        <f t="shared" si="218"/>
        <v>0</v>
      </c>
      <c r="C2798" s="29" t="str">
        <f t="shared" si="222"/>
        <v>#</v>
      </c>
      <c r="D2798" s="29">
        <f t="shared" si="219"/>
        <v>1</v>
      </c>
      <c r="E2798" s="30" t="str">
        <f t="shared" si="221"/>
        <v>NA</v>
      </c>
      <c r="F2798" s="44" t="str">
        <f t="shared" si="220"/>
        <v/>
      </c>
      <c r="G2798" s="29"/>
    </row>
    <row r="2799" spans="2:7" x14ac:dyDescent="0.25">
      <c r="B2799" s="29">
        <f t="shared" si="218"/>
        <v>0</v>
      </c>
      <c r="C2799" s="29" t="str">
        <f t="shared" si="222"/>
        <v>#</v>
      </c>
      <c r="D2799" s="29">
        <f t="shared" si="219"/>
        <v>1</v>
      </c>
      <c r="E2799" s="30" t="str">
        <f t="shared" si="221"/>
        <v>NA</v>
      </c>
      <c r="F2799" s="44" t="str">
        <f t="shared" si="220"/>
        <v/>
      </c>
      <c r="G2799" s="29"/>
    </row>
    <row r="2800" spans="2:7" x14ac:dyDescent="0.25">
      <c r="B2800" s="29">
        <f t="shared" si="218"/>
        <v>0</v>
      </c>
      <c r="C2800" s="29" t="str">
        <f t="shared" si="222"/>
        <v>#</v>
      </c>
      <c r="D2800" s="29">
        <f t="shared" si="219"/>
        <v>1</v>
      </c>
      <c r="E2800" s="30" t="str">
        <f t="shared" si="221"/>
        <v>NA</v>
      </c>
      <c r="F2800" s="44" t="str">
        <f t="shared" si="220"/>
        <v/>
      </c>
      <c r="G2800" s="29"/>
    </row>
    <row r="2801" spans="2:7" x14ac:dyDescent="0.25">
      <c r="B2801" s="29">
        <f t="shared" si="218"/>
        <v>0</v>
      </c>
      <c r="C2801" s="29" t="str">
        <f t="shared" si="222"/>
        <v>#</v>
      </c>
      <c r="D2801" s="29">
        <f t="shared" si="219"/>
        <v>1</v>
      </c>
      <c r="E2801" s="30" t="str">
        <f t="shared" si="221"/>
        <v>NA</v>
      </c>
      <c r="F2801" s="44" t="str">
        <f t="shared" si="220"/>
        <v/>
      </c>
      <c r="G2801" s="29"/>
    </row>
    <row r="2802" spans="2:7" x14ac:dyDescent="0.25">
      <c r="B2802" s="29">
        <f t="shared" si="218"/>
        <v>0</v>
      </c>
      <c r="C2802" s="29" t="str">
        <f t="shared" si="222"/>
        <v>#</v>
      </c>
      <c r="D2802" s="29">
        <f t="shared" si="219"/>
        <v>1</v>
      </c>
      <c r="E2802" s="30" t="str">
        <f t="shared" si="221"/>
        <v>NA</v>
      </c>
      <c r="F2802" s="44" t="str">
        <f t="shared" si="220"/>
        <v/>
      </c>
      <c r="G2802" s="29"/>
    </row>
    <row r="2803" spans="2:7" x14ac:dyDescent="0.25">
      <c r="B2803" s="29">
        <f t="shared" si="218"/>
        <v>0</v>
      </c>
      <c r="C2803" s="29" t="str">
        <f t="shared" si="222"/>
        <v>#</v>
      </c>
      <c r="D2803" s="29">
        <f t="shared" si="219"/>
        <v>1</v>
      </c>
      <c r="E2803" s="30" t="str">
        <f t="shared" si="221"/>
        <v>NA</v>
      </c>
      <c r="F2803" s="44" t="str">
        <f t="shared" si="220"/>
        <v/>
      </c>
      <c r="G2803" s="29"/>
    </row>
    <row r="2804" spans="2:7" x14ac:dyDescent="0.25">
      <c r="B2804" s="29">
        <f t="shared" si="218"/>
        <v>0</v>
      </c>
      <c r="C2804" s="29" t="str">
        <f t="shared" si="222"/>
        <v>#</v>
      </c>
      <c r="D2804" s="29">
        <f t="shared" si="219"/>
        <v>1</v>
      </c>
      <c r="E2804" s="30" t="str">
        <f t="shared" si="221"/>
        <v>NA</v>
      </c>
      <c r="F2804" s="44" t="str">
        <f t="shared" si="220"/>
        <v/>
      </c>
      <c r="G2804" s="29"/>
    </row>
    <row r="2805" spans="2:7" x14ac:dyDescent="0.25">
      <c r="B2805" s="29">
        <f t="shared" si="218"/>
        <v>0</v>
      </c>
      <c r="C2805" s="29" t="str">
        <f t="shared" si="222"/>
        <v>#</v>
      </c>
      <c r="D2805" s="29">
        <f t="shared" si="219"/>
        <v>1</v>
      </c>
      <c r="E2805" s="30" t="str">
        <f t="shared" si="221"/>
        <v>NA</v>
      </c>
      <c r="F2805" s="44" t="str">
        <f t="shared" si="220"/>
        <v/>
      </c>
      <c r="G2805" s="29"/>
    </row>
    <row r="2806" spans="2:7" x14ac:dyDescent="0.25">
      <c r="B2806" s="29">
        <f t="shared" si="218"/>
        <v>0</v>
      </c>
      <c r="C2806" s="29" t="str">
        <f t="shared" si="222"/>
        <v>#</v>
      </c>
      <c r="D2806" s="29">
        <f t="shared" si="219"/>
        <v>1</v>
      </c>
      <c r="E2806" s="30" t="str">
        <f t="shared" si="221"/>
        <v>NA</v>
      </c>
      <c r="F2806" s="44" t="str">
        <f t="shared" si="220"/>
        <v/>
      </c>
      <c r="G2806" s="29"/>
    </row>
    <row r="2807" spans="2:7" x14ac:dyDescent="0.25">
      <c r="B2807" s="29">
        <f t="shared" si="218"/>
        <v>0</v>
      </c>
      <c r="C2807" s="29" t="str">
        <f t="shared" si="222"/>
        <v>#</v>
      </c>
      <c r="D2807" s="29">
        <f t="shared" si="219"/>
        <v>1</v>
      </c>
      <c r="E2807" s="30" t="str">
        <f t="shared" si="221"/>
        <v>NA</v>
      </c>
      <c r="F2807" s="44" t="str">
        <f t="shared" si="220"/>
        <v/>
      </c>
      <c r="G2807" s="29"/>
    </row>
    <row r="2808" spans="2:7" x14ac:dyDescent="0.25">
      <c r="B2808" s="29">
        <f t="shared" si="218"/>
        <v>0</v>
      </c>
      <c r="C2808" s="29" t="str">
        <f t="shared" si="222"/>
        <v>#</v>
      </c>
      <c r="D2808" s="29">
        <f t="shared" si="219"/>
        <v>1</v>
      </c>
      <c r="E2808" s="30" t="str">
        <f t="shared" si="221"/>
        <v>NA</v>
      </c>
      <c r="F2808" s="44" t="str">
        <f t="shared" si="220"/>
        <v/>
      </c>
      <c r="G2808" s="29"/>
    </row>
    <row r="2809" spans="2:7" x14ac:dyDescent="0.25">
      <c r="B2809" s="29">
        <f t="shared" si="218"/>
        <v>0</v>
      </c>
      <c r="C2809" s="29" t="str">
        <f t="shared" si="222"/>
        <v>#</v>
      </c>
      <c r="D2809" s="29">
        <f t="shared" si="219"/>
        <v>1</v>
      </c>
      <c r="E2809" s="30" t="str">
        <f t="shared" si="221"/>
        <v>NA</v>
      </c>
      <c r="F2809" s="44" t="str">
        <f t="shared" si="220"/>
        <v/>
      </c>
      <c r="G2809" s="29"/>
    </row>
    <row r="2810" spans="2:7" x14ac:dyDescent="0.25">
      <c r="B2810" s="29">
        <f t="shared" si="218"/>
        <v>0</v>
      </c>
      <c r="C2810" s="29" t="str">
        <f t="shared" si="222"/>
        <v>#</v>
      </c>
      <c r="D2810" s="29">
        <f t="shared" si="219"/>
        <v>1</v>
      </c>
      <c r="E2810" s="30" t="str">
        <f t="shared" si="221"/>
        <v>NA</v>
      </c>
      <c r="F2810" s="44" t="str">
        <f t="shared" si="220"/>
        <v/>
      </c>
      <c r="G2810" s="29"/>
    </row>
    <row r="2811" spans="2:7" x14ac:dyDescent="0.25">
      <c r="B2811" s="29">
        <f t="shared" si="218"/>
        <v>0</v>
      </c>
      <c r="C2811" s="29" t="str">
        <f t="shared" si="222"/>
        <v>#</v>
      </c>
      <c r="D2811" s="29">
        <f t="shared" si="219"/>
        <v>1</v>
      </c>
      <c r="E2811" s="30" t="str">
        <f t="shared" si="221"/>
        <v>NA</v>
      </c>
      <c r="F2811" s="44" t="str">
        <f t="shared" si="220"/>
        <v/>
      </c>
      <c r="G2811" s="29"/>
    </row>
    <row r="2812" spans="2:7" x14ac:dyDescent="0.25">
      <c r="B2812" s="29">
        <f t="shared" si="218"/>
        <v>0</v>
      </c>
      <c r="C2812" s="29" t="str">
        <f t="shared" si="222"/>
        <v>#</v>
      </c>
      <c r="D2812" s="29">
        <f t="shared" si="219"/>
        <v>1</v>
      </c>
      <c r="E2812" s="30" t="str">
        <f t="shared" si="221"/>
        <v>NA</v>
      </c>
      <c r="F2812" s="44" t="str">
        <f t="shared" si="220"/>
        <v/>
      </c>
      <c r="G2812" s="29"/>
    </row>
    <row r="2813" spans="2:7" x14ac:dyDescent="0.25">
      <c r="B2813" s="29">
        <f t="shared" si="218"/>
        <v>0</v>
      </c>
      <c r="C2813" s="29" t="str">
        <f t="shared" si="222"/>
        <v>#</v>
      </c>
      <c r="D2813" s="29">
        <f t="shared" si="219"/>
        <v>1</v>
      </c>
      <c r="E2813" s="30" t="str">
        <f t="shared" si="221"/>
        <v>NA</v>
      </c>
      <c r="F2813" s="44" t="str">
        <f t="shared" si="220"/>
        <v/>
      </c>
      <c r="G2813" s="29"/>
    </row>
    <row r="2814" spans="2:7" x14ac:dyDescent="0.25">
      <c r="B2814" s="29">
        <f t="shared" si="218"/>
        <v>0</v>
      </c>
      <c r="C2814" s="29" t="str">
        <f t="shared" si="222"/>
        <v>#</v>
      </c>
      <c r="D2814" s="29">
        <f t="shared" si="219"/>
        <v>1</v>
      </c>
      <c r="E2814" s="30" t="str">
        <f t="shared" si="221"/>
        <v>NA</v>
      </c>
      <c r="F2814" s="44" t="str">
        <f t="shared" si="220"/>
        <v/>
      </c>
      <c r="G2814" s="29"/>
    </row>
    <row r="2815" spans="2:7" x14ac:dyDescent="0.25">
      <c r="B2815" s="29">
        <f t="shared" si="218"/>
        <v>0</v>
      </c>
      <c r="C2815" s="29" t="str">
        <f t="shared" si="222"/>
        <v>#</v>
      </c>
      <c r="D2815" s="29">
        <f t="shared" si="219"/>
        <v>1</v>
      </c>
      <c r="E2815" s="30" t="str">
        <f t="shared" si="221"/>
        <v>NA</v>
      </c>
      <c r="F2815" s="44" t="str">
        <f t="shared" si="220"/>
        <v/>
      </c>
      <c r="G2815" s="29"/>
    </row>
    <row r="2816" spans="2:7" x14ac:dyDescent="0.25">
      <c r="B2816" s="29">
        <f t="shared" si="218"/>
        <v>0</v>
      </c>
      <c r="C2816" s="29" t="str">
        <f t="shared" si="222"/>
        <v>#</v>
      </c>
      <c r="D2816" s="29">
        <f t="shared" si="219"/>
        <v>1</v>
      </c>
      <c r="E2816" s="30" t="str">
        <f t="shared" si="221"/>
        <v>NA</v>
      </c>
      <c r="F2816" s="44" t="str">
        <f t="shared" si="220"/>
        <v/>
      </c>
      <c r="G2816" s="29"/>
    </row>
    <row r="2817" spans="2:7" x14ac:dyDescent="0.25">
      <c r="B2817" s="29">
        <f t="shared" si="218"/>
        <v>0</v>
      </c>
      <c r="C2817" s="29" t="str">
        <f t="shared" si="222"/>
        <v>#</v>
      </c>
      <c r="D2817" s="29">
        <f t="shared" si="219"/>
        <v>1</v>
      </c>
      <c r="E2817" s="30" t="str">
        <f t="shared" si="221"/>
        <v>NA</v>
      </c>
      <c r="F2817" s="44" t="str">
        <f t="shared" si="220"/>
        <v/>
      </c>
      <c r="G2817" s="29"/>
    </row>
    <row r="2818" spans="2:7" x14ac:dyDescent="0.25">
      <c r="B2818" s="29">
        <f t="shared" ref="B2818:B2881" si="223">LEN(A2818)</f>
        <v>0</v>
      </c>
      <c r="C2818" s="29" t="str">
        <f t="shared" si="222"/>
        <v>#</v>
      </c>
      <c r="D2818" s="29">
        <f t="shared" ref="D2818:D2881" si="224">LEN(C2818)</f>
        <v>1</v>
      </c>
      <c r="E2818" s="30" t="str">
        <f t="shared" si="221"/>
        <v>NA</v>
      </c>
      <c r="F2818" s="44" t="str">
        <f t="shared" ref="F2818:F2881" si="225">IFERROR(MID(E2818,1,FIND(",",E2818,1)-1),"")</f>
        <v/>
      </c>
      <c r="G2818" s="29"/>
    </row>
    <row r="2819" spans="2:7" x14ac:dyDescent="0.25">
      <c r="B2819" s="29">
        <f t="shared" si="223"/>
        <v>0</v>
      </c>
      <c r="C2819" s="29" t="str">
        <f t="shared" si="222"/>
        <v>#</v>
      </c>
      <c r="D2819" s="29">
        <f t="shared" si="224"/>
        <v>1</v>
      </c>
      <c r="E2819" s="30" t="str">
        <f t="shared" si="221"/>
        <v>NA</v>
      </c>
      <c r="F2819" s="44" t="str">
        <f t="shared" si="225"/>
        <v/>
      </c>
      <c r="G2819" s="29"/>
    </row>
    <row r="2820" spans="2:7" x14ac:dyDescent="0.25">
      <c r="B2820" s="29">
        <f t="shared" si="223"/>
        <v>0</v>
      </c>
      <c r="C2820" s="29" t="str">
        <f t="shared" si="222"/>
        <v>#</v>
      </c>
      <c r="D2820" s="29">
        <f t="shared" si="224"/>
        <v>1</v>
      </c>
      <c r="E2820" s="30" t="str">
        <f t="shared" si="221"/>
        <v>NA</v>
      </c>
      <c r="F2820" s="44" t="str">
        <f t="shared" si="225"/>
        <v/>
      </c>
      <c r="G2820" s="29"/>
    </row>
    <row r="2821" spans="2:7" x14ac:dyDescent="0.25">
      <c r="B2821" s="29">
        <f t="shared" si="223"/>
        <v>0</v>
      </c>
      <c r="C2821" s="29" t="str">
        <f t="shared" si="222"/>
        <v>#</v>
      </c>
      <c r="D2821" s="29">
        <f t="shared" si="224"/>
        <v>1</v>
      </c>
      <c r="E2821" s="30" t="str">
        <f t="shared" ref="E2821:E2884" si="226">IFERROR(TEXT(DATE(RIGHT(MID(A2821,FIND("µ",SUBSTITUTE(A2821,",","µ",1))+2,FIND("µ",SUBSTITUTE(A2821,",","µ",2))-FIND("µ",SUBSTITUTE(A2821,",","µ",1))+4),4),MONTH(1&amp;MID(MID(A2821,FIND("µ",SUBSTITUTE(A2821,",","µ",1))+2,FIND("µ",SUBSTITUTE(A2821,",","µ",2))-FIND("µ",SUBSTITUTE(A2821,",","µ",1))+4),1,FIND(" ",MID(A2821,FIND("µ",SUBSTITUTE(A2821,",","µ",1))+2,FIND("µ",SUBSTITUTE(A2821,",","µ",2))-FIND("µ",SUBSTITUTE(A2821,",","µ",1))+4))-1)),MID(MID(A2821,FIND("µ",SUBSTITUTE(A2821,",","µ",1))+2,FIND("µ",SUBSTITUTE(A2821,",","µ",2))-FIND("µ",SUBSTITUTE(A2821,",","µ",1))+4),FIND(" ",MID(A2821,FIND("µ",SUBSTITUTE(A2821,",","µ",1))+2,FIND("µ",SUBSTITUTE(A2821,",","µ",2))-FIND("µ",SUBSTITUTE(A2821,",","µ",1))+4))+1,2)),"JJ/MM/AA") &amp;","&amp;" "&amp; TEXT(VALUE(MID(A2821,FIND(""",""",A2821)+3,10)),"hh:mm:ss")&amp;" "&amp;MID(A2821,FIND("µ",SUBSTITUTE(A2821,",","µ",4))+2,FIND("µ",SUBSTITUTE(A2821,",","µ",5))-FIND("µ",SUBSTITUTE(A2821,",","µ",4))-3) &amp;" "&amp;MID(A2821,FIND("µ",SUBSTITUTE(A2821,",","µ",20))+2,FIND("µ",SUBSTITUTE(A2821,",","µ",21))-FIND("µ",SUBSTITUTE(A2821,",","µ",20))-3)&amp;" "&amp;MID(A2821,FIND("µ",SUBSTITUTE(A2821,",","µ",25))+2,FIND("µ",SUBSTITUTE(A2821,",","µ",26))-FIND("µ",SUBSTITUTE(A2821,",","µ",25))-3)&amp;" "&amp;"€"&amp;MID(A2821,FIND("µ",SUBSTITUTE(A2821,",","µ",26))+2,FIND("µ",SUBSTITUTE(A2821,",","µ",27))-FIND("µ",SUBSTITUTE(A2821,",","µ",26))-3),"NA")</f>
        <v>NA</v>
      </c>
      <c r="F2821" s="44" t="str">
        <f t="shared" si="225"/>
        <v/>
      </c>
      <c r="G2821" s="29"/>
    </row>
    <row r="2822" spans="2:7" x14ac:dyDescent="0.25">
      <c r="B2822" s="29">
        <f t="shared" si="223"/>
        <v>0</v>
      </c>
      <c r="C2822" s="29" t="str">
        <f t="shared" si="222"/>
        <v>#</v>
      </c>
      <c r="D2822" s="29">
        <f t="shared" si="224"/>
        <v>1</v>
      </c>
      <c r="E2822" s="30" t="str">
        <f t="shared" si="226"/>
        <v>NA</v>
      </c>
      <c r="F2822" s="44" t="str">
        <f t="shared" si="225"/>
        <v/>
      </c>
      <c r="G2822" s="29"/>
    </row>
    <row r="2823" spans="2:7" x14ac:dyDescent="0.25">
      <c r="B2823" s="29">
        <f t="shared" si="223"/>
        <v>0</v>
      </c>
      <c r="C2823" s="29" t="str">
        <f t="shared" si="222"/>
        <v>#</v>
      </c>
      <c r="D2823" s="29">
        <f t="shared" si="224"/>
        <v>1</v>
      </c>
      <c r="E2823" s="30" t="str">
        <f t="shared" si="226"/>
        <v>NA</v>
      </c>
      <c r="F2823" s="44" t="str">
        <f t="shared" si="225"/>
        <v/>
      </c>
      <c r="G2823" s="29"/>
    </row>
    <row r="2824" spans="2:7" x14ac:dyDescent="0.25">
      <c r="B2824" s="29">
        <f t="shared" si="223"/>
        <v>0</v>
      </c>
      <c r="C2824" s="29" t="str">
        <f t="shared" si="222"/>
        <v>#</v>
      </c>
      <c r="D2824" s="29">
        <f t="shared" si="224"/>
        <v>1</v>
      </c>
      <c r="E2824" s="30" t="str">
        <f t="shared" si="226"/>
        <v>NA</v>
      </c>
      <c r="F2824" s="44" t="str">
        <f t="shared" si="225"/>
        <v/>
      </c>
      <c r="G2824" s="29"/>
    </row>
    <row r="2825" spans="2:7" x14ac:dyDescent="0.25">
      <c r="B2825" s="29">
        <f t="shared" si="223"/>
        <v>0</v>
      </c>
      <c r="C2825" s="29" t="str">
        <f t="shared" si="222"/>
        <v>#</v>
      </c>
      <c r="D2825" s="29">
        <f t="shared" si="224"/>
        <v>1</v>
      </c>
      <c r="E2825" s="30" t="str">
        <f t="shared" si="226"/>
        <v>NA</v>
      </c>
      <c r="F2825" s="44" t="str">
        <f t="shared" si="225"/>
        <v/>
      </c>
      <c r="G2825" s="29"/>
    </row>
    <row r="2826" spans="2:7" x14ac:dyDescent="0.25">
      <c r="B2826" s="29">
        <f t="shared" si="223"/>
        <v>0</v>
      </c>
      <c r="C2826" s="29" t="str">
        <f t="shared" si="222"/>
        <v>#</v>
      </c>
      <c r="D2826" s="29">
        <f t="shared" si="224"/>
        <v>1</v>
      </c>
      <c r="E2826" s="30" t="str">
        <f t="shared" si="226"/>
        <v>NA</v>
      </c>
      <c r="F2826" s="44" t="str">
        <f t="shared" si="225"/>
        <v/>
      </c>
      <c r="G2826" s="29"/>
    </row>
    <row r="2827" spans="2:7" x14ac:dyDescent="0.25">
      <c r="B2827" s="29">
        <f t="shared" si="223"/>
        <v>0</v>
      </c>
      <c r="C2827" s="29" t="str">
        <f t="shared" si="222"/>
        <v>#</v>
      </c>
      <c r="D2827" s="29">
        <f t="shared" si="224"/>
        <v>1</v>
      </c>
      <c r="E2827" s="30" t="str">
        <f t="shared" si="226"/>
        <v>NA</v>
      </c>
      <c r="F2827" s="44" t="str">
        <f t="shared" si="225"/>
        <v/>
      </c>
      <c r="G2827" s="29"/>
    </row>
    <row r="2828" spans="2:7" x14ac:dyDescent="0.25">
      <c r="B2828" s="29">
        <f t="shared" si="223"/>
        <v>0</v>
      </c>
      <c r="C2828" s="29" t="str">
        <f t="shared" si="222"/>
        <v>#</v>
      </c>
      <c r="D2828" s="29">
        <f t="shared" si="224"/>
        <v>1</v>
      </c>
      <c r="E2828" s="30" t="str">
        <f t="shared" si="226"/>
        <v>NA</v>
      </c>
      <c r="F2828" s="44" t="str">
        <f t="shared" si="225"/>
        <v/>
      </c>
      <c r="G2828" s="29"/>
    </row>
    <row r="2829" spans="2:7" x14ac:dyDescent="0.25">
      <c r="B2829" s="29">
        <f t="shared" si="223"/>
        <v>0</v>
      </c>
      <c r="C2829" s="29" t="str">
        <f t="shared" si="222"/>
        <v>#</v>
      </c>
      <c r="D2829" s="29">
        <f t="shared" si="224"/>
        <v>1</v>
      </c>
      <c r="E2829" s="30" t="str">
        <f t="shared" si="226"/>
        <v>NA</v>
      </c>
      <c r="F2829" s="44" t="str">
        <f t="shared" si="225"/>
        <v/>
      </c>
      <c r="G2829" s="29"/>
    </row>
    <row r="2830" spans="2:7" x14ac:dyDescent="0.25">
      <c r="B2830" s="29">
        <f t="shared" si="223"/>
        <v>0</v>
      </c>
      <c r="C2830" s="29" t="str">
        <f t="shared" si="222"/>
        <v>#</v>
      </c>
      <c r="D2830" s="29">
        <f t="shared" si="224"/>
        <v>1</v>
      </c>
      <c r="E2830" s="30" t="str">
        <f t="shared" si="226"/>
        <v>NA</v>
      </c>
      <c r="F2830" s="44" t="str">
        <f t="shared" si="225"/>
        <v/>
      </c>
      <c r="G2830" s="29"/>
    </row>
    <row r="2831" spans="2:7" x14ac:dyDescent="0.25">
      <c r="B2831" s="29">
        <f t="shared" si="223"/>
        <v>0</v>
      </c>
      <c r="C2831" s="29" t="str">
        <f t="shared" si="222"/>
        <v>#</v>
      </c>
      <c r="D2831" s="29">
        <f t="shared" si="224"/>
        <v>1</v>
      </c>
      <c r="E2831" s="30" t="str">
        <f t="shared" si="226"/>
        <v>NA</v>
      </c>
      <c r="F2831" s="44" t="str">
        <f t="shared" si="225"/>
        <v/>
      </c>
      <c r="G2831" s="29"/>
    </row>
    <row r="2832" spans="2:7" x14ac:dyDescent="0.25">
      <c r="B2832" s="29">
        <f t="shared" si="223"/>
        <v>0</v>
      </c>
      <c r="C2832" s="29" t="str">
        <f t="shared" si="222"/>
        <v>#</v>
      </c>
      <c r="D2832" s="29">
        <f t="shared" si="224"/>
        <v>1</v>
      </c>
      <c r="E2832" s="30" t="str">
        <f t="shared" si="226"/>
        <v>NA</v>
      </c>
      <c r="F2832" s="44" t="str">
        <f t="shared" si="225"/>
        <v/>
      </c>
      <c r="G2832" s="29"/>
    </row>
    <row r="2833" spans="2:7" x14ac:dyDescent="0.25">
      <c r="B2833" s="29">
        <f t="shared" si="223"/>
        <v>0</v>
      </c>
      <c r="C2833" s="29" t="str">
        <f t="shared" si="222"/>
        <v>#</v>
      </c>
      <c r="D2833" s="29">
        <f t="shared" si="224"/>
        <v>1</v>
      </c>
      <c r="E2833" s="30" t="str">
        <f t="shared" si="226"/>
        <v>NA</v>
      </c>
      <c r="F2833" s="44" t="str">
        <f t="shared" si="225"/>
        <v/>
      </c>
      <c r="G2833" s="29"/>
    </row>
    <row r="2834" spans="2:7" x14ac:dyDescent="0.25">
      <c r="B2834" s="29">
        <f t="shared" si="223"/>
        <v>0</v>
      </c>
      <c r="C2834" s="29" t="str">
        <f t="shared" si="222"/>
        <v>#</v>
      </c>
      <c r="D2834" s="29">
        <f t="shared" si="224"/>
        <v>1</v>
      </c>
      <c r="E2834" s="30" t="str">
        <f t="shared" si="226"/>
        <v>NA</v>
      </c>
      <c r="F2834" s="44" t="str">
        <f t="shared" si="225"/>
        <v/>
      </c>
      <c r="G2834" s="29"/>
    </row>
    <row r="2835" spans="2:7" x14ac:dyDescent="0.25">
      <c r="B2835" s="29">
        <f t="shared" si="223"/>
        <v>0</v>
      </c>
      <c r="C2835" s="29" t="str">
        <f t="shared" ref="C2835:C2898" si="227" xml:space="preserve"> "#" &amp; IFERROR(MID(A2835,1,FIND(",",A2835,1)-1),"")</f>
        <v>#</v>
      </c>
      <c r="D2835" s="29">
        <f t="shared" si="224"/>
        <v>1</v>
      </c>
      <c r="E2835" s="30" t="str">
        <f t="shared" si="226"/>
        <v>NA</v>
      </c>
      <c r="F2835" s="44" t="str">
        <f t="shared" si="225"/>
        <v/>
      </c>
      <c r="G2835" s="29"/>
    </row>
    <row r="2836" spans="2:7" x14ac:dyDescent="0.25">
      <c r="B2836" s="29">
        <f t="shared" si="223"/>
        <v>0</v>
      </c>
      <c r="C2836" s="29" t="str">
        <f t="shared" si="227"/>
        <v>#</v>
      </c>
      <c r="D2836" s="29">
        <f t="shared" si="224"/>
        <v>1</v>
      </c>
      <c r="E2836" s="30" t="str">
        <f t="shared" si="226"/>
        <v>NA</v>
      </c>
      <c r="F2836" s="44" t="str">
        <f t="shared" si="225"/>
        <v/>
      </c>
      <c r="G2836" s="29"/>
    </row>
    <row r="2837" spans="2:7" x14ac:dyDescent="0.25">
      <c r="B2837" s="29">
        <f t="shared" si="223"/>
        <v>0</v>
      </c>
      <c r="C2837" s="29" t="str">
        <f t="shared" si="227"/>
        <v>#</v>
      </c>
      <c r="D2837" s="29">
        <f t="shared" si="224"/>
        <v>1</v>
      </c>
      <c r="E2837" s="30" t="str">
        <f t="shared" si="226"/>
        <v>NA</v>
      </c>
      <c r="F2837" s="44" t="str">
        <f t="shared" si="225"/>
        <v/>
      </c>
      <c r="G2837" s="29"/>
    </row>
    <row r="2838" spans="2:7" x14ac:dyDescent="0.25">
      <c r="B2838" s="29">
        <f t="shared" si="223"/>
        <v>0</v>
      </c>
      <c r="C2838" s="29" t="str">
        <f t="shared" si="227"/>
        <v>#</v>
      </c>
      <c r="D2838" s="29">
        <f t="shared" si="224"/>
        <v>1</v>
      </c>
      <c r="E2838" s="30" t="str">
        <f t="shared" si="226"/>
        <v>NA</v>
      </c>
      <c r="F2838" s="44" t="str">
        <f t="shared" si="225"/>
        <v/>
      </c>
      <c r="G2838" s="29"/>
    </row>
    <row r="2839" spans="2:7" x14ac:dyDescent="0.25">
      <c r="B2839" s="29">
        <f t="shared" si="223"/>
        <v>0</v>
      </c>
      <c r="C2839" s="29" t="str">
        <f t="shared" si="227"/>
        <v>#</v>
      </c>
      <c r="D2839" s="29">
        <f t="shared" si="224"/>
        <v>1</v>
      </c>
      <c r="E2839" s="30" t="str">
        <f t="shared" si="226"/>
        <v>NA</v>
      </c>
      <c r="F2839" s="44" t="str">
        <f t="shared" si="225"/>
        <v/>
      </c>
      <c r="G2839" s="29"/>
    </row>
    <row r="2840" spans="2:7" x14ac:dyDescent="0.25">
      <c r="B2840" s="29">
        <f t="shared" si="223"/>
        <v>0</v>
      </c>
      <c r="C2840" s="29" t="str">
        <f t="shared" si="227"/>
        <v>#</v>
      </c>
      <c r="D2840" s="29">
        <f t="shared" si="224"/>
        <v>1</v>
      </c>
      <c r="E2840" s="30" t="str">
        <f t="shared" si="226"/>
        <v>NA</v>
      </c>
      <c r="F2840" s="44" t="str">
        <f t="shared" si="225"/>
        <v/>
      </c>
      <c r="G2840" s="29"/>
    </row>
    <row r="2841" spans="2:7" x14ac:dyDescent="0.25">
      <c r="B2841" s="29">
        <f t="shared" si="223"/>
        <v>0</v>
      </c>
      <c r="C2841" s="29" t="str">
        <f t="shared" si="227"/>
        <v>#</v>
      </c>
      <c r="D2841" s="29">
        <f t="shared" si="224"/>
        <v>1</v>
      </c>
      <c r="E2841" s="30" t="str">
        <f t="shared" si="226"/>
        <v>NA</v>
      </c>
      <c r="F2841" s="44" t="str">
        <f t="shared" si="225"/>
        <v/>
      </c>
      <c r="G2841" s="29"/>
    </row>
    <row r="2842" spans="2:7" x14ac:dyDescent="0.25">
      <c r="B2842" s="29">
        <f t="shared" si="223"/>
        <v>0</v>
      </c>
      <c r="C2842" s="29" t="str">
        <f t="shared" si="227"/>
        <v>#</v>
      </c>
      <c r="D2842" s="29">
        <f t="shared" si="224"/>
        <v>1</v>
      </c>
      <c r="E2842" s="30" t="str">
        <f t="shared" si="226"/>
        <v>NA</v>
      </c>
      <c r="F2842" s="44" t="str">
        <f t="shared" si="225"/>
        <v/>
      </c>
      <c r="G2842" s="29"/>
    </row>
    <row r="2843" spans="2:7" x14ac:dyDescent="0.25">
      <c r="B2843" s="29">
        <f t="shared" si="223"/>
        <v>0</v>
      </c>
      <c r="C2843" s="29" t="str">
        <f t="shared" si="227"/>
        <v>#</v>
      </c>
      <c r="D2843" s="29">
        <f t="shared" si="224"/>
        <v>1</v>
      </c>
      <c r="E2843" s="30" t="str">
        <f t="shared" si="226"/>
        <v>NA</v>
      </c>
      <c r="F2843" s="44" t="str">
        <f t="shared" si="225"/>
        <v/>
      </c>
      <c r="G2843" s="29"/>
    </row>
    <row r="2844" spans="2:7" x14ac:dyDescent="0.25">
      <c r="B2844" s="29">
        <f t="shared" si="223"/>
        <v>0</v>
      </c>
      <c r="C2844" s="29" t="str">
        <f t="shared" si="227"/>
        <v>#</v>
      </c>
      <c r="D2844" s="29">
        <f t="shared" si="224"/>
        <v>1</v>
      </c>
      <c r="E2844" s="30" t="str">
        <f t="shared" si="226"/>
        <v>NA</v>
      </c>
      <c r="F2844" s="44" t="str">
        <f t="shared" si="225"/>
        <v/>
      </c>
      <c r="G2844" s="29"/>
    </row>
    <row r="2845" spans="2:7" x14ac:dyDescent="0.25">
      <c r="B2845" s="29">
        <f t="shared" si="223"/>
        <v>0</v>
      </c>
      <c r="C2845" s="29" t="str">
        <f t="shared" si="227"/>
        <v>#</v>
      </c>
      <c r="D2845" s="29">
        <f t="shared" si="224"/>
        <v>1</v>
      </c>
      <c r="E2845" s="30" t="str">
        <f t="shared" si="226"/>
        <v>NA</v>
      </c>
      <c r="F2845" s="44" t="str">
        <f t="shared" si="225"/>
        <v/>
      </c>
      <c r="G2845" s="29"/>
    </row>
    <row r="2846" spans="2:7" x14ac:dyDescent="0.25">
      <c r="B2846" s="29">
        <f t="shared" si="223"/>
        <v>0</v>
      </c>
      <c r="C2846" s="29" t="str">
        <f t="shared" si="227"/>
        <v>#</v>
      </c>
      <c r="D2846" s="29">
        <f t="shared" si="224"/>
        <v>1</v>
      </c>
      <c r="E2846" s="30" t="str">
        <f t="shared" si="226"/>
        <v>NA</v>
      </c>
      <c r="F2846" s="44" t="str">
        <f t="shared" si="225"/>
        <v/>
      </c>
      <c r="G2846" s="29"/>
    </row>
    <row r="2847" spans="2:7" x14ac:dyDescent="0.25">
      <c r="B2847" s="29">
        <f t="shared" si="223"/>
        <v>0</v>
      </c>
      <c r="C2847" s="29" t="str">
        <f t="shared" si="227"/>
        <v>#</v>
      </c>
      <c r="D2847" s="29">
        <f t="shared" si="224"/>
        <v>1</v>
      </c>
      <c r="E2847" s="30" t="str">
        <f t="shared" si="226"/>
        <v>NA</v>
      </c>
      <c r="F2847" s="44" t="str">
        <f t="shared" si="225"/>
        <v/>
      </c>
      <c r="G2847" s="29"/>
    </row>
    <row r="2848" spans="2:7" x14ac:dyDescent="0.25">
      <c r="B2848" s="29">
        <f t="shared" si="223"/>
        <v>0</v>
      </c>
      <c r="C2848" s="29" t="str">
        <f t="shared" si="227"/>
        <v>#</v>
      </c>
      <c r="D2848" s="29">
        <f t="shared" si="224"/>
        <v>1</v>
      </c>
      <c r="E2848" s="30" t="str">
        <f t="shared" si="226"/>
        <v>NA</v>
      </c>
      <c r="F2848" s="44" t="str">
        <f t="shared" si="225"/>
        <v/>
      </c>
      <c r="G2848" s="29"/>
    </row>
    <row r="2849" spans="2:7" x14ac:dyDescent="0.25">
      <c r="B2849" s="29">
        <f t="shared" si="223"/>
        <v>0</v>
      </c>
      <c r="C2849" s="29" t="str">
        <f t="shared" si="227"/>
        <v>#</v>
      </c>
      <c r="D2849" s="29">
        <f t="shared" si="224"/>
        <v>1</v>
      </c>
      <c r="E2849" s="30" t="str">
        <f t="shared" si="226"/>
        <v>NA</v>
      </c>
      <c r="F2849" s="44" t="str">
        <f t="shared" si="225"/>
        <v/>
      </c>
      <c r="G2849" s="29"/>
    </row>
    <row r="2850" spans="2:7" x14ac:dyDescent="0.25">
      <c r="B2850" s="29">
        <f t="shared" si="223"/>
        <v>0</v>
      </c>
      <c r="C2850" s="29" t="str">
        <f t="shared" si="227"/>
        <v>#</v>
      </c>
      <c r="D2850" s="29">
        <f t="shared" si="224"/>
        <v>1</v>
      </c>
      <c r="E2850" s="30" t="str">
        <f t="shared" si="226"/>
        <v>NA</v>
      </c>
      <c r="F2850" s="44" t="str">
        <f t="shared" si="225"/>
        <v/>
      </c>
      <c r="G2850" s="29"/>
    </row>
    <row r="2851" spans="2:7" x14ac:dyDescent="0.25">
      <c r="B2851" s="29">
        <f t="shared" si="223"/>
        <v>0</v>
      </c>
      <c r="C2851" s="29" t="str">
        <f t="shared" si="227"/>
        <v>#</v>
      </c>
      <c r="D2851" s="29">
        <f t="shared" si="224"/>
        <v>1</v>
      </c>
      <c r="E2851" s="30" t="str">
        <f t="shared" si="226"/>
        <v>NA</v>
      </c>
      <c r="F2851" s="44" t="str">
        <f t="shared" si="225"/>
        <v/>
      </c>
      <c r="G2851" s="29"/>
    </row>
    <row r="2852" spans="2:7" x14ac:dyDescent="0.25">
      <c r="B2852" s="29">
        <f t="shared" si="223"/>
        <v>0</v>
      </c>
      <c r="C2852" s="29" t="str">
        <f t="shared" si="227"/>
        <v>#</v>
      </c>
      <c r="D2852" s="29">
        <f t="shared" si="224"/>
        <v>1</v>
      </c>
      <c r="E2852" s="30" t="str">
        <f t="shared" si="226"/>
        <v>NA</v>
      </c>
      <c r="F2852" s="44" t="str">
        <f t="shared" si="225"/>
        <v/>
      </c>
      <c r="G2852" s="29"/>
    </row>
    <row r="2853" spans="2:7" x14ac:dyDescent="0.25">
      <c r="B2853" s="29">
        <f t="shared" si="223"/>
        <v>0</v>
      </c>
      <c r="C2853" s="29" t="str">
        <f t="shared" si="227"/>
        <v>#</v>
      </c>
      <c r="D2853" s="29">
        <f t="shared" si="224"/>
        <v>1</v>
      </c>
      <c r="E2853" s="30" t="str">
        <f t="shared" si="226"/>
        <v>NA</v>
      </c>
      <c r="F2853" s="44" t="str">
        <f t="shared" si="225"/>
        <v/>
      </c>
      <c r="G2853" s="29"/>
    </row>
    <row r="2854" spans="2:7" x14ac:dyDescent="0.25">
      <c r="B2854" s="29">
        <f t="shared" si="223"/>
        <v>0</v>
      </c>
      <c r="C2854" s="29" t="str">
        <f t="shared" si="227"/>
        <v>#</v>
      </c>
      <c r="D2854" s="29">
        <f t="shared" si="224"/>
        <v>1</v>
      </c>
      <c r="E2854" s="30" t="str">
        <f t="shared" si="226"/>
        <v>NA</v>
      </c>
      <c r="F2854" s="44" t="str">
        <f t="shared" si="225"/>
        <v/>
      </c>
      <c r="G2854" s="29"/>
    </row>
    <row r="2855" spans="2:7" x14ac:dyDescent="0.25">
      <c r="B2855" s="29">
        <f t="shared" si="223"/>
        <v>0</v>
      </c>
      <c r="C2855" s="29" t="str">
        <f t="shared" si="227"/>
        <v>#</v>
      </c>
      <c r="D2855" s="29">
        <f t="shared" si="224"/>
        <v>1</v>
      </c>
      <c r="E2855" s="30" t="str">
        <f t="shared" si="226"/>
        <v>NA</v>
      </c>
      <c r="F2855" s="44" t="str">
        <f t="shared" si="225"/>
        <v/>
      </c>
      <c r="G2855" s="29"/>
    </row>
    <row r="2856" spans="2:7" x14ac:dyDescent="0.25">
      <c r="B2856" s="29">
        <f t="shared" si="223"/>
        <v>0</v>
      </c>
      <c r="C2856" s="29" t="str">
        <f t="shared" si="227"/>
        <v>#</v>
      </c>
      <c r="D2856" s="29">
        <f t="shared" si="224"/>
        <v>1</v>
      </c>
      <c r="E2856" s="30" t="str">
        <f t="shared" si="226"/>
        <v>NA</v>
      </c>
      <c r="F2856" s="44" t="str">
        <f t="shared" si="225"/>
        <v/>
      </c>
      <c r="G2856" s="29"/>
    </row>
    <row r="2857" spans="2:7" x14ac:dyDescent="0.25">
      <c r="B2857" s="29">
        <f t="shared" si="223"/>
        <v>0</v>
      </c>
      <c r="C2857" s="29" t="str">
        <f t="shared" si="227"/>
        <v>#</v>
      </c>
      <c r="D2857" s="29">
        <f t="shared" si="224"/>
        <v>1</v>
      </c>
      <c r="E2857" s="30" t="str">
        <f t="shared" si="226"/>
        <v>NA</v>
      </c>
      <c r="F2857" s="44" t="str">
        <f t="shared" si="225"/>
        <v/>
      </c>
      <c r="G2857" s="29"/>
    </row>
    <row r="2858" spans="2:7" x14ac:dyDescent="0.25">
      <c r="B2858" s="29">
        <f t="shared" si="223"/>
        <v>0</v>
      </c>
      <c r="C2858" s="29" t="str">
        <f t="shared" si="227"/>
        <v>#</v>
      </c>
      <c r="D2858" s="29">
        <f t="shared" si="224"/>
        <v>1</v>
      </c>
      <c r="E2858" s="30" t="str">
        <f t="shared" si="226"/>
        <v>NA</v>
      </c>
      <c r="F2858" s="44" t="str">
        <f t="shared" si="225"/>
        <v/>
      </c>
      <c r="G2858" s="29"/>
    </row>
    <row r="2859" spans="2:7" x14ac:dyDescent="0.25">
      <c r="B2859" s="29">
        <f t="shared" si="223"/>
        <v>0</v>
      </c>
      <c r="C2859" s="29" t="str">
        <f t="shared" si="227"/>
        <v>#</v>
      </c>
      <c r="D2859" s="29">
        <f t="shared" si="224"/>
        <v>1</v>
      </c>
      <c r="E2859" s="30" t="str">
        <f t="shared" si="226"/>
        <v>NA</v>
      </c>
      <c r="F2859" s="44" t="str">
        <f t="shared" si="225"/>
        <v/>
      </c>
      <c r="G2859" s="29"/>
    </row>
    <row r="2860" spans="2:7" x14ac:dyDescent="0.25">
      <c r="B2860" s="29">
        <f t="shared" si="223"/>
        <v>0</v>
      </c>
      <c r="C2860" s="29" t="str">
        <f t="shared" si="227"/>
        <v>#</v>
      </c>
      <c r="D2860" s="29">
        <f t="shared" si="224"/>
        <v>1</v>
      </c>
      <c r="E2860" s="30" t="str">
        <f t="shared" si="226"/>
        <v>NA</v>
      </c>
      <c r="F2860" s="44" t="str">
        <f t="shared" si="225"/>
        <v/>
      </c>
      <c r="G2860" s="29"/>
    </row>
    <row r="2861" spans="2:7" x14ac:dyDescent="0.25">
      <c r="B2861" s="29">
        <f t="shared" si="223"/>
        <v>0</v>
      </c>
      <c r="C2861" s="29" t="str">
        <f t="shared" si="227"/>
        <v>#</v>
      </c>
      <c r="D2861" s="29">
        <f t="shared" si="224"/>
        <v>1</v>
      </c>
      <c r="E2861" s="30" t="str">
        <f t="shared" si="226"/>
        <v>NA</v>
      </c>
      <c r="F2861" s="44" t="str">
        <f t="shared" si="225"/>
        <v/>
      </c>
      <c r="G2861" s="29"/>
    </row>
    <row r="2862" spans="2:7" x14ac:dyDescent="0.25">
      <c r="B2862" s="29">
        <f t="shared" si="223"/>
        <v>0</v>
      </c>
      <c r="C2862" s="29" t="str">
        <f t="shared" si="227"/>
        <v>#</v>
      </c>
      <c r="D2862" s="29">
        <f t="shared" si="224"/>
        <v>1</v>
      </c>
      <c r="E2862" s="30" t="str">
        <f t="shared" si="226"/>
        <v>NA</v>
      </c>
      <c r="F2862" s="44" t="str">
        <f t="shared" si="225"/>
        <v/>
      </c>
      <c r="G2862" s="29"/>
    </row>
    <row r="2863" spans="2:7" x14ac:dyDescent="0.25">
      <c r="B2863" s="29">
        <f t="shared" si="223"/>
        <v>0</v>
      </c>
      <c r="C2863" s="29" t="str">
        <f t="shared" si="227"/>
        <v>#</v>
      </c>
      <c r="D2863" s="29">
        <f t="shared" si="224"/>
        <v>1</v>
      </c>
      <c r="E2863" s="30" t="str">
        <f t="shared" si="226"/>
        <v>NA</v>
      </c>
      <c r="F2863" s="44" t="str">
        <f t="shared" si="225"/>
        <v/>
      </c>
      <c r="G2863" s="29"/>
    </row>
    <row r="2864" spans="2:7" x14ac:dyDescent="0.25">
      <c r="B2864" s="29">
        <f t="shared" si="223"/>
        <v>0</v>
      </c>
      <c r="C2864" s="29" t="str">
        <f t="shared" si="227"/>
        <v>#</v>
      </c>
      <c r="D2864" s="29">
        <f t="shared" si="224"/>
        <v>1</v>
      </c>
      <c r="E2864" s="30" t="str">
        <f t="shared" si="226"/>
        <v>NA</v>
      </c>
      <c r="F2864" s="44" t="str">
        <f t="shared" si="225"/>
        <v/>
      </c>
      <c r="G2864" s="29"/>
    </row>
    <row r="2865" spans="2:7" x14ac:dyDescent="0.25">
      <c r="B2865" s="29">
        <f t="shared" si="223"/>
        <v>0</v>
      </c>
      <c r="C2865" s="29" t="str">
        <f t="shared" si="227"/>
        <v>#</v>
      </c>
      <c r="D2865" s="29">
        <f t="shared" si="224"/>
        <v>1</v>
      </c>
      <c r="E2865" s="30" t="str">
        <f t="shared" si="226"/>
        <v>NA</v>
      </c>
      <c r="F2865" s="44" t="str">
        <f t="shared" si="225"/>
        <v/>
      </c>
      <c r="G2865" s="29"/>
    </row>
    <row r="2866" spans="2:7" x14ac:dyDescent="0.25">
      <c r="B2866" s="29">
        <f t="shared" si="223"/>
        <v>0</v>
      </c>
      <c r="C2866" s="29" t="str">
        <f t="shared" si="227"/>
        <v>#</v>
      </c>
      <c r="D2866" s="29">
        <f t="shared" si="224"/>
        <v>1</v>
      </c>
      <c r="E2866" s="30" t="str">
        <f t="shared" si="226"/>
        <v>NA</v>
      </c>
      <c r="F2866" s="44" t="str">
        <f t="shared" si="225"/>
        <v/>
      </c>
      <c r="G2866" s="29"/>
    </row>
    <row r="2867" spans="2:7" x14ac:dyDescent="0.25">
      <c r="B2867" s="29">
        <f t="shared" si="223"/>
        <v>0</v>
      </c>
      <c r="C2867" s="29" t="str">
        <f t="shared" si="227"/>
        <v>#</v>
      </c>
      <c r="D2867" s="29">
        <f t="shared" si="224"/>
        <v>1</v>
      </c>
      <c r="E2867" s="30" t="str">
        <f t="shared" si="226"/>
        <v>NA</v>
      </c>
      <c r="F2867" s="44" t="str">
        <f t="shared" si="225"/>
        <v/>
      </c>
      <c r="G2867" s="29"/>
    </row>
    <row r="2868" spans="2:7" x14ac:dyDescent="0.25">
      <c r="B2868" s="29">
        <f t="shared" si="223"/>
        <v>0</v>
      </c>
      <c r="C2868" s="29" t="str">
        <f t="shared" si="227"/>
        <v>#</v>
      </c>
      <c r="D2868" s="29">
        <f t="shared" si="224"/>
        <v>1</v>
      </c>
      <c r="E2868" s="30" t="str">
        <f t="shared" si="226"/>
        <v>NA</v>
      </c>
      <c r="F2868" s="44" t="str">
        <f t="shared" si="225"/>
        <v/>
      </c>
      <c r="G2868" s="29"/>
    </row>
    <row r="2869" spans="2:7" x14ac:dyDescent="0.25">
      <c r="B2869" s="29">
        <f t="shared" si="223"/>
        <v>0</v>
      </c>
      <c r="C2869" s="29" t="str">
        <f t="shared" si="227"/>
        <v>#</v>
      </c>
      <c r="D2869" s="29">
        <f t="shared" si="224"/>
        <v>1</v>
      </c>
      <c r="E2869" s="30" t="str">
        <f t="shared" si="226"/>
        <v>NA</v>
      </c>
      <c r="F2869" s="44" t="str">
        <f t="shared" si="225"/>
        <v/>
      </c>
      <c r="G2869" s="29"/>
    </row>
    <row r="2870" spans="2:7" x14ac:dyDescent="0.25">
      <c r="B2870" s="29">
        <f t="shared" si="223"/>
        <v>0</v>
      </c>
      <c r="C2870" s="29" t="str">
        <f t="shared" si="227"/>
        <v>#</v>
      </c>
      <c r="D2870" s="29">
        <f t="shared" si="224"/>
        <v>1</v>
      </c>
      <c r="E2870" s="30" t="str">
        <f t="shared" si="226"/>
        <v>NA</v>
      </c>
      <c r="F2870" s="44" t="str">
        <f t="shared" si="225"/>
        <v/>
      </c>
      <c r="G2870" s="29"/>
    </row>
    <row r="2871" spans="2:7" x14ac:dyDescent="0.25">
      <c r="B2871" s="29">
        <f t="shared" si="223"/>
        <v>0</v>
      </c>
      <c r="C2871" s="29" t="str">
        <f t="shared" si="227"/>
        <v>#</v>
      </c>
      <c r="D2871" s="29">
        <f t="shared" si="224"/>
        <v>1</v>
      </c>
      <c r="E2871" s="30" t="str">
        <f t="shared" si="226"/>
        <v>NA</v>
      </c>
      <c r="F2871" s="44" t="str">
        <f t="shared" si="225"/>
        <v/>
      </c>
      <c r="G2871" s="29"/>
    </row>
    <row r="2872" spans="2:7" x14ac:dyDescent="0.25">
      <c r="B2872" s="29">
        <f t="shared" si="223"/>
        <v>0</v>
      </c>
      <c r="C2872" s="29" t="str">
        <f t="shared" si="227"/>
        <v>#</v>
      </c>
      <c r="D2872" s="29">
        <f t="shared" si="224"/>
        <v>1</v>
      </c>
      <c r="E2872" s="30" t="str">
        <f t="shared" si="226"/>
        <v>NA</v>
      </c>
      <c r="F2872" s="44" t="str">
        <f t="shared" si="225"/>
        <v/>
      </c>
      <c r="G2872" s="29"/>
    </row>
    <row r="2873" spans="2:7" x14ac:dyDescent="0.25">
      <c r="B2873" s="29">
        <f t="shared" si="223"/>
        <v>0</v>
      </c>
      <c r="C2873" s="29" t="str">
        <f t="shared" si="227"/>
        <v>#</v>
      </c>
      <c r="D2873" s="29">
        <f t="shared" si="224"/>
        <v>1</v>
      </c>
      <c r="E2873" s="30" t="str">
        <f t="shared" si="226"/>
        <v>NA</v>
      </c>
      <c r="F2873" s="44" t="str">
        <f t="shared" si="225"/>
        <v/>
      </c>
      <c r="G2873" s="29"/>
    </row>
    <row r="2874" spans="2:7" x14ac:dyDescent="0.25">
      <c r="B2874" s="29">
        <f t="shared" si="223"/>
        <v>0</v>
      </c>
      <c r="C2874" s="29" t="str">
        <f t="shared" si="227"/>
        <v>#</v>
      </c>
      <c r="D2874" s="29">
        <f t="shared" si="224"/>
        <v>1</v>
      </c>
      <c r="E2874" s="30" t="str">
        <f t="shared" si="226"/>
        <v>NA</v>
      </c>
      <c r="F2874" s="44" t="str">
        <f t="shared" si="225"/>
        <v/>
      </c>
      <c r="G2874" s="29"/>
    </row>
    <row r="2875" spans="2:7" x14ac:dyDescent="0.25">
      <c r="B2875" s="29">
        <f t="shared" si="223"/>
        <v>0</v>
      </c>
      <c r="C2875" s="29" t="str">
        <f t="shared" si="227"/>
        <v>#</v>
      </c>
      <c r="D2875" s="29">
        <f t="shared" si="224"/>
        <v>1</v>
      </c>
      <c r="E2875" s="30" t="str">
        <f t="shared" si="226"/>
        <v>NA</v>
      </c>
      <c r="F2875" s="44" t="str">
        <f t="shared" si="225"/>
        <v/>
      </c>
      <c r="G2875" s="29"/>
    </row>
    <row r="2876" spans="2:7" x14ac:dyDescent="0.25">
      <c r="B2876" s="29">
        <f t="shared" si="223"/>
        <v>0</v>
      </c>
      <c r="C2876" s="29" t="str">
        <f t="shared" si="227"/>
        <v>#</v>
      </c>
      <c r="D2876" s="29">
        <f t="shared" si="224"/>
        <v>1</v>
      </c>
      <c r="E2876" s="30" t="str">
        <f t="shared" si="226"/>
        <v>NA</v>
      </c>
      <c r="F2876" s="44" t="str">
        <f t="shared" si="225"/>
        <v/>
      </c>
      <c r="G2876" s="29"/>
    </row>
    <row r="2877" spans="2:7" x14ac:dyDescent="0.25">
      <c r="B2877" s="29">
        <f t="shared" si="223"/>
        <v>0</v>
      </c>
      <c r="C2877" s="29" t="str">
        <f t="shared" si="227"/>
        <v>#</v>
      </c>
      <c r="D2877" s="29">
        <f t="shared" si="224"/>
        <v>1</v>
      </c>
      <c r="E2877" s="30" t="str">
        <f t="shared" si="226"/>
        <v>NA</v>
      </c>
      <c r="F2877" s="44" t="str">
        <f t="shared" si="225"/>
        <v/>
      </c>
      <c r="G2877" s="29"/>
    </row>
    <row r="2878" spans="2:7" x14ac:dyDescent="0.25">
      <c r="B2878" s="29">
        <f t="shared" si="223"/>
        <v>0</v>
      </c>
      <c r="C2878" s="29" t="str">
        <f t="shared" si="227"/>
        <v>#</v>
      </c>
      <c r="D2878" s="29">
        <f t="shared" si="224"/>
        <v>1</v>
      </c>
      <c r="E2878" s="30" t="str">
        <f t="shared" si="226"/>
        <v>NA</v>
      </c>
      <c r="F2878" s="44" t="str">
        <f t="shared" si="225"/>
        <v/>
      </c>
      <c r="G2878" s="29"/>
    </row>
    <row r="2879" spans="2:7" x14ac:dyDescent="0.25">
      <c r="B2879" s="29">
        <f t="shared" si="223"/>
        <v>0</v>
      </c>
      <c r="C2879" s="29" t="str">
        <f t="shared" si="227"/>
        <v>#</v>
      </c>
      <c r="D2879" s="29">
        <f t="shared" si="224"/>
        <v>1</v>
      </c>
      <c r="E2879" s="30" t="str">
        <f t="shared" si="226"/>
        <v>NA</v>
      </c>
      <c r="F2879" s="44" t="str">
        <f t="shared" si="225"/>
        <v/>
      </c>
      <c r="G2879" s="29"/>
    </row>
    <row r="2880" spans="2:7" x14ac:dyDescent="0.25">
      <c r="B2880" s="29">
        <f t="shared" si="223"/>
        <v>0</v>
      </c>
      <c r="C2880" s="29" t="str">
        <f t="shared" si="227"/>
        <v>#</v>
      </c>
      <c r="D2880" s="29">
        <f t="shared" si="224"/>
        <v>1</v>
      </c>
      <c r="E2880" s="30" t="str">
        <f t="shared" si="226"/>
        <v>NA</v>
      </c>
      <c r="F2880" s="44" t="str">
        <f t="shared" si="225"/>
        <v/>
      </c>
      <c r="G2880" s="29"/>
    </row>
    <row r="2881" spans="2:7" x14ac:dyDescent="0.25">
      <c r="B2881" s="29">
        <f t="shared" si="223"/>
        <v>0</v>
      </c>
      <c r="C2881" s="29" t="str">
        <f t="shared" si="227"/>
        <v>#</v>
      </c>
      <c r="D2881" s="29">
        <f t="shared" si="224"/>
        <v>1</v>
      </c>
      <c r="E2881" s="30" t="str">
        <f t="shared" si="226"/>
        <v>NA</v>
      </c>
      <c r="F2881" s="44" t="str">
        <f t="shared" si="225"/>
        <v/>
      </c>
      <c r="G2881" s="29"/>
    </row>
    <row r="2882" spans="2:7" x14ac:dyDescent="0.25">
      <c r="B2882" s="29">
        <f t="shared" ref="B2882:B2945" si="228">LEN(A2882)</f>
        <v>0</v>
      </c>
      <c r="C2882" s="29" t="str">
        <f t="shared" si="227"/>
        <v>#</v>
      </c>
      <c r="D2882" s="29">
        <f t="shared" ref="D2882:D2945" si="229">LEN(C2882)</f>
        <v>1</v>
      </c>
      <c r="E2882" s="30" t="str">
        <f t="shared" si="226"/>
        <v>NA</v>
      </c>
      <c r="F2882" s="44" t="str">
        <f t="shared" ref="F2882:F2945" si="230">IFERROR(MID(E2882,1,FIND(",",E2882,1)-1),"")</f>
        <v/>
      </c>
      <c r="G2882" s="29"/>
    </row>
    <row r="2883" spans="2:7" x14ac:dyDescent="0.25">
      <c r="B2883" s="29">
        <f t="shared" si="228"/>
        <v>0</v>
      </c>
      <c r="C2883" s="29" t="str">
        <f t="shared" si="227"/>
        <v>#</v>
      </c>
      <c r="D2883" s="29">
        <f t="shared" si="229"/>
        <v>1</v>
      </c>
      <c r="E2883" s="30" t="str">
        <f t="shared" si="226"/>
        <v>NA</v>
      </c>
      <c r="F2883" s="44" t="str">
        <f t="shared" si="230"/>
        <v/>
      </c>
      <c r="G2883" s="29"/>
    </row>
    <row r="2884" spans="2:7" x14ac:dyDescent="0.25">
      <c r="B2884" s="29">
        <f t="shared" si="228"/>
        <v>0</v>
      </c>
      <c r="C2884" s="29" t="str">
        <f t="shared" si="227"/>
        <v>#</v>
      </c>
      <c r="D2884" s="29">
        <f t="shared" si="229"/>
        <v>1</v>
      </c>
      <c r="E2884" s="30" t="str">
        <f t="shared" si="226"/>
        <v>NA</v>
      </c>
      <c r="F2884" s="44" t="str">
        <f t="shared" si="230"/>
        <v/>
      </c>
      <c r="G2884" s="29"/>
    </row>
    <row r="2885" spans="2:7" x14ac:dyDescent="0.25">
      <c r="B2885" s="29">
        <f t="shared" si="228"/>
        <v>0</v>
      </c>
      <c r="C2885" s="29" t="str">
        <f t="shared" si="227"/>
        <v>#</v>
      </c>
      <c r="D2885" s="29">
        <f t="shared" si="229"/>
        <v>1</v>
      </c>
      <c r="E2885" s="30" t="str">
        <f t="shared" ref="E2885:E2948" si="231">IFERROR(TEXT(DATE(RIGHT(MID(A2885,FIND("µ",SUBSTITUTE(A2885,",","µ",1))+2,FIND("µ",SUBSTITUTE(A2885,",","µ",2))-FIND("µ",SUBSTITUTE(A2885,",","µ",1))+4),4),MONTH(1&amp;MID(MID(A2885,FIND("µ",SUBSTITUTE(A2885,",","µ",1))+2,FIND("µ",SUBSTITUTE(A2885,",","µ",2))-FIND("µ",SUBSTITUTE(A2885,",","µ",1))+4),1,FIND(" ",MID(A2885,FIND("µ",SUBSTITUTE(A2885,",","µ",1))+2,FIND("µ",SUBSTITUTE(A2885,",","µ",2))-FIND("µ",SUBSTITUTE(A2885,",","µ",1))+4))-1)),MID(MID(A2885,FIND("µ",SUBSTITUTE(A2885,",","µ",1))+2,FIND("µ",SUBSTITUTE(A2885,",","µ",2))-FIND("µ",SUBSTITUTE(A2885,",","µ",1))+4),FIND(" ",MID(A2885,FIND("µ",SUBSTITUTE(A2885,",","µ",1))+2,FIND("µ",SUBSTITUTE(A2885,",","µ",2))-FIND("µ",SUBSTITUTE(A2885,",","µ",1))+4))+1,2)),"JJ/MM/AA") &amp;","&amp;" "&amp; TEXT(VALUE(MID(A2885,FIND(""",""",A2885)+3,10)),"hh:mm:ss")&amp;" "&amp;MID(A2885,FIND("µ",SUBSTITUTE(A2885,",","µ",4))+2,FIND("µ",SUBSTITUTE(A2885,",","µ",5))-FIND("µ",SUBSTITUTE(A2885,",","µ",4))-3) &amp;" "&amp;MID(A2885,FIND("µ",SUBSTITUTE(A2885,",","µ",20))+2,FIND("µ",SUBSTITUTE(A2885,",","µ",21))-FIND("µ",SUBSTITUTE(A2885,",","µ",20))-3)&amp;" "&amp;MID(A2885,FIND("µ",SUBSTITUTE(A2885,",","µ",25))+2,FIND("µ",SUBSTITUTE(A2885,",","µ",26))-FIND("µ",SUBSTITUTE(A2885,",","µ",25))-3)&amp;" "&amp;"€"&amp;MID(A2885,FIND("µ",SUBSTITUTE(A2885,",","µ",26))+2,FIND("µ",SUBSTITUTE(A2885,",","µ",27))-FIND("µ",SUBSTITUTE(A2885,",","µ",26))-3),"NA")</f>
        <v>NA</v>
      </c>
      <c r="F2885" s="44" t="str">
        <f t="shared" si="230"/>
        <v/>
      </c>
      <c r="G2885" s="29"/>
    </row>
    <row r="2886" spans="2:7" x14ac:dyDescent="0.25">
      <c r="B2886" s="29">
        <f t="shared" si="228"/>
        <v>0</v>
      </c>
      <c r="C2886" s="29" t="str">
        <f t="shared" si="227"/>
        <v>#</v>
      </c>
      <c r="D2886" s="29">
        <f t="shared" si="229"/>
        <v>1</v>
      </c>
      <c r="E2886" s="30" t="str">
        <f t="shared" si="231"/>
        <v>NA</v>
      </c>
      <c r="F2886" s="44" t="str">
        <f t="shared" si="230"/>
        <v/>
      </c>
      <c r="G2886" s="29"/>
    </row>
    <row r="2887" spans="2:7" x14ac:dyDescent="0.25">
      <c r="B2887" s="29">
        <f t="shared" si="228"/>
        <v>0</v>
      </c>
      <c r="C2887" s="29" t="str">
        <f t="shared" si="227"/>
        <v>#</v>
      </c>
      <c r="D2887" s="29">
        <f t="shared" si="229"/>
        <v>1</v>
      </c>
      <c r="E2887" s="30" t="str">
        <f t="shared" si="231"/>
        <v>NA</v>
      </c>
      <c r="F2887" s="44" t="str">
        <f t="shared" si="230"/>
        <v/>
      </c>
      <c r="G2887" s="29"/>
    </row>
    <row r="2888" spans="2:7" x14ac:dyDescent="0.25">
      <c r="B2888" s="29">
        <f t="shared" si="228"/>
        <v>0</v>
      </c>
      <c r="C2888" s="29" t="str">
        <f t="shared" si="227"/>
        <v>#</v>
      </c>
      <c r="D2888" s="29">
        <f t="shared" si="229"/>
        <v>1</v>
      </c>
      <c r="E2888" s="30" t="str">
        <f t="shared" si="231"/>
        <v>NA</v>
      </c>
      <c r="F2888" s="44" t="str">
        <f t="shared" si="230"/>
        <v/>
      </c>
      <c r="G2888" s="29"/>
    </row>
    <row r="2889" spans="2:7" x14ac:dyDescent="0.25">
      <c r="B2889" s="29">
        <f t="shared" si="228"/>
        <v>0</v>
      </c>
      <c r="C2889" s="29" t="str">
        <f t="shared" si="227"/>
        <v>#</v>
      </c>
      <c r="D2889" s="29">
        <f t="shared" si="229"/>
        <v>1</v>
      </c>
      <c r="E2889" s="30" t="str">
        <f t="shared" si="231"/>
        <v>NA</v>
      </c>
      <c r="F2889" s="44" t="str">
        <f t="shared" si="230"/>
        <v/>
      </c>
      <c r="G2889" s="29"/>
    </row>
    <row r="2890" spans="2:7" x14ac:dyDescent="0.25">
      <c r="B2890" s="29">
        <f t="shared" si="228"/>
        <v>0</v>
      </c>
      <c r="C2890" s="29" t="str">
        <f t="shared" si="227"/>
        <v>#</v>
      </c>
      <c r="D2890" s="29">
        <f t="shared" si="229"/>
        <v>1</v>
      </c>
      <c r="E2890" s="30" t="str">
        <f t="shared" si="231"/>
        <v>NA</v>
      </c>
      <c r="F2890" s="44" t="str">
        <f t="shared" si="230"/>
        <v/>
      </c>
      <c r="G2890" s="29"/>
    </row>
    <row r="2891" spans="2:7" x14ac:dyDescent="0.25">
      <c r="B2891" s="29">
        <f t="shared" si="228"/>
        <v>0</v>
      </c>
      <c r="C2891" s="29" t="str">
        <f t="shared" si="227"/>
        <v>#</v>
      </c>
      <c r="D2891" s="29">
        <f t="shared" si="229"/>
        <v>1</v>
      </c>
      <c r="E2891" s="30" t="str">
        <f t="shared" si="231"/>
        <v>NA</v>
      </c>
      <c r="F2891" s="44" t="str">
        <f t="shared" si="230"/>
        <v/>
      </c>
      <c r="G2891" s="29"/>
    </row>
    <row r="2892" spans="2:7" x14ac:dyDescent="0.25">
      <c r="B2892" s="29">
        <f t="shared" si="228"/>
        <v>0</v>
      </c>
      <c r="C2892" s="29" t="str">
        <f t="shared" si="227"/>
        <v>#</v>
      </c>
      <c r="D2892" s="29">
        <f t="shared" si="229"/>
        <v>1</v>
      </c>
      <c r="E2892" s="30" t="str">
        <f t="shared" si="231"/>
        <v>NA</v>
      </c>
      <c r="F2892" s="44" t="str">
        <f t="shared" si="230"/>
        <v/>
      </c>
      <c r="G2892" s="29"/>
    </row>
    <row r="2893" spans="2:7" x14ac:dyDescent="0.25">
      <c r="B2893" s="29">
        <f t="shared" si="228"/>
        <v>0</v>
      </c>
      <c r="C2893" s="29" t="str">
        <f t="shared" si="227"/>
        <v>#</v>
      </c>
      <c r="D2893" s="29">
        <f t="shared" si="229"/>
        <v>1</v>
      </c>
      <c r="E2893" s="30" t="str">
        <f t="shared" si="231"/>
        <v>NA</v>
      </c>
      <c r="F2893" s="44" t="str">
        <f t="shared" si="230"/>
        <v/>
      </c>
      <c r="G2893" s="29"/>
    </row>
    <row r="2894" spans="2:7" x14ac:dyDescent="0.25">
      <c r="B2894" s="29">
        <f t="shared" si="228"/>
        <v>0</v>
      </c>
      <c r="C2894" s="29" t="str">
        <f t="shared" si="227"/>
        <v>#</v>
      </c>
      <c r="D2894" s="29">
        <f t="shared" si="229"/>
        <v>1</v>
      </c>
      <c r="E2894" s="30" t="str">
        <f t="shared" si="231"/>
        <v>NA</v>
      </c>
      <c r="F2894" s="44" t="str">
        <f t="shared" si="230"/>
        <v/>
      </c>
      <c r="G2894" s="29"/>
    </row>
    <row r="2895" spans="2:7" x14ac:dyDescent="0.25">
      <c r="B2895" s="29">
        <f t="shared" si="228"/>
        <v>0</v>
      </c>
      <c r="C2895" s="29" t="str">
        <f t="shared" si="227"/>
        <v>#</v>
      </c>
      <c r="D2895" s="29">
        <f t="shared" si="229"/>
        <v>1</v>
      </c>
      <c r="E2895" s="30" t="str">
        <f t="shared" si="231"/>
        <v>NA</v>
      </c>
      <c r="F2895" s="44" t="str">
        <f t="shared" si="230"/>
        <v/>
      </c>
      <c r="G2895" s="29"/>
    </row>
    <row r="2896" spans="2:7" x14ac:dyDescent="0.25">
      <c r="B2896" s="29">
        <f t="shared" si="228"/>
        <v>0</v>
      </c>
      <c r="C2896" s="29" t="str">
        <f t="shared" si="227"/>
        <v>#</v>
      </c>
      <c r="D2896" s="29">
        <f t="shared" si="229"/>
        <v>1</v>
      </c>
      <c r="E2896" s="30" t="str">
        <f t="shared" si="231"/>
        <v>NA</v>
      </c>
      <c r="F2896" s="44" t="str">
        <f t="shared" si="230"/>
        <v/>
      </c>
      <c r="G2896" s="29"/>
    </row>
    <row r="2897" spans="2:7" x14ac:dyDescent="0.25">
      <c r="B2897" s="29">
        <f t="shared" si="228"/>
        <v>0</v>
      </c>
      <c r="C2897" s="29" t="str">
        <f t="shared" si="227"/>
        <v>#</v>
      </c>
      <c r="D2897" s="29">
        <f t="shared" si="229"/>
        <v>1</v>
      </c>
      <c r="E2897" s="30" t="str">
        <f t="shared" si="231"/>
        <v>NA</v>
      </c>
      <c r="F2897" s="44" t="str">
        <f t="shared" si="230"/>
        <v/>
      </c>
      <c r="G2897" s="29"/>
    </row>
    <row r="2898" spans="2:7" x14ac:dyDescent="0.25">
      <c r="B2898" s="29">
        <f t="shared" si="228"/>
        <v>0</v>
      </c>
      <c r="C2898" s="29" t="str">
        <f t="shared" si="227"/>
        <v>#</v>
      </c>
      <c r="D2898" s="29">
        <f t="shared" si="229"/>
        <v>1</v>
      </c>
      <c r="E2898" s="30" t="str">
        <f t="shared" si="231"/>
        <v>NA</v>
      </c>
      <c r="F2898" s="44" t="str">
        <f t="shared" si="230"/>
        <v/>
      </c>
      <c r="G2898" s="29"/>
    </row>
    <row r="2899" spans="2:7" x14ac:dyDescent="0.25">
      <c r="B2899" s="29">
        <f t="shared" si="228"/>
        <v>0</v>
      </c>
      <c r="C2899" s="29" t="str">
        <f t="shared" ref="C2899:C2962" si="232" xml:space="preserve"> "#" &amp; IFERROR(MID(A2899,1,FIND(",",A2899,1)-1),"")</f>
        <v>#</v>
      </c>
      <c r="D2899" s="29">
        <f t="shared" si="229"/>
        <v>1</v>
      </c>
      <c r="E2899" s="30" t="str">
        <f t="shared" si="231"/>
        <v>NA</v>
      </c>
      <c r="F2899" s="44" t="str">
        <f t="shared" si="230"/>
        <v/>
      </c>
      <c r="G2899" s="29"/>
    </row>
    <row r="2900" spans="2:7" x14ac:dyDescent="0.25">
      <c r="B2900" s="29">
        <f t="shared" si="228"/>
        <v>0</v>
      </c>
      <c r="C2900" s="29" t="str">
        <f t="shared" si="232"/>
        <v>#</v>
      </c>
      <c r="D2900" s="29">
        <f t="shared" si="229"/>
        <v>1</v>
      </c>
      <c r="E2900" s="30" t="str">
        <f t="shared" si="231"/>
        <v>NA</v>
      </c>
      <c r="F2900" s="44" t="str">
        <f t="shared" si="230"/>
        <v/>
      </c>
      <c r="G2900" s="29"/>
    </row>
    <row r="2901" spans="2:7" x14ac:dyDescent="0.25">
      <c r="B2901" s="29">
        <f t="shared" si="228"/>
        <v>0</v>
      </c>
      <c r="C2901" s="29" t="str">
        <f t="shared" si="232"/>
        <v>#</v>
      </c>
      <c r="D2901" s="29">
        <f t="shared" si="229"/>
        <v>1</v>
      </c>
      <c r="E2901" s="30" t="str">
        <f t="shared" si="231"/>
        <v>NA</v>
      </c>
      <c r="F2901" s="44" t="str">
        <f t="shared" si="230"/>
        <v/>
      </c>
      <c r="G2901" s="29"/>
    </row>
    <row r="2902" spans="2:7" x14ac:dyDescent="0.25">
      <c r="B2902" s="29">
        <f t="shared" si="228"/>
        <v>0</v>
      </c>
      <c r="C2902" s="29" t="str">
        <f t="shared" si="232"/>
        <v>#</v>
      </c>
      <c r="D2902" s="29">
        <f t="shared" si="229"/>
        <v>1</v>
      </c>
      <c r="E2902" s="30" t="str">
        <f t="shared" si="231"/>
        <v>NA</v>
      </c>
      <c r="F2902" s="44" t="str">
        <f t="shared" si="230"/>
        <v/>
      </c>
      <c r="G2902" s="29"/>
    </row>
    <row r="2903" spans="2:7" x14ac:dyDescent="0.25">
      <c r="B2903" s="29">
        <f t="shared" si="228"/>
        <v>0</v>
      </c>
      <c r="C2903" s="29" t="str">
        <f t="shared" si="232"/>
        <v>#</v>
      </c>
      <c r="D2903" s="29">
        <f t="shared" si="229"/>
        <v>1</v>
      </c>
      <c r="E2903" s="30" t="str">
        <f t="shared" si="231"/>
        <v>NA</v>
      </c>
      <c r="F2903" s="44" t="str">
        <f t="shared" si="230"/>
        <v/>
      </c>
      <c r="G2903" s="29"/>
    </row>
    <row r="2904" spans="2:7" x14ac:dyDescent="0.25">
      <c r="B2904" s="29">
        <f t="shared" si="228"/>
        <v>0</v>
      </c>
      <c r="C2904" s="29" t="str">
        <f t="shared" si="232"/>
        <v>#</v>
      </c>
      <c r="D2904" s="29">
        <f t="shared" si="229"/>
        <v>1</v>
      </c>
      <c r="E2904" s="30" t="str">
        <f t="shared" si="231"/>
        <v>NA</v>
      </c>
      <c r="F2904" s="44" t="str">
        <f t="shared" si="230"/>
        <v/>
      </c>
      <c r="G2904" s="29"/>
    </row>
    <row r="2905" spans="2:7" x14ac:dyDescent="0.25">
      <c r="B2905" s="29">
        <f t="shared" si="228"/>
        <v>0</v>
      </c>
      <c r="C2905" s="29" t="str">
        <f t="shared" si="232"/>
        <v>#</v>
      </c>
      <c r="D2905" s="29">
        <f t="shared" si="229"/>
        <v>1</v>
      </c>
      <c r="E2905" s="30" t="str">
        <f t="shared" si="231"/>
        <v>NA</v>
      </c>
      <c r="F2905" s="44" t="str">
        <f t="shared" si="230"/>
        <v/>
      </c>
      <c r="G2905" s="29"/>
    </row>
    <row r="2906" spans="2:7" x14ac:dyDescent="0.25">
      <c r="B2906" s="29">
        <f t="shared" si="228"/>
        <v>0</v>
      </c>
      <c r="C2906" s="29" t="str">
        <f t="shared" si="232"/>
        <v>#</v>
      </c>
      <c r="D2906" s="29">
        <f t="shared" si="229"/>
        <v>1</v>
      </c>
      <c r="E2906" s="30" t="str">
        <f t="shared" si="231"/>
        <v>NA</v>
      </c>
      <c r="F2906" s="44" t="str">
        <f t="shared" si="230"/>
        <v/>
      </c>
      <c r="G2906" s="29"/>
    </row>
    <row r="2907" spans="2:7" x14ac:dyDescent="0.25">
      <c r="B2907" s="29">
        <f t="shared" si="228"/>
        <v>0</v>
      </c>
      <c r="C2907" s="29" t="str">
        <f t="shared" si="232"/>
        <v>#</v>
      </c>
      <c r="D2907" s="29">
        <f t="shared" si="229"/>
        <v>1</v>
      </c>
      <c r="E2907" s="30" t="str">
        <f t="shared" si="231"/>
        <v>NA</v>
      </c>
      <c r="F2907" s="44" t="str">
        <f t="shared" si="230"/>
        <v/>
      </c>
      <c r="G2907" s="29"/>
    </row>
    <row r="2908" spans="2:7" x14ac:dyDescent="0.25">
      <c r="B2908" s="29">
        <f t="shared" si="228"/>
        <v>0</v>
      </c>
      <c r="C2908" s="29" t="str">
        <f t="shared" si="232"/>
        <v>#</v>
      </c>
      <c r="D2908" s="29">
        <f t="shared" si="229"/>
        <v>1</v>
      </c>
      <c r="E2908" s="30" t="str">
        <f t="shared" si="231"/>
        <v>NA</v>
      </c>
      <c r="F2908" s="44" t="str">
        <f t="shared" si="230"/>
        <v/>
      </c>
      <c r="G2908" s="29"/>
    </row>
    <row r="2909" spans="2:7" x14ac:dyDescent="0.25">
      <c r="B2909" s="29">
        <f t="shared" si="228"/>
        <v>0</v>
      </c>
      <c r="C2909" s="29" t="str">
        <f t="shared" si="232"/>
        <v>#</v>
      </c>
      <c r="D2909" s="29">
        <f t="shared" si="229"/>
        <v>1</v>
      </c>
      <c r="E2909" s="30" t="str">
        <f t="shared" si="231"/>
        <v>NA</v>
      </c>
      <c r="F2909" s="44" t="str">
        <f t="shared" si="230"/>
        <v/>
      </c>
      <c r="G2909" s="29"/>
    </row>
    <row r="2910" spans="2:7" x14ac:dyDescent="0.25">
      <c r="B2910" s="29">
        <f t="shared" si="228"/>
        <v>0</v>
      </c>
      <c r="C2910" s="29" t="str">
        <f t="shared" si="232"/>
        <v>#</v>
      </c>
      <c r="D2910" s="29">
        <f t="shared" si="229"/>
        <v>1</v>
      </c>
      <c r="E2910" s="30" t="str">
        <f t="shared" si="231"/>
        <v>NA</v>
      </c>
      <c r="F2910" s="44" t="str">
        <f t="shared" si="230"/>
        <v/>
      </c>
      <c r="G2910" s="29"/>
    </row>
    <row r="2911" spans="2:7" x14ac:dyDescent="0.25">
      <c r="B2911" s="29">
        <f t="shared" si="228"/>
        <v>0</v>
      </c>
      <c r="C2911" s="29" t="str">
        <f t="shared" si="232"/>
        <v>#</v>
      </c>
      <c r="D2911" s="29">
        <f t="shared" si="229"/>
        <v>1</v>
      </c>
      <c r="E2911" s="30" t="str">
        <f t="shared" si="231"/>
        <v>NA</v>
      </c>
      <c r="F2911" s="44" t="str">
        <f t="shared" si="230"/>
        <v/>
      </c>
      <c r="G2911" s="29"/>
    </row>
    <row r="2912" spans="2:7" x14ac:dyDescent="0.25">
      <c r="B2912" s="29">
        <f t="shared" si="228"/>
        <v>0</v>
      </c>
      <c r="C2912" s="29" t="str">
        <f t="shared" si="232"/>
        <v>#</v>
      </c>
      <c r="D2912" s="29">
        <f t="shared" si="229"/>
        <v>1</v>
      </c>
      <c r="E2912" s="30" t="str">
        <f t="shared" si="231"/>
        <v>NA</v>
      </c>
      <c r="F2912" s="44" t="str">
        <f t="shared" si="230"/>
        <v/>
      </c>
      <c r="G2912" s="29"/>
    </row>
    <row r="2913" spans="2:7" x14ac:dyDescent="0.25">
      <c r="B2913" s="29">
        <f t="shared" si="228"/>
        <v>0</v>
      </c>
      <c r="C2913" s="29" t="str">
        <f t="shared" si="232"/>
        <v>#</v>
      </c>
      <c r="D2913" s="29">
        <f t="shared" si="229"/>
        <v>1</v>
      </c>
      <c r="E2913" s="30" t="str">
        <f t="shared" si="231"/>
        <v>NA</v>
      </c>
      <c r="F2913" s="44" t="str">
        <f t="shared" si="230"/>
        <v/>
      </c>
      <c r="G2913" s="29"/>
    </row>
    <row r="2914" spans="2:7" x14ac:dyDescent="0.25">
      <c r="B2914" s="29">
        <f t="shared" si="228"/>
        <v>0</v>
      </c>
      <c r="C2914" s="29" t="str">
        <f t="shared" si="232"/>
        <v>#</v>
      </c>
      <c r="D2914" s="29">
        <f t="shared" si="229"/>
        <v>1</v>
      </c>
      <c r="E2914" s="30" t="str">
        <f t="shared" si="231"/>
        <v>NA</v>
      </c>
      <c r="F2914" s="44" t="str">
        <f t="shared" si="230"/>
        <v/>
      </c>
      <c r="G2914" s="29"/>
    </row>
    <row r="2915" spans="2:7" x14ac:dyDescent="0.25">
      <c r="B2915" s="29">
        <f t="shared" si="228"/>
        <v>0</v>
      </c>
      <c r="C2915" s="29" t="str">
        <f t="shared" si="232"/>
        <v>#</v>
      </c>
      <c r="D2915" s="29">
        <f t="shared" si="229"/>
        <v>1</v>
      </c>
      <c r="E2915" s="30" t="str">
        <f t="shared" si="231"/>
        <v>NA</v>
      </c>
      <c r="F2915" s="44" t="str">
        <f t="shared" si="230"/>
        <v/>
      </c>
      <c r="G2915" s="29"/>
    </row>
    <row r="2916" spans="2:7" x14ac:dyDescent="0.25">
      <c r="B2916" s="29">
        <f t="shared" si="228"/>
        <v>0</v>
      </c>
      <c r="C2916" s="29" t="str">
        <f t="shared" si="232"/>
        <v>#</v>
      </c>
      <c r="D2916" s="29">
        <f t="shared" si="229"/>
        <v>1</v>
      </c>
      <c r="E2916" s="30" t="str">
        <f t="shared" si="231"/>
        <v>NA</v>
      </c>
      <c r="F2916" s="44" t="str">
        <f t="shared" si="230"/>
        <v/>
      </c>
      <c r="G2916" s="29"/>
    </row>
    <row r="2917" spans="2:7" x14ac:dyDescent="0.25">
      <c r="B2917" s="29">
        <f t="shared" si="228"/>
        <v>0</v>
      </c>
      <c r="C2917" s="29" t="str">
        <f t="shared" si="232"/>
        <v>#</v>
      </c>
      <c r="D2917" s="29">
        <f t="shared" si="229"/>
        <v>1</v>
      </c>
      <c r="E2917" s="30" t="str">
        <f t="shared" si="231"/>
        <v>NA</v>
      </c>
      <c r="F2917" s="44" t="str">
        <f t="shared" si="230"/>
        <v/>
      </c>
      <c r="G2917" s="29"/>
    </row>
    <row r="2918" spans="2:7" x14ac:dyDescent="0.25">
      <c r="B2918" s="29">
        <f t="shared" si="228"/>
        <v>0</v>
      </c>
      <c r="C2918" s="29" t="str">
        <f t="shared" si="232"/>
        <v>#</v>
      </c>
      <c r="D2918" s="29">
        <f t="shared" si="229"/>
        <v>1</v>
      </c>
      <c r="E2918" s="30" t="str">
        <f t="shared" si="231"/>
        <v>NA</v>
      </c>
      <c r="F2918" s="44" t="str">
        <f t="shared" si="230"/>
        <v/>
      </c>
      <c r="G2918" s="29"/>
    </row>
    <row r="2919" spans="2:7" x14ac:dyDescent="0.25">
      <c r="B2919" s="29">
        <f t="shared" si="228"/>
        <v>0</v>
      </c>
      <c r="C2919" s="29" t="str">
        <f t="shared" si="232"/>
        <v>#</v>
      </c>
      <c r="D2919" s="29">
        <f t="shared" si="229"/>
        <v>1</v>
      </c>
      <c r="E2919" s="30" t="str">
        <f t="shared" si="231"/>
        <v>NA</v>
      </c>
      <c r="F2919" s="44" t="str">
        <f t="shared" si="230"/>
        <v/>
      </c>
      <c r="G2919" s="29"/>
    </row>
    <row r="2920" spans="2:7" x14ac:dyDescent="0.25">
      <c r="B2920" s="29">
        <f t="shared" si="228"/>
        <v>0</v>
      </c>
      <c r="C2920" s="29" t="str">
        <f t="shared" si="232"/>
        <v>#</v>
      </c>
      <c r="D2920" s="29">
        <f t="shared" si="229"/>
        <v>1</v>
      </c>
      <c r="E2920" s="30" t="str">
        <f t="shared" si="231"/>
        <v>NA</v>
      </c>
      <c r="F2920" s="44" t="str">
        <f t="shared" si="230"/>
        <v/>
      </c>
      <c r="G2920" s="29"/>
    </row>
    <row r="2921" spans="2:7" x14ac:dyDescent="0.25">
      <c r="B2921" s="29">
        <f t="shared" si="228"/>
        <v>0</v>
      </c>
      <c r="C2921" s="29" t="str">
        <f t="shared" si="232"/>
        <v>#</v>
      </c>
      <c r="D2921" s="29">
        <f t="shared" si="229"/>
        <v>1</v>
      </c>
      <c r="E2921" s="30" t="str">
        <f t="shared" si="231"/>
        <v>NA</v>
      </c>
      <c r="F2921" s="44" t="str">
        <f t="shared" si="230"/>
        <v/>
      </c>
      <c r="G2921" s="29"/>
    </row>
    <row r="2922" spans="2:7" x14ac:dyDescent="0.25">
      <c r="B2922" s="29">
        <f t="shared" si="228"/>
        <v>0</v>
      </c>
      <c r="C2922" s="29" t="str">
        <f t="shared" si="232"/>
        <v>#</v>
      </c>
      <c r="D2922" s="29">
        <f t="shared" si="229"/>
        <v>1</v>
      </c>
      <c r="E2922" s="30" t="str">
        <f t="shared" si="231"/>
        <v>NA</v>
      </c>
      <c r="F2922" s="44" t="str">
        <f t="shared" si="230"/>
        <v/>
      </c>
      <c r="G2922" s="29"/>
    </row>
    <row r="2923" spans="2:7" x14ac:dyDescent="0.25">
      <c r="B2923" s="29">
        <f t="shared" si="228"/>
        <v>0</v>
      </c>
      <c r="C2923" s="29" t="str">
        <f t="shared" si="232"/>
        <v>#</v>
      </c>
      <c r="D2923" s="29">
        <f t="shared" si="229"/>
        <v>1</v>
      </c>
      <c r="E2923" s="30" t="str">
        <f t="shared" si="231"/>
        <v>NA</v>
      </c>
      <c r="F2923" s="44" t="str">
        <f t="shared" si="230"/>
        <v/>
      </c>
      <c r="G2923" s="29"/>
    </row>
    <row r="2924" spans="2:7" x14ac:dyDescent="0.25">
      <c r="B2924" s="29">
        <f t="shared" si="228"/>
        <v>0</v>
      </c>
      <c r="C2924" s="29" t="str">
        <f t="shared" si="232"/>
        <v>#</v>
      </c>
      <c r="D2924" s="29">
        <f t="shared" si="229"/>
        <v>1</v>
      </c>
      <c r="E2924" s="30" t="str">
        <f t="shared" si="231"/>
        <v>NA</v>
      </c>
      <c r="F2924" s="44" t="str">
        <f t="shared" si="230"/>
        <v/>
      </c>
      <c r="G2924" s="29"/>
    </row>
    <row r="2925" spans="2:7" x14ac:dyDescent="0.25">
      <c r="B2925" s="29">
        <f t="shared" si="228"/>
        <v>0</v>
      </c>
      <c r="C2925" s="29" t="str">
        <f t="shared" si="232"/>
        <v>#</v>
      </c>
      <c r="D2925" s="29">
        <f t="shared" si="229"/>
        <v>1</v>
      </c>
      <c r="E2925" s="30" t="str">
        <f t="shared" si="231"/>
        <v>NA</v>
      </c>
      <c r="F2925" s="44" t="str">
        <f t="shared" si="230"/>
        <v/>
      </c>
      <c r="G2925" s="29"/>
    </row>
    <row r="2926" spans="2:7" x14ac:dyDescent="0.25">
      <c r="B2926" s="29">
        <f t="shared" si="228"/>
        <v>0</v>
      </c>
      <c r="C2926" s="29" t="str">
        <f t="shared" si="232"/>
        <v>#</v>
      </c>
      <c r="D2926" s="29">
        <f t="shared" si="229"/>
        <v>1</v>
      </c>
      <c r="E2926" s="30" t="str">
        <f t="shared" si="231"/>
        <v>NA</v>
      </c>
      <c r="F2926" s="44" t="str">
        <f t="shared" si="230"/>
        <v/>
      </c>
      <c r="G2926" s="29"/>
    </row>
    <row r="2927" spans="2:7" x14ac:dyDescent="0.25">
      <c r="B2927" s="29">
        <f t="shared" si="228"/>
        <v>0</v>
      </c>
      <c r="C2927" s="29" t="str">
        <f t="shared" si="232"/>
        <v>#</v>
      </c>
      <c r="D2927" s="29">
        <f t="shared" si="229"/>
        <v>1</v>
      </c>
      <c r="E2927" s="30" t="str">
        <f t="shared" si="231"/>
        <v>NA</v>
      </c>
      <c r="F2927" s="44" t="str">
        <f t="shared" si="230"/>
        <v/>
      </c>
      <c r="G2927" s="29"/>
    </row>
    <row r="2928" spans="2:7" x14ac:dyDescent="0.25">
      <c r="B2928" s="29">
        <f t="shared" si="228"/>
        <v>0</v>
      </c>
      <c r="C2928" s="29" t="str">
        <f t="shared" si="232"/>
        <v>#</v>
      </c>
      <c r="D2928" s="29">
        <f t="shared" si="229"/>
        <v>1</v>
      </c>
      <c r="E2928" s="30" t="str">
        <f t="shared" si="231"/>
        <v>NA</v>
      </c>
      <c r="F2928" s="44" t="str">
        <f t="shared" si="230"/>
        <v/>
      </c>
      <c r="G2928" s="29"/>
    </row>
    <row r="2929" spans="2:7" x14ac:dyDescent="0.25">
      <c r="B2929" s="29">
        <f t="shared" si="228"/>
        <v>0</v>
      </c>
      <c r="C2929" s="29" t="str">
        <f t="shared" si="232"/>
        <v>#</v>
      </c>
      <c r="D2929" s="29">
        <f t="shared" si="229"/>
        <v>1</v>
      </c>
      <c r="E2929" s="30" t="str">
        <f t="shared" si="231"/>
        <v>NA</v>
      </c>
      <c r="F2929" s="44" t="str">
        <f t="shared" si="230"/>
        <v/>
      </c>
      <c r="G2929" s="29"/>
    </row>
    <row r="2930" spans="2:7" x14ac:dyDescent="0.25">
      <c r="B2930" s="29">
        <f t="shared" si="228"/>
        <v>0</v>
      </c>
      <c r="C2930" s="29" t="str">
        <f t="shared" si="232"/>
        <v>#</v>
      </c>
      <c r="D2930" s="29">
        <f t="shared" si="229"/>
        <v>1</v>
      </c>
      <c r="E2930" s="30" t="str">
        <f t="shared" si="231"/>
        <v>NA</v>
      </c>
      <c r="F2930" s="44" t="str">
        <f t="shared" si="230"/>
        <v/>
      </c>
      <c r="G2930" s="29"/>
    </row>
    <row r="2931" spans="2:7" x14ac:dyDescent="0.25">
      <c r="B2931" s="29">
        <f t="shared" si="228"/>
        <v>0</v>
      </c>
      <c r="C2931" s="29" t="str">
        <f t="shared" si="232"/>
        <v>#</v>
      </c>
      <c r="D2931" s="29">
        <f t="shared" si="229"/>
        <v>1</v>
      </c>
      <c r="E2931" s="30" t="str">
        <f t="shared" si="231"/>
        <v>NA</v>
      </c>
      <c r="F2931" s="44" t="str">
        <f t="shared" si="230"/>
        <v/>
      </c>
      <c r="G2931" s="29"/>
    </row>
    <row r="2932" spans="2:7" x14ac:dyDescent="0.25">
      <c r="B2932" s="29">
        <f t="shared" si="228"/>
        <v>0</v>
      </c>
      <c r="C2932" s="29" t="str">
        <f t="shared" si="232"/>
        <v>#</v>
      </c>
      <c r="D2932" s="29">
        <f t="shared" si="229"/>
        <v>1</v>
      </c>
      <c r="E2932" s="30" t="str">
        <f t="shared" si="231"/>
        <v>NA</v>
      </c>
      <c r="F2932" s="44" t="str">
        <f t="shared" si="230"/>
        <v/>
      </c>
      <c r="G2932" s="29"/>
    </row>
    <row r="2933" spans="2:7" x14ac:dyDescent="0.25">
      <c r="B2933" s="29">
        <f t="shared" si="228"/>
        <v>0</v>
      </c>
      <c r="C2933" s="29" t="str">
        <f t="shared" si="232"/>
        <v>#</v>
      </c>
      <c r="D2933" s="29">
        <f t="shared" si="229"/>
        <v>1</v>
      </c>
      <c r="E2933" s="30" t="str">
        <f t="shared" si="231"/>
        <v>NA</v>
      </c>
      <c r="F2933" s="44" t="str">
        <f t="shared" si="230"/>
        <v/>
      </c>
      <c r="G2933" s="29"/>
    </row>
    <row r="2934" spans="2:7" x14ac:dyDescent="0.25">
      <c r="B2934" s="29">
        <f t="shared" si="228"/>
        <v>0</v>
      </c>
      <c r="C2934" s="29" t="str">
        <f t="shared" si="232"/>
        <v>#</v>
      </c>
      <c r="D2934" s="29">
        <f t="shared" si="229"/>
        <v>1</v>
      </c>
      <c r="E2934" s="30" t="str">
        <f t="shared" si="231"/>
        <v>NA</v>
      </c>
      <c r="F2934" s="44" t="str">
        <f t="shared" si="230"/>
        <v/>
      </c>
      <c r="G2934" s="29"/>
    </row>
    <row r="2935" spans="2:7" x14ac:dyDescent="0.25">
      <c r="B2935" s="29">
        <f t="shared" si="228"/>
        <v>0</v>
      </c>
      <c r="C2935" s="29" t="str">
        <f t="shared" si="232"/>
        <v>#</v>
      </c>
      <c r="D2935" s="29">
        <f t="shared" si="229"/>
        <v>1</v>
      </c>
      <c r="E2935" s="30" t="str">
        <f t="shared" si="231"/>
        <v>NA</v>
      </c>
      <c r="F2935" s="44" t="str">
        <f t="shared" si="230"/>
        <v/>
      </c>
      <c r="G2935" s="29"/>
    </row>
    <row r="2936" spans="2:7" x14ac:dyDescent="0.25">
      <c r="B2936" s="29">
        <f t="shared" si="228"/>
        <v>0</v>
      </c>
      <c r="C2936" s="29" t="str">
        <f t="shared" si="232"/>
        <v>#</v>
      </c>
      <c r="D2936" s="29">
        <f t="shared" si="229"/>
        <v>1</v>
      </c>
      <c r="E2936" s="30" t="str">
        <f t="shared" si="231"/>
        <v>NA</v>
      </c>
      <c r="F2936" s="44" t="str">
        <f t="shared" si="230"/>
        <v/>
      </c>
      <c r="G2936" s="29"/>
    </row>
    <row r="2937" spans="2:7" x14ac:dyDescent="0.25">
      <c r="B2937" s="29">
        <f t="shared" si="228"/>
        <v>0</v>
      </c>
      <c r="C2937" s="29" t="str">
        <f t="shared" si="232"/>
        <v>#</v>
      </c>
      <c r="D2937" s="29">
        <f t="shared" si="229"/>
        <v>1</v>
      </c>
      <c r="E2937" s="30" t="str">
        <f t="shared" si="231"/>
        <v>NA</v>
      </c>
      <c r="F2937" s="44" t="str">
        <f t="shared" si="230"/>
        <v/>
      </c>
      <c r="G2937" s="29"/>
    </row>
    <row r="2938" spans="2:7" x14ac:dyDescent="0.25">
      <c r="B2938" s="29">
        <f t="shared" si="228"/>
        <v>0</v>
      </c>
      <c r="C2938" s="29" t="str">
        <f t="shared" si="232"/>
        <v>#</v>
      </c>
      <c r="D2938" s="29">
        <f t="shared" si="229"/>
        <v>1</v>
      </c>
      <c r="E2938" s="30" t="str">
        <f t="shared" si="231"/>
        <v>NA</v>
      </c>
      <c r="F2938" s="44" t="str">
        <f t="shared" si="230"/>
        <v/>
      </c>
      <c r="G2938" s="29"/>
    </row>
    <row r="2939" spans="2:7" x14ac:dyDescent="0.25">
      <c r="B2939" s="29">
        <f t="shared" si="228"/>
        <v>0</v>
      </c>
      <c r="C2939" s="29" t="str">
        <f t="shared" si="232"/>
        <v>#</v>
      </c>
      <c r="D2939" s="29">
        <f t="shared" si="229"/>
        <v>1</v>
      </c>
      <c r="E2939" s="30" t="str">
        <f t="shared" si="231"/>
        <v>NA</v>
      </c>
      <c r="F2939" s="44" t="str">
        <f t="shared" si="230"/>
        <v/>
      </c>
      <c r="G2939" s="29"/>
    </row>
    <row r="2940" spans="2:7" x14ac:dyDescent="0.25">
      <c r="B2940" s="29">
        <f t="shared" si="228"/>
        <v>0</v>
      </c>
      <c r="C2940" s="29" t="str">
        <f t="shared" si="232"/>
        <v>#</v>
      </c>
      <c r="D2940" s="29">
        <f t="shared" si="229"/>
        <v>1</v>
      </c>
      <c r="E2940" s="30" t="str">
        <f t="shared" si="231"/>
        <v>NA</v>
      </c>
      <c r="F2940" s="44" t="str">
        <f t="shared" si="230"/>
        <v/>
      </c>
      <c r="G2940" s="29"/>
    </row>
    <row r="2941" spans="2:7" x14ac:dyDescent="0.25">
      <c r="B2941" s="29">
        <f t="shared" si="228"/>
        <v>0</v>
      </c>
      <c r="C2941" s="29" t="str">
        <f t="shared" si="232"/>
        <v>#</v>
      </c>
      <c r="D2941" s="29">
        <f t="shared" si="229"/>
        <v>1</v>
      </c>
      <c r="E2941" s="30" t="str">
        <f t="shared" si="231"/>
        <v>NA</v>
      </c>
      <c r="F2941" s="44" t="str">
        <f t="shared" si="230"/>
        <v/>
      </c>
      <c r="G2941" s="29"/>
    </row>
    <row r="2942" spans="2:7" x14ac:dyDescent="0.25">
      <c r="B2942" s="29">
        <f t="shared" si="228"/>
        <v>0</v>
      </c>
      <c r="C2942" s="29" t="str">
        <f t="shared" si="232"/>
        <v>#</v>
      </c>
      <c r="D2942" s="29">
        <f t="shared" si="229"/>
        <v>1</v>
      </c>
      <c r="E2942" s="30" t="str">
        <f t="shared" si="231"/>
        <v>NA</v>
      </c>
      <c r="F2942" s="44" t="str">
        <f t="shared" si="230"/>
        <v/>
      </c>
      <c r="G2942" s="29"/>
    </row>
    <row r="2943" spans="2:7" x14ac:dyDescent="0.25">
      <c r="B2943" s="29">
        <f t="shared" si="228"/>
        <v>0</v>
      </c>
      <c r="C2943" s="29" t="str">
        <f t="shared" si="232"/>
        <v>#</v>
      </c>
      <c r="D2943" s="29">
        <f t="shared" si="229"/>
        <v>1</v>
      </c>
      <c r="E2943" s="30" t="str">
        <f t="shared" si="231"/>
        <v>NA</v>
      </c>
      <c r="F2943" s="44" t="str">
        <f t="shared" si="230"/>
        <v/>
      </c>
      <c r="G2943" s="29"/>
    </row>
    <row r="2944" spans="2:7" x14ac:dyDescent="0.25">
      <c r="B2944" s="29">
        <f t="shared" si="228"/>
        <v>0</v>
      </c>
      <c r="C2944" s="29" t="str">
        <f t="shared" si="232"/>
        <v>#</v>
      </c>
      <c r="D2944" s="29">
        <f t="shared" si="229"/>
        <v>1</v>
      </c>
      <c r="E2944" s="30" t="str">
        <f t="shared" si="231"/>
        <v>NA</v>
      </c>
      <c r="F2944" s="44" t="str">
        <f t="shared" si="230"/>
        <v/>
      </c>
      <c r="G2944" s="29"/>
    </row>
    <row r="2945" spans="2:7" x14ac:dyDescent="0.25">
      <c r="B2945" s="29">
        <f t="shared" si="228"/>
        <v>0</v>
      </c>
      <c r="C2945" s="29" t="str">
        <f t="shared" si="232"/>
        <v>#</v>
      </c>
      <c r="D2945" s="29">
        <f t="shared" si="229"/>
        <v>1</v>
      </c>
      <c r="E2945" s="30" t="str">
        <f t="shared" si="231"/>
        <v>NA</v>
      </c>
      <c r="F2945" s="44" t="str">
        <f t="shared" si="230"/>
        <v/>
      </c>
      <c r="G2945" s="29"/>
    </row>
    <row r="2946" spans="2:7" x14ac:dyDescent="0.25">
      <c r="B2946" s="29">
        <f t="shared" ref="B2946:B3009" si="233">LEN(A2946)</f>
        <v>0</v>
      </c>
      <c r="C2946" s="29" t="str">
        <f t="shared" si="232"/>
        <v>#</v>
      </c>
      <c r="D2946" s="29">
        <f t="shared" ref="D2946:D3009" si="234">LEN(C2946)</f>
        <v>1</v>
      </c>
      <c r="E2946" s="30" t="str">
        <f t="shared" si="231"/>
        <v>NA</v>
      </c>
      <c r="F2946" s="44" t="str">
        <f t="shared" ref="F2946:F3009" si="235">IFERROR(MID(E2946,1,FIND(",",E2946,1)-1),"")</f>
        <v/>
      </c>
      <c r="G2946" s="29"/>
    </row>
    <row r="2947" spans="2:7" x14ac:dyDescent="0.25">
      <c r="B2947" s="29">
        <f t="shared" si="233"/>
        <v>0</v>
      </c>
      <c r="C2947" s="29" t="str">
        <f t="shared" si="232"/>
        <v>#</v>
      </c>
      <c r="D2947" s="29">
        <f t="shared" si="234"/>
        <v>1</v>
      </c>
      <c r="E2947" s="30" t="str">
        <f t="shared" si="231"/>
        <v>NA</v>
      </c>
      <c r="F2947" s="44" t="str">
        <f t="shared" si="235"/>
        <v/>
      </c>
      <c r="G2947" s="29"/>
    </row>
    <row r="2948" spans="2:7" x14ac:dyDescent="0.25">
      <c r="B2948" s="29">
        <f t="shared" si="233"/>
        <v>0</v>
      </c>
      <c r="C2948" s="29" t="str">
        <f t="shared" si="232"/>
        <v>#</v>
      </c>
      <c r="D2948" s="29">
        <f t="shared" si="234"/>
        <v>1</v>
      </c>
      <c r="E2948" s="30" t="str">
        <f t="shared" si="231"/>
        <v>NA</v>
      </c>
      <c r="F2948" s="44" t="str">
        <f t="shared" si="235"/>
        <v/>
      </c>
      <c r="G2948" s="29"/>
    </row>
    <row r="2949" spans="2:7" x14ac:dyDescent="0.25">
      <c r="B2949" s="29">
        <f t="shared" si="233"/>
        <v>0</v>
      </c>
      <c r="C2949" s="29" t="str">
        <f t="shared" si="232"/>
        <v>#</v>
      </c>
      <c r="D2949" s="29">
        <f t="shared" si="234"/>
        <v>1</v>
      </c>
      <c r="E2949" s="30" t="str">
        <f t="shared" ref="E2949:E3012" si="236">IFERROR(TEXT(DATE(RIGHT(MID(A2949,FIND("µ",SUBSTITUTE(A2949,",","µ",1))+2,FIND("µ",SUBSTITUTE(A2949,",","µ",2))-FIND("µ",SUBSTITUTE(A2949,",","µ",1))+4),4),MONTH(1&amp;MID(MID(A2949,FIND("µ",SUBSTITUTE(A2949,",","µ",1))+2,FIND("µ",SUBSTITUTE(A2949,",","µ",2))-FIND("µ",SUBSTITUTE(A2949,",","µ",1))+4),1,FIND(" ",MID(A2949,FIND("µ",SUBSTITUTE(A2949,",","µ",1))+2,FIND("µ",SUBSTITUTE(A2949,",","µ",2))-FIND("µ",SUBSTITUTE(A2949,",","µ",1))+4))-1)),MID(MID(A2949,FIND("µ",SUBSTITUTE(A2949,",","µ",1))+2,FIND("µ",SUBSTITUTE(A2949,",","µ",2))-FIND("µ",SUBSTITUTE(A2949,",","µ",1))+4),FIND(" ",MID(A2949,FIND("µ",SUBSTITUTE(A2949,",","µ",1))+2,FIND("µ",SUBSTITUTE(A2949,",","µ",2))-FIND("µ",SUBSTITUTE(A2949,",","µ",1))+4))+1,2)),"JJ/MM/AA") &amp;","&amp;" "&amp; TEXT(VALUE(MID(A2949,FIND(""",""",A2949)+3,10)),"hh:mm:ss")&amp;" "&amp;MID(A2949,FIND("µ",SUBSTITUTE(A2949,",","µ",4))+2,FIND("µ",SUBSTITUTE(A2949,",","µ",5))-FIND("µ",SUBSTITUTE(A2949,",","µ",4))-3) &amp;" "&amp;MID(A2949,FIND("µ",SUBSTITUTE(A2949,",","µ",20))+2,FIND("µ",SUBSTITUTE(A2949,",","µ",21))-FIND("µ",SUBSTITUTE(A2949,",","µ",20))-3)&amp;" "&amp;MID(A2949,FIND("µ",SUBSTITUTE(A2949,",","µ",25))+2,FIND("µ",SUBSTITUTE(A2949,",","µ",26))-FIND("µ",SUBSTITUTE(A2949,",","µ",25))-3)&amp;" "&amp;"€"&amp;MID(A2949,FIND("µ",SUBSTITUTE(A2949,",","µ",26))+2,FIND("µ",SUBSTITUTE(A2949,",","µ",27))-FIND("µ",SUBSTITUTE(A2949,",","µ",26))-3),"NA")</f>
        <v>NA</v>
      </c>
      <c r="F2949" s="44" t="str">
        <f t="shared" si="235"/>
        <v/>
      </c>
      <c r="G2949" s="29"/>
    </row>
    <row r="2950" spans="2:7" x14ac:dyDescent="0.25">
      <c r="B2950" s="29">
        <f t="shared" si="233"/>
        <v>0</v>
      </c>
      <c r="C2950" s="29" t="str">
        <f t="shared" si="232"/>
        <v>#</v>
      </c>
      <c r="D2950" s="29">
        <f t="shared" si="234"/>
        <v>1</v>
      </c>
      <c r="E2950" s="30" t="str">
        <f t="shared" si="236"/>
        <v>NA</v>
      </c>
      <c r="F2950" s="44" t="str">
        <f t="shared" si="235"/>
        <v/>
      </c>
      <c r="G2950" s="29"/>
    </row>
    <row r="2951" spans="2:7" x14ac:dyDescent="0.25">
      <c r="B2951" s="29">
        <f t="shared" si="233"/>
        <v>0</v>
      </c>
      <c r="C2951" s="29" t="str">
        <f t="shared" si="232"/>
        <v>#</v>
      </c>
      <c r="D2951" s="29">
        <f t="shared" si="234"/>
        <v>1</v>
      </c>
      <c r="E2951" s="30" t="str">
        <f t="shared" si="236"/>
        <v>NA</v>
      </c>
      <c r="F2951" s="44" t="str">
        <f t="shared" si="235"/>
        <v/>
      </c>
      <c r="G2951" s="29"/>
    </row>
    <row r="2952" spans="2:7" x14ac:dyDescent="0.25">
      <c r="B2952" s="29">
        <f t="shared" si="233"/>
        <v>0</v>
      </c>
      <c r="C2952" s="29" t="str">
        <f t="shared" si="232"/>
        <v>#</v>
      </c>
      <c r="D2952" s="29">
        <f t="shared" si="234"/>
        <v>1</v>
      </c>
      <c r="E2952" s="30" t="str">
        <f t="shared" si="236"/>
        <v>NA</v>
      </c>
      <c r="F2952" s="44" t="str">
        <f t="shared" si="235"/>
        <v/>
      </c>
      <c r="G2952" s="29"/>
    </row>
    <row r="2953" spans="2:7" x14ac:dyDescent="0.25">
      <c r="B2953" s="29">
        <f t="shared" si="233"/>
        <v>0</v>
      </c>
      <c r="C2953" s="29" t="str">
        <f t="shared" si="232"/>
        <v>#</v>
      </c>
      <c r="D2953" s="29">
        <f t="shared" si="234"/>
        <v>1</v>
      </c>
      <c r="E2953" s="30" t="str">
        <f t="shared" si="236"/>
        <v>NA</v>
      </c>
      <c r="F2953" s="44" t="str">
        <f t="shared" si="235"/>
        <v/>
      </c>
      <c r="G2953" s="29"/>
    </row>
    <row r="2954" spans="2:7" x14ac:dyDescent="0.25">
      <c r="B2954" s="29">
        <f t="shared" si="233"/>
        <v>0</v>
      </c>
      <c r="C2954" s="29" t="str">
        <f t="shared" si="232"/>
        <v>#</v>
      </c>
      <c r="D2954" s="29">
        <f t="shared" si="234"/>
        <v>1</v>
      </c>
      <c r="E2954" s="30" t="str">
        <f t="shared" si="236"/>
        <v>NA</v>
      </c>
      <c r="F2954" s="44" t="str">
        <f t="shared" si="235"/>
        <v/>
      </c>
      <c r="G2954" s="29"/>
    </row>
    <row r="2955" spans="2:7" x14ac:dyDescent="0.25">
      <c r="B2955" s="29">
        <f t="shared" si="233"/>
        <v>0</v>
      </c>
      <c r="C2955" s="29" t="str">
        <f t="shared" si="232"/>
        <v>#</v>
      </c>
      <c r="D2955" s="29">
        <f t="shared" si="234"/>
        <v>1</v>
      </c>
      <c r="E2955" s="30" t="str">
        <f t="shared" si="236"/>
        <v>NA</v>
      </c>
      <c r="F2955" s="44" t="str">
        <f t="shared" si="235"/>
        <v/>
      </c>
      <c r="G2955" s="29"/>
    </row>
    <row r="2956" spans="2:7" x14ac:dyDescent="0.25">
      <c r="B2956" s="29">
        <f t="shared" si="233"/>
        <v>0</v>
      </c>
      <c r="C2956" s="29" t="str">
        <f t="shared" si="232"/>
        <v>#</v>
      </c>
      <c r="D2956" s="29">
        <f t="shared" si="234"/>
        <v>1</v>
      </c>
      <c r="E2956" s="30" t="str">
        <f t="shared" si="236"/>
        <v>NA</v>
      </c>
      <c r="F2956" s="44" t="str">
        <f t="shared" si="235"/>
        <v/>
      </c>
      <c r="G2956" s="29"/>
    </row>
    <row r="2957" spans="2:7" x14ac:dyDescent="0.25">
      <c r="B2957" s="29">
        <f t="shared" si="233"/>
        <v>0</v>
      </c>
      <c r="C2957" s="29" t="str">
        <f t="shared" si="232"/>
        <v>#</v>
      </c>
      <c r="D2957" s="29">
        <f t="shared" si="234"/>
        <v>1</v>
      </c>
      <c r="E2957" s="30" t="str">
        <f t="shared" si="236"/>
        <v>NA</v>
      </c>
      <c r="F2957" s="44" t="str">
        <f t="shared" si="235"/>
        <v/>
      </c>
      <c r="G2957" s="29"/>
    </row>
    <row r="2958" spans="2:7" x14ac:dyDescent="0.25">
      <c r="B2958" s="29">
        <f t="shared" si="233"/>
        <v>0</v>
      </c>
      <c r="C2958" s="29" t="str">
        <f t="shared" si="232"/>
        <v>#</v>
      </c>
      <c r="D2958" s="29">
        <f t="shared" si="234"/>
        <v>1</v>
      </c>
      <c r="E2958" s="30" t="str">
        <f t="shared" si="236"/>
        <v>NA</v>
      </c>
      <c r="F2958" s="44" t="str">
        <f t="shared" si="235"/>
        <v/>
      </c>
      <c r="G2958" s="29"/>
    </row>
    <row r="2959" spans="2:7" x14ac:dyDescent="0.25">
      <c r="B2959" s="29">
        <f t="shared" si="233"/>
        <v>0</v>
      </c>
      <c r="C2959" s="29" t="str">
        <f t="shared" si="232"/>
        <v>#</v>
      </c>
      <c r="D2959" s="29">
        <f t="shared" si="234"/>
        <v>1</v>
      </c>
      <c r="E2959" s="30" t="str">
        <f t="shared" si="236"/>
        <v>NA</v>
      </c>
      <c r="F2959" s="44" t="str">
        <f t="shared" si="235"/>
        <v/>
      </c>
      <c r="G2959" s="29"/>
    </row>
    <row r="2960" spans="2:7" x14ac:dyDescent="0.25">
      <c r="B2960" s="29">
        <f t="shared" si="233"/>
        <v>0</v>
      </c>
      <c r="C2960" s="29" t="str">
        <f t="shared" si="232"/>
        <v>#</v>
      </c>
      <c r="D2960" s="29">
        <f t="shared" si="234"/>
        <v>1</v>
      </c>
      <c r="E2960" s="30" t="str">
        <f t="shared" si="236"/>
        <v>NA</v>
      </c>
      <c r="F2960" s="44" t="str">
        <f t="shared" si="235"/>
        <v/>
      </c>
      <c r="G2960" s="29"/>
    </row>
    <row r="2961" spans="2:7" x14ac:dyDescent="0.25">
      <c r="B2961" s="29">
        <f t="shared" si="233"/>
        <v>0</v>
      </c>
      <c r="C2961" s="29" t="str">
        <f t="shared" si="232"/>
        <v>#</v>
      </c>
      <c r="D2961" s="29">
        <f t="shared" si="234"/>
        <v>1</v>
      </c>
      <c r="E2961" s="30" t="str">
        <f t="shared" si="236"/>
        <v>NA</v>
      </c>
      <c r="F2961" s="44" t="str">
        <f t="shared" si="235"/>
        <v/>
      </c>
      <c r="G2961" s="29"/>
    </row>
    <row r="2962" spans="2:7" x14ac:dyDescent="0.25">
      <c r="B2962" s="29">
        <f t="shared" si="233"/>
        <v>0</v>
      </c>
      <c r="C2962" s="29" t="str">
        <f t="shared" si="232"/>
        <v>#</v>
      </c>
      <c r="D2962" s="29">
        <f t="shared" si="234"/>
        <v>1</v>
      </c>
      <c r="E2962" s="30" t="str">
        <f t="shared" si="236"/>
        <v>NA</v>
      </c>
      <c r="F2962" s="44" t="str">
        <f t="shared" si="235"/>
        <v/>
      </c>
      <c r="G2962" s="29"/>
    </row>
    <row r="2963" spans="2:7" x14ac:dyDescent="0.25">
      <c r="B2963" s="29">
        <f t="shared" si="233"/>
        <v>0</v>
      </c>
      <c r="C2963" s="29" t="str">
        <f t="shared" ref="C2963:C3026" si="237" xml:space="preserve"> "#" &amp; IFERROR(MID(A2963,1,FIND(",",A2963,1)-1),"")</f>
        <v>#</v>
      </c>
      <c r="D2963" s="29">
        <f t="shared" si="234"/>
        <v>1</v>
      </c>
      <c r="E2963" s="30" t="str">
        <f t="shared" si="236"/>
        <v>NA</v>
      </c>
      <c r="F2963" s="44" t="str">
        <f t="shared" si="235"/>
        <v/>
      </c>
      <c r="G2963" s="29"/>
    </row>
    <row r="2964" spans="2:7" x14ac:dyDescent="0.25">
      <c r="B2964" s="29">
        <f t="shared" si="233"/>
        <v>0</v>
      </c>
      <c r="C2964" s="29" t="str">
        <f t="shared" si="237"/>
        <v>#</v>
      </c>
      <c r="D2964" s="29">
        <f t="shared" si="234"/>
        <v>1</v>
      </c>
      <c r="E2964" s="30" t="str">
        <f t="shared" si="236"/>
        <v>NA</v>
      </c>
      <c r="F2964" s="44" t="str">
        <f t="shared" si="235"/>
        <v/>
      </c>
      <c r="G2964" s="29"/>
    </row>
    <row r="2965" spans="2:7" x14ac:dyDescent="0.25">
      <c r="B2965" s="29">
        <f t="shared" si="233"/>
        <v>0</v>
      </c>
      <c r="C2965" s="29" t="str">
        <f t="shared" si="237"/>
        <v>#</v>
      </c>
      <c r="D2965" s="29">
        <f t="shared" si="234"/>
        <v>1</v>
      </c>
      <c r="E2965" s="30" t="str">
        <f t="shared" si="236"/>
        <v>NA</v>
      </c>
      <c r="F2965" s="44" t="str">
        <f t="shared" si="235"/>
        <v/>
      </c>
      <c r="G2965" s="29"/>
    </row>
    <row r="2966" spans="2:7" x14ac:dyDescent="0.25">
      <c r="B2966" s="29">
        <f t="shared" si="233"/>
        <v>0</v>
      </c>
      <c r="C2966" s="29" t="str">
        <f t="shared" si="237"/>
        <v>#</v>
      </c>
      <c r="D2966" s="29">
        <f t="shared" si="234"/>
        <v>1</v>
      </c>
      <c r="E2966" s="30" t="str">
        <f t="shared" si="236"/>
        <v>NA</v>
      </c>
      <c r="F2966" s="44" t="str">
        <f t="shared" si="235"/>
        <v/>
      </c>
      <c r="G2966" s="29"/>
    </row>
    <row r="2967" spans="2:7" x14ac:dyDescent="0.25">
      <c r="B2967" s="29">
        <f t="shared" si="233"/>
        <v>0</v>
      </c>
      <c r="C2967" s="29" t="str">
        <f t="shared" si="237"/>
        <v>#</v>
      </c>
      <c r="D2967" s="29">
        <f t="shared" si="234"/>
        <v>1</v>
      </c>
      <c r="E2967" s="30" t="str">
        <f t="shared" si="236"/>
        <v>NA</v>
      </c>
      <c r="F2967" s="44" t="str">
        <f t="shared" si="235"/>
        <v/>
      </c>
      <c r="G2967" s="29"/>
    </row>
    <row r="2968" spans="2:7" x14ac:dyDescent="0.25">
      <c r="B2968" s="29">
        <f t="shared" si="233"/>
        <v>0</v>
      </c>
      <c r="C2968" s="29" t="str">
        <f t="shared" si="237"/>
        <v>#</v>
      </c>
      <c r="D2968" s="29">
        <f t="shared" si="234"/>
        <v>1</v>
      </c>
      <c r="E2968" s="30" t="str">
        <f t="shared" si="236"/>
        <v>NA</v>
      </c>
      <c r="F2968" s="44" t="str">
        <f t="shared" si="235"/>
        <v/>
      </c>
      <c r="G2968" s="29"/>
    </row>
    <row r="2969" spans="2:7" x14ac:dyDescent="0.25">
      <c r="B2969" s="29">
        <f t="shared" si="233"/>
        <v>0</v>
      </c>
      <c r="C2969" s="29" t="str">
        <f t="shared" si="237"/>
        <v>#</v>
      </c>
      <c r="D2969" s="29">
        <f t="shared" si="234"/>
        <v>1</v>
      </c>
      <c r="E2969" s="30" t="str">
        <f t="shared" si="236"/>
        <v>NA</v>
      </c>
      <c r="F2969" s="44" t="str">
        <f t="shared" si="235"/>
        <v/>
      </c>
      <c r="G2969" s="29"/>
    </row>
    <row r="2970" spans="2:7" x14ac:dyDescent="0.25">
      <c r="B2970" s="29">
        <f t="shared" si="233"/>
        <v>0</v>
      </c>
      <c r="C2970" s="29" t="str">
        <f t="shared" si="237"/>
        <v>#</v>
      </c>
      <c r="D2970" s="29">
        <f t="shared" si="234"/>
        <v>1</v>
      </c>
      <c r="E2970" s="30" t="str">
        <f t="shared" si="236"/>
        <v>NA</v>
      </c>
      <c r="F2970" s="44" t="str">
        <f t="shared" si="235"/>
        <v/>
      </c>
      <c r="G2970" s="29"/>
    </row>
    <row r="2971" spans="2:7" x14ac:dyDescent="0.25">
      <c r="B2971" s="29">
        <f t="shared" si="233"/>
        <v>0</v>
      </c>
      <c r="C2971" s="29" t="str">
        <f t="shared" si="237"/>
        <v>#</v>
      </c>
      <c r="D2971" s="29">
        <f t="shared" si="234"/>
        <v>1</v>
      </c>
      <c r="E2971" s="30" t="str">
        <f t="shared" si="236"/>
        <v>NA</v>
      </c>
      <c r="F2971" s="44" t="str">
        <f t="shared" si="235"/>
        <v/>
      </c>
      <c r="G2971" s="29"/>
    </row>
    <row r="2972" spans="2:7" x14ac:dyDescent="0.25">
      <c r="B2972" s="29">
        <f t="shared" si="233"/>
        <v>0</v>
      </c>
      <c r="C2972" s="29" t="str">
        <f t="shared" si="237"/>
        <v>#</v>
      </c>
      <c r="D2972" s="29">
        <f t="shared" si="234"/>
        <v>1</v>
      </c>
      <c r="E2972" s="30" t="str">
        <f t="shared" si="236"/>
        <v>NA</v>
      </c>
      <c r="F2972" s="44" t="str">
        <f t="shared" si="235"/>
        <v/>
      </c>
      <c r="G2972" s="29"/>
    </row>
    <row r="2973" spans="2:7" x14ac:dyDescent="0.25">
      <c r="B2973" s="29">
        <f t="shared" si="233"/>
        <v>0</v>
      </c>
      <c r="C2973" s="29" t="str">
        <f t="shared" si="237"/>
        <v>#</v>
      </c>
      <c r="D2973" s="29">
        <f t="shared" si="234"/>
        <v>1</v>
      </c>
      <c r="E2973" s="30" t="str">
        <f t="shared" si="236"/>
        <v>NA</v>
      </c>
      <c r="F2973" s="44" t="str">
        <f t="shared" si="235"/>
        <v/>
      </c>
      <c r="G2973" s="29"/>
    </row>
    <row r="2974" spans="2:7" x14ac:dyDescent="0.25">
      <c r="B2974" s="29">
        <f t="shared" si="233"/>
        <v>0</v>
      </c>
      <c r="C2974" s="29" t="str">
        <f t="shared" si="237"/>
        <v>#</v>
      </c>
      <c r="D2974" s="29">
        <f t="shared" si="234"/>
        <v>1</v>
      </c>
      <c r="E2974" s="30" t="str">
        <f t="shared" si="236"/>
        <v>NA</v>
      </c>
      <c r="F2974" s="44" t="str">
        <f t="shared" si="235"/>
        <v/>
      </c>
      <c r="G2974" s="29"/>
    </row>
    <row r="2975" spans="2:7" x14ac:dyDescent="0.25">
      <c r="B2975" s="29">
        <f t="shared" si="233"/>
        <v>0</v>
      </c>
      <c r="C2975" s="29" t="str">
        <f t="shared" si="237"/>
        <v>#</v>
      </c>
      <c r="D2975" s="29">
        <f t="shared" si="234"/>
        <v>1</v>
      </c>
      <c r="E2975" s="30" t="str">
        <f t="shared" si="236"/>
        <v>NA</v>
      </c>
      <c r="F2975" s="44" t="str">
        <f t="shared" si="235"/>
        <v/>
      </c>
      <c r="G2975" s="29"/>
    </row>
    <row r="2976" spans="2:7" x14ac:dyDescent="0.25">
      <c r="B2976" s="29">
        <f t="shared" si="233"/>
        <v>0</v>
      </c>
      <c r="C2976" s="29" t="str">
        <f t="shared" si="237"/>
        <v>#</v>
      </c>
      <c r="D2976" s="29">
        <f t="shared" si="234"/>
        <v>1</v>
      </c>
      <c r="E2976" s="30" t="str">
        <f t="shared" si="236"/>
        <v>NA</v>
      </c>
      <c r="F2976" s="44" t="str">
        <f t="shared" si="235"/>
        <v/>
      </c>
      <c r="G2976" s="29"/>
    </row>
    <row r="2977" spans="2:7" x14ac:dyDescent="0.25">
      <c r="B2977" s="29">
        <f t="shared" si="233"/>
        <v>0</v>
      </c>
      <c r="C2977" s="29" t="str">
        <f t="shared" si="237"/>
        <v>#</v>
      </c>
      <c r="D2977" s="29">
        <f t="shared" si="234"/>
        <v>1</v>
      </c>
      <c r="E2977" s="30" t="str">
        <f t="shared" si="236"/>
        <v>NA</v>
      </c>
      <c r="F2977" s="44" t="str">
        <f t="shared" si="235"/>
        <v/>
      </c>
      <c r="G2977" s="29"/>
    </row>
    <row r="2978" spans="2:7" x14ac:dyDescent="0.25">
      <c r="B2978" s="29">
        <f t="shared" si="233"/>
        <v>0</v>
      </c>
      <c r="C2978" s="29" t="str">
        <f t="shared" si="237"/>
        <v>#</v>
      </c>
      <c r="D2978" s="29">
        <f t="shared" si="234"/>
        <v>1</v>
      </c>
      <c r="E2978" s="30" t="str">
        <f t="shared" si="236"/>
        <v>NA</v>
      </c>
      <c r="F2978" s="44" t="str">
        <f t="shared" si="235"/>
        <v/>
      </c>
      <c r="G2978" s="29"/>
    </row>
    <row r="2979" spans="2:7" x14ac:dyDescent="0.25">
      <c r="B2979" s="29">
        <f t="shared" si="233"/>
        <v>0</v>
      </c>
      <c r="C2979" s="29" t="str">
        <f t="shared" si="237"/>
        <v>#</v>
      </c>
      <c r="D2979" s="29">
        <f t="shared" si="234"/>
        <v>1</v>
      </c>
      <c r="E2979" s="30" t="str">
        <f t="shared" si="236"/>
        <v>NA</v>
      </c>
      <c r="F2979" s="44" t="str">
        <f t="shared" si="235"/>
        <v/>
      </c>
      <c r="G2979" s="29"/>
    </row>
    <row r="2980" spans="2:7" x14ac:dyDescent="0.25">
      <c r="B2980" s="29">
        <f t="shared" si="233"/>
        <v>0</v>
      </c>
      <c r="C2980" s="29" t="str">
        <f t="shared" si="237"/>
        <v>#</v>
      </c>
      <c r="D2980" s="29">
        <f t="shared" si="234"/>
        <v>1</v>
      </c>
      <c r="E2980" s="30" t="str">
        <f t="shared" si="236"/>
        <v>NA</v>
      </c>
      <c r="F2980" s="44" t="str">
        <f t="shared" si="235"/>
        <v/>
      </c>
      <c r="G2980" s="29"/>
    </row>
    <row r="2981" spans="2:7" x14ac:dyDescent="0.25">
      <c r="B2981" s="29">
        <f t="shared" si="233"/>
        <v>0</v>
      </c>
      <c r="C2981" s="29" t="str">
        <f t="shared" si="237"/>
        <v>#</v>
      </c>
      <c r="D2981" s="29">
        <f t="shared" si="234"/>
        <v>1</v>
      </c>
      <c r="E2981" s="30" t="str">
        <f t="shared" si="236"/>
        <v>NA</v>
      </c>
      <c r="F2981" s="44" t="str">
        <f t="shared" si="235"/>
        <v/>
      </c>
      <c r="G2981" s="29"/>
    </row>
    <row r="2982" spans="2:7" x14ac:dyDescent="0.25">
      <c r="B2982" s="29">
        <f t="shared" si="233"/>
        <v>0</v>
      </c>
      <c r="C2982" s="29" t="str">
        <f t="shared" si="237"/>
        <v>#</v>
      </c>
      <c r="D2982" s="29">
        <f t="shared" si="234"/>
        <v>1</v>
      </c>
      <c r="E2982" s="30" t="str">
        <f t="shared" si="236"/>
        <v>NA</v>
      </c>
      <c r="F2982" s="44" t="str">
        <f t="shared" si="235"/>
        <v/>
      </c>
      <c r="G2982" s="29"/>
    </row>
    <row r="2983" spans="2:7" x14ac:dyDescent="0.25">
      <c r="B2983" s="29">
        <f t="shared" si="233"/>
        <v>0</v>
      </c>
      <c r="C2983" s="29" t="str">
        <f t="shared" si="237"/>
        <v>#</v>
      </c>
      <c r="D2983" s="29">
        <f t="shared" si="234"/>
        <v>1</v>
      </c>
      <c r="E2983" s="30" t="str">
        <f t="shared" si="236"/>
        <v>NA</v>
      </c>
      <c r="F2983" s="44" t="str">
        <f t="shared" si="235"/>
        <v/>
      </c>
      <c r="G2983" s="29"/>
    </row>
    <row r="2984" spans="2:7" x14ac:dyDescent="0.25">
      <c r="B2984" s="29">
        <f t="shared" si="233"/>
        <v>0</v>
      </c>
      <c r="C2984" s="29" t="str">
        <f t="shared" si="237"/>
        <v>#</v>
      </c>
      <c r="D2984" s="29">
        <f t="shared" si="234"/>
        <v>1</v>
      </c>
      <c r="E2984" s="30" t="str">
        <f t="shared" si="236"/>
        <v>NA</v>
      </c>
      <c r="F2984" s="44" t="str">
        <f t="shared" si="235"/>
        <v/>
      </c>
      <c r="G2984" s="29"/>
    </row>
    <row r="2985" spans="2:7" x14ac:dyDescent="0.25">
      <c r="B2985" s="29">
        <f t="shared" si="233"/>
        <v>0</v>
      </c>
      <c r="C2985" s="29" t="str">
        <f t="shared" si="237"/>
        <v>#</v>
      </c>
      <c r="D2985" s="29">
        <f t="shared" si="234"/>
        <v>1</v>
      </c>
      <c r="E2985" s="30" t="str">
        <f t="shared" si="236"/>
        <v>NA</v>
      </c>
      <c r="F2985" s="44" t="str">
        <f t="shared" si="235"/>
        <v/>
      </c>
      <c r="G2985" s="29"/>
    </row>
    <row r="2986" spans="2:7" x14ac:dyDescent="0.25">
      <c r="B2986" s="29">
        <f t="shared" si="233"/>
        <v>0</v>
      </c>
      <c r="C2986" s="29" t="str">
        <f t="shared" si="237"/>
        <v>#</v>
      </c>
      <c r="D2986" s="29">
        <f t="shared" si="234"/>
        <v>1</v>
      </c>
      <c r="E2986" s="30" t="str">
        <f t="shared" si="236"/>
        <v>NA</v>
      </c>
      <c r="F2986" s="44" t="str">
        <f t="shared" si="235"/>
        <v/>
      </c>
      <c r="G2986" s="29"/>
    </row>
    <row r="2987" spans="2:7" x14ac:dyDescent="0.25">
      <c r="B2987" s="29">
        <f t="shared" si="233"/>
        <v>0</v>
      </c>
      <c r="C2987" s="29" t="str">
        <f t="shared" si="237"/>
        <v>#</v>
      </c>
      <c r="D2987" s="29">
        <f t="shared" si="234"/>
        <v>1</v>
      </c>
      <c r="E2987" s="30" t="str">
        <f t="shared" si="236"/>
        <v>NA</v>
      </c>
      <c r="F2987" s="44" t="str">
        <f t="shared" si="235"/>
        <v/>
      </c>
      <c r="G2987" s="29"/>
    </row>
    <row r="2988" spans="2:7" x14ac:dyDescent="0.25">
      <c r="B2988" s="29">
        <f t="shared" si="233"/>
        <v>0</v>
      </c>
      <c r="C2988" s="29" t="str">
        <f t="shared" si="237"/>
        <v>#</v>
      </c>
      <c r="D2988" s="29">
        <f t="shared" si="234"/>
        <v>1</v>
      </c>
      <c r="E2988" s="30" t="str">
        <f t="shared" si="236"/>
        <v>NA</v>
      </c>
      <c r="F2988" s="44" t="str">
        <f t="shared" si="235"/>
        <v/>
      </c>
      <c r="G2988" s="29"/>
    </row>
    <row r="2989" spans="2:7" x14ac:dyDescent="0.25">
      <c r="B2989" s="29">
        <f t="shared" si="233"/>
        <v>0</v>
      </c>
      <c r="C2989" s="29" t="str">
        <f t="shared" si="237"/>
        <v>#</v>
      </c>
      <c r="D2989" s="29">
        <f t="shared" si="234"/>
        <v>1</v>
      </c>
      <c r="E2989" s="30" t="str">
        <f t="shared" si="236"/>
        <v>NA</v>
      </c>
      <c r="F2989" s="44" t="str">
        <f t="shared" si="235"/>
        <v/>
      </c>
      <c r="G2989" s="29"/>
    </row>
    <row r="2990" spans="2:7" x14ac:dyDescent="0.25">
      <c r="B2990" s="29">
        <f t="shared" si="233"/>
        <v>0</v>
      </c>
      <c r="C2990" s="29" t="str">
        <f t="shared" si="237"/>
        <v>#</v>
      </c>
      <c r="D2990" s="29">
        <f t="shared" si="234"/>
        <v>1</v>
      </c>
      <c r="E2990" s="30" t="str">
        <f t="shared" si="236"/>
        <v>NA</v>
      </c>
      <c r="F2990" s="44" t="str">
        <f t="shared" si="235"/>
        <v/>
      </c>
      <c r="G2990" s="29"/>
    </row>
    <row r="2991" spans="2:7" x14ac:dyDescent="0.25">
      <c r="B2991" s="29">
        <f t="shared" si="233"/>
        <v>0</v>
      </c>
      <c r="C2991" s="29" t="str">
        <f t="shared" si="237"/>
        <v>#</v>
      </c>
      <c r="D2991" s="29">
        <f t="shared" si="234"/>
        <v>1</v>
      </c>
      <c r="E2991" s="30" t="str">
        <f t="shared" si="236"/>
        <v>NA</v>
      </c>
      <c r="F2991" s="44" t="str">
        <f t="shared" si="235"/>
        <v/>
      </c>
      <c r="G2991" s="29"/>
    </row>
    <row r="2992" spans="2:7" x14ac:dyDescent="0.25">
      <c r="B2992" s="29">
        <f t="shared" si="233"/>
        <v>0</v>
      </c>
      <c r="C2992" s="29" t="str">
        <f t="shared" si="237"/>
        <v>#</v>
      </c>
      <c r="D2992" s="29">
        <f t="shared" si="234"/>
        <v>1</v>
      </c>
      <c r="E2992" s="30" t="str">
        <f t="shared" si="236"/>
        <v>NA</v>
      </c>
      <c r="F2992" s="44" t="str">
        <f t="shared" si="235"/>
        <v/>
      </c>
      <c r="G2992" s="29"/>
    </row>
    <row r="2993" spans="2:7" x14ac:dyDescent="0.25">
      <c r="B2993" s="29">
        <f t="shared" si="233"/>
        <v>0</v>
      </c>
      <c r="C2993" s="29" t="str">
        <f t="shared" si="237"/>
        <v>#</v>
      </c>
      <c r="D2993" s="29">
        <f t="shared" si="234"/>
        <v>1</v>
      </c>
      <c r="E2993" s="30" t="str">
        <f t="shared" si="236"/>
        <v>NA</v>
      </c>
      <c r="F2993" s="44" t="str">
        <f t="shared" si="235"/>
        <v/>
      </c>
      <c r="G2993" s="29"/>
    </row>
    <row r="2994" spans="2:7" x14ac:dyDescent="0.25">
      <c r="B2994" s="29">
        <f t="shared" si="233"/>
        <v>0</v>
      </c>
      <c r="C2994" s="29" t="str">
        <f t="shared" si="237"/>
        <v>#</v>
      </c>
      <c r="D2994" s="29">
        <f t="shared" si="234"/>
        <v>1</v>
      </c>
      <c r="E2994" s="30" t="str">
        <f t="shared" si="236"/>
        <v>NA</v>
      </c>
      <c r="F2994" s="44" t="str">
        <f t="shared" si="235"/>
        <v/>
      </c>
      <c r="G2994" s="29"/>
    </row>
    <row r="2995" spans="2:7" x14ac:dyDescent="0.25">
      <c r="B2995" s="29">
        <f t="shared" si="233"/>
        <v>0</v>
      </c>
      <c r="C2995" s="29" t="str">
        <f t="shared" si="237"/>
        <v>#</v>
      </c>
      <c r="D2995" s="29">
        <f t="shared" si="234"/>
        <v>1</v>
      </c>
      <c r="E2995" s="30" t="str">
        <f t="shared" si="236"/>
        <v>NA</v>
      </c>
      <c r="F2995" s="44" t="str">
        <f t="shared" si="235"/>
        <v/>
      </c>
      <c r="G2995" s="29"/>
    </row>
    <row r="2996" spans="2:7" x14ac:dyDescent="0.25">
      <c r="B2996" s="29">
        <f t="shared" si="233"/>
        <v>0</v>
      </c>
      <c r="C2996" s="29" t="str">
        <f t="shared" si="237"/>
        <v>#</v>
      </c>
      <c r="D2996" s="29">
        <f t="shared" si="234"/>
        <v>1</v>
      </c>
      <c r="E2996" s="30" t="str">
        <f t="shared" si="236"/>
        <v>NA</v>
      </c>
      <c r="F2996" s="44" t="str">
        <f t="shared" si="235"/>
        <v/>
      </c>
      <c r="G2996" s="29"/>
    </row>
    <row r="2997" spans="2:7" x14ac:dyDescent="0.25">
      <c r="B2997" s="29">
        <f t="shared" si="233"/>
        <v>0</v>
      </c>
      <c r="C2997" s="29" t="str">
        <f t="shared" si="237"/>
        <v>#</v>
      </c>
      <c r="D2997" s="29">
        <f t="shared" si="234"/>
        <v>1</v>
      </c>
      <c r="E2997" s="30" t="str">
        <f t="shared" si="236"/>
        <v>NA</v>
      </c>
      <c r="F2997" s="44" t="str">
        <f t="shared" si="235"/>
        <v/>
      </c>
      <c r="G2997" s="29"/>
    </row>
    <row r="2998" spans="2:7" x14ac:dyDescent="0.25">
      <c r="B2998" s="29">
        <f t="shared" si="233"/>
        <v>0</v>
      </c>
      <c r="C2998" s="29" t="str">
        <f t="shared" si="237"/>
        <v>#</v>
      </c>
      <c r="D2998" s="29">
        <f t="shared" si="234"/>
        <v>1</v>
      </c>
      <c r="E2998" s="30" t="str">
        <f t="shared" si="236"/>
        <v>NA</v>
      </c>
      <c r="F2998" s="44" t="str">
        <f t="shared" si="235"/>
        <v/>
      </c>
      <c r="G2998" s="29"/>
    </row>
    <row r="2999" spans="2:7" x14ac:dyDescent="0.25">
      <c r="B2999" s="29">
        <f t="shared" si="233"/>
        <v>0</v>
      </c>
      <c r="C2999" s="29" t="str">
        <f t="shared" si="237"/>
        <v>#</v>
      </c>
      <c r="D2999" s="29">
        <f t="shared" si="234"/>
        <v>1</v>
      </c>
      <c r="E2999" s="30" t="str">
        <f t="shared" si="236"/>
        <v>NA</v>
      </c>
      <c r="F2999" s="44" t="str">
        <f t="shared" si="235"/>
        <v/>
      </c>
      <c r="G2999" s="29"/>
    </row>
    <row r="3000" spans="2:7" x14ac:dyDescent="0.25">
      <c r="B3000" s="29">
        <f t="shared" si="233"/>
        <v>0</v>
      </c>
      <c r="C3000" s="29" t="str">
        <f t="shared" si="237"/>
        <v>#</v>
      </c>
      <c r="D3000" s="29">
        <f t="shared" si="234"/>
        <v>1</v>
      </c>
      <c r="E3000" s="30" t="str">
        <f t="shared" si="236"/>
        <v>NA</v>
      </c>
      <c r="F3000" s="44" t="str">
        <f t="shared" si="235"/>
        <v/>
      </c>
      <c r="G3000" s="29"/>
    </row>
    <row r="3001" spans="2:7" x14ac:dyDescent="0.25">
      <c r="B3001" s="29">
        <f t="shared" si="233"/>
        <v>0</v>
      </c>
      <c r="C3001" s="29" t="str">
        <f t="shared" si="237"/>
        <v>#</v>
      </c>
      <c r="D3001" s="29">
        <f t="shared" si="234"/>
        <v>1</v>
      </c>
      <c r="E3001" s="30" t="str">
        <f t="shared" si="236"/>
        <v>NA</v>
      </c>
      <c r="F3001" s="44" t="str">
        <f t="shared" si="235"/>
        <v/>
      </c>
      <c r="G3001" s="29"/>
    </row>
    <row r="3002" spans="2:7" x14ac:dyDescent="0.25">
      <c r="B3002" s="29">
        <f t="shared" si="233"/>
        <v>0</v>
      </c>
      <c r="C3002" s="29" t="str">
        <f t="shared" si="237"/>
        <v>#</v>
      </c>
      <c r="D3002" s="29">
        <f t="shared" si="234"/>
        <v>1</v>
      </c>
      <c r="E3002" s="30" t="str">
        <f t="shared" si="236"/>
        <v>NA</v>
      </c>
      <c r="F3002" s="44" t="str">
        <f t="shared" si="235"/>
        <v/>
      </c>
      <c r="G3002" s="29"/>
    </row>
    <row r="3003" spans="2:7" x14ac:dyDescent="0.25">
      <c r="B3003" s="29">
        <f t="shared" si="233"/>
        <v>0</v>
      </c>
      <c r="C3003" s="29" t="str">
        <f t="shared" si="237"/>
        <v>#</v>
      </c>
      <c r="D3003" s="29">
        <f t="shared" si="234"/>
        <v>1</v>
      </c>
      <c r="E3003" s="30" t="str">
        <f t="shared" si="236"/>
        <v>NA</v>
      </c>
      <c r="F3003" s="44" t="str">
        <f t="shared" si="235"/>
        <v/>
      </c>
      <c r="G3003" s="29"/>
    </row>
    <row r="3004" spans="2:7" x14ac:dyDescent="0.25">
      <c r="B3004" s="29">
        <f t="shared" si="233"/>
        <v>0</v>
      </c>
      <c r="C3004" s="29" t="str">
        <f t="shared" si="237"/>
        <v>#</v>
      </c>
      <c r="D3004" s="29">
        <f t="shared" si="234"/>
        <v>1</v>
      </c>
      <c r="E3004" s="30" t="str">
        <f t="shared" si="236"/>
        <v>NA</v>
      </c>
      <c r="F3004" s="44" t="str">
        <f t="shared" si="235"/>
        <v/>
      </c>
      <c r="G3004" s="29"/>
    </row>
    <row r="3005" spans="2:7" x14ac:dyDescent="0.25">
      <c r="B3005" s="29">
        <f t="shared" si="233"/>
        <v>0</v>
      </c>
      <c r="C3005" s="29" t="str">
        <f t="shared" si="237"/>
        <v>#</v>
      </c>
      <c r="D3005" s="29">
        <f t="shared" si="234"/>
        <v>1</v>
      </c>
      <c r="E3005" s="30" t="str">
        <f t="shared" si="236"/>
        <v>NA</v>
      </c>
      <c r="F3005" s="44" t="str">
        <f t="shared" si="235"/>
        <v/>
      </c>
      <c r="G3005" s="29"/>
    </row>
    <row r="3006" spans="2:7" x14ac:dyDescent="0.25">
      <c r="B3006" s="29">
        <f t="shared" si="233"/>
        <v>0</v>
      </c>
      <c r="C3006" s="29" t="str">
        <f t="shared" si="237"/>
        <v>#</v>
      </c>
      <c r="D3006" s="29">
        <f t="shared" si="234"/>
        <v>1</v>
      </c>
      <c r="E3006" s="30" t="str">
        <f t="shared" si="236"/>
        <v>NA</v>
      </c>
      <c r="F3006" s="44" t="str">
        <f t="shared" si="235"/>
        <v/>
      </c>
      <c r="G3006" s="29"/>
    </row>
    <row r="3007" spans="2:7" x14ac:dyDescent="0.25">
      <c r="B3007" s="29">
        <f t="shared" si="233"/>
        <v>0</v>
      </c>
      <c r="C3007" s="29" t="str">
        <f t="shared" si="237"/>
        <v>#</v>
      </c>
      <c r="D3007" s="29">
        <f t="shared" si="234"/>
        <v>1</v>
      </c>
      <c r="E3007" s="30" t="str">
        <f t="shared" si="236"/>
        <v>NA</v>
      </c>
      <c r="F3007" s="44" t="str">
        <f t="shared" si="235"/>
        <v/>
      </c>
      <c r="G3007" s="29"/>
    </row>
    <row r="3008" spans="2:7" x14ac:dyDescent="0.25">
      <c r="B3008" s="29">
        <f t="shared" si="233"/>
        <v>0</v>
      </c>
      <c r="C3008" s="29" t="str">
        <f t="shared" si="237"/>
        <v>#</v>
      </c>
      <c r="D3008" s="29">
        <f t="shared" si="234"/>
        <v>1</v>
      </c>
      <c r="E3008" s="30" t="str">
        <f t="shared" si="236"/>
        <v>NA</v>
      </c>
      <c r="F3008" s="44" t="str">
        <f t="shared" si="235"/>
        <v/>
      </c>
      <c r="G3008" s="29"/>
    </row>
    <row r="3009" spans="2:7" x14ac:dyDescent="0.25">
      <c r="B3009" s="29">
        <f t="shared" si="233"/>
        <v>0</v>
      </c>
      <c r="C3009" s="29" t="str">
        <f t="shared" si="237"/>
        <v>#</v>
      </c>
      <c r="D3009" s="29">
        <f t="shared" si="234"/>
        <v>1</v>
      </c>
      <c r="E3009" s="30" t="str">
        <f t="shared" si="236"/>
        <v>NA</v>
      </c>
      <c r="F3009" s="44" t="str">
        <f t="shared" si="235"/>
        <v/>
      </c>
      <c r="G3009" s="29"/>
    </row>
    <row r="3010" spans="2:7" x14ac:dyDescent="0.25">
      <c r="B3010" s="29">
        <f t="shared" ref="B3010:B3073" si="238">LEN(A3010)</f>
        <v>0</v>
      </c>
      <c r="C3010" s="29" t="str">
        <f t="shared" si="237"/>
        <v>#</v>
      </c>
      <c r="D3010" s="29">
        <f t="shared" ref="D3010:D3073" si="239">LEN(C3010)</f>
        <v>1</v>
      </c>
      <c r="E3010" s="30" t="str">
        <f t="shared" si="236"/>
        <v>NA</v>
      </c>
      <c r="F3010" s="44" t="str">
        <f t="shared" ref="F3010:F3073" si="240">IFERROR(MID(E3010,1,FIND(",",E3010,1)-1),"")</f>
        <v/>
      </c>
      <c r="G3010" s="29"/>
    </row>
    <row r="3011" spans="2:7" x14ac:dyDescent="0.25">
      <c r="B3011" s="29">
        <f t="shared" si="238"/>
        <v>0</v>
      </c>
      <c r="C3011" s="29" t="str">
        <f t="shared" si="237"/>
        <v>#</v>
      </c>
      <c r="D3011" s="29">
        <f t="shared" si="239"/>
        <v>1</v>
      </c>
      <c r="E3011" s="30" t="str">
        <f t="shared" si="236"/>
        <v>NA</v>
      </c>
      <c r="F3011" s="44" t="str">
        <f t="shared" si="240"/>
        <v/>
      </c>
      <c r="G3011" s="29"/>
    </row>
    <row r="3012" spans="2:7" x14ac:dyDescent="0.25">
      <c r="B3012" s="29">
        <f t="shared" si="238"/>
        <v>0</v>
      </c>
      <c r="C3012" s="29" t="str">
        <f t="shared" si="237"/>
        <v>#</v>
      </c>
      <c r="D3012" s="29">
        <f t="shared" si="239"/>
        <v>1</v>
      </c>
      <c r="E3012" s="30" t="str">
        <f t="shared" si="236"/>
        <v>NA</v>
      </c>
      <c r="F3012" s="44" t="str">
        <f t="shared" si="240"/>
        <v/>
      </c>
      <c r="G3012" s="29"/>
    </row>
    <row r="3013" spans="2:7" x14ac:dyDescent="0.25">
      <c r="B3013" s="29">
        <f t="shared" si="238"/>
        <v>0</v>
      </c>
      <c r="C3013" s="29" t="str">
        <f t="shared" si="237"/>
        <v>#</v>
      </c>
      <c r="D3013" s="29">
        <f t="shared" si="239"/>
        <v>1</v>
      </c>
      <c r="E3013" s="30" t="str">
        <f t="shared" ref="E3013:E3076" si="241">IFERROR(TEXT(DATE(RIGHT(MID(A3013,FIND("µ",SUBSTITUTE(A3013,",","µ",1))+2,FIND("µ",SUBSTITUTE(A3013,",","µ",2))-FIND("µ",SUBSTITUTE(A3013,",","µ",1))+4),4),MONTH(1&amp;MID(MID(A3013,FIND("µ",SUBSTITUTE(A3013,",","µ",1))+2,FIND("µ",SUBSTITUTE(A3013,",","µ",2))-FIND("µ",SUBSTITUTE(A3013,",","µ",1))+4),1,FIND(" ",MID(A3013,FIND("µ",SUBSTITUTE(A3013,",","µ",1))+2,FIND("µ",SUBSTITUTE(A3013,",","µ",2))-FIND("µ",SUBSTITUTE(A3013,",","µ",1))+4))-1)),MID(MID(A3013,FIND("µ",SUBSTITUTE(A3013,",","µ",1))+2,FIND("µ",SUBSTITUTE(A3013,",","µ",2))-FIND("µ",SUBSTITUTE(A3013,",","µ",1))+4),FIND(" ",MID(A3013,FIND("µ",SUBSTITUTE(A3013,",","µ",1))+2,FIND("µ",SUBSTITUTE(A3013,",","µ",2))-FIND("µ",SUBSTITUTE(A3013,",","µ",1))+4))+1,2)),"JJ/MM/AA") &amp;","&amp;" "&amp; TEXT(VALUE(MID(A3013,FIND(""",""",A3013)+3,10)),"hh:mm:ss")&amp;" "&amp;MID(A3013,FIND("µ",SUBSTITUTE(A3013,",","µ",4))+2,FIND("µ",SUBSTITUTE(A3013,",","µ",5))-FIND("µ",SUBSTITUTE(A3013,",","µ",4))-3) &amp;" "&amp;MID(A3013,FIND("µ",SUBSTITUTE(A3013,",","µ",20))+2,FIND("µ",SUBSTITUTE(A3013,",","µ",21))-FIND("µ",SUBSTITUTE(A3013,",","µ",20))-3)&amp;" "&amp;MID(A3013,FIND("µ",SUBSTITUTE(A3013,",","µ",25))+2,FIND("µ",SUBSTITUTE(A3013,",","µ",26))-FIND("µ",SUBSTITUTE(A3013,",","µ",25))-3)&amp;" "&amp;"€"&amp;MID(A3013,FIND("µ",SUBSTITUTE(A3013,",","µ",26))+2,FIND("µ",SUBSTITUTE(A3013,",","µ",27))-FIND("µ",SUBSTITUTE(A3013,",","µ",26))-3),"NA")</f>
        <v>NA</v>
      </c>
      <c r="F3013" s="44" t="str">
        <f t="shared" si="240"/>
        <v/>
      </c>
      <c r="G3013" s="29"/>
    </row>
    <row r="3014" spans="2:7" x14ac:dyDescent="0.25">
      <c r="B3014" s="29">
        <f t="shared" si="238"/>
        <v>0</v>
      </c>
      <c r="C3014" s="29" t="str">
        <f t="shared" si="237"/>
        <v>#</v>
      </c>
      <c r="D3014" s="29">
        <f t="shared" si="239"/>
        <v>1</v>
      </c>
      <c r="E3014" s="30" t="str">
        <f t="shared" si="241"/>
        <v>NA</v>
      </c>
      <c r="F3014" s="44" t="str">
        <f t="shared" si="240"/>
        <v/>
      </c>
      <c r="G3014" s="29"/>
    </row>
    <row r="3015" spans="2:7" x14ac:dyDescent="0.25">
      <c r="B3015" s="29">
        <f t="shared" si="238"/>
        <v>0</v>
      </c>
      <c r="C3015" s="29" t="str">
        <f t="shared" si="237"/>
        <v>#</v>
      </c>
      <c r="D3015" s="29">
        <f t="shared" si="239"/>
        <v>1</v>
      </c>
      <c r="E3015" s="30" t="str">
        <f t="shared" si="241"/>
        <v>NA</v>
      </c>
      <c r="F3015" s="44" t="str">
        <f t="shared" si="240"/>
        <v/>
      </c>
      <c r="G3015" s="29"/>
    </row>
    <row r="3016" spans="2:7" x14ac:dyDescent="0.25">
      <c r="B3016" s="29">
        <f t="shared" si="238"/>
        <v>0</v>
      </c>
      <c r="C3016" s="29" t="str">
        <f t="shared" si="237"/>
        <v>#</v>
      </c>
      <c r="D3016" s="29">
        <f t="shared" si="239"/>
        <v>1</v>
      </c>
      <c r="E3016" s="30" t="str">
        <f t="shared" si="241"/>
        <v>NA</v>
      </c>
      <c r="F3016" s="44" t="str">
        <f t="shared" si="240"/>
        <v/>
      </c>
      <c r="G3016" s="29"/>
    </row>
    <row r="3017" spans="2:7" x14ac:dyDescent="0.25">
      <c r="B3017" s="29">
        <f t="shared" si="238"/>
        <v>0</v>
      </c>
      <c r="C3017" s="29" t="str">
        <f t="shared" si="237"/>
        <v>#</v>
      </c>
      <c r="D3017" s="29">
        <f t="shared" si="239"/>
        <v>1</v>
      </c>
      <c r="E3017" s="30" t="str">
        <f t="shared" si="241"/>
        <v>NA</v>
      </c>
      <c r="F3017" s="44" t="str">
        <f t="shared" si="240"/>
        <v/>
      </c>
      <c r="G3017" s="29"/>
    </row>
    <row r="3018" spans="2:7" x14ac:dyDescent="0.25">
      <c r="B3018" s="29">
        <f t="shared" si="238"/>
        <v>0</v>
      </c>
      <c r="C3018" s="29" t="str">
        <f t="shared" si="237"/>
        <v>#</v>
      </c>
      <c r="D3018" s="29">
        <f t="shared" si="239"/>
        <v>1</v>
      </c>
      <c r="E3018" s="30" t="str">
        <f t="shared" si="241"/>
        <v>NA</v>
      </c>
      <c r="F3018" s="44" t="str">
        <f t="shared" si="240"/>
        <v/>
      </c>
      <c r="G3018" s="29"/>
    </row>
    <row r="3019" spans="2:7" x14ac:dyDescent="0.25">
      <c r="B3019" s="29">
        <f t="shared" si="238"/>
        <v>0</v>
      </c>
      <c r="C3019" s="29" t="str">
        <f t="shared" si="237"/>
        <v>#</v>
      </c>
      <c r="D3019" s="29">
        <f t="shared" si="239"/>
        <v>1</v>
      </c>
      <c r="E3019" s="30" t="str">
        <f t="shared" si="241"/>
        <v>NA</v>
      </c>
      <c r="F3019" s="44" t="str">
        <f t="shared" si="240"/>
        <v/>
      </c>
      <c r="G3019" s="29"/>
    </row>
    <row r="3020" spans="2:7" x14ac:dyDescent="0.25">
      <c r="B3020" s="29">
        <f t="shared" si="238"/>
        <v>0</v>
      </c>
      <c r="C3020" s="29" t="str">
        <f t="shared" si="237"/>
        <v>#</v>
      </c>
      <c r="D3020" s="29">
        <f t="shared" si="239"/>
        <v>1</v>
      </c>
      <c r="E3020" s="30" t="str">
        <f t="shared" si="241"/>
        <v>NA</v>
      </c>
      <c r="F3020" s="44" t="str">
        <f t="shared" si="240"/>
        <v/>
      </c>
      <c r="G3020" s="29"/>
    </row>
    <row r="3021" spans="2:7" x14ac:dyDescent="0.25">
      <c r="B3021" s="29">
        <f t="shared" si="238"/>
        <v>0</v>
      </c>
      <c r="C3021" s="29" t="str">
        <f t="shared" si="237"/>
        <v>#</v>
      </c>
      <c r="D3021" s="29">
        <f t="shared" si="239"/>
        <v>1</v>
      </c>
      <c r="E3021" s="30" t="str">
        <f t="shared" si="241"/>
        <v>NA</v>
      </c>
      <c r="F3021" s="44" t="str">
        <f t="shared" si="240"/>
        <v/>
      </c>
      <c r="G3021" s="29"/>
    </row>
    <row r="3022" spans="2:7" x14ac:dyDescent="0.25">
      <c r="B3022" s="29">
        <f t="shared" si="238"/>
        <v>0</v>
      </c>
      <c r="C3022" s="29" t="str">
        <f t="shared" si="237"/>
        <v>#</v>
      </c>
      <c r="D3022" s="29">
        <f t="shared" si="239"/>
        <v>1</v>
      </c>
      <c r="E3022" s="30" t="str">
        <f t="shared" si="241"/>
        <v>NA</v>
      </c>
      <c r="F3022" s="44" t="str">
        <f t="shared" si="240"/>
        <v/>
      </c>
      <c r="G3022" s="29"/>
    </row>
    <row r="3023" spans="2:7" x14ac:dyDescent="0.25">
      <c r="B3023" s="29">
        <f t="shared" si="238"/>
        <v>0</v>
      </c>
      <c r="C3023" s="29" t="str">
        <f t="shared" si="237"/>
        <v>#</v>
      </c>
      <c r="D3023" s="29">
        <f t="shared" si="239"/>
        <v>1</v>
      </c>
      <c r="E3023" s="30" t="str">
        <f t="shared" si="241"/>
        <v>NA</v>
      </c>
      <c r="F3023" s="44" t="str">
        <f t="shared" si="240"/>
        <v/>
      </c>
      <c r="G3023" s="29"/>
    </row>
    <row r="3024" spans="2:7" x14ac:dyDescent="0.25">
      <c r="B3024" s="29">
        <f t="shared" si="238"/>
        <v>0</v>
      </c>
      <c r="C3024" s="29" t="str">
        <f t="shared" si="237"/>
        <v>#</v>
      </c>
      <c r="D3024" s="29">
        <f t="shared" si="239"/>
        <v>1</v>
      </c>
      <c r="E3024" s="30" t="str">
        <f t="shared" si="241"/>
        <v>NA</v>
      </c>
      <c r="F3024" s="44" t="str">
        <f t="shared" si="240"/>
        <v/>
      </c>
      <c r="G3024" s="29"/>
    </row>
    <row r="3025" spans="2:7" x14ac:dyDescent="0.25">
      <c r="B3025" s="29">
        <f t="shared" si="238"/>
        <v>0</v>
      </c>
      <c r="C3025" s="29" t="str">
        <f t="shared" si="237"/>
        <v>#</v>
      </c>
      <c r="D3025" s="29">
        <f t="shared" si="239"/>
        <v>1</v>
      </c>
      <c r="E3025" s="30" t="str">
        <f t="shared" si="241"/>
        <v>NA</v>
      </c>
      <c r="F3025" s="44" t="str">
        <f t="shared" si="240"/>
        <v/>
      </c>
      <c r="G3025" s="29"/>
    </row>
    <row r="3026" spans="2:7" x14ac:dyDescent="0.25">
      <c r="B3026" s="29">
        <f t="shared" si="238"/>
        <v>0</v>
      </c>
      <c r="C3026" s="29" t="str">
        <f t="shared" si="237"/>
        <v>#</v>
      </c>
      <c r="D3026" s="29">
        <f t="shared" si="239"/>
        <v>1</v>
      </c>
      <c r="E3026" s="30" t="str">
        <f t="shared" si="241"/>
        <v>NA</v>
      </c>
      <c r="F3026" s="44" t="str">
        <f t="shared" si="240"/>
        <v/>
      </c>
      <c r="G3026" s="29"/>
    </row>
    <row r="3027" spans="2:7" x14ac:dyDescent="0.25">
      <c r="B3027" s="29">
        <f t="shared" si="238"/>
        <v>0</v>
      </c>
      <c r="C3027" s="29" t="str">
        <f t="shared" ref="C3027:C3090" si="242" xml:space="preserve"> "#" &amp; IFERROR(MID(A3027,1,FIND(",",A3027,1)-1),"")</f>
        <v>#</v>
      </c>
      <c r="D3027" s="29">
        <f t="shared" si="239"/>
        <v>1</v>
      </c>
      <c r="E3027" s="30" t="str">
        <f t="shared" si="241"/>
        <v>NA</v>
      </c>
      <c r="F3027" s="44" t="str">
        <f t="shared" si="240"/>
        <v/>
      </c>
      <c r="G3027" s="29"/>
    </row>
    <row r="3028" spans="2:7" x14ac:dyDescent="0.25">
      <c r="B3028" s="29">
        <f t="shared" si="238"/>
        <v>0</v>
      </c>
      <c r="C3028" s="29" t="str">
        <f t="shared" si="242"/>
        <v>#</v>
      </c>
      <c r="D3028" s="29">
        <f t="shared" si="239"/>
        <v>1</v>
      </c>
      <c r="E3028" s="30" t="str">
        <f t="shared" si="241"/>
        <v>NA</v>
      </c>
      <c r="F3028" s="44" t="str">
        <f t="shared" si="240"/>
        <v/>
      </c>
      <c r="G3028" s="29"/>
    </row>
    <row r="3029" spans="2:7" x14ac:dyDescent="0.25">
      <c r="B3029" s="29">
        <f t="shared" si="238"/>
        <v>0</v>
      </c>
      <c r="C3029" s="29" t="str">
        <f t="shared" si="242"/>
        <v>#</v>
      </c>
      <c r="D3029" s="29">
        <f t="shared" si="239"/>
        <v>1</v>
      </c>
      <c r="E3029" s="30" t="str">
        <f t="shared" si="241"/>
        <v>NA</v>
      </c>
      <c r="F3029" s="44" t="str">
        <f t="shared" si="240"/>
        <v/>
      </c>
      <c r="G3029" s="29"/>
    </row>
    <row r="3030" spans="2:7" x14ac:dyDescent="0.25">
      <c r="B3030" s="29">
        <f t="shared" si="238"/>
        <v>0</v>
      </c>
      <c r="C3030" s="29" t="str">
        <f t="shared" si="242"/>
        <v>#</v>
      </c>
      <c r="D3030" s="29">
        <f t="shared" si="239"/>
        <v>1</v>
      </c>
      <c r="E3030" s="30" t="str">
        <f t="shared" si="241"/>
        <v>NA</v>
      </c>
      <c r="F3030" s="44" t="str">
        <f t="shared" si="240"/>
        <v/>
      </c>
      <c r="G3030" s="29"/>
    </row>
    <row r="3031" spans="2:7" x14ac:dyDescent="0.25">
      <c r="B3031" s="29">
        <f t="shared" si="238"/>
        <v>0</v>
      </c>
      <c r="C3031" s="29" t="str">
        <f t="shared" si="242"/>
        <v>#</v>
      </c>
      <c r="D3031" s="29">
        <f t="shared" si="239"/>
        <v>1</v>
      </c>
      <c r="E3031" s="30" t="str">
        <f t="shared" si="241"/>
        <v>NA</v>
      </c>
      <c r="F3031" s="44" t="str">
        <f t="shared" si="240"/>
        <v/>
      </c>
      <c r="G3031" s="29"/>
    </row>
    <row r="3032" spans="2:7" x14ac:dyDescent="0.25">
      <c r="B3032" s="29">
        <f t="shared" si="238"/>
        <v>0</v>
      </c>
      <c r="C3032" s="29" t="str">
        <f t="shared" si="242"/>
        <v>#</v>
      </c>
      <c r="D3032" s="29">
        <f t="shared" si="239"/>
        <v>1</v>
      </c>
      <c r="E3032" s="30" t="str">
        <f t="shared" si="241"/>
        <v>NA</v>
      </c>
      <c r="F3032" s="44" t="str">
        <f t="shared" si="240"/>
        <v/>
      </c>
      <c r="G3032" s="29"/>
    </row>
    <row r="3033" spans="2:7" x14ac:dyDescent="0.25">
      <c r="B3033" s="29">
        <f t="shared" si="238"/>
        <v>0</v>
      </c>
      <c r="C3033" s="29" t="str">
        <f t="shared" si="242"/>
        <v>#</v>
      </c>
      <c r="D3033" s="29">
        <f t="shared" si="239"/>
        <v>1</v>
      </c>
      <c r="E3033" s="30" t="str">
        <f t="shared" si="241"/>
        <v>NA</v>
      </c>
      <c r="F3033" s="44" t="str">
        <f t="shared" si="240"/>
        <v/>
      </c>
      <c r="G3033" s="29"/>
    </row>
    <row r="3034" spans="2:7" x14ac:dyDescent="0.25">
      <c r="B3034" s="29">
        <f t="shared" si="238"/>
        <v>0</v>
      </c>
      <c r="C3034" s="29" t="str">
        <f t="shared" si="242"/>
        <v>#</v>
      </c>
      <c r="D3034" s="29">
        <f t="shared" si="239"/>
        <v>1</v>
      </c>
      <c r="E3034" s="30" t="str">
        <f t="shared" si="241"/>
        <v>NA</v>
      </c>
      <c r="F3034" s="44" t="str">
        <f t="shared" si="240"/>
        <v/>
      </c>
      <c r="G3034" s="29"/>
    </row>
    <row r="3035" spans="2:7" x14ac:dyDescent="0.25">
      <c r="B3035" s="29">
        <f t="shared" si="238"/>
        <v>0</v>
      </c>
      <c r="C3035" s="29" t="str">
        <f t="shared" si="242"/>
        <v>#</v>
      </c>
      <c r="D3035" s="29">
        <f t="shared" si="239"/>
        <v>1</v>
      </c>
      <c r="E3035" s="30" t="str">
        <f t="shared" si="241"/>
        <v>NA</v>
      </c>
      <c r="F3035" s="44" t="str">
        <f t="shared" si="240"/>
        <v/>
      </c>
      <c r="G3035" s="29"/>
    </row>
    <row r="3036" spans="2:7" x14ac:dyDescent="0.25">
      <c r="B3036" s="29">
        <f t="shared" si="238"/>
        <v>0</v>
      </c>
      <c r="C3036" s="29" t="str">
        <f t="shared" si="242"/>
        <v>#</v>
      </c>
      <c r="D3036" s="29">
        <f t="shared" si="239"/>
        <v>1</v>
      </c>
      <c r="E3036" s="30" t="str">
        <f t="shared" si="241"/>
        <v>NA</v>
      </c>
      <c r="F3036" s="44" t="str">
        <f t="shared" si="240"/>
        <v/>
      </c>
      <c r="G3036" s="29"/>
    </row>
    <row r="3037" spans="2:7" x14ac:dyDescent="0.25">
      <c r="B3037" s="29">
        <f t="shared" si="238"/>
        <v>0</v>
      </c>
      <c r="C3037" s="29" t="str">
        <f t="shared" si="242"/>
        <v>#</v>
      </c>
      <c r="D3037" s="29">
        <f t="shared" si="239"/>
        <v>1</v>
      </c>
      <c r="E3037" s="30" t="str">
        <f t="shared" si="241"/>
        <v>NA</v>
      </c>
      <c r="F3037" s="44" t="str">
        <f t="shared" si="240"/>
        <v/>
      </c>
      <c r="G3037" s="29"/>
    </row>
    <row r="3038" spans="2:7" x14ac:dyDescent="0.25">
      <c r="B3038" s="29">
        <f t="shared" si="238"/>
        <v>0</v>
      </c>
      <c r="C3038" s="29" t="str">
        <f t="shared" si="242"/>
        <v>#</v>
      </c>
      <c r="D3038" s="29">
        <f t="shared" si="239"/>
        <v>1</v>
      </c>
      <c r="E3038" s="30" t="str">
        <f t="shared" si="241"/>
        <v>NA</v>
      </c>
      <c r="F3038" s="44" t="str">
        <f t="shared" si="240"/>
        <v/>
      </c>
      <c r="G3038" s="29"/>
    </row>
    <row r="3039" spans="2:7" x14ac:dyDescent="0.25">
      <c r="B3039" s="29">
        <f t="shared" si="238"/>
        <v>0</v>
      </c>
      <c r="C3039" s="29" t="str">
        <f t="shared" si="242"/>
        <v>#</v>
      </c>
      <c r="D3039" s="29">
        <f t="shared" si="239"/>
        <v>1</v>
      </c>
      <c r="E3039" s="30" t="str">
        <f t="shared" si="241"/>
        <v>NA</v>
      </c>
      <c r="F3039" s="44" t="str">
        <f t="shared" si="240"/>
        <v/>
      </c>
      <c r="G3039" s="29"/>
    </row>
    <row r="3040" spans="2:7" x14ac:dyDescent="0.25">
      <c r="B3040" s="29">
        <f t="shared" si="238"/>
        <v>0</v>
      </c>
      <c r="C3040" s="29" t="str">
        <f t="shared" si="242"/>
        <v>#</v>
      </c>
      <c r="D3040" s="29">
        <f t="shared" si="239"/>
        <v>1</v>
      </c>
      <c r="E3040" s="30" t="str">
        <f t="shared" si="241"/>
        <v>NA</v>
      </c>
      <c r="F3040" s="44" t="str">
        <f t="shared" si="240"/>
        <v/>
      </c>
      <c r="G3040" s="29"/>
    </row>
    <row r="3041" spans="2:7" x14ac:dyDescent="0.25">
      <c r="B3041" s="29">
        <f t="shared" si="238"/>
        <v>0</v>
      </c>
      <c r="C3041" s="29" t="str">
        <f t="shared" si="242"/>
        <v>#</v>
      </c>
      <c r="D3041" s="29">
        <f t="shared" si="239"/>
        <v>1</v>
      </c>
      <c r="E3041" s="30" t="str">
        <f t="shared" si="241"/>
        <v>NA</v>
      </c>
      <c r="F3041" s="44" t="str">
        <f t="shared" si="240"/>
        <v/>
      </c>
      <c r="G3041" s="29"/>
    </row>
    <row r="3042" spans="2:7" x14ac:dyDescent="0.25">
      <c r="B3042" s="29">
        <f t="shared" si="238"/>
        <v>0</v>
      </c>
      <c r="C3042" s="29" t="str">
        <f t="shared" si="242"/>
        <v>#</v>
      </c>
      <c r="D3042" s="29">
        <f t="shared" si="239"/>
        <v>1</v>
      </c>
      <c r="E3042" s="30" t="str">
        <f t="shared" si="241"/>
        <v>NA</v>
      </c>
      <c r="F3042" s="44" t="str">
        <f t="shared" si="240"/>
        <v/>
      </c>
      <c r="G3042" s="29"/>
    </row>
    <row r="3043" spans="2:7" x14ac:dyDescent="0.25">
      <c r="B3043" s="29">
        <f t="shared" si="238"/>
        <v>0</v>
      </c>
      <c r="C3043" s="29" t="str">
        <f t="shared" si="242"/>
        <v>#</v>
      </c>
      <c r="D3043" s="29">
        <f t="shared" si="239"/>
        <v>1</v>
      </c>
      <c r="E3043" s="30" t="str">
        <f t="shared" si="241"/>
        <v>NA</v>
      </c>
      <c r="F3043" s="44" t="str">
        <f t="shared" si="240"/>
        <v/>
      </c>
      <c r="G3043" s="29"/>
    </row>
    <row r="3044" spans="2:7" x14ac:dyDescent="0.25">
      <c r="B3044" s="29">
        <f t="shared" si="238"/>
        <v>0</v>
      </c>
      <c r="C3044" s="29" t="str">
        <f t="shared" si="242"/>
        <v>#</v>
      </c>
      <c r="D3044" s="29">
        <f t="shared" si="239"/>
        <v>1</v>
      </c>
      <c r="E3044" s="30" t="str">
        <f t="shared" si="241"/>
        <v>NA</v>
      </c>
      <c r="F3044" s="44" t="str">
        <f t="shared" si="240"/>
        <v/>
      </c>
      <c r="G3044" s="29"/>
    </row>
    <row r="3045" spans="2:7" x14ac:dyDescent="0.25">
      <c r="B3045" s="29">
        <f t="shared" si="238"/>
        <v>0</v>
      </c>
      <c r="C3045" s="29" t="str">
        <f t="shared" si="242"/>
        <v>#</v>
      </c>
      <c r="D3045" s="29">
        <f t="shared" si="239"/>
        <v>1</v>
      </c>
      <c r="E3045" s="30" t="str">
        <f t="shared" si="241"/>
        <v>NA</v>
      </c>
      <c r="F3045" s="44" t="str">
        <f t="shared" si="240"/>
        <v/>
      </c>
      <c r="G3045" s="29"/>
    </row>
    <row r="3046" spans="2:7" x14ac:dyDescent="0.25">
      <c r="B3046" s="29">
        <f t="shared" si="238"/>
        <v>0</v>
      </c>
      <c r="C3046" s="29" t="str">
        <f t="shared" si="242"/>
        <v>#</v>
      </c>
      <c r="D3046" s="29">
        <f t="shared" si="239"/>
        <v>1</v>
      </c>
      <c r="E3046" s="30" t="str">
        <f t="shared" si="241"/>
        <v>NA</v>
      </c>
      <c r="F3046" s="44" t="str">
        <f t="shared" si="240"/>
        <v/>
      </c>
      <c r="G3046" s="29"/>
    </row>
    <row r="3047" spans="2:7" x14ac:dyDescent="0.25">
      <c r="B3047" s="29">
        <f t="shared" si="238"/>
        <v>0</v>
      </c>
      <c r="C3047" s="29" t="str">
        <f t="shared" si="242"/>
        <v>#</v>
      </c>
      <c r="D3047" s="29">
        <f t="shared" si="239"/>
        <v>1</v>
      </c>
      <c r="E3047" s="30" t="str">
        <f t="shared" si="241"/>
        <v>NA</v>
      </c>
      <c r="F3047" s="44" t="str">
        <f t="shared" si="240"/>
        <v/>
      </c>
      <c r="G3047" s="29"/>
    </row>
    <row r="3048" spans="2:7" x14ac:dyDescent="0.25">
      <c r="B3048" s="29">
        <f t="shared" si="238"/>
        <v>0</v>
      </c>
      <c r="C3048" s="29" t="str">
        <f t="shared" si="242"/>
        <v>#</v>
      </c>
      <c r="D3048" s="29">
        <f t="shared" si="239"/>
        <v>1</v>
      </c>
      <c r="E3048" s="30" t="str">
        <f t="shared" si="241"/>
        <v>NA</v>
      </c>
      <c r="F3048" s="44" t="str">
        <f t="shared" si="240"/>
        <v/>
      </c>
      <c r="G3048" s="29"/>
    </row>
    <row r="3049" spans="2:7" x14ac:dyDescent="0.25">
      <c r="B3049" s="29">
        <f t="shared" si="238"/>
        <v>0</v>
      </c>
      <c r="C3049" s="29" t="str">
        <f t="shared" si="242"/>
        <v>#</v>
      </c>
      <c r="D3049" s="29">
        <f t="shared" si="239"/>
        <v>1</v>
      </c>
      <c r="E3049" s="30" t="str">
        <f t="shared" si="241"/>
        <v>NA</v>
      </c>
      <c r="F3049" s="44" t="str">
        <f t="shared" si="240"/>
        <v/>
      </c>
      <c r="G3049" s="29"/>
    </row>
    <row r="3050" spans="2:7" x14ac:dyDescent="0.25">
      <c r="B3050" s="29">
        <f t="shared" si="238"/>
        <v>0</v>
      </c>
      <c r="C3050" s="29" t="str">
        <f t="shared" si="242"/>
        <v>#</v>
      </c>
      <c r="D3050" s="29">
        <f t="shared" si="239"/>
        <v>1</v>
      </c>
      <c r="E3050" s="30" t="str">
        <f t="shared" si="241"/>
        <v>NA</v>
      </c>
      <c r="F3050" s="44" t="str">
        <f t="shared" si="240"/>
        <v/>
      </c>
      <c r="G3050" s="29"/>
    </row>
    <row r="3051" spans="2:7" x14ac:dyDescent="0.25">
      <c r="B3051" s="29">
        <f t="shared" si="238"/>
        <v>0</v>
      </c>
      <c r="C3051" s="29" t="str">
        <f t="shared" si="242"/>
        <v>#</v>
      </c>
      <c r="D3051" s="29">
        <f t="shared" si="239"/>
        <v>1</v>
      </c>
      <c r="E3051" s="30" t="str">
        <f t="shared" si="241"/>
        <v>NA</v>
      </c>
      <c r="F3051" s="44" t="str">
        <f t="shared" si="240"/>
        <v/>
      </c>
      <c r="G3051" s="29"/>
    </row>
    <row r="3052" spans="2:7" x14ac:dyDescent="0.25">
      <c r="B3052" s="29">
        <f t="shared" si="238"/>
        <v>0</v>
      </c>
      <c r="C3052" s="29" t="str">
        <f t="shared" si="242"/>
        <v>#</v>
      </c>
      <c r="D3052" s="29">
        <f t="shared" si="239"/>
        <v>1</v>
      </c>
      <c r="E3052" s="30" t="str">
        <f t="shared" si="241"/>
        <v>NA</v>
      </c>
      <c r="F3052" s="44" t="str">
        <f t="shared" si="240"/>
        <v/>
      </c>
      <c r="G3052" s="29"/>
    </row>
    <row r="3053" spans="2:7" x14ac:dyDescent="0.25">
      <c r="B3053" s="29">
        <f t="shared" si="238"/>
        <v>0</v>
      </c>
      <c r="C3053" s="29" t="str">
        <f t="shared" si="242"/>
        <v>#</v>
      </c>
      <c r="D3053" s="29">
        <f t="shared" si="239"/>
        <v>1</v>
      </c>
      <c r="E3053" s="30" t="str">
        <f t="shared" si="241"/>
        <v>NA</v>
      </c>
      <c r="F3053" s="44" t="str">
        <f t="shared" si="240"/>
        <v/>
      </c>
      <c r="G3053" s="29"/>
    </row>
    <row r="3054" spans="2:7" x14ac:dyDescent="0.25">
      <c r="B3054" s="29">
        <f t="shared" si="238"/>
        <v>0</v>
      </c>
      <c r="C3054" s="29" t="str">
        <f t="shared" si="242"/>
        <v>#</v>
      </c>
      <c r="D3054" s="29">
        <f t="shared" si="239"/>
        <v>1</v>
      </c>
      <c r="E3054" s="30" t="str">
        <f t="shared" si="241"/>
        <v>NA</v>
      </c>
      <c r="F3054" s="44" t="str">
        <f t="shared" si="240"/>
        <v/>
      </c>
      <c r="G3054" s="29"/>
    </row>
    <row r="3055" spans="2:7" x14ac:dyDescent="0.25">
      <c r="B3055" s="29">
        <f t="shared" si="238"/>
        <v>0</v>
      </c>
      <c r="C3055" s="29" t="str">
        <f t="shared" si="242"/>
        <v>#</v>
      </c>
      <c r="D3055" s="29">
        <f t="shared" si="239"/>
        <v>1</v>
      </c>
      <c r="E3055" s="30" t="str">
        <f t="shared" si="241"/>
        <v>NA</v>
      </c>
      <c r="F3055" s="44" t="str">
        <f t="shared" si="240"/>
        <v/>
      </c>
      <c r="G3055" s="29"/>
    </row>
    <row r="3056" spans="2:7" x14ac:dyDescent="0.25">
      <c r="B3056" s="29">
        <f t="shared" si="238"/>
        <v>0</v>
      </c>
      <c r="C3056" s="29" t="str">
        <f t="shared" si="242"/>
        <v>#</v>
      </c>
      <c r="D3056" s="29">
        <f t="shared" si="239"/>
        <v>1</v>
      </c>
      <c r="E3056" s="30" t="str">
        <f t="shared" si="241"/>
        <v>NA</v>
      </c>
      <c r="F3056" s="44" t="str">
        <f t="shared" si="240"/>
        <v/>
      </c>
      <c r="G3056" s="29"/>
    </row>
    <row r="3057" spans="2:7" x14ac:dyDescent="0.25">
      <c r="B3057" s="29">
        <f t="shared" si="238"/>
        <v>0</v>
      </c>
      <c r="C3057" s="29" t="str">
        <f t="shared" si="242"/>
        <v>#</v>
      </c>
      <c r="D3057" s="29">
        <f t="shared" si="239"/>
        <v>1</v>
      </c>
      <c r="E3057" s="30" t="str">
        <f t="shared" si="241"/>
        <v>NA</v>
      </c>
      <c r="F3057" s="44" t="str">
        <f t="shared" si="240"/>
        <v/>
      </c>
      <c r="G3057" s="29"/>
    </row>
    <row r="3058" spans="2:7" x14ac:dyDescent="0.25">
      <c r="B3058" s="29">
        <f t="shared" si="238"/>
        <v>0</v>
      </c>
      <c r="C3058" s="29" t="str">
        <f t="shared" si="242"/>
        <v>#</v>
      </c>
      <c r="D3058" s="29">
        <f t="shared" si="239"/>
        <v>1</v>
      </c>
      <c r="E3058" s="30" t="str">
        <f t="shared" si="241"/>
        <v>NA</v>
      </c>
      <c r="F3058" s="44" t="str">
        <f t="shared" si="240"/>
        <v/>
      </c>
      <c r="G3058" s="29"/>
    </row>
    <row r="3059" spans="2:7" x14ac:dyDescent="0.25">
      <c r="B3059" s="29">
        <f t="shared" si="238"/>
        <v>0</v>
      </c>
      <c r="C3059" s="29" t="str">
        <f t="shared" si="242"/>
        <v>#</v>
      </c>
      <c r="D3059" s="29">
        <f t="shared" si="239"/>
        <v>1</v>
      </c>
      <c r="E3059" s="30" t="str">
        <f t="shared" si="241"/>
        <v>NA</v>
      </c>
      <c r="F3059" s="44" t="str">
        <f t="shared" si="240"/>
        <v/>
      </c>
      <c r="G3059" s="29"/>
    </row>
    <row r="3060" spans="2:7" x14ac:dyDescent="0.25">
      <c r="B3060" s="29">
        <f t="shared" si="238"/>
        <v>0</v>
      </c>
      <c r="C3060" s="29" t="str">
        <f t="shared" si="242"/>
        <v>#</v>
      </c>
      <c r="D3060" s="29">
        <f t="shared" si="239"/>
        <v>1</v>
      </c>
      <c r="E3060" s="30" t="str">
        <f t="shared" si="241"/>
        <v>NA</v>
      </c>
      <c r="F3060" s="44" t="str">
        <f t="shared" si="240"/>
        <v/>
      </c>
      <c r="G3060" s="29"/>
    </row>
    <row r="3061" spans="2:7" x14ac:dyDescent="0.25">
      <c r="B3061" s="29">
        <f t="shared" si="238"/>
        <v>0</v>
      </c>
      <c r="C3061" s="29" t="str">
        <f t="shared" si="242"/>
        <v>#</v>
      </c>
      <c r="D3061" s="29">
        <f t="shared" si="239"/>
        <v>1</v>
      </c>
      <c r="E3061" s="30" t="str">
        <f t="shared" si="241"/>
        <v>NA</v>
      </c>
      <c r="F3061" s="44" t="str">
        <f t="shared" si="240"/>
        <v/>
      </c>
      <c r="G3061" s="29"/>
    </row>
    <row r="3062" spans="2:7" x14ac:dyDescent="0.25">
      <c r="B3062" s="29">
        <f t="shared" si="238"/>
        <v>0</v>
      </c>
      <c r="C3062" s="29" t="str">
        <f t="shared" si="242"/>
        <v>#</v>
      </c>
      <c r="D3062" s="29">
        <f t="shared" si="239"/>
        <v>1</v>
      </c>
      <c r="E3062" s="30" t="str">
        <f t="shared" si="241"/>
        <v>NA</v>
      </c>
      <c r="F3062" s="44" t="str">
        <f t="shared" si="240"/>
        <v/>
      </c>
      <c r="G3062" s="29"/>
    </row>
    <row r="3063" spans="2:7" x14ac:dyDescent="0.25">
      <c r="B3063" s="29">
        <f t="shared" si="238"/>
        <v>0</v>
      </c>
      <c r="C3063" s="29" t="str">
        <f t="shared" si="242"/>
        <v>#</v>
      </c>
      <c r="D3063" s="29">
        <f t="shared" si="239"/>
        <v>1</v>
      </c>
      <c r="E3063" s="30" t="str">
        <f t="shared" si="241"/>
        <v>NA</v>
      </c>
      <c r="F3063" s="44" t="str">
        <f t="shared" si="240"/>
        <v/>
      </c>
      <c r="G3063" s="29"/>
    </row>
    <row r="3064" spans="2:7" x14ac:dyDescent="0.25">
      <c r="B3064" s="29">
        <f t="shared" si="238"/>
        <v>0</v>
      </c>
      <c r="C3064" s="29" t="str">
        <f t="shared" si="242"/>
        <v>#</v>
      </c>
      <c r="D3064" s="29">
        <f t="shared" si="239"/>
        <v>1</v>
      </c>
      <c r="E3064" s="30" t="str">
        <f t="shared" si="241"/>
        <v>NA</v>
      </c>
      <c r="F3064" s="44" t="str">
        <f t="shared" si="240"/>
        <v/>
      </c>
      <c r="G3064" s="29"/>
    </row>
    <row r="3065" spans="2:7" x14ac:dyDescent="0.25">
      <c r="B3065" s="29">
        <f t="shared" si="238"/>
        <v>0</v>
      </c>
      <c r="C3065" s="29" t="str">
        <f t="shared" si="242"/>
        <v>#</v>
      </c>
      <c r="D3065" s="29">
        <f t="shared" si="239"/>
        <v>1</v>
      </c>
      <c r="E3065" s="30" t="str">
        <f t="shared" si="241"/>
        <v>NA</v>
      </c>
      <c r="F3065" s="44" t="str">
        <f t="shared" si="240"/>
        <v/>
      </c>
      <c r="G3065" s="29"/>
    </row>
    <row r="3066" spans="2:7" x14ac:dyDescent="0.25">
      <c r="B3066" s="29">
        <f t="shared" si="238"/>
        <v>0</v>
      </c>
      <c r="C3066" s="29" t="str">
        <f t="shared" si="242"/>
        <v>#</v>
      </c>
      <c r="D3066" s="29">
        <f t="shared" si="239"/>
        <v>1</v>
      </c>
      <c r="E3066" s="30" t="str">
        <f t="shared" si="241"/>
        <v>NA</v>
      </c>
      <c r="F3066" s="44" t="str">
        <f t="shared" si="240"/>
        <v/>
      </c>
      <c r="G3066" s="29"/>
    </row>
    <row r="3067" spans="2:7" x14ac:dyDescent="0.25">
      <c r="B3067" s="29">
        <f t="shared" si="238"/>
        <v>0</v>
      </c>
      <c r="C3067" s="29" t="str">
        <f t="shared" si="242"/>
        <v>#</v>
      </c>
      <c r="D3067" s="29">
        <f t="shared" si="239"/>
        <v>1</v>
      </c>
      <c r="E3067" s="30" t="str">
        <f t="shared" si="241"/>
        <v>NA</v>
      </c>
      <c r="F3067" s="44" t="str">
        <f t="shared" si="240"/>
        <v/>
      </c>
      <c r="G3067" s="29"/>
    </row>
    <row r="3068" spans="2:7" x14ac:dyDescent="0.25">
      <c r="B3068" s="29">
        <f t="shared" si="238"/>
        <v>0</v>
      </c>
      <c r="C3068" s="29" t="str">
        <f t="shared" si="242"/>
        <v>#</v>
      </c>
      <c r="D3068" s="29">
        <f t="shared" si="239"/>
        <v>1</v>
      </c>
      <c r="E3068" s="30" t="str">
        <f t="shared" si="241"/>
        <v>NA</v>
      </c>
      <c r="F3068" s="44" t="str">
        <f t="shared" si="240"/>
        <v/>
      </c>
      <c r="G3068" s="29"/>
    </row>
    <row r="3069" spans="2:7" x14ac:dyDescent="0.25">
      <c r="B3069" s="29">
        <f t="shared" si="238"/>
        <v>0</v>
      </c>
      <c r="C3069" s="29" t="str">
        <f t="shared" si="242"/>
        <v>#</v>
      </c>
      <c r="D3069" s="29">
        <f t="shared" si="239"/>
        <v>1</v>
      </c>
      <c r="E3069" s="30" t="str">
        <f t="shared" si="241"/>
        <v>NA</v>
      </c>
      <c r="F3069" s="44" t="str">
        <f t="shared" si="240"/>
        <v/>
      </c>
      <c r="G3069" s="29"/>
    </row>
    <row r="3070" spans="2:7" x14ac:dyDescent="0.25">
      <c r="B3070" s="29">
        <f t="shared" si="238"/>
        <v>0</v>
      </c>
      <c r="C3070" s="29" t="str">
        <f t="shared" si="242"/>
        <v>#</v>
      </c>
      <c r="D3070" s="29">
        <f t="shared" si="239"/>
        <v>1</v>
      </c>
      <c r="E3070" s="30" t="str">
        <f t="shared" si="241"/>
        <v>NA</v>
      </c>
      <c r="F3070" s="44" t="str">
        <f t="shared" si="240"/>
        <v/>
      </c>
      <c r="G3070" s="29"/>
    </row>
    <row r="3071" spans="2:7" x14ac:dyDescent="0.25">
      <c r="B3071" s="29">
        <f t="shared" si="238"/>
        <v>0</v>
      </c>
      <c r="C3071" s="29" t="str">
        <f t="shared" si="242"/>
        <v>#</v>
      </c>
      <c r="D3071" s="29">
        <f t="shared" si="239"/>
        <v>1</v>
      </c>
      <c r="E3071" s="30" t="str">
        <f t="shared" si="241"/>
        <v>NA</v>
      </c>
      <c r="F3071" s="44" t="str">
        <f t="shared" si="240"/>
        <v/>
      </c>
      <c r="G3071" s="29"/>
    </row>
    <row r="3072" spans="2:7" x14ac:dyDescent="0.25">
      <c r="B3072" s="29">
        <f t="shared" si="238"/>
        <v>0</v>
      </c>
      <c r="C3072" s="29" t="str">
        <f t="shared" si="242"/>
        <v>#</v>
      </c>
      <c r="D3072" s="29">
        <f t="shared" si="239"/>
        <v>1</v>
      </c>
      <c r="E3072" s="30" t="str">
        <f t="shared" si="241"/>
        <v>NA</v>
      </c>
      <c r="F3072" s="44" t="str">
        <f t="shared" si="240"/>
        <v/>
      </c>
      <c r="G3072" s="29"/>
    </row>
    <row r="3073" spans="2:7" x14ac:dyDescent="0.25">
      <c r="B3073" s="29">
        <f t="shared" si="238"/>
        <v>0</v>
      </c>
      <c r="C3073" s="29" t="str">
        <f t="shared" si="242"/>
        <v>#</v>
      </c>
      <c r="D3073" s="29">
        <f t="shared" si="239"/>
        <v>1</v>
      </c>
      <c r="E3073" s="30" t="str">
        <f t="shared" si="241"/>
        <v>NA</v>
      </c>
      <c r="F3073" s="44" t="str">
        <f t="shared" si="240"/>
        <v/>
      </c>
      <c r="G3073" s="29"/>
    </row>
    <row r="3074" spans="2:7" x14ac:dyDescent="0.25">
      <c r="B3074" s="29">
        <f t="shared" ref="B3074:B3137" si="243">LEN(A3074)</f>
        <v>0</v>
      </c>
      <c r="C3074" s="29" t="str">
        <f t="shared" si="242"/>
        <v>#</v>
      </c>
      <c r="D3074" s="29">
        <f t="shared" ref="D3074:D3137" si="244">LEN(C3074)</f>
        <v>1</v>
      </c>
      <c r="E3074" s="30" t="str">
        <f t="shared" si="241"/>
        <v>NA</v>
      </c>
      <c r="F3074" s="44" t="str">
        <f t="shared" ref="F3074:F3137" si="245">IFERROR(MID(E3074,1,FIND(",",E3074,1)-1),"")</f>
        <v/>
      </c>
      <c r="G3074" s="29"/>
    </row>
    <row r="3075" spans="2:7" x14ac:dyDescent="0.25">
      <c r="B3075" s="29">
        <f t="shared" si="243"/>
        <v>0</v>
      </c>
      <c r="C3075" s="29" t="str">
        <f t="shared" si="242"/>
        <v>#</v>
      </c>
      <c r="D3075" s="29">
        <f t="shared" si="244"/>
        <v>1</v>
      </c>
      <c r="E3075" s="30" t="str">
        <f t="shared" si="241"/>
        <v>NA</v>
      </c>
      <c r="F3075" s="44" t="str">
        <f t="shared" si="245"/>
        <v/>
      </c>
      <c r="G3075" s="29"/>
    </row>
    <row r="3076" spans="2:7" x14ac:dyDescent="0.25">
      <c r="B3076" s="29">
        <f t="shared" si="243"/>
        <v>0</v>
      </c>
      <c r="C3076" s="29" t="str">
        <f t="shared" si="242"/>
        <v>#</v>
      </c>
      <c r="D3076" s="29">
        <f t="shared" si="244"/>
        <v>1</v>
      </c>
      <c r="E3076" s="30" t="str">
        <f t="shared" si="241"/>
        <v>NA</v>
      </c>
      <c r="F3076" s="44" t="str">
        <f t="shared" si="245"/>
        <v/>
      </c>
      <c r="G3076" s="29"/>
    </row>
    <row r="3077" spans="2:7" x14ac:dyDescent="0.25">
      <c r="B3077" s="29">
        <f t="shared" si="243"/>
        <v>0</v>
      </c>
      <c r="C3077" s="29" t="str">
        <f t="shared" si="242"/>
        <v>#</v>
      </c>
      <c r="D3077" s="29">
        <f t="shared" si="244"/>
        <v>1</v>
      </c>
      <c r="E3077" s="30" t="str">
        <f t="shared" ref="E3077:E3140" si="246">IFERROR(TEXT(DATE(RIGHT(MID(A3077,FIND("µ",SUBSTITUTE(A3077,",","µ",1))+2,FIND("µ",SUBSTITUTE(A3077,",","µ",2))-FIND("µ",SUBSTITUTE(A3077,",","µ",1))+4),4),MONTH(1&amp;MID(MID(A3077,FIND("µ",SUBSTITUTE(A3077,",","µ",1))+2,FIND("µ",SUBSTITUTE(A3077,",","µ",2))-FIND("µ",SUBSTITUTE(A3077,",","µ",1))+4),1,FIND(" ",MID(A3077,FIND("µ",SUBSTITUTE(A3077,",","µ",1))+2,FIND("µ",SUBSTITUTE(A3077,",","µ",2))-FIND("µ",SUBSTITUTE(A3077,",","µ",1))+4))-1)),MID(MID(A3077,FIND("µ",SUBSTITUTE(A3077,",","µ",1))+2,FIND("µ",SUBSTITUTE(A3077,",","µ",2))-FIND("µ",SUBSTITUTE(A3077,",","µ",1))+4),FIND(" ",MID(A3077,FIND("µ",SUBSTITUTE(A3077,",","µ",1))+2,FIND("µ",SUBSTITUTE(A3077,",","µ",2))-FIND("µ",SUBSTITUTE(A3077,",","µ",1))+4))+1,2)),"JJ/MM/AA") &amp;","&amp;" "&amp; TEXT(VALUE(MID(A3077,FIND(""",""",A3077)+3,10)),"hh:mm:ss")&amp;" "&amp;MID(A3077,FIND("µ",SUBSTITUTE(A3077,",","µ",4))+2,FIND("µ",SUBSTITUTE(A3077,",","µ",5))-FIND("µ",SUBSTITUTE(A3077,",","µ",4))-3) &amp;" "&amp;MID(A3077,FIND("µ",SUBSTITUTE(A3077,",","µ",20))+2,FIND("µ",SUBSTITUTE(A3077,",","µ",21))-FIND("µ",SUBSTITUTE(A3077,",","µ",20))-3)&amp;" "&amp;MID(A3077,FIND("µ",SUBSTITUTE(A3077,",","µ",25))+2,FIND("µ",SUBSTITUTE(A3077,",","µ",26))-FIND("µ",SUBSTITUTE(A3077,",","µ",25))-3)&amp;" "&amp;"€"&amp;MID(A3077,FIND("µ",SUBSTITUTE(A3077,",","µ",26))+2,FIND("µ",SUBSTITUTE(A3077,",","µ",27))-FIND("µ",SUBSTITUTE(A3077,",","µ",26))-3),"NA")</f>
        <v>NA</v>
      </c>
      <c r="F3077" s="44" t="str">
        <f t="shared" si="245"/>
        <v/>
      </c>
      <c r="G3077" s="29"/>
    </row>
    <row r="3078" spans="2:7" x14ac:dyDescent="0.25">
      <c r="B3078" s="29">
        <f t="shared" si="243"/>
        <v>0</v>
      </c>
      <c r="C3078" s="29" t="str">
        <f t="shared" si="242"/>
        <v>#</v>
      </c>
      <c r="D3078" s="29">
        <f t="shared" si="244"/>
        <v>1</v>
      </c>
      <c r="E3078" s="30" t="str">
        <f t="shared" si="246"/>
        <v>NA</v>
      </c>
      <c r="F3078" s="44" t="str">
        <f t="shared" si="245"/>
        <v/>
      </c>
      <c r="G3078" s="29"/>
    </row>
    <row r="3079" spans="2:7" x14ac:dyDescent="0.25">
      <c r="B3079" s="29">
        <f t="shared" si="243"/>
        <v>0</v>
      </c>
      <c r="C3079" s="29" t="str">
        <f t="shared" si="242"/>
        <v>#</v>
      </c>
      <c r="D3079" s="29">
        <f t="shared" si="244"/>
        <v>1</v>
      </c>
      <c r="E3079" s="30" t="str">
        <f t="shared" si="246"/>
        <v>NA</v>
      </c>
      <c r="F3079" s="44" t="str">
        <f t="shared" si="245"/>
        <v/>
      </c>
      <c r="G3079" s="29"/>
    </row>
    <row r="3080" spans="2:7" x14ac:dyDescent="0.25">
      <c r="B3080" s="29">
        <f t="shared" si="243"/>
        <v>0</v>
      </c>
      <c r="C3080" s="29" t="str">
        <f t="shared" si="242"/>
        <v>#</v>
      </c>
      <c r="D3080" s="29">
        <f t="shared" si="244"/>
        <v>1</v>
      </c>
      <c r="E3080" s="30" t="str">
        <f t="shared" si="246"/>
        <v>NA</v>
      </c>
      <c r="F3080" s="44" t="str">
        <f t="shared" si="245"/>
        <v/>
      </c>
      <c r="G3080" s="29"/>
    </row>
    <row r="3081" spans="2:7" x14ac:dyDescent="0.25">
      <c r="B3081" s="29">
        <f t="shared" si="243"/>
        <v>0</v>
      </c>
      <c r="C3081" s="29" t="str">
        <f t="shared" si="242"/>
        <v>#</v>
      </c>
      <c r="D3081" s="29">
        <f t="shared" si="244"/>
        <v>1</v>
      </c>
      <c r="E3081" s="30" t="str">
        <f t="shared" si="246"/>
        <v>NA</v>
      </c>
      <c r="F3081" s="44" t="str">
        <f t="shared" si="245"/>
        <v/>
      </c>
      <c r="G3081" s="29"/>
    </row>
    <row r="3082" spans="2:7" x14ac:dyDescent="0.25">
      <c r="B3082" s="29">
        <f t="shared" si="243"/>
        <v>0</v>
      </c>
      <c r="C3082" s="29" t="str">
        <f t="shared" si="242"/>
        <v>#</v>
      </c>
      <c r="D3082" s="29">
        <f t="shared" si="244"/>
        <v>1</v>
      </c>
      <c r="E3082" s="30" t="str">
        <f t="shared" si="246"/>
        <v>NA</v>
      </c>
      <c r="F3082" s="44" t="str">
        <f t="shared" si="245"/>
        <v/>
      </c>
      <c r="G3082" s="29"/>
    </row>
    <row r="3083" spans="2:7" x14ac:dyDescent="0.25">
      <c r="B3083" s="29">
        <f t="shared" si="243"/>
        <v>0</v>
      </c>
      <c r="C3083" s="29" t="str">
        <f t="shared" si="242"/>
        <v>#</v>
      </c>
      <c r="D3083" s="29">
        <f t="shared" si="244"/>
        <v>1</v>
      </c>
      <c r="E3083" s="30" t="str">
        <f t="shared" si="246"/>
        <v>NA</v>
      </c>
      <c r="F3083" s="44" t="str">
        <f t="shared" si="245"/>
        <v/>
      </c>
      <c r="G3083" s="29"/>
    </row>
    <row r="3084" spans="2:7" x14ac:dyDescent="0.25">
      <c r="B3084" s="29">
        <f t="shared" si="243"/>
        <v>0</v>
      </c>
      <c r="C3084" s="29" t="str">
        <f t="shared" si="242"/>
        <v>#</v>
      </c>
      <c r="D3084" s="29">
        <f t="shared" si="244"/>
        <v>1</v>
      </c>
      <c r="E3084" s="30" t="str">
        <f t="shared" si="246"/>
        <v>NA</v>
      </c>
      <c r="F3084" s="44" t="str">
        <f t="shared" si="245"/>
        <v/>
      </c>
      <c r="G3084" s="29"/>
    </row>
    <row r="3085" spans="2:7" x14ac:dyDescent="0.25">
      <c r="B3085" s="29">
        <f t="shared" si="243"/>
        <v>0</v>
      </c>
      <c r="C3085" s="29" t="str">
        <f t="shared" si="242"/>
        <v>#</v>
      </c>
      <c r="D3085" s="29">
        <f t="shared" si="244"/>
        <v>1</v>
      </c>
      <c r="E3085" s="30" t="str">
        <f t="shared" si="246"/>
        <v>NA</v>
      </c>
      <c r="F3085" s="44" t="str">
        <f t="shared" si="245"/>
        <v/>
      </c>
      <c r="G3085" s="29"/>
    </row>
    <row r="3086" spans="2:7" x14ac:dyDescent="0.25">
      <c r="B3086" s="29">
        <f t="shared" si="243"/>
        <v>0</v>
      </c>
      <c r="C3086" s="29" t="str">
        <f t="shared" si="242"/>
        <v>#</v>
      </c>
      <c r="D3086" s="29">
        <f t="shared" si="244"/>
        <v>1</v>
      </c>
      <c r="E3086" s="30" t="str">
        <f t="shared" si="246"/>
        <v>NA</v>
      </c>
      <c r="F3086" s="44" t="str">
        <f t="shared" si="245"/>
        <v/>
      </c>
      <c r="G3086" s="29"/>
    </row>
    <row r="3087" spans="2:7" x14ac:dyDescent="0.25">
      <c r="B3087" s="29">
        <f t="shared" si="243"/>
        <v>0</v>
      </c>
      <c r="C3087" s="29" t="str">
        <f t="shared" si="242"/>
        <v>#</v>
      </c>
      <c r="D3087" s="29">
        <f t="shared" si="244"/>
        <v>1</v>
      </c>
      <c r="E3087" s="30" t="str">
        <f t="shared" si="246"/>
        <v>NA</v>
      </c>
      <c r="F3087" s="44" t="str">
        <f t="shared" si="245"/>
        <v/>
      </c>
      <c r="G3087" s="29"/>
    </row>
    <row r="3088" spans="2:7" x14ac:dyDescent="0.25">
      <c r="B3088" s="29">
        <f t="shared" si="243"/>
        <v>0</v>
      </c>
      <c r="C3088" s="29" t="str">
        <f t="shared" si="242"/>
        <v>#</v>
      </c>
      <c r="D3088" s="29">
        <f t="shared" si="244"/>
        <v>1</v>
      </c>
      <c r="E3088" s="30" t="str">
        <f t="shared" si="246"/>
        <v>NA</v>
      </c>
      <c r="F3088" s="44" t="str">
        <f t="shared" si="245"/>
        <v/>
      </c>
      <c r="G3088" s="29"/>
    </row>
    <row r="3089" spans="2:7" x14ac:dyDescent="0.25">
      <c r="B3089" s="29">
        <f t="shared" si="243"/>
        <v>0</v>
      </c>
      <c r="C3089" s="29" t="str">
        <f t="shared" si="242"/>
        <v>#</v>
      </c>
      <c r="D3089" s="29">
        <f t="shared" si="244"/>
        <v>1</v>
      </c>
      <c r="E3089" s="30" t="str">
        <f t="shared" si="246"/>
        <v>NA</v>
      </c>
      <c r="F3089" s="44" t="str">
        <f t="shared" si="245"/>
        <v/>
      </c>
      <c r="G3089" s="29"/>
    </row>
    <row r="3090" spans="2:7" x14ac:dyDescent="0.25">
      <c r="B3090" s="29">
        <f t="shared" si="243"/>
        <v>0</v>
      </c>
      <c r="C3090" s="29" t="str">
        <f t="shared" si="242"/>
        <v>#</v>
      </c>
      <c r="D3090" s="29">
        <f t="shared" si="244"/>
        <v>1</v>
      </c>
      <c r="E3090" s="30" t="str">
        <f t="shared" si="246"/>
        <v>NA</v>
      </c>
      <c r="F3090" s="44" t="str">
        <f t="shared" si="245"/>
        <v/>
      </c>
      <c r="G3090" s="29"/>
    </row>
    <row r="3091" spans="2:7" x14ac:dyDescent="0.25">
      <c r="B3091" s="29">
        <f t="shared" si="243"/>
        <v>0</v>
      </c>
      <c r="C3091" s="29" t="str">
        <f t="shared" ref="C3091:C3154" si="247" xml:space="preserve"> "#" &amp; IFERROR(MID(A3091,1,FIND(",",A3091,1)-1),"")</f>
        <v>#</v>
      </c>
      <c r="D3091" s="29">
        <f t="shared" si="244"/>
        <v>1</v>
      </c>
      <c r="E3091" s="30" t="str">
        <f t="shared" si="246"/>
        <v>NA</v>
      </c>
      <c r="F3091" s="44" t="str">
        <f t="shared" si="245"/>
        <v/>
      </c>
      <c r="G3091" s="29"/>
    </row>
    <row r="3092" spans="2:7" x14ac:dyDescent="0.25">
      <c r="B3092" s="29">
        <f t="shared" si="243"/>
        <v>0</v>
      </c>
      <c r="C3092" s="29" t="str">
        <f t="shared" si="247"/>
        <v>#</v>
      </c>
      <c r="D3092" s="29">
        <f t="shared" si="244"/>
        <v>1</v>
      </c>
      <c r="E3092" s="30" t="str">
        <f t="shared" si="246"/>
        <v>NA</v>
      </c>
      <c r="F3092" s="44" t="str">
        <f t="shared" si="245"/>
        <v/>
      </c>
      <c r="G3092" s="29"/>
    </row>
    <row r="3093" spans="2:7" x14ac:dyDescent="0.25">
      <c r="B3093" s="29">
        <f t="shared" si="243"/>
        <v>0</v>
      </c>
      <c r="C3093" s="29" t="str">
        <f t="shared" si="247"/>
        <v>#</v>
      </c>
      <c r="D3093" s="29">
        <f t="shared" si="244"/>
        <v>1</v>
      </c>
      <c r="E3093" s="30" t="str">
        <f t="shared" si="246"/>
        <v>NA</v>
      </c>
      <c r="F3093" s="44" t="str">
        <f t="shared" si="245"/>
        <v/>
      </c>
      <c r="G3093" s="29"/>
    </row>
    <row r="3094" spans="2:7" x14ac:dyDescent="0.25">
      <c r="B3094" s="29">
        <f t="shared" si="243"/>
        <v>0</v>
      </c>
      <c r="C3094" s="29" t="str">
        <f t="shared" si="247"/>
        <v>#</v>
      </c>
      <c r="D3094" s="29">
        <f t="shared" si="244"/>
        <v>1</v>
      </c>
      <c r="E3094" s="30" t="str">
        <f t="shared" si="246"/>
        <v>NA</v>
      </c>
      <c r="F3094" s="44" t="str">
        <f t="shared" si="245"/>
        <v/>
      </c>
      <c r="G3094" s="29"/>
    </row>
    <row r="3095" spans="2:7" x14ac:dyDescent="0.25">
      <c r="B3095" s="29">
        <f t="shared" si="243"/>
        <v>0</v>
      </c>
      <c r="C3095" s="29" t="str">
        <f t="shared" si="247"/>
        <v>#</v>
      </c>
      <c r="D3095" s="29">
        <f t="shared" si="244"/>
        <v>1</v>
      </c>
      <c r="E3095" s="30" t="str">
        <f t="shared" si="246"/>
        <v>NA</v>
      </c>
      <c r="F3095" s="44" t="str">
        <f t="shared" si="245"/>
        <v/>
      </c>
      <c r="G3095" s="29"/>
    </row>
    <row r="3096" spans="2:7" x14ac:dyDescent="0.25">
      <c r="B3096" s="29">
        <f t="shared" si="243"/>
        <v>0</v>
      </c>
      <c r="C3096" s="29" t="str">
        <f t="shared" si="247"/>
        <v>#</v>
      </c>
      <c r="D3096" s="29">
        <f t="shared" si="244"/>
        <v>1</v>
      </c>
      <c r="E3096" s="30" t="str">
        <f t="shared" si="246"/>
        <v>NA</v>
      </c>
      <c r="F3096" s="44" t="str">
        <f t="shared" si="245"/>
        <v/>
      </c>
      <c r="G3096" s="29"/>
    </row>
    <row r="3097" spans="2:7" x14ac:dyDescent="0.25">
      <c r="B3097" s="29">
        <f t="shared" si="243"/>
        <v>0</v>
      </c>
      <c r="C3097" s="29" t="str">
        <f t="shared" si="247"/>
        <v>#</v>
      </c>
      <c r="D3097" s="29">
        <f t="shared" si="244"/>
        <v>1</v>
      </c>
      <c r="E3097" s="30" t="str">
        <f t="shared" si="246"/>
        <v>NA</v>
      </c>
      <c r="F3097" s="44" t="str">
        <f t="shared" si="245"/>
        <v/>
      </c>
      <c r="G3097" s="29"/>
    </row>
    <row r="3098" spans="2:7" x14ac:dyDescent="0.25">
      <c r="B3098" s="29">
        <f t="shared" si="243"/>
        <v>0</v>
      </c>
      <c r="C3098" s="29" t="str">
        <f t="shared" si="247"/>
        <v>#</v>
      </c>
      <c r="D3098" s="29">
        <f t="shared" si="244"/>
        <v>1</v>
      </c>
      <c r="E3098" s="30" t="str">
        <f t="shared" si="246"/>
        <v>NA</v>
      </c>
      <c r="F3098" s="44" t="str">
        <f t="shared" si="245"/>
        <v/>
      </c>
      <c r="G3098" s="29"/>
    </row>
    <row r="3099" spans="2:7" x14ac:dyDescent="0.25">
      <c r="B3099" s="29">
        <f t="shared" si="243"/>
        <v>0</v>
      </c>
      <c r="C3099" s="29" t="str">
        <f t="shared" si="247"/>
        <v>#</v>
      </c>
      <c r="D3099" s="29">
        <f t="shared" si="244"/>
        <v>1</v>
      </c>
      <c r="E3099" s="30" t="str">
        <f t="shared" si="246"/>
        <v>NA</v>
      </c>
      <c r="F3099" s="44" t="str">
        <f t="shared" si="245"/>
        <v/>
      </c>
      <c r="G3099" s="29"/>
    </row>
    <row r="3100" spans="2:7" x14ac:dyDescent="0.25">
      <c r="B3100" s="29">
        <f t="shared" si="243"/>
        <v>0</v>
      </c>
      <c r="C3100" s="29" t="str">
        <f t="shared" si="247"/>
        <v>#</v>
      </c>
      <c r="D3100" s="29">
        <f t="shared" si="244"/>
        <v>1</v>
      </c>
      <c r="E3100" s="30" t="str">
        <f t="shared" si="246"/>
        <v>NA</v>
      </c>
      <c r="F3100" s="44" t="str">
        <f t="shared" si="245"/>
        <v/>
      </c>
      <c r="G3100" s="29"/>
    </row>
    <row r="3101" spans="2:7" x14ac:dyDescent="0.25">
      <c r="B3101" s="29">
        <f t="shared" si="243"/>
        <v>0</v>
      </c>
      <c r="C3101" s="29" t="str">
        <f t="shared" si="247"/>
        <v>#</v>
      </c>
      <c r="D3101" s="29">
        <f t="shared" si="244"/>
        <v>1</v>
      </c>
      <c r="E3101" s="30" t="str">
        <f t="shared" si="246"/>
        <v>NA</v>
      </c>
      <c r="F3101" s="44" t="str">
        <f t="shared" si="245"/>
        <v/>
      </c>
      <c r="G3101" s="29"/>
    </row>
    <row r="3102" spans="2:7" x14ac:dyDescent="0.25">
      <c r="B3102" s="29">
        <f t="shared" si="243"/>
        <v>0</v>
      </c>
      <c r="C3102" s="29" t="str">
        <f t="shared" si="247"/>
        <v>#</v>
      </c>
      <c r="D3102" s="29">
        <f t="shared" si="244"/>
        <v>1</v>
      </c>
      <c r="E3102" s="30" t="str">
        <f t="shared" si="246"/>
        <v>NA</v>
      </c>
      <c r="F3102" s="44" t="str">
        <f t="shared" si="245"/>
        <v/>
      </c>
      <c r="G3102" s="29"/>
    </row>
    <row r="3103" spans="2:7" x14ac:dyDescent="0.25">
      <c r="B3103" s="29">
        <f t="shared" si="243"/>
        <v>0</v>
      </c>
      <c r="C3103" s="29" t="str">
        <f t="shared" si="247"/>
        <v>#</v>
      </c>
      <c r="D3103" s="29">
        <f t="shared" si="244"/>
        <v>1</v>
      </c>
      <c r="E3103" s="30" t="str">
        <f t="shared" si="246"/>
        <v>NA</v>
      </c>
      <c r="F3103" s="44" t="str">
        <f t="shared" si="245"/>
        <v/>
      </c>
      <c r="G3103" s="29"/>
    </row>
    <row r="3104" spans="2:7" x14ac:dyDescent="0.25">
      <c r="B3104" s="29">
        <f t="shared" si="243"/>
        <v>0</v>
      </c>
      <c r="C3104" s="29" t="str">
        <f t="shared" si="247"/>
        <v>#</v>
      </c>
      <c r="D3104" s="29">
        <f t="shared" si="244"/>
        <v>1</v>
      </c>
      <c r="E3104" s="30" t="str">
        <f t="shared" si="246"/>
        <v>NA</v>
      </c>
      <c r="F3104" s="44" t="str">
        <f t="shared" si="245"/>
        <v/>
      </c>
      <c r="G3104" s="29"/>
    </row>
    <row r="3105" spans="2:7" x14ac:dyDescent="0.25">
      <c r="B3105" s="29">
        <f t="shared" si="243"/>
        <v>0</v>
      </c>
      <c r="C3105" s="29" t="str">
        <f t="shared" si="247"/>
        <v>#</v>
      </c>
      <c r="D3105" s="29">
        <f t="shared" si="244"/>
        <v>1</v>
      </c>
      <c r="E3105" s="30" t="str">
        <f t="shared" si="246"/>
        <v>NA</v>
      </c>
      <c r="F3105" s="44" t="str">
        <f t="shared" si="245"/>
        <v/>
      </c>
      <c r="G3105" s="29"/>
    </row>
    <row r="3106" spans="2:7" x14ac:dyDescent="0.25">
      <c r="B3106" s="29">
        <f t="shared" si="243"/>
        <v>0</v>
      </c>
      <c r="C3106" s="29" t="str">
        <f t="shared" si="247"/>
        <v>#</v>
      </c>
      <c r="D3106" s="29">
        <f t="shared" si="244"/>
        <v>1</v>
      </c>
      <c r="E3106" s="30" t="str">
        <f t="shared" si="246"/>
        <v>NA</v>
      </c>
      <c r="F3106" s="44" t="str">
        <f t="shared" si="245"/>
        <v/>
      </c>
      <c r="G3106" s="29"/>
    </row>
    <row r="3107" spans="2:7" x14ac:dyDescent="0.25">
      <c r="B3107" s="29">
        <f t="shared" si="243"/>
        <v>0</v>
      </c>
      <c r="C3107" s="29" t="str">
        <f t="shared" si="247"/>
        <v>#</v>
      </c>
      <c r="D3107" s="29">
        <f t="shared" si="244"/>
        <v>1</v>
      </c>
      <c r="E3107" s="30" t="str">
        <f t="shared" si="246"/>
        <v>NA</v>
      </c>
      <c r="F3107" s="44" t="str">
        <f t="shared" si="245"/>
        <v/>
      </c>
      <c r="G3107" s="29"/>
    </row>
    <row r="3108" spans="2:7" x14ac:dyDescent="0.25">
      <c r="B3108" s="29">
        <f t="shared" si="243"/>
        <v>0</v>
      </c>
      <c r="C3108" s="29" t="str">
        <f t="shared" si="247"/>
        <v>#</v>
      </c>
      <c r="D3108" s="29">
        <f t="shared" si="244"/>
        <v>1</v>
      </c>
      <c r="E3108" s="30" t="str">
        <f t="shared" si="246"/>
        <v>NA</v>
      </c>
      <c r="F3108" s="44" t="str">
        <f t="shared" si="245"/>
        <v/>
      </c>
      <c r="G3108" s="29"/>
    </row>
    <row r="3109" spans="2:7" x14ac:dyDescent="0.25">
      <c r="B3109" s="29">
        <f t="shared" si="243"/>
        <v>0</v>
      </c>
      <c r="C3109" s="29" t="str">
        <f t="shared" si="247"/>
        <v>#</v>
      </c>
      <c r="D3109" s="29">
        <f t="shared" si="244"/>
        <v>1</v>
      </c>
      <c r="E3109" s="30" t="str">
        <f t="shared" si="246"/>
        <v>NA</v>
      </c>
      <c r="F3109" s="44" t="str">
        <f t="shared" si="245"/>
        <v/>
      </c>
      <c r="G3109" s="29"/>
    </row>
    <row r="3110" spans="2:7" x14ac:dyDescent="0.25">
      <c r="B3110" s="29">
        <f t="shared" si="243"/>
        <v>0</v>
      </c>
      <c r="C3110" s="29" t="str">
        <f t="shared" si="247"/>
        <v>#</v>
      </c>
      <c r="D3110" s="29">
        <f t="shared" si="244"/>
        <v>1</v>
      </c>
      <c r="E3110" s="30" t="str">
        <f t="shared" si="246"/>
        <v>NA</v>
      </c>
      <c r="F3110" s="44" t="str">
        <f t="shared" si="245"/>
        <v/>
      </c>
      <c r="G3110" s="29"/>
    </row>
    <row r="3111" spans="2:7" x14ac:dyDescent="0.25">
      <c r="B3111" s="29">
        <f t="shared" si="243"/>
        <v>0</v>
      </c>
      <c r="C3111" s="29" t="str">
        <f t="shared" si="247"/>
        <v>#</v>
      </c>
      <c r="D3111" s="29">
        <f t="shared" si="244"/>
        <v>1</v>
      </c>
      <c r="E3111" s="30" t="str">
        <f t="shared" si="246"/>
        <v>NA</v>
      </c>
      <c r="F3111" s="44" t="str">
        <f t="shared" si="245"/>
        <v/>
      </c>
      <c r="G3111" s="29"/>
    </row>
    <row r="3112" spans="2:7" x14ac:dyDescent="0.25">
      <c r="B3112" s="29">
        <f t="shared" si="243"/>
        <v>0</v>
      </c>
      <c r="C3112" s="29" t="str">
        <f t="shared" si="247"/>
        <v>#</v>
      </c>
      <c r="D3112" s="29">
        <f t="shared" si="244"/>
        <v>1</v>
      </c>
      <c r="E3112" s="30" t="str">
        <f t="shared" si="246"/>
        <v>NA</v>
      </c>
      <c r="F3112" s="44" t="str">
        <f t="shared" si="245"/>
        <v/>
      </c>
      <c r="G3112" s="29"/>
    </row>
    <row r="3113" spans="2:7" x14ac:dyDescent="0.25">
      <c r="B3113" s="29">
        <f t="shared" si="243"/>
        <v>0</v>
      </c>
      <c r="C3113" s="29" t="str">
        <f t="shared" si="247"/>
        <v>#</v>
      </c>
      <c r="D3113" s="29">
        <f t="shared" si="244"/>
        <v>1</v>
      </c>
      <c r="E3113" s="30" t="str">
        <f t="shared" si="246"/>
        <v>NA</v>
      </c>
      <c r="F3113" s="44" t="str">
        <f t="shared" si="245"/>
        <v/>
      </c>
      <c r="G3113" s="29"/>
    </row>
    <row r="3114" spans="2:7" x14ac:dyDescent="0.25">
      <c r="B3114" s="29">
        <f t="shared" si="243"/>
        <v>0</v>
      </c>
      <c r="C3114" s="29" t="str">
        <f t="shared" si="247"/>
        <v>#</v>
      </c>
      <c r="D3114" s="29">
        <f t="shared" si="244"/>
        <v>1</v>
      </c>
      <c r="E3114" s="30" t="str">
        <f t="shared" si="246"/>
        <v>NA</v>
      </c>
      <c r="F3114" s="44" t="str">
        <f t="shared" si="245"/>
        <v/>
      </c>
      <c r="G3114" s="29"/>
    </row>
    <row r="3115" spans="2:7" x14ac:dyDescent="0.25">
      <c r="B3115" s="29">
        <f t="shared" si="243"/>
        <v>0</v>
      </c>
      <c r="C3115" s="29" t="str">
        <f t="shared" si="247"/>
        <v>#</v>
      </c>
      <c r="D3115" s="29">
        <f t="shared" si="244"/>
        <v>1</v>
      </c>
      <c r="E3115" s="30" t="str">
        <f t="shared" si="246"/>
        <v>NA</v>
      </c>
      <c r="F3115" s="44" t="str">
        <f t="shared" si="245"/>
        <v/>
      </c>
      <c r="G3115" s="29"/>
    </row>
    <row r="3116" spans="2:7" x14ac:dyDescent="0.25">
      <c r="B3116" s="29">
        <f t="shared" si="243"/>
        <v>0</v>
      </c>
      <c r="C3116" s="29" t="str">
        <f t="shared" si="247"/>
        <v>#</v>
      </c>
      <c r="D3116" s="29">
        <f t="shared" si="244"/>
        <v>1</v>
      </c>
      <c r="E3116" s="30" t="str">
        <f t="shared" si="246"/>
        <v>NA</v>
      </c>
      <c r="F3116" s="44" t="str">
        <f t="shared" si="245"/>
        <v/>
      </c>
      <c r="G3116" s="29"/>
    </row>
    <row r="3117" spans="2:7" x14ac:dyDescent="0.25">
      <c r="B3117" s="29">
        <f t="shared" si="243"/>
        <v>0</v>
      </c>
      <c r="C3117" s="29" t="str">
        <f t="shared" si="247"/>
        <v>#</v>
      </c>
      <c r="D3117" s="29">
        <f t="shared" si="244"/>
        <v>1</v>
      </c>
      <c r="E3117" s="30" t="str">
        <f t="shared" si="246"/>
        <v>NA</v>
      </c>
      <c r="F3117" s="44" t="str">
        <f t="shared" si="245"/>
        <v/>
      </c>
      <c r="G3117" s="29"/>
    </row>
    <row r="3118" spans="2:7" x14ac:dyDescent="0.25">
      <c r="B3118" s="29">
        <f t="shared" si="243"/>
        <v>0</v>
      </c>
      <c r="C3118" s="29" t="str">
        <f t="shared" si="247"/>
        <v>#</v>
      </c>
      <c r="D3118" s="29">
        <f t="shared" si="244"/>
        <v>1</v>
      </c>
      <c r="E3118" s="30" t="str">
        <f t="shared" si="246"/>
        <v>NA</v>
      </c>
      <c r="F3118" s="44" t="str">
        <f t="shared" si="245"/>
        <v/>
      </c>
      <c r="G3118" s="29"/>
    </row>
    <row r="3119" spans="2:7" x14ac:dyDescent="0.25">
      <c r="B3119" s="29">
        <f t="shared" si="243"/>
        <v>0</v>
      </c>
      <c r="C3119" s="29" t="str">
        <f t="shared" si="247"/>
        <v>#</v>
      </c>
      <c r="D3119" s="29">
        <f t="shared" si="244"/>
        <v>1</v>
      </c>
      <c r="E3119" s="30" t="str">
        <f t="shared" si="246"/>
        <v>NA</v>
      </c>
      <c r="F3119" s="44" t="str">
        <f t="shared" si="245"/>
        <v/>
      </c>
      <c r="G3119" s="29"/>
    </row>
    <row r="3120" spans="2:7" x14ac:dyDescent="0.25">
      <c r="B3120" s="29">
        <f t="shared" si="243"/>
        <v>0</v>
      </c>
      <c r="C3120" s="29" t="str">
        <f t="shared" si="247"/>
        <v>#</v>
      </c>
      <c r="D3120" s="29">
        <f t="shared" si="244"/>
        <v>1</v>
      </c>
      <c r="E3120" s="30" t="str">
        <f t="shared" si="246"/>
        <v>NA</v>
      </c>
      <c r="F3120" s="44" t="str">
        <f t="shared" si="245"/>
        <v/>
      </c>
      <c r="G3120" s="29"/>
    </row>
    <row r="3121" spans="2:7" x14ac:dyDescent="0.25">
      <c r="B3121" s="29">
        <f t="shared" si="243"/>
        <v>0</v>
      </c>
      <c r="C3121" s="29" t="str">
        <f t="shared" si="247"/>
        <v>#</v>
      </c>
      <c r="D3121" s="29">
        <f t="shared" si="244"/>
        <v>1</v>
      </c>
      <c r="E3121" s="30" t="str">
        <f t="shared" si="246"/>
        <v>NA</v>
      </c>
      <c r="F3121" s="44" t="str">
        <f t="shared" si="245"/>
        <v/>
      </c>
      <c r="G3121" s="29"/>
    </row>
    <row r="3122" spans="2:7" x14ac:dyDescent="0.25">
      <c r="B3122" s="29">
        <f t="shared" si="243"/>
        <v>0</v>
      </c>
      <c r="C3122" s="29" t="str">
        <f t="shared" si="247"/>
        <v>#</v>
      </c>
      <c r="D3122" s="29">
        <f t="shared" si="244"/>
        <v>1</v>
      </c>
      <c r="E3122" s="30" t="str">
        <f t="shared" si="246"/>
        <v>NA</v>
      </c>
      <c r="F3122" s="44" t="str">
        <f t="shared" si="245"/>
        <v/>
      </c>
      <c r="G3122" s="29"/>
    </row>
    <row r="3123" spans="2:7" x14ac:dyDescent="0.25">
      <c r="B3123" s="29">
        <f t="shared" si="243"/>
        <v>0</v>
      </c>
      <c r="C3123" s="29" t="str">
        <f t="shared" si="247"/>
        <v>#</v>
      </c>
      <c r="D3123" s="29">
        <f t="shared" si="244"/>
        <v>1</v>
      </c>
      <c r="E3123" s="30" t="str">
        <f t="shared" si="246"/>
        <v>NA</v>
      </c>
      <c r="F3123" s="44" t="str">
        <f t="shared" si="245"/>
        <v/>
      </c>
      <c r="G3123" s="29"/>
    </row>
    <row r="3124" spans="2:7" x14ac:dyDescent="0.25">
      <c r="B3124" s="29">
        <f t="shared" si="243"/>
        <v>0</v>
      </c>
      <c r="C3124" s="29" t="str">
        <f t="shared" si="247"/>
        <v>#</v>
      </c>
      <c r="D3124" s="29">
        <f t="shared" si="244"/>
        <v>1</v>
      </c>
      <c r="E3124" s="30" t="str">
        <f t="shared" si="246"/>
        <v>NA</v>
      </c>
      <c r="F3124" s="44" t="str">
        <f t="shared" si="245"/>
        <v/>
      </c>
      <c r="G3124" s="29"/>
    </row>
    <row r="3125" spans="2:7" x14ac:dyDescent="0.25">
      <c r="B3125" s="29">
        <f t="shared" si="243"/>
        <v>0</v>
      </c>
      <c r="C3125" s="29" t="str">
        <f t="shared" si="247"/>
        <v>#</v>
      </c>
      <c r="D3125" s="29">
        <f t="shared" si="244"/>
        <v>1</v>
      </c>
      <c r="E3125" s="30" t="str">
        <f t="shared" si="246"/>
        <v>NA</v>
      </c>
      <c r="F3125" s="44" t="str">
        <f t="shared" si="245"/>
        <v/>
      </c>
      <c r="G3125" s="29"/>
    </row>
    <row r="3126" spans="2:7" x14ac:dyDescent="0.25">
      <c r="B3126" s="29">
        <f t="shared" si="243"/>
        <v>0</v>
      </c>
      <c r="C3126" s="29" t="str">
        <f t="shared" si="247"/>
        <v>#</v>
      </c>
      <c r="D3126" s="29">
        <f t="shared" si="244"/>
        <v>1</v>
      </c>
      <c r="E3126" s="30" t="str">
        <f t="shared" si="246"/>
        <v>NA</v>
      </c>
      <c r="F3126" s="44" t="str">
        <f t="shared" si="245"/>
        <v/>
      </c>
      <c r="G3126" s="29"/>
    </row>
    <row r="3127" spans="2:7" x14ac:dyDescent="0.25">
      <c r="B3127" s="29">
        <f t="shared" si="243"/>
        <v>0</v>
      </c>
      <c r="C3127" s="29" t="str">
        <f t="shared" si="247"/>
        <v>#</v>
      </c>
      <c r="D3127" s="29">
        <f t="shared" si="244"/>
        <v>1</v>
      </c>
      <c r="E3127" s="30" t="str">
        <f t="shared" si="246"/>
        <v>NA</v>
      </c>
      <c r="F3127" s="44" t="str">
        <f t="shared" si="245"/>
        <v/>
      </c>
      <c r="G3127" s="29"/>
    </row>
    <row r="3128" spans="2:7" x14ac:dyDescent="0.25">
      <c r="B3128" s="29">
        <f t="shared" si="243"/>
        <v>0</v>
      </c>
      <c r="C3128" s="29" t="str">
        <f t="shared" si="247"/>
        <v>#</v>
      </c>
      <c r="D3128" s="29">
        <f t="shared" si="244"/>
        <v>1</v>
      </c>
      <c r="E3128" s="30" t="str">
        <f t="shared" si="246"/>
        <v>NA</v>
      </c>
      <c r="F3128" s="44" t="str">
        <f t="shared" si="245"/>
        <v/>
      </c>
      <c r="G3128" s="29"/>
    </row>
    <row r="3129" spans="2:7" x14ac:dyDescent="0.25">
      <c r="B3129" s="29">
        <f t="shared" si="243"/>
        <v>0</v>
      </c>
      <c r="C3129" s="29" t="str">
        <f t="shared" si="247"/>
        <v>#</v>
      </c>
      <c r="D3129" s="29">
        <f t="shared" si="244"/>
        <v>1</v>
      </c>
      <c r="E3129" s="30" t="str">
        <f t="shared" si="246"/>
        <v>NA</v>
      </c>
      <c r="F3129" s="44" t="str">
        <f t="shared" si="245"/>
        <v/>
      </c>
      <c r="G3129" s="29"/>
    </row>
    <row r="3130" spans="2:7" x14ac:dyDescent="0.25">
      <c r="B3130" s="29">
        <f t="shared" si="243"/>
        <v>0</v>
      </c>
      <c r="C3130" s="29" t="str">
        <f t="shared" si="247"/>
        <v>#</v>
      </c>
      <c r="D3130" s="29">
        <f t="shared" si="244"/>
        <v>1</v>
      </c>
      <c r="E3130" s="30" t="str">
        <f t="shared" si="246"/>
        <v>NA</v>
      </c>
      <c r="F3130" s="44" t="str">
        <f t="shared" si="245"/>
        <v/>
      </c>
      <c r="G3130" s="29"/>
    </row>
    <row r="3131" spans="2:7" x14ac:dyDescent="0.25">
      <c r="B3131" s="29">
        <f t="shared" si="243"/>
        <v>0</v>
      </c>
      <c r="C3131" s="29" t="str">
        <f t="shared" si="247"/>
        <v>#</v>
      </c>
      <c r="D3131" s="29">
        <f t="shared" si="244"/>
        <v>1</v>
      </c>
      <c r="E3131" s="30" t="str">
        <f t="shared" si="246"/>
        <v>NA</v>
      </c>
      <c r="F3131" s="44" t="str">
        <f t="shared" si="245"/>
        <v/>
      </c>
      <c r="G3131" s="29"/>
    </row>
    <row r="3132" spans="2:7" x14ac:dyDescent="0.25">
      <c r="B3132" s="29">
        <f t="shared" si="243"/>
        <v>0</v>
      </c>
      <c r="C3132" s="29" t="str">
        <f t="shared" si="247"/>
        <v>#</v>
      </c>
      <c r="D3132" s="29">
        <f t="shared" si="244"/>
        <v>1</v>
      </c>
      <c r="E3132" s="30" t="str">
        <f t="shared" si="246"/>
        <v>NA</v>
      </c>
      <c r="F3132" s="44" t="str">
        <f t="shared" si="245"/>
        <v/>
      </c>
      <c r="G3132" s="29"/>
    </row>
    <row r="3133" spans="2:7" x14ac:dyDescent="0.25">
      <c r="B3133" s="29">
        <f t="shared" si="243"/>
        <v>0</v>
      </c>
      <c r="C3133" s="29" t="str">
        <f t="shared" si="247"/>
        <v>#</v>
      </c>
      <c r="D3133" s="29">
        <f t="shared" si="244"/>
        <v>1</v>
      </c>
      <c r="E3133" s="30" t="str">
        <f t="shared" si="246"/>
        <v>NA</v>
      </c>
      <c r="F3133" s="44" t="str">
        <f t="shared" si="245"/>
        <v/>
      </c>
      <c r="G3133" s="29"/>
    </row>
    <row r="3134" spans="2:7" x14ac:dyDescent="0.25">
      <c r="B3134" s="29">
        <f t="shared" si="243"/>
        <v>0</v>
      </c>
      <c r="C3134" s="29" t="str">
        <f t="shared" si="247"/>
        <v>#</v>
      </c>
      <c r="D3134" s="29">
        <f t="shared" si="244"/>
        <v>1</v>
      </c>
      <c r="E3134" s="30" t="str">
        <f t="shared" si="246"/>
        <v>NA</v>
      </c>
      <c r="F3134" s="44" t="str">
        <f t="shared" si="245"/>
        <v/>
      </c>
      <c r="G3134" s="29"/>
    </row>
    <row r="3135" spans="2:7" x14ac:dyDescent="0.25">
      <c r="B3135" s="29">
        <f t="shared" si="243"/>
        <v>0</v>
      </c>
      <c r="C3135" s="29" t="str">
        <f t="shared" si="247"/>
        <v>#</v>
      </c>
      <c r="D3135" s="29">
        <f t="shared" si="244"/>
        <v>1</v>
      </c>
      <c r="E3135" s="30" t="str">
        <f t="shared" si="246"/>
        <v>NA</v>
      </c>
      <c r="F3135" s="44" t="str">
        <f t="shared" si="245"/>
        <v/>
      </c>
      <c r="G3135" s="29"/>
    </row>
    <row r="3136" spans="2:7" x14ac:dyDescent="0.25">
      <c r="B3136" s="29">
        <f t="shared" si="243"/>
        <v>0</v>
      </c>
      <c r="C3136" s="29" t="str">
        <f t="shared" si="247"/>
        <v>#</v>
      </c>
      <c r="D3136" s="29">
        <f t="shared" si="244"/>
        <v>1</v>
      </c>
      <c r="E3136" s="30" t="str">
        <f t="shared" si="246"/>
        <v>NA</v>
      </c>
      <c r="F3136" s="44" t="str">
        <f t="shared" si="245"/>
        <v/>
      </c>
      <c r="G3136" s="29"/>
    </row>
    <row r="3137" spans="2:7" x14ac:dyDescent="0.25">
      <c r="B3137" s="29">
        <f t="shared" si="243"/>
        <v>0</v>
      </c>
      <c r="C3137" s="29" t="str">
        <f t="shared" si="247"/>
        <v>#</v>
      </c>
      <c r="D3137" s="29">
        <f t="shared" si="244"/>
        <v>1</v>
      </c>
      <c r="E3137" s="30" t="str">
        <f t="shared" si="246"/>
        <v>NA</v>
      </c>
      <c r="F3137" s="44" t="str">
        <f t="shared" si="245"/>
        <v/>
      </c>
      <c r="G3137" s="29"/>
    </row>
    <row r="3138" spans="2:7" x14ac:dyDescent="0.25">
      <c r="B3138" s="29">
        <f t="shared" ref="B3138:B3201" si="248">LEN(A3138)</f>
        <v>0</v>
      </c>
      <c r="C3138" s="29" t="str">
        <f t="shared" si="247"/>
        <v>#</v>
      </c>
      <c r="D3138" s="29">
        <f t="shared" ref="D3138:D3201" si="249">LEN(C3138)</f>
        <v>1</v>
      </c>
      <c r="E3138" s="30" t="str">
        <f t="shared" si="246"/>
        <v>NA</v>
      </c>
      <c r="F3138" s="44" t="str">
        <f t="shared" ref="F3138:F3201" si="250">IFERROR(MID(E3138,1,FIND(",",E3138,1)-1),"")</f>
        <v/>
      </c>
      <c r="G3138" s="29"/>
    </row>
    <row r="3139" spans="2:7" x14ac:dyDescent="0.25">
      <c r="B3139" s="29">
        <f t="shared" si="248"/>
        <v>0</v>
      </c>
      <c r="C3139" s="29" t="str">
        <f t="shared" si="247"/>
        <v>#</v>
      </c>
      <c r="D3139" s="29">
        <f t="shared" si="249"/>
        <v>1</v>
      </c>
      <c r="E3139" s="30" t="str">
        <f t="shared" si="246"/>
        <v>NA</v>
      </c>
      <c r="F3139" s="44" t="str">
        <f t="shared" si="250"/>
        <v/>
      </c>
      <c r="G3139" s="29"/>
    </row>
    <row r="3140" spans="2:7" x14ac:dyDescent="0.25">
      <c r="B3140" s="29">
        <f t="shared" si="248"/>
        <v>0</v>
      </c>
      <c r="C3140" s="29" t="str">
        <f t="shared" si="247"/>
        <v>#</v>
      </c>
      <c r="D3140" s="29">
        <f t="shared" si="249"/>
        <v>1</v>
      </c>
      <c r="E3140" s="30" t="str">
        <f t="shared" si="246"/>
        <v>NA</v>
      </c>
      <c r="F3140" s="44" t="str">
        <f t="shared" si="250"/>
        <v/>
      </c>
      <c r="G3140" s="29"/>
    </row>
    <row r="3141" spans="2:7" x14ac:dyDescent="0.25">
      <c r="B3141" s="29">
        <f t="shared" si="248"/>
        <v>0</v>
      </c>
      <c r="C3141" s="29" t="str">
        <f t="shared" si="247"/>
        <v>#</v>
      </c>
      <c r="D3141" s="29">
        <f t="shared" si="249"/>
        <v>1</v>
      </c>
      <c r="E3141" s="30" t="str">
        <f t="shared" ref="E3141:E3204" si="251">IFERROR(TEXT(DATE(RIGHT(MID(A3141,FIND("µ",SUBSTITUTE(A3141,",","µ",1))+2,FIND("µ",SUBSTITUTE(A3141,",","µ",2))-FIND("µ",SUBSTITUTE(A3141,",","µ",1))+4),4),MONTH(1&amp;MID(MID(A3141,FIND("µ",SUBSTITUTE(A3141,",","µ",1))+2,FIND("µ",SUBSTITUTE(A3141,",","µ",2))-FIND("µ",SUBSTITUTE(A3141,",","µ",1))+4),1,FIND(" ",MID(A3141,FIND("µ",SUBSTITUTE(A3141,",","µ",1))+2,FIND("µ",SUBSTITUTE(A3141,",","µ",2))-FIND("µ",SUBSTITUTE(A3141,",","µ",1))+4))-1)),MID(MID(A3141,FIND("µ",SUBSTITUTE(A3141,",","µ",1))+2,FIND("µ",SUBSTITUTE(A3141,",","µ",2))-FIND("µ",SUBSTITUTE(A3141,",","µ",1))+4),FIND(" ",MID(A3141,FIND("µ",SUBSTITUTE(A3141,",","µ",1))+2,FIND("µ",SUBSTITUTE(A3141,",","µ",2))-FIND("µ",SUBSTITUTE(A3141,",","µ",1))+4))+1,2)),"JJ/MM/AA") &amp;","&amp;" "&amp; TEXT(VALUE(MID(A3141,FIND(""",""",A3141)+3,10)),"hh:mm:ss")&amp;" "&amp;MID(A3141,FIND("µ",SUBSTITUTE(A3141,",","µ",4))+2,FIND("µ",SUBSTITUTE(A3141,",","µ",5))-FIND("µ",SUBSTITUTE(A3141,",","µ",4))-3) &amp;" "&amp;MID(A3141,FIND("µ",SUBSTITUTE(A3141,",","µ",20))+2,FIND("µ",SUBSTITUTE(A3141,",","µ",21))-FIND("µ",SUBSTITUTE(A3141,",","µ",20))-3)&amp;" "&amp;MID(A3141,FIND("µ",SUBSTITUTE(A3141,",","µ",25))+2,FIND("µ",SUBSTITUTE(A3141,",","µ",26))-FIND("µ",SUBSTITUTE(A3141,",","µ",25))-3)&amp;" "&amp;"€"&amp;MID(A3141,FIND("µ",SUBSTITUTE(A3141,",","µ",26))+2,FIND("µ",SUBSTITUTE(A3141,",","µ",27))-FIND("µ",SUBSTITUTE(A3141,",","µ",26))-3),"NA")</f>
        <v>NA</v>
      </c>
      <c r="F3141" s="44" t="str">
        <f t="shared" si="250"/>
        <v/>
      </c>
      <c r="G3141" s="29"/>
    </row>
    <row r="3142" spans="2:7" x14ac:dyDescent="0.25">
      <c r="B3142" s="29">
        <f t="shared" si="248"/>
        <v>0</v>
      </c>
      <c r="C3142" s="29" t="str">
        <f t="shared" si="247"/>
        <v>#</v>
      </c>
      <c r="D3142" s="29">
        <f t="shared" si="249"/>
        <v>1</v>
      </c>
      <c r="E3142" s="30" t="str">
        <f t="shared" si="251"/>
        <v>NA</v>
      </c>
      <c r="F3142" s="44" t="str">
        <f t="shared" si="250"/>
        <v/>
      </c>
      <c r="G3142" s="29"/>
    </row>
    <row r="3143" spans="2:7" x14ac:dyDescent="0.25">
      <c r="B3143" s="29">
        <f t="shared" si="248"/>
        <v>0</v>
      </c>
      <c r="C3143" s="29" t="str">
        <f t="shared" si="247"/>
        <v>#</v>
      </c>
      <c r="D3143" s="29">
        <f t="shared" si="249"/>
        <v>1</v>
      </c>
      <c r="E3143" s="30" t="str">
        <f t="shared" si="251"/>
        <v>NA</v>
      </c>
      <c r="F3143" s="44" t="str">
        <f t="shared" si="250"/>
        <v/>
      </c>
      <c r="G3143" s="29"/>
    </row>
    <row r="3144" spans="2:7" x14ac:dyDescent="0.25">
      <c r="B3144" s="29">
        <f t="shared" si="248"/>
        <v>0</v>
      </c>
      <c r="C3144" s="29" t="str">
        <f t="shared" si="247"/>
        <v>#</v>
      </c>
      <c r="D3144" s="29">
        <f t="shared" si="249"/>
        <v>1</v>
      </c>
      <c r="E3144" s="30" t="str">
        <f t="shared" si="251"/>
        <v>NA</v>
      </c>
      <c r="F3144" s="44" t="str">
        <f t="shared" si="250"/>
        <v/>
      </c>
      <c r="G3144" s="29"/>
    </row>
    <row r="3145" spans="2:7" x14ac:dyDescent="0.25">
      <c r="B3145" s="29">
        <f t="shared" si="248"/>
        <v>0</v>
      </c>
      <c r="C3145" s="29" t="str">
        <f t="shared" si="247"/>
        <v>#</v>
      </c>
      <c r="D3145" s="29">
        <f t="shared" si="249"/>
        <v>1</v>
      </c>
      <c r="E3145" s="30" t="str">
        <f t="shared" si="251"/>
        <v>NA</v>
      </c>
      <c r="F3145" s="44" t="str">
        <f t="shared" si="250"/>
        <v/>
      </c>
      <c r="G3145" s="29"/>
    </row>
    <row r="3146" spans="2:7" x14ac:dyDescent="0.25">
      <c r="B3146" s="29">
        <f t="shared" si="248"/>
        <v>0</v>
      </c>
      <c r="C3146" s="29" t="str">
        <f t="shared" si="247"/>
        <v>#</v>
      </c>
      <c r="D3146" s="29">
        <f t="shared" si="249"/>
        <v>1</v>
      </c>
      <c r="E3146" s="30" t="str">
        <f t="shared" si="251"/>
        <v>NA</v>
      </c>
      <c r="F3146" s="44" t="str">
        <f t="shared" si="250"/>
        <v/>
      </c>
      <c r="G3146" s="29"/>
    </row>
    <row r="3147" spans="2:7" x14ac:dyDescent="0.25">
      <c r="B3147" s="29">
        <f t="shared" si="248"/>
        <v>0</v>
      </c>
      <c r="C3147" s="29" t="str">
        <f t="shared" si="247"/>
        <v>#</v>
      </c>
      <c r="D3147" s="29">
        <f t="shared" si="249"/>
        <v>1</v>
      </c>
      <c r="E3147" s="30" t="str">
        <f t="shared" si="251"/>
        <v>NA</v>
      </c>
      <c r="F3147" s="44" t="str">
        <f t="shared" si="250"/>
        <v/>
      </c>
      <c r="G3147" s="29"/>
    </row>
    <row r="3148" spans="2:7" x14ac:dyDescent="0.25">
      <c r="B3148" s="29">
        <f t="shared" si="248"/>
        <v>0</v>
      </c>
      <c r="C3148" s="29" t="str">
        <f t="shared" si="247"/>
        <v>#</v>
      </c>
      <c r="D3148" s="29">
        <f t="shared" si="249"/>
        <v>1</v>
      </c>
      <c r="E3148" s="30" t="str">
        <f t="shared" si="251"/>
        <v>NA</v>
      </c>
      <c r="F3148" s="44" t="str">
        <f t="shared" si="250"/>
        <v/>
      </c>
      <c r="G3148" s="29"/>
    </row>
    <row r="3149" spans="2:7" x14ac:dyDescent="0.25">
      <c r="B3149" s="29">
        <f t="shared" si="248"/>
        <v>0</v>
      </c>
      <c r="C3149" s="29" t="str">
        <f t="shared" si="247"/>
        <v>#</v>
      </c>
      <c r="D3149" s="29">
        <f t="shared" si="249"/>
        <v>1</v>
      </c>
      <c r="E3149" s="30" t="str">
        <f t="shared" si="251"/>
        <v>NA</v>
      </c>
      <c r="F3149" s="44" t="str">
        <f t="shared" si="250"/>
        <v/>
      </c>
      <c r="G3149" s="29"/>
    </row>
    <row r="3150" spans="2:7" x14ac:dyDescent="0.25">
      <c r="B3150" s="29">
        <f t="shared" si="248"/>
        <v>0</v>
      </c>
      <c r="C3150" s="29" t="str">
        <f t="shared" si="247"/>
        <v>#</v>
      </c>
      <c r="D3150" s="29">
        <f t="shared" si="249"/>
        <v>1</v>
      </c>
      <c r="E3150" s="30" t="str">
        <f t="shared" si="251"/>
        <v>NA</v>
      </c>
      <c r="F3150" s="44" t="str">
        <f t="shared" si="250"/>
        <v/>
      </c>
      <c r="G3150" s="29"/>
    </row>
    <row r="3151" spans="2:7" x14ac:dyDescent="0.25">
      <c r="B3151" s="29">
        <f t="shared" si="248"/>
        <v>0</v>
      </c>
      <c r="C3151" s="29" t="str">
        <f t="shared" si="247"/>
        <v>#</v>
      </c>
      <c r="D3151" s="29">
        <f t="shared" si="249"/>
        <v>1</v>
      </c>
      <c r="E3151" s="30" t="str">
        <f t="shared" si="251"/>
        <v>NA</v>
      </c>
      <c r="F3151" s="44" t="str">
        <f t="shared" si="250"/>
        <v/>
      </c>
      <c r="G3151" s="29"/>
    </row>
    <row r="3152" spans="2:7" x14ac:dyDescent="0.25">
      <c r="B3152" s="29">
        <f t="shared" si="248"/>
        <v>0</v>
      </c>
      <c r="C3152" s="29" t="str">
        <f t="shared" si="247"/>
        <v>#</v>
      </c>
      <c r="D3152" s="29">
        <f t="shared" si="249"/>
        <v>1</v>
      </c>
      <c r="E3152" s="30" t="str">
        <f t="shared" si="251"/>
        <v>NA</v>
      </c>
      <c r="F3152" s="44" t="str">
        <f t="shared" si="250"/>
        <v/>
      </c>
      <c r="G3152" s="29"/>
    </row>
    <row r="3153" spans="2:7" x14ac:dyDescent="0.25">
      <c r="B3153" s="29">
        <f t="shared" si="248"/>
        <v>0</v>
      </c>
      <c r="C3153" s="29" t="str">
        <f t="shared" si="247"/>
        <v>#</v>
      </c>
      <c r="D3153" s="29">
        <f t="shared" si="249"/>
        <v>1</v>
      </c>
      <c r="E3153" s="30" t="str">
        <f t="shared" si="251"/>
        <v>NA</v>
      </c>
      <c r="F3153" s="44" t="str">
        <f t="shared" si="250"/>
        <v/>
      </c>
      <c r="G3153" s="29"/>
    </row>
    <row r="3154" spans="2:7" x14ac:dyDescent="0.25">
      <c r="B3154" s="29">
        <f t="shared" si="248"/>
        <v>0</v>
      </c>
      <c r="C3154" s="29" t="str">
        <f t="shared" si="247"/>
        <v>#</v>
      </c>
      <c r="D3154" s="29">
        <f t="shared" si="249"/>
        <v>1</v>
      </c>
      <c r="E3154" s="30" t="str">
        <f t="shared" si="251"/>
        <v>NA</v>
      </c>
      <c r="F3154" s="44" t="str">
        <f t="shared" si="250"/>
        <v/>
      </c>
      <c r="G3154" s="29"/>
    </row>
    <row r="3155" spans="2:7" x14ac:dyDescent="0.25">
      <c r="B3155" s="29">
        <f t="shared" si="248"/>
        <v>0</v>
      </c>
      <c r="C3155" s="29" t="str">
        <f t="shared" ref="C3155:C3218" si="252" xml:space="preserve"> "#" &amp; IFERROR(MID(A3155,1,FIND(",",A3155,1)-1),"")</f>
        <v>#</v>
      </c>
      <c r="D3155" s="29">
        <f t="shared" si="249"/>
        <v>1</v>
      </c>
      <c r="E3155" s="30" t="str">
        <f t="shared" si="251"/>
        <v>NA</v>
      </c>
      <c r="F3155" s="44" t="str">
        <f t="shared" si="250"/>
        <v/>
      </c>
      <c r="G3155" s="29"/>
    </row>
    <row r="3156" spans="2:7" x14ac:dyDescent="0.25">
      <c r="B3156" s="29">
        <f t="shared" si="248"/>
        <v>0</v>
      </c>
      <c r="C3156" s="29" t="str">
        <f t="shared" si="252"/>
        <v>#</v>
      </c>
      <c r="D3156" s="29">
        <f t="shared" si="249"/>
        <v>1</v>
      </c>
      <c r="E3156" s="30" t="str">
        <f t="shared" si="251"/>
        <v>NA</v>
      </c>
      <c r="F3156" s="44" t="str">
        <f t="shared" si="250"/>
        <v/>
      </c>
      <c r="G3156" s="29"/>
    </row>
    <row r="3157" spans="2:7" x14ac:dyDescent="0.25">
      <c r="B3157" s="29">
        <f t="shared" si="248"/>
        <v>0</v>
      </c>
      <c r="C3157" s="29" t="str">
        <f t="shared" si="252"/>
        <v>#</v>
      </c>
      <c r="D3157" s="29">
        <f t="shared" si="249"/>
        <v>1</v>
      </c>
      <c r="E3157" s="30" t="str">
        <f t="shared" si="251"/>
        <v>NA</v>
      </c>
      <c r="F3157" s="44" t="str">
        <f t="shared" si="250"/>
        <v/>
      </c>
      <c r="G3157" s="29"/>
    </row>
    <row r="3158" spans="2:7" x14ac:dyDescent="0.25">
      <c r="B3158" s="29">
        <f t="shared" si="248"/>
        <v>0</v>
      </c>
      <c r="C3158" s="29" t="str">
        <f t="shared" si="252"/>
        <v>#</v>
      </c>
      <c r="D3158" s="29">
        <f t="shared" si="249"/>
        <v>1</v>
      </c>
      <c r="E3158" s="30" t="str">
        <f t="shared" si="251"/>
        <v>NA</v>
      </c>
      <c r="F3158" s="44" t="str">
        <f t="shared" si="250"/>
        <v/>
      </c>
      <c r="G3158" s="29"/>
    </row>
    <row r="3159" spans="2:7" x14ac:dyDescent="0.25">
      <c r="B3159" s="29">
        <f t="shared" si="248"/>
        <v>0</v>
      </c>
      <c r="C3159" s="29" t="str">
        <f t="shared" si="252"/>
        <v>#</v>
      </c>
      <c r="D3159" s="29">
        <f t="shared" si="249"/>
        <v>1</v>
      </c>
      <c r="E3159" s="30" t="str">
        <f t="shared" si="251"/>
        <v>NA</v>
      </c>
      <c r="F3159" s="44" t="str">
        <f t="shared" si="250"/>
        <v/>
      </c>
      <c r="G3159" s="29"/>
    </row>
    <row r="3160" spans="2:7" x14ac:dyDescent="0.25">
      <c r="B3160" s="29">
        <f t="shared" si="248"/>
        <v>0</v>
      </c>
      <c r="C3160" s="29" t="str">
        <f t="shared" si="252"/>
        <v>#</v>
      </c>
      <c r="D3160" s="29">
        <f t="shared" si="249"/>
        <v>1</v>
      </c>
      <c r="E3160" s="30" t="str">
        <f t="shared" si="251"/>
        <v>NA</v>
      </c>
      <c r="F3160" s="44" t="str">
        <f t="shared" si="250"/>
        <v/>
      </c>
      <c r="G3160" s="29"/>
    </row>
    <row r="3161" spans="2:7" x14ac:dyDescent="0.25">
      <c r="B3161" s="29">
        <f t="shared" si="248"/>
        <v>0</v>
      </c>
      <c r="C3161" s="29" t="str">
        <f t="shared" si="252"/>
        <v>#</v>
      </c>
      <c r="D3161" s="29">
        <f t="shared" si="249"/>
        <v>1</v>
      </c>
      <c r="E3161" s="30" t="str">
        <f t="shared" si="251"/>
        <v>NA</v>
      </c>
      <c r="F3161" s="44" t="str">
        <f t="shared" si="250"/>
        <v/>
      </c>
      <c r="G3161" s="29"/>
    </row>
    <row r="3162" spans="2:7" x14ac:dyDescent="0.25">
      <c r="B3162" s="29">
        <f t="shared" si="248"/>
        <v>0</v>
      </c>
      <c r="C3162" s="29" t="str">
        <f t="shared" si="252"/>
        <v>#</v>
      </c>
      <c r="D3162" s="29">
        <f t="shared" si="249"/>
        <v>1</v>
      </c>
      <c r="E3162" s="30" t="str">
        <f t="shared" si="251"/>
        <v>NA</v>
      </c>
      <c r="F3162" s="44" t="str">
        <f t="shared" si="250"/>
        <v/>
      </c>
      <c r="G3162" s="29"/>
    </row>
    <row r="3163" spans="2:7" x14ac:dyDescent="0.25">
      <c r="B3163" s="29">
        <f t="shared" si="248"/>
        <v>0</v>
      </c>
      <c r="C3163" s="29" t="str">
        <f t="shared" si="252"/>
        <v>#</v>
      </c>
      <c r="D3163" s="29">
        <f t="shared" si="249"/>
        <v>1</v>
      </c>
      <c r="E3163" s="30" t="str">
        <f t="shared" si="251"/>
        <v>NA</v>
      </c>
      <c r="F3163" s="44" t="str">
        <f t="shared" si="250"/>
        <v/>
      </c>
      <c r="G3163" s="29"/>
    </row>
    <row r="3164" spans="2:7" x14ac:dyDescent="0.25">
      <c r="B3164" s="29">
        <f t="shared" si="248"/>
        <v>0</v>
      </c>
      <c r="C3164" s="29" t="str">
        <f t="shared" si="252"/>
        <v>#</v>
      </c>
      <c r="D3164" s="29">
        <f t="shared" si="249"/>
        <v>1</v>
      </c>
      <c r="E3164" s="30" t="str">
        <f t="shared" si="251"/>
        <v>NA</v>
      </c>
      <c r="F3164" s="44" t="str">
        <f t="shared" si="250"/>
        <v/>
      </c>
      <c r="G3164" s="29"/>
    </row>
    <row r="3165" spans="2:7" x14ac:dyDescent="0.25">
      <c r="B3165" s="29">
        <f t="shared" si="248"/>
        <v>0</v>
      </c>
      <c r="C3165" s="29" t="str">
        <f t="shared" si="252"/>
        <v>#</v>
      </c>
      <c r="D3165" s="29">
        <f t="shared" si="249"/>
        <v>1</v>
      </c>
      <c r="E3165" s="30" t="str">
        <f t="shared" si="251"/>
        <v>NA</v>
      </c>
      <c r="F3165" s="44" t="str">
        <f t="shared" si="250"/>
        <v/>
      </c>
      <c r="G3165" s="29"/>
    </row>
    <row r="3166" spans="2:7" x14ac:dyDescent="0.25">
      <c r="B3166" s="29">
        <f t="shared" si="248"/>
        <v>0</v>
      </c>
      <c r="C3166" s="29" t="str">
        <f t="shared" si="252"/>
        <v>#</v>
      </c>
      <c r="D3166" s="29">
        <f t="shared" si="249"/>
        <v>1</v>
      </c>
      <c r="E3166" s="30" t="str">
        <f t="shared" si="251"/>
        <v>NA</v>
      </c>
      <c r="F3166" s="44" t="str">
        <f t="shared" si="250"/>
        <v/>
      </c>
      <c r="G3166" s="29"/>
    </row>
    <row r="3167" spans="2:7" x14ac:dyDescent="0.25">
      <c r="B3167" s="29">
        <f t="shared" si="248"/>
        <v>0</v>
      </c>
      <c r="C3167" s="29" t="str">
        <f t="shared" si="252"/>
        <v>#</v>
      </c>
      <c r="D3167" s="29">
        <f t="shared" si="249"/>
        <v>1</v>
      </c>
      <c r="E3167" s="30" t="str">
        <f t="shared" si="251"/>
        <v>NA</v>
      </c>
      <c r="F3167" s="44" t="str">
        <f t="shared" si="250"/>
        <v/>
      </c>
      <c r="G3167" s="29"/>
    </row>
    <row r="3168" spans="2:7" x14ac:dyDescent="0.25">
      <c r="B3168" s="29">
        <f t="shared" si="248"/>
        <v>0</v>
      </c>
      <c r="C3168" s="29" t="str">
        <f t="shared" si="252"/>
        <v>#</v>
      </c>
      <c r="D3168" s="29">
        <f t="shared" si="249"/>
        <v>1</v>
      </c>
      <c r="E3168" s="30" t="str">
        <f t="shared" si="251"/>
        <v>NA</v>
      </c>
      <c r="F3168" s="44" t="str">
        <f t="shared" si="250"/>
        <v/>
      </c>
      <c r="G3168" s="29"/>
    </row>
    <row r="3169" spans="2:7" x14ac:dyDescent="0.25">
      <c r="B3169" s="29">
        <f t="shared" si="248"/>
        <v>0</v>
      </c>
      <c r="C3169" s="29" t="str">
        <f t="shared" si="252"/>
        <v>#</v>
      </c>
      <c r="D3169" s="29">
        <f t="shared" si="249"/>
        <v>1</v>
      </c>
      <c r="E3169" s="30" t="str">
        <f t="shared" si="251"/>
        <v>NA</v>
      </c>
      <c r="F3169" s="44" t="str">
        <f t="shared" si="250"/>
        <v/>
      </c>
      <c r="G3169" s="29"/>
    </row>
    <row r="3170" spans="2:7" x14ac:dyDescent="0.25">
      <c r="B3170" s="29">
        <f t="shared" si="248"/>
        <v>0</v>
      </c>
      <c r="C3170" s="29" t="str">
        <f t="shared" si="252"/>
        <v>#</v>
      </c>
      <c r="D3170" s="29">
        <f t="shared" si="249"/>
        <v>1</v>
      </c>
      <c r="E3170" s="30" t="str">
        <f t="shared" si="251"/>
        <v>NA</v>
      </c>
      <c r="F3170" s="44" t="str">
        <f t="shared" si="250"/>
        <v/>
      </c>
      <c r="G3170" s="29"/>
    </row>
    <row r="3171" spans="2:7" x14ac:dyDescent="0.25">
      <c r="B3171" s="29">
        <f t="shared" si="248"/>
        <v>0</v>
      </c>
      <c r="C3171" s="29" t="str">
        <f t="shared" si="252"/>
        <v>#</v>
      </c>
      <c r="D3171" s="29">
        <f t="shared" si="249"/>
        <v>1</v>
      </c>
      <c r="E3171" s="30" t="str">
        <f t="shared" si="251"/>
        <v>NA</v>
      </c>
      <c r="F3171" s="44" t="str">
        <f t="shared" si="250"/>
        <v/>
      </c>
      <c r="G3171" s="29"/>
    </row>
    <row r="3172" spans="2:7" x14ac:dyDescent="0.25">
      <c r="B3172" s="29">
        <f t="shared" si="248"/>
        <v>0</v>
      </c>
      <c r="C3172" s="29" t="str">
        <f t="shared" si="252"/>
        <v>#</v>
      </c>
      <c r="D3172" s="29">
        <f t="shared" si="249"/>
        <v>1</v>
      </c>
      <c r="E3172" s="30" t="str">
        <f t="shared" si="251"/>
        <v>NA</v>
      </c>
      <c r="F3172" s="44" t="str">
        <f t="shared" si="250"/>
        <v/>
      </c>
      <c r="G3172" s="29"/>
    </row>
    <row r="3173" spans="2:7" x14ac:dyDescent="0.25">
      <c r="B3173" s="29">
        <f t="shared" si="248"/>
        <v>0</v>
      </c>
      <c r="C3173" s="29" t="str">
        <f t="shared" si="252"/>
        <v>#</v>
      </c>
      <c r="D3173" s="29">
        <f t="shared" si="249"/>
        <v>1</v>
      </c>
      <c r="E3173" s="30" t="str">
        <f t="shared" si="251"/>
        <v>NA</v>
      </c>
      <c r="F3173" s="44" t="str">
        <f t="shared" si="250"/>
        <v/>
      </c>
      <c r="G3173" s="29"/>
    </row>
    <row r="3174" spans="2:7" x14ac:dyDescent="0.25">
      <c r="B3174" s="29">
        <f t="shared" si="248"/>
        <v>0</v>
      </c>
      <c r="C3174" s="29" t="str">
        <f t="shared" si="252"/>
        <v>#</v>
      </c>
      <c r="D3174" s="29">
        <f t="shared" si="249"/>
        <v>1</v>
      </c>
      <c r="E3174" s="30" t="str">
        <f t="shared" si="251"/>
        <v>NA</v>
      </c>
      <c r="F3174" s="44" t="str">
        <f t="shared" si="250"/>
        <v/>
      </c>
      <c r="G3174" s="29"/>
    </row>
    <row r="3175" spans="2:7" x14ac:dyDescent="0.25">
      <c r="B3175" s="29">
        <f t="shared" si="248"/>
        <v>0</v>
      </c>
      <c r="C3175" s="29" t="str">
        <f t="shared" si="252"/>
        <v>#</v>
      </c>
      <c r="D3175" s="29">
        <f t="shared" si="249"/>
        <v>1</v>
      </c>
      <c r="E3175" s="30" t="str">
        <f t="shared" si="251"/>
        <v>NA</v>
      </c>
      <c r="F3175" s="44" t="str">
        <f t="shared" si="250"/>
        <v/>
      </c>
      <c r="G3175" s="29"/>
    </row>
    <row r="3176" spans="2:7" x14ac:dyDescent="0.25">
      <c r="B3176" s="29">
        <f t="shared" si="248"/>
        <v>0</v>
      </c>
      <c r="C3176" s="29" t="str">
        <f t="shared" si="252"/>
        <v>#</v>
      </c>
      <c r="D3176" s="29">
        <f t="shared" si="249"/>
        <v>1</v>
      </c>
      <c r="E3176" s="30" t="str">
        <f t="shared" si="251"/>
        <v>NA</v>
      </c>
      <c r="F3176" s="44" t="str">
        <f t="shared" si="250"/>
        <v/>
      </c>
      <c r="G3176" s="29"/>
    </row>
    <row r="3177" spans="2:7" x14ac:dyDescent="0.25">
      <c r="B3177" s="29">
        <f t="shared" si="248"/>
        <v>0</v>
      </c>
      <c r="C3177" s="29" t="str">
        <f t="shared" si="252"/>
        <v>#</v>
      </c>
      <c r="D3177" s="29">
        <f t="shared" si="249"/>
        <v>1</v>
      </c>
      <c r="E3177" s="30" t="str">
        <f t="shared" si="251"/>
        <v>NA</v>
      </c>
      <c r="F3177" s="44" t="str">
        <f t="shared" si="250"/>
        <v/>
      </c>
      <c r="G3177" s="29"/>
    </row>
    <row r="3178" spans="2:7" x14ac:dyDescent="0.25">
      <c r="B3178" s="29">
        <f t="shared" si="248"/>
        <v>0</v>
      </c>
      <c r="C3178" s="29" t="str">
        <f t="shared" si="252"/>
        <v>#</v>
      </c>
      <c r="D3178" s="29">
        <f t="shared" si="249"/>
        <v>1</v>
      </c>
      <c r="E3178" s="30" t="str">
        <f t="shared" si="251"/>
        <v>NA</v>
      </c>
      <c r="F3178" s="44" t="str">
        <f t="shared" si="250"/>
        <v/>
      </c>
      <c r="G3178" s="29"/>
    </row>
    <row r="3179" spans="2:7" x14ac:dyDescent="0.25">
      <c r="B3179" s="29">
        <f t="shared" si="248"/>
        <v>0</v>
      </c>
      <c r="C3179" s="29" t="str">
        <f t="shared" si="252"/>
        <v>#</v>
      </c>
      <c r="D3179" s="29">
        <f t="shared" si="249"/>
        <v>1</v>
      </c>
      <c r="E3179" s="30" t="str">
        <f t="shared" si="251"/>
        <v>NA</v>
      </c>
      <c r="F3179" s="44" t="str">
        <f t="shared" si="250"/>
        <v/>
      </c>
      <c r="G3179" s="29"/>
    </row>
    <row r="3180" spans="2:7" x14ac:dyDescent="0.25">
      <c r="B3180" s="29">
        <f t="shared" si="248"/>
        <v>0</v>
      </c>
      <c r="C3180" s="29" t="str">
        <f t="shared" si="252"/>
        <v>#</v>
      </c>
      <c r="D3180" s="29">
        <f t="shared" si="249"/>
        <v>1</v>
      </c>
      <c r="E3180" s="30" t="str">
        <f t="shared" si="251"/>
        <v>NA</v>
      </c>
      <c r="F3180" s="44" t="str">
        <f t="shared" si="250"/>
        <v/>
      </c>
      <c r="G3180" s="29"/>
    </row>
    <row r="3181" spans="2:7" x14ac:dyDescent="0.25">
      <c r="B3181" s="29">
        <f t="shared" si="248"/>
        <v>0</v>
      </c>
      <c r="C3181" s="29" t="str">
        <f t="shared" si="252"/>
        <v>#</v>
      </c>
      <c r="D3181" s="29">
        <f t="shared" si="249"/>
        <v>1</v>
      </c>
      <c r="E3181" s="30" t="str">
        <f t="shared" si="251"/>
        <v>NA</v>
      </c>
      <c r="F3181" s="44" t="str">
        <f t="shared" si="250"/>
        <v/>
      </c>
      <c r="G3181" s="29"/>
    </row>
    <row r="3182" spans="2:7" x14ac:dyDescent="0.25">
      <c r="B3182" s="29">
        <f t="shared" si="248"/>
        <v>0</v>
      </c>
      <c r="C3182" s="29" t="str">
        <f t="shared" si="252"/>
        <v>#</v>
      </c>
      <c r="D3182" s="29">
        <f t="shared" si="249"/>
        <v>1</v>
      </c>
      <c r="E3182" s="30" t="str">
        <f t="shared" si="251"/>
        <v>NA</v>
      </c>
      <c r="F3182" s="44" t="str">
        <f t="shared" si="250"/>
        <v/>
      </c>
      <c r="G3182" s="29"/>
    </row>
    <row r="3183" spans="2:7" x14ac:dyDescent="0.25">
      <c r="B3183" s="29">
        <f t="shared" si="248"/>
        <v>0</v>
      </c>
      <c r="C3183" s="29" t="str">
        <f t="shared" si="252"/>
        <v>#</v>
      </c>
      <c r="D3183" s="29">
        <f t="shared" si="249"/>
        <v>1</v>
      </c>
      <c r="E3183" s="30" t="str">
        <f t="shared" si="251"/>
        <v>NA</v>
      </c>
      <c r="F3183" s="44" t="str">
        <f t="shared" si="250"/>
        <v/>
      </c>
      <c r="G3183" s="29"/>
    </row>
    <row r="3184" spans="2:7" x14ac:dyDescent="0.25">
      <c r="B3184" s="29">
        <f t="shared" si="248"/>
        <v>0</v>
      </c>
      <c r="C3184" s="29" t="str">
        <f t="shared" si="252"/>
        <v>#</v>
      </c>
      <c r="D3184" s="29">
        <f t="shared" si="249"/>
        <v>1</v>
      </c>
      <c r="E3184" s="30" t="str">
        <f t="shared" si="251"/>
        <v>NA</v>
      </c>
      <c r="F3184" s="44" t="str">
        <f t="shared" si="250"/>
        <v/>
      </c>
      <c r="G3184" s="29"/>
    </row>
    <row r="3185" spans="2:7" x14ac:dyDescent="0.25">
      <c r="B3185" s="29">
        <f t="shared" si="248"/>
        <v>0</v>
      </c>
      <c r="C3185" s="29" t="str">
        <f t="shared" si="252"/>
        <v>#</v>
      </c>
      <c r="D3185" s="29">
        <f t="shared" si="249"/>
        <v>1</v>
      </c>
      <c r="E3185" s="30" t="str">
        <f t="shared" si="251"/>
        <v>NA</v>
      </c>
      <c r="F3185" s="44" t="str">
        <f t="shared" si="250"/>
        <v/>
      </c>
      <c r="G3185" s="29"/>
    </row>
    <row r="3186" spans="2:7" x14ac:dyDescent="0.25">
      <c r="B3186" s="29">
        <f t="shared" si="248"/>
        <v>0</v>
      </c>
      <c r="C3186" s="29" t="str">
        <f t="shared" si="252"/>
        <v>#</v>
      </c>
      <c r="D3186" s="29">
        <f t="shared" si="249"/>
        <v>1</v>
      </c>
      <c r="E3186" s="30" t="str">
        <f t="shared" si="251"/>
        <v>NA</v>
      </c>
      <c r="F3186" s="44" t="str">
        <f t="shared" si="250"/>
        <v/>
      </c>
      <c r="G3186" s="29"/>
    </row>
    <row r="3187" spans="2:7" x14ac:dyDescent="0.25">
      <c r="B3187" s="29">
        <f t="shared" si="248"/>
        <v>0</v>
      </c>
      <c r="C3187" s="29" t="str">
        <f t="shared" si="252"/>
        <v>#</v>
      </c>
      <c r="D3187" s="29">
        <f t="shared" si="249"/>
        <v>1</v>
      </c>
      <c r="E3187" s="30" t="str">
        <f t="shared" si="251"/>
        <v>NA</v>
      </c>
      <c r="F3187" s="44" t="str">
        <f t="shared" si="250"/>
        <v/>
      </c>
      <c r="G3187" s="29"/>
    </row>
    <row r="3188" spans="2:7" x14ac:dyDescent="0.25">
      <c r="B3188" s="29">
        <f t="shared" si="248"/>
        <v>0</v>
      </c>
      <c r="C3188" s="29" t="str">
        <f t="shared" si="252"/>
        <v>#</v>
      </c>
      <c r="D3188" s="29">
        <f t="shared" si="249"/>
        <v>1</v>
      </c>
      <c r="E3188" s="30" t="str">
        <f t="shared" si="251"/>
        <v>NA</v>
      </c>
      <c r="F3188" s="44" t="str">
        <f t="shared" si="250"/>
        <v/>
      </c>
      <c r="G3188" s="29"/>
    </row>
    <row r="3189" spans="2:7" x14ac:dyDescent="0.25">
      <c r="B3189" s="29">
        <f t="shared" si="248"/>
        <v>0</v>
      </c>
      <c r="C3189" s="29" t="str">
        <f t="shared" si="252"/>
        <v>#</v>
      </c>
      <c r="D3189" s="29">
        <f t="shared" si="249"/>
        <v>1</v>
      </c>
      <c r="E3189" s="30" t="str">
        <f t="shared" si="251"/>
        <v>NA</v>
      </c>
      <c r="F3189" s="44" t="str">
        <f t="shared" si="250"/>
        <v/>
      </c>
      <c r="G3189" s="29"/>
    </row>
    <row r="3190" spans="2:7" x14ac:dyDescent="0.25">
      <c r="B3190" s="29">
        <f t="shared" si="248"/>
        <v>0</v>
      </c>
      <c r="C3190" s="29" t="str">
        <f t="shared" si="252"/>
        <v>#</v>
      </c>
      <c r="D3190" s="29">
        <f t="shared" si="249"/>
        <v>1</v>
      </c>
      <c r="E3190" s="30" t="str">
        <f t="shared" si="251"/>
        <v>NA</v>
      </c>
      <c r="F3190" s="44" t="str">
        <f t="shared" si="250"/>
        <v/>
      </c>
      <c r="G3190" s="29"/>
    </row>
    <row r="3191" spans="2:7" x14ac:dyDescent="0.25">
      <c r="B3191" s="29">
        <f t="shared" si="248"/>
        <v>0</v>
      </c>
      <c r="C3191" s="29" t="str">
        <f t="shared" si="252"/>
        <v>#</v>
      </c>
      <c r="D3191" s="29">
        <f t="shared" si="249"/>
        <v>1</v>
      </c>
      <c r="E3191" s="30" t="str">
        <f t="shared" si="251"/>
        <v>NA</v>
      </c>
      <c r="F3191" s="44" t="str">
        <f t="shared" si="250"/>
        <v/>
      </c>
      <c r="G3191" s="29"/>
    </row>
    <row r="3192" spans="2:7" x14ac:dyDescent="0.25">
      <c r="B3192" s="29">
        <f t="shared" si="248"/>
        <v>0</v>
      </c>
      <c r="C3192" s="29" t="str">
        <f t="shared" si="252"/>
        <v>#</v>
      </c>
      <c r="D3192" s="29">
        <f t="shared" si="249"/>
        <v>1</v>
      </c>
      <c r="E3192" s="30" t="str">
        <f t="shared" si="251"/>
        <v>NA</v>
      </c>
      <c r="F3192" s="44" t="str">
        <f t="shared" si="250"/>
        <v/>
      </c>
      <c r="G3192" s="29"/>
    </row>
    <row r="3193" spans="2:7" x14ac:dyDescent="0.25">
      <c r="B3193" s="29">
        <f t="shared" si="248"/>
        <v>0</v>
      </c>
      <c r="C3193" s="29" t="str">
        <f t="shared" si="252"/>
        <v>#</v>
      </c>
      <c r="D3193" s="29">
        <f t="shared" si="249"/>
        <v>1</v>
      </c>
      <c r="E3193" s="30" t="str">
        <f t="shared" si="251"/>
        <v>NA</v>
      </c>
      <c r="F3193" s="44" t="str">
        <f t="shared" si="250"/>
        <v/>
      </c>
      <c r="G3193" s="29"/>
    </row>
    <row r="3194" spans="2:7" x14ac:dyDescent="0.25">
      <c r="B3194" s="29">
        <f t="shared" si="248"/>
        <v>0</v>
      </c>
      <c r="C3194" s="29" t="str">
        <f t="shared" si="252"/>
        <v>#</v>
      </c>
      <c r="D3194" s="29">
        <f t="shared" si="249"/>
        <v>1</v>
      </c>
      <c r="E3194" s="30" t="str">
        <f t="shared" si="251"/>
        <v>NA</v>
      </c>
      <c r="F3194" s="44" t="str">
        <f t="shared" si="250"/>
        <v/>
      </c>
      <c r="G3194" s="29"/>
    </row>
    <row r="3195" spans="2:7" x14ac:dyDescent="0.25">
      <c r="B3195" s="29">
        <f t="shared" si="248"/>
        <v>0</v>
      </c>
      <c r="C3195" s="29" t="str">
        <f t="shared" si="252"/>
        <v>#</v>
      </c>
      <c r="D3195" s="29">
        <f t="shared" si="249"/>
        <v>1</v>
      </c>
      <c r="E3195" s="30" t="str">
        <f t="shared" si="251"/>
        <v>NA</v>
      </c>
      <c r="F3195" s="44" t="str">
        <f t="shared" si="250"/>
        <v/>
      </c>
      <c r="G3195" s="29"/>
    </row>
    <row r="3196" spans="2:7" x14ac:dyDescent="0.25">
      <c r="B3196" s="29">
        <f t="shared" si="248"/>
        <v>0</v>
      </c>
      <c r="C3196" s="29" t="str">
        <f t="shared" si="252"/>
        <v>#</v>
      </c>
      <c r="D3196" s="29">
        <f t="shared" si="249"/>
        <v>1</v>
      </c>
      <c r="E3196" s="30" t="str">
        <f t="shared" si="251"/>
        <v>NA</v>
      </c>
      <c r="F3196" s="44" t="str">
        <f t="shared" si="250"/>
        <v/>
      </c>
      <c r="G3196" s="29"/>
    </row>
    <row r="3197" spans="2:7" x14ac:dyDescent="0.25">
      <c r="B3197" s="29">
        <f t="shared" si="248"/>
        <v>0</v>
      </c>
      <c r="C3197" s="29" t="str">
        <f t="shared" si="252"/>
        <v>#</v>
      </c>
      <c r="D3197" s="29">
        <f t="shared" si="249"/>
        <v>1</v>
      </c>
      <c r="E3197" s="30" t="str">
        <f t="shared" si="251"/>
        <v>NA</v>
      </c>
      <c r="F3197" s="44" t="str">
        <f t="shared" si="250"/>
        <v/>
      </c>
      <c r="G3197" s="29"/>
    </row>
    <row r="3198" spans="2:7" x14ac:dyDescent="0.25">
      <c r="B3198" s="29">
        <f t="shared" si="248"/>
        <v>0</v>
      </c>
      <c r="C3198" s="29" t="str">
        <f t="shared" si="252"/>
        <v>#</v>
      </c>
      <c r="D3198" s="29">
        <f t="shared" si="249"/>
        <v>1</v>
      </c>
      <c r="E3198" s="30" t="str">
        <f t="shared" si="251"/>
        <v>NA</v>
      </c>
      <c r="F3198" s="44" t="str">
        <f t="shared" si="250"/>
        <v/>
      </c>
      <c r="G3198" s="29"/>
    </row>
    <row r="3199" spans="2:7" x14ac:dyDescent="0.25">
      <c r="B3199" s="29">
        <f t="shared" si="248"/>
        <v>0</v>
      </c>
      <c r="C3199" s="29" t="str">
        <f t="shared" si="252"/>
        <v>#</v>
      </c>
      <c r="D3199" s="29">
        <f t="shared" si="249"/>
        <v>1</v>
      </c>
      <c r="E3199" s="30" t="str">
        <f t="shared" si="251"/>
        <v>NA</v>
      </c>
      <c r="F3199" s="44" t="str">
        <f t="shared" si="250"/>
        <v/>
      </c>
      <c r="G3199" s="29"/>
    </row>
    <row r="3200" spans="2:7" x14ac:dyDescent="0.25">
      <c r="B3200" s="29">
        <f t="shared" si="248"/>
        <v>0</v>
      </c>
      <c r="C3200" s="29" t="str">
        <f t="shared" si="252"/>
        <v>#</v>
      </c>
      <c r="D3200" s="29">
        <f t="shared" si="249"/>
        <v>1</v>
      </c>
      <c r="E3200" s="30" t="str">
        <f t="shared" si="251"/>
        <v>NA</v>
      </c>
      <c r="F3200" s="44" t="str">
        <f t="shared" si="250"/>
        <v/>
      </c>
      <c r="G3200" s="29"/>
    </row>
    <row r="3201" spans="2:7" x14ac:dyDescent="0.25">
      <c r="B3201" s="29">
        <f t="shared" si="248"/>
        <v>0</v>
      </c>
      <c r="C3201" s="29" t="str">
        <f t="shared" si="252"/>
        <v>#</v>
      </c>
      <c r="D3201" s="29">
        <f t="shared" si="249"/>
        <v>1</v>
      </c>
      <c r="E3201" s="30" t="str">
        <f t="shared" si="251"/>
        <v>NA</v>
      </c>
      <c r="F3201" s="44" t="str">
        <f t="shared" si="250"/>
        <v/>
      </c>
      <c r="G3201" s="29"/>
    </row>
    <row r="3202" spans="2:7" x14ac:dyDescent="0.25">
      <c r="B3202" s="29">
        <f t="shared" ref="B3202:B3254" si="253">LEN(A3202)</f>
        <v>0</v>
      </c>
      <c r="C3202" s="29" t="str">
        <f t="shared" si="252"/>
        <v>#</v>
      </c>
      <c r="D3202" s="29">
        <f t="shared" ref="D3202:D3254" si="254">LEN(C3202)</f>
        <v>1</v>
      </c>
      <c r="E3202" s="30" t="str">
        <f t="shared" si="251"/>
        <v>NA</v>
      </c>
      <c r="F3202" s="44" t="str">
        <f t="shared" ref="F3202:F3254" si="255">IFERROR(MID(E3202,1,FIND(",",E3202,1)-1),"")</f>
        <v/>
      </c>
      <c r="G3202" s="29"/>
    </row>
    <row r="3203" spans="2:7" x14ac:dyDescent="0.25">
      <c r="B3203" s="29">
        <f t="shared" si="253"/>
        <v>0</v>
      </c>
      <c r="C3203" s="29" t="str">
        <f t="shared" si="252"/>
        <v>#</v>
      </c>
      <c r="D3203" s="29">
        <f t="shared" si="254"/>
        <v>1</v>
      </c>
      <c r="E3203" s="30" t="str">
        <f t="shared" si="251"/>
        <v>NA</v>
      </c>
      <c r="F3203" s="44" t="str">
        <f t="shared" si="255"/>
        <v/>
      </c>
      <c r="G3203" s="29"/>
    </row>
    <row r="3204" spans="2:7" x14ac:dyDescent="0.25">
      <c r="B3204" s="29">
        <f t="shared" si="253"/>
        <v>0</v>
      </c>
      <c r="C3204" s="29" t="str">
        <f t="shared" si="252"/>
        <v>#</v>
      </c>
      <c r="D3204" s="29">
        <f t="shared" si="254"/>
        <v>1</v>
      </c>
      <c r="E3204" s="30" t="str">
        <f t="shared" si="251"/>
        <v>NA</v>
      </c>
      <c r="F3204" s="44" t="str">
        <f t="shared" si="255"/>
        <v/>
      </c>
      <c r="G3204" s="29"/>
    </row>
    <row r="3205" spans="2:7" x14ac:dyDescent="0.25">
      <c r="B3205" s="29">
        <f t="shared" si="253"/>
        <v>0</v>
      </c>
      <c r="C3205" s="29" t="str">
        <f t="shared" si="252"/>
        <v>#</v>
      </c>
      <c r="D3205" s="29">
        <f t="shared" si="254"/>
        <v>1</v>
      </c>
      <c r="E3205" s="30" t="str">
        <f t="shared" ref="E3205:E3254" si="256">IFERROR(TEXT(DATE(RIGHT(MID(A3205,FIND("µ",SUBSTITUTE(A3205,",","µ",1))+2,FIND("µ",SUBSTITUTE(A3205,",","µ",2))-FIND("µ",SUBSTITUTE(A3205,",","µ",1))+4),4),MONTH(1&amp;MID(MID(A3205,FIND("µ",SUBSTITUTE(A3205,",","µ",1))+2,FIND("µ",SUBSTITUTE(A3205,",","µ",2))-FIND("µ",SUBSTITUTE(A3205,",","µ",1))+4),1,FIND(" ",MID(A3205,FIND("µ",SUBSTITUTE(A3205,",","µ",1))+2,FIND("µ",SUBSTITUTE(A3205,",","µ",2))-FIND("µ",SUBSTITUTE(A3205,",","µ",1))+4))-1)),MID(MID(A3205,FIND("µ",SUBSTITUTE(A3205,",","µ",1))+2,FIND("µ",SUBSTITUTE(A3205,",","µ",2))-FIND("µ",SUBSTITUTE(A3205,",","µ",1))+4),FIND(" ",MID(A3205,FIND("µ",SUBSTITUTE(A3205,",","µ",1))+2,FIND("µ",SUBSTITUTE(A3205,",","µ",2))-FIND("µ",SUBSTITUTE(A3205,",","µ",1))+4))+1,2)),"JJ/MM/AA") &amp;","&amp;" "&amp; TEXT(VALUE(MID(A3205,FIND(""",""",A3205)+3,10)),"hh:mm:ss")&amp;" "&amp;MID(A3205,FIND("µ",SUBSTITUTE(A3205,",","µ",4))+2,FIND("µ",SUBSTITUTE(A3205,",","µ",5))-FIND("µ",SUBSTITUTE(A3205,",","µ",4))-3) &amp;" "&amp;MID(A3205,FIND("µ",SUBSTITUTE(A3205,",","µ",20))+2,FIND("µ",SUBSTITUTE(A3205,",","µ",21))-FIND("µ",SUBSTITUTE(A3205,",","µ",20))-3)&amp;" "&amp;MID(A3205,FIND("µ",SUBSTITUTE(A3205,",","µ",25))+2,FIND("µ",SUBSTITUTE(A3205,",","µ",26))-FIND("µ",SUBSTITUTE(A3205,",","µ",25))-3)&amp;" "&amp;"€"&amp;MID(A3205,FIND("µ",SUBSTITUTE(A3205,",","µ",26))+2,FIND("µ",SUBSTITUTE(A3205,",","µ",27))-FIND("µ",SUBSTITUTE(A3205,",","µ",26))-3),"NA")</f>
        <v>NA</v>
      </c>
      <c r="F3205" s="44" t="str">
        <f t="shared" si="255"/>
        <v/>
      </c>
      <c r="G3205" s="29"/>
    </row>
    <row r="3206" spans="2:7" x14ac:dyDescent="0.25">
      <c r="B3206" s="29">
        <f t="shared" si="253"/>
        <v>0</v>
      </c>
      <c r="C3206" s="29" t="str">
        <f t="shared" si="252"/>
        <v>#</v>
      </c>
      <c r="D3206" s="29">
        <f t="shared" si="254"/>
        <v>1</v>
      </c>
      <c r="E3206" s="30" t="str">
        <f t="shared" si="256"/>
        <v>NA</v>
      </c>
      <c r="F3206" s="44" t="str">
        <f t="shared" si="255"/>
        <v/>
      </c>
      <c r="G3206" s="29"/>
    </row>
    <row r="3207" spans="2:7" x14ac:dyDescent="0.25">
      <c r="B3207" s="29">
        <f t="shared" si="253"/>
        <v>0</v>
      </c>
      <c r="C3207" s="29" t="str">
        <f t="shared" si="252"/>
        <v>#</v>
      </c>
      <c r="D3207" s="29">
        <f t="shared" si="254"/>
        <v>1</v>
      </c>
      <c r="E3207" s="30" t="str">
        <f t="shared" si="256"/>
        <v>NA</v>
      </c>
      <c r="F3207" s="44" t="str">
        <f t="shared" si="255"/>
        <v/>
      </c>
      <c r="G3207" s="29"/>
    </row>
    <row r="3208" spans="2:7" x14ac:dyDescent="0.25">
      <c r="B3208" s="29">
        <f t="shared" si="253"/>
        <v>0</v>
      </c>
      <c r="C3208" s="29" t="str">
        <f t="shared" si="252"/>
        <v>#</v>
      </c>
      <c r="D3208" s="29">
        <f t="shared" si="254"/>
        <v>1</v>
      </c>
      <c r="E3208" s="30" t="str">
        <f t="shared" si="256"/>
        <v>NA</v>
      </c>
      <c r="F3208" s="44" t="str">
        <f t="shared" si="255"/>
        <v/>
      </c>
      <c r="G3208" s="29"/>
    </row>
    <row r="3209" spans="2:7" x14ac:dyDescent="0.25">
      <c r="B3209" s="29">
        <f t="shared" si="253"/>
        <v>0</v>
      </c>
      <c r="C3209" s="29" t="str">
        <f t="shared" si="252"/>
        <v>#</v>
      </c>
      <c r="D3209" s="29">
        <f t="shared" si="254"/>
        <v>1</v>
      </c>
      <c r="E3209" s="30" t="str">
        <f t="shared" si="256"/>
        <v>NA</v>
      </c>
      <c r="F3209" s="44" t="str">
        <f t="shared" si="255"/>
        <v/>
      </c>
      <c r="G3209" s="29"/>
    </row>
    <row r="3210" spans="2:7" x14ac:dyDescent="0.25">
      <c r="B3210" s="29">
        <f t="shared" si="253"/>
        <v>0</v>
      </c>
      <c r="C3210" s="29" t="str">
        <f t="shared" si="252"/>
        <v>#</v>
      </c>
      <c r="D3210" s="29">
        <f t="shared" si="254"/>
        <v>1</v>
      </c>
      <c r="E3210" s="30" t="str">
        <f t="shared" si="256"/>
        <v>NA</v>
      </c>
      <c r="F3210" s="44" t="str">
        <f t="shared" si="255"/>
        <v/>
      </c>
      <c r="G3210" s="29"/>
    </row>
    <row r="3211" spans="2:7" x14ac:dyDescent="0.25">
      <c r="B3211" s="29">
        <f t="shared" si="253"/>
        <v>0</v>
      </c>
      <c r="C3211" s="29" t="str">
        <f t="shared" si="252"/>
        <v>#</v>
      </c>
      <c r="D3211" s="29">
        <f t="shared" si="254"/>
        <v>1</v>
      </c>
      <c r="E3211" s="30" t="str">
        <f t="shared" si="256"/>
        <v>NA</v>
      </c>
      <c r="F3211" s="44" t="str">
        <f t="shared" si="255"/>
        <v/>
      </c>
      <c r="G3211" s="29"/>
    </row>
    <row r="3212" spans="2:7" x14ac:dyDescent="0.25">
      <c r="B3212" s="29">
        <f t="shared" si="253"/>
        <v>0</v>
      </c>
      <c r="C3212" s="29" t="str">
        <f t="shared" si="252"/>
        <v>#</v>
      </c>
      <c r="D3212" s="29">
        <f t="shared" si="254"/>
        <v>1</v>
      </c>
      <c r="E3212" s="30" t="str">
        <f t="shared" si="256"/>
        <v>NA</v>
      </c>
      <c r="F3212" s="44" t="str">
        <f t="shared" si="255"/>
        <v/>
      </c>
      <c r="G3212" s="29"/>
    </row>
    <row r="3213" spans="2:7" x14ac:dyDescent="0.25">
      <c r="B3213" s="29">
        <f t="shared" si="253"/>
        <v>0</v>
      </c>
      <c r="C3213" s="29" t="str">
        <f t="shared" si="252"/>
        <v>#</v>
      </c>
      <c r="D3213" s="29">
        <f t="shared" si="254"/>
        <v>1</v>
      </c>
      <c r="E3213" s="30" t="str">
        <f t="shared" si="256"/>
        <v>NA</v>
      </c>
      <c r="F3213" s="44" t="str">
        <f t="shared" si="255"/>
        <v/>
      </c>
      <c r="G3213" s="29"/>
    </row>
    <row r="3214" spans="2:7" x14ac:dyDescent="0.25">
      <c r="B3214" s="29">
        <f t="shared" si="253"/>
        <v>0</v>
      </c>
      <c r="C3214" s="29" t="str">
        <f t="shared" si="252"/>
        <v>#</v>
      </c>
      <c r="D3214" s="29">
        <f t="shared" si="254"/>
        <v>1</v>
      </c>
      <c r="E3214" s="30" t="str">
        <f t="shared" si="256"/>
        <v>NA</v>
      </c>
      <c r="F3214" s="44" t="str">
        <f t="shared" si="255"/>
        <v/>
      </c>
      <c r="G3214" s="29"/>
    </row>
    <row r="3215" spans="2:7" x14ac:dyDescent="0.25">
      <c r="B3215" s="29">
        <f t="shared" si="253"/>
        <v>0</v>
      </c>
      <c r="C3215" s="29" t="str">
        <f t="shared" si="252"/>
        <v>#</v>
      </c>
      <c r="D3215" s="29">
        <f t="shared" si="254"/>
        <v>1</v>
      </c>
      <c r="E3215" s="30" t="str">
        <f t="shared" si="256"/>
        <v>NA</v>
      </c>
      <c r="F3215" s="44" t="str">
        <f t="shared" si="255"/>
        <v/>
      </c>
      <c r="G3215" s="29"/>
    </row>
    <row r="3216" spans="2:7" x14ac:dyDescent="0.25">
      <c r="B3216" s="29">
        <f t="shared" si="253"/>
        <v>0</v>
      </c>
      <c r="C3216" s="29" t="str">
        <f t="shared" si="252"/>
        <v>#</v>
      </c>
      <c r="D3216" s="29">
        <f t="shared" si="254"/>
        <v>1</v>
      </c>
      <c r="E3216" s="30" t="str">
        <f t="shared" si="256"/>
        <v>NA</v>
      </c>
      <c r="F3216" s="44" t="str">
        <f t="shared" si="255"/>
        <v/>
      </c>
      <c r="G3216" s="29"/>
    </row>
    <row r="3217" spans="2:7" x14ac:dyDescent="0.25">
      <c r="B3217" s="29">
        <f t="shared" si="253"/>
        <v>0</v>
      </c>
      <c r="C3217" s="29" t="str">
        <f t="shared" si="252"/>
        <v>#</v>
      </c>
      <c r="D3217" s="29">
        <f t="shared" si="254"/>
        <v>1</v>
      </c>
      <c r="E3217" s="30" t="str">
        <f t="shared" si="256"/>
        <v>NA</v>
      </c>
      <c r="F3217" s="44" t="str">
        <f t="shared" si="255"/>
        <v/>
      </c>
      <c r="G3217" s="29"/>
    </row>
    <row r="3218" spans="2:7" x14ac:dyDescent="0.25">
      <c r="B3218" s="29">
        <f t="shared" si="253"/>
        <v>0</v>
      </c>
      <c r="C3218" s="29" t="str">
        <f t="shared" si="252"/>
        <v>#</v>
      </c>
      <c r="D3218" s="29">
        <f t="shared" si="254"/>
        <v>1</v>
      </c>
      <c r="E3218" s="30" t="str">
        <f t="shared" si="256"/>
        <v>NA</v>
      </c>
      <c r="F3218" s="44" t="str">
        <f t="shared" si="255"/>
        <v/>
      </c>
      <c r="G3218" s="29"/>
    </row>
    <row r="3219" spans="2:7" x14ac:dyDescent="0.25">
      <c r="B3219" s="29">
        <f t="shared" si="253"/>
        <v>0</v>
      </c>
      <c r="C3219" s="29" t="str">
        <f t="shared" ref="C3219:C3254" si="257" xml:space="preserve"> "#" &amp; IFERROR(MID(A3219,1,FIND(",",A3219,1)-1),"")</f>
        <v>#</v>
      </c>
      <c r="D3219" s="29">
        <f t="shared" si="254"/>
        <v>1</v>
      </c>
      <c r="E3219" s="30" t="str">
        <f t="shared" si="256"/>
        <v>NA</v>
      </c>
      <c r="F3219" s="44" t="str">
        <f t="shared" si="255"/>
        <v/>
      </c>
      <c r="G3219" s="29"/>
    </row>
    <row r="3220" spans="2:7" x14ac:dyDescent="0.25">
      <c r="B3220" s="29">
        <f t="shared" si="253"/>
        <v>0</v>
      </c>
      <c r="C3220" s="29" t="str">
        <f t="shared" si="257"/>
        <v>#</v>
      </c>
      <c r="D3220" s="29">
        <f t="shared" si="254"/>
        <v>1</v>
      </c>
      <c r="E3220" s="30" t="str">
        <f t="shared" si="256"/>
        <v>NA</v>
      </c>
      <c r="F3220" s="44" t="str">
        <f t="shared" si="255"/>
        <v/>
      </c>
      <c r="G3220" s="29"/>
    </row>
    <row r="3221" spans="2:7" x14ac:dyDescent="0.25">
      <c r="B3221" s="29">
        <f t="shared" si="253"/>
        <v>0</v>
      </c>
      <c r="C3221" s="29" t="str">
        <f t="shared" si="257"/>
        <v>#</v>
      </c>
      <c r="D3221" s="29">
        <f t="shared" si="254"/>
        <v>1</v>
      </c>
      <c r="E3221" s="30" t="str">
        <f t="shared" si="256"/>
        <v>NA</v>
      </c>
      <c r="F3221" s="44" t="str">
        <f t="shared" si="255"/>
        <v/>
      </c>
      <c r="G3221" s="29"/>
    </row>
    <row r="3222" spans="2:7" x14ac:dyDescent="0.25">
      <c r="B3222" s="29">
        <f t="shared" si="253"/>
        <v>0</v>
      </c>
      <c r="C3222" s="29" t="str">
        <f t="shared" si="257"/>
        <v>#</v>
      </c>
      <c r="D3222" s="29">
        <f t="shared" si="254"/>
        <v>1</v>
      </c>
      <c r="E3222" s="30" t="str">
        <f t="shared" si="256"/>
        <v>NA</v>
      </c>
      <c r="F3222" s="44" t="str">
        <f t="shared" si="255"/>
        <v/>
      </c>
      <c r="G3222" s="29"/>
    </row>
    <row r="3223" spans="2:7" x14ac:dyDescent="0.25">
      <c r="B3223" s="29">
        <f t="shared" si="253"/>
        <v>0</v>
      </c>
      <c r="C3223" s="29" t="str">
        <f t="shared" si="257"/>
        <v>#</v>
      </c>
      <c r="D3223" s="29">
        <f t="shared" si="254"/>
        <v>1</v>
      </c>
      <c r="E3223" s="30" t="str">
        <f t="shared" si="256"/>
        <v>NA</v>
      </c>
      <c r="F3223" s="44" t="str">
        <f t="shared" si="255"/>
        <v/>
      </c>
      <c r="G3223" s="29"/>
    </row>
    <row r="3224" spans="2:7" x14ac:dyDescent="0.25">
      <c r="B3224" s="29">
        <f t="shared" si="253"/>
        <v>0</v>
      </c>
      <c r="C3224" s="29" t="str">
        <f t="shared" si="257"/>
        <v>#</v>
      </c>
      <c r="D3224" s="29">
        <f t="shared" si="254"/>
        <v>1</v>
      </c>
      <c r="E3224" s="30" t="str">
        <f t="shared" si="256"/>
        <v>NA</v>
      </c>
      <c r="F3224" s="44" t="str">
        <f t="shared" si="255"/>
        <v/>
      </c>
      <c r="G3224" s="29"/>
    </row>
    <row r="3225" spans="2:7" x14ac:dyDescent="0.25">
      <c r="B3225" s="29">
        <f t="shared" si="253"/>
        <v>0</v>
      </c>
      <c r="C3225" s="29" t="str">
        <f t="shared" si="257"/>
        <v>#</v>
      </c>
      <c r="D3225" s="29">
        <f t="shared" si="254"/>
        <v>1</v>
      </c>
      <c r="E3225" s="30" t="str">
        <f t="shared" si="256"/>
        <v>NA</v>
      </c>
      <c r="F3225" s="44" t="str">
        <f t="shared" si="255"/>
        <v/>
      </c>
      <c r="G3225" s="29"/>
    </row>
    <row r="3226" spans="2:7" x14ac:dyDescent="0.25">
      <c r="B3226" s="29">
        <f t="shared" si="253"/>
        <v>0</v>
      </c>
      <c r="C3226" s="29" t="str">
        <f t="shared" si="257"/>
        <v>#</v>
      </c>
      <c r="D3226" s="29">
        <f t="shared" si="254"/>
        <v>1</v>
      </c>
      <c r="E3226" s="30" t="str">
        <f t="shared" si="256"/>
        <v>NA</v>
      </c>
      <c r="F3226" s="44" t="str">
        <f t="shared" si="255"/>
        <v/>
      </c>
      <c r="G3226" s="29"/>
    </row>
    <row r="3227" spans="2:7" x14ac:dyDescent="0.25">
      <c r="B3227" s="29">
        <f t="shared" si="253"/>
        <v>0</v>
      </c>
      <c r="C3227" s="29" t="str">
        <f t="shared" si="257"/>
        <v>#</v>
      </c>
      <c r="D3227" s="29">
        <f t="shared" si="254"/>
        <v>1</v>
      </c>
      <c r="E3227" s="30" t="str">
        <f t="shared" si="256"/>
        <v>NA</v>
      </c>
      <c r="F3227" s="44" t="str">
        <f t="shared" si="255"/>
        <v/>
      </c>
      <c r="G3227" s="29"/>
    </row>
    <row r="3228" spans="2:7" x14ac:dyDescent="0.25">
      <c r="B3228" s="29">
        <f t="shared" si="253"/>
        <v>0</v>
      </c>
      <c r="C3228" s="29" t="str">
        <f t="shared" si="257"/>
        <v>#</v>
      </c>
      <c r="D3228" s="29">
        <f t="shared" si="254"/>
        <v>1</v>
      </c>
      <c r="E3228" s="30" t="str">
        <f t="shared" si="256"/>
        <v>NA</v>
      </c>
      <c r="F3228" s="44" t="str">
        <f t="shared" si="255"/>
        <v/>
      </c>
      <c r="G3228" s="29"/>
    </row>
    <row r="3229" spans="2:7" x14ac:dyDescent="0.25">
      <c r="B3229" s="29">
        <f t="shared" si="253"/>
        <v>0</v>
      </c>
      <c r="C3229" s="29" t="str">
        <f t="shared" si="257"/>
        <v>#</v>
      </c>
      <c r="D3229" s="29">
        <f t="shared" si="254"/>
        <v>1</v>
      </c>
      <c r="E3229" s="30" t="str">
        <f t="shared" si="256"/>
        <v>NA</v>
      </c>
      <c r="F3229" s="44" t="str">
        <f t="shared" si="255"/>
        <v/>
      </c>
      <c r="G3229" s="29"/>
    </row>
    <row r="3230" spans="2:7" x14ac:dyDescent="0.25">
      <c r="B3230" s="29">
        <f t="shared" si="253"/>
        <v>0</v>
      </c>
      <c r="C3230" s="29" t="str">
        <f t="shared" si="257"/>
        <v>#</v>
      </c>
      <c r="D3230" s="29">
        <f t="shared" si="254"/>
        <v>1</v>
      </c>
      <c r="E3230" s="30" t="str">
        <f t="shared" si="256"/>
        <v>NA</v>
      </c>
      <c r="F3230" s="44" t="str">
        <f t="shared" si="255"/>
        <v/>
      </c>
      <c r="G3230" s="29"/>
    </row>
    <row r="3231" spans="2:7" x14ac:dyDescent="0.25">
      <c r="B3231" s="29">
        <f t="shared" si="253"/>
        <v>0</v>
      </c>
      <c r="C3231" s="29" t="str">
        <f t="shared" si="257"/>
        <v>#</v>
      </c>
      <c r="D3231" s="29">
        <f t="shared" si="254"/>
        <v>1</v>
      </c>
      <c r="E3231" s="30" t="str">
        <f t="shared" si="256"/>
        <v>NA</v>
      </c>
      <c r="F3231" s="44" t="str">
        <f t="shared" si="255"/>
        <v/>
      </c>
      <c r="G3231" s="29"/>
    </row>
    <row r="3232" spans="2:7" x14ac:dyDescent="0.25">
      <c r="B3232" s="29">
        <f t="shared" si="253"/>
        <v>0</v>
      </c>
      <c r="C3232" s="29" t="str">
        <f t="shared" si="257"/>
        <v>#</v>
      </c>
      <c r="D3232" s="29">
        <f t="shared" si="254"/>
        <v>1</v>
      </c>
      <c r="E3232" s="30" t="str">
        <f t="shared" si="256"/>
        <v>NA</v>
      </c>
      <c r="F3232" s="44" t="str">
        <f t="shared" si="255"/>
        <v/>
      </c>
      <c r="G3232" s="29"/>
    </row>
    <row r="3233" spans="2:7" x14ac:dyDescent="0.25">
      <c r="B3233" s="29">
        <f t="shared" si="253"/>
        <v>0</v>
      </c>
      <c r="C3233" s="29" t="str">
        <f t="shared" si="257"/>
        <v>#</v>
      </c>
      <c r="D3233" s="29">
        <f t="shared" si="254"/>
        <v>1</v>
      </c>
      <c r="E3233" s="30" t="str">
        <f t="shared" si="256"/>
        <v>NA</v>
      </c>
      <c r="F3233" s="44" t="str">
        <f t="shared" si="255"/>
        <v/>
      </c>
      <c r="G3233" s="29"/>
    </row>
    <row r="3234" spans="2:7" x14ac:dyDescent="0.25">
      <c r="B3234" s="29">
        <f t="shared" si="253"/>
        <v>0</v>
      </c>
      <c r="C3234" s="29" t="str">
        <f t="shared" si="257"/>
        <v>#</v>
      </c>
      <c r="D3234" s="29">
        <f t="shared" si="254"/>
        <v>1</v>
      </c>
      <c r="E3234" s="30" t="str">
        <f t="shared" si="256"/>
        <v>NA</v>
      </c>
      <c r="F3234" s="44" t="str">
        <f t="shared" si="255"/>
        <v/>
      </c>
      <c r="G3234" s="29"/>
    </row>
    <row r="3235" spans="2:7" x14ac:dyDescent="0.25">
      <c r="B3235" s="29">
        <f t="shared" si="253"/>
        <v>0</v>
      </c>
      <c r="C3235" s="29" t="str">
        <f t="shared" si="257"/>
        <v>#</v>
      </c>
      <c r="D3235" s="29">
        <f t="shared" si="254"/>
        <v>1</v>
      </c>
      <c r="E3235" s="30" t="str">
        <f t="shared" si="256"/>
        <v>NA</v>
      </c>
      <c r="F3235" s="44" t="str">
        <f t="shared" si="255"/>
        <v/>
      </c>
      <c r="G3235" s="29"/>
    </row>
    <row r="3236" spans="2:7" x14ac:dyDescent="0.25">
      <c r="B3236" s="29">
        <f t="shared" si="253"/>
        <v>0</v>
      </c>
      <c r="C3236" s="29" t="str">
        <f t="shared" si="257"/>
        <v>#</v>
      </c>
      <c r="D3236" s="29">
        <f t="shared" si="254"/>
        <v>1</v>
      </c>
      <c r="E3236" s="30" t="str">
        <f t="shared" si="256"/>
        <v>NA</v>
      </c>
      <c r="F3236" s="44" t="str">
        <f t="shared" si="255"/>
        <v/>
      </c>
      <c r="G3236" s="29"/>
    </row>
    <row r="3237" spans="2:7" x14ac:dyDescent="0.25">
      <c r="B3237" s="29">
        <f t="shared" si="253"/>
        <v>0</v>
      </c>
      <c r="C3237" s="29" t="str">
        <f t="shared" si="257"/>
        <v>#</v>
      </c>
      <c r="D3237" s="29">
        <f t="shared" si="254"/>
        <v>1</v>
      </c>
      <c r="E3237" s="30" t="str">
        <f t="shared" si="256"/>
        <v>NA</v>
      </c>
      <c r="F3237" s="44" t="str">
        <f t="shared" si="255"/>
        <v/>
      </c>
      <c r="G3237" s="29"/>
    </row>
    <row r="3238" spans="2:7" x14ac:dyDescent="0.25">
      <c r="B3238" s="29">
        <f t="shared" si="253"/>
        <v>0</v>
      </c>
      <c r="C3238" s="29" t="str">
        <f t="shared" si="257"/>
        <v>#</v>
      </c>
      <c r="D3238" s="29">
        <f t="shared" si="254"/>
        <v>1</v>
      </c>
      <c r="E3238" s="30" t="str">
        <f t="shared" si="256"/>
        <v>NA</v>
      </c>
      <c r="F3238" s="44" t="str">
        <f t="shared" si="255"/>
        <v/>
      </c>
      <c r="G3238" s="29"/>
    </row>
    <row r="3239" spans="2:7" x14ac:dyDescent="0.25">
      <c r="B3239" s="29">
        <f t="shared" si="253"/>
        <v>0</v>
      </c>
      <c r="C3239" s="29" t="str">
        <f t="shared" si="257"/>
        <v>#</v>
      </c>
      <c r="D3239" s="29">
        <f t="shared" si="254"/>
        <v>1</v>
      </c>
      <c r="E3239" s="30" t="str">
        <f t="shared" si="256"/>
        <v>NA</v>
      </c>
      <c r="F3239" s="44" t="str">
        <f t="shared" si="255"/>
        <v/>
      </c>
      <c r="G3239" s="29"/>
    </row>
    <row r="3240" spans="2:7" x14ac:dyDescent="0.25">
      <c r="B3240" s="29">
        <f t="shared" si="253"/>
        <v>0</v>
      </c>
      <c r="C3240" s="29" t="str">
        <f t="shared" si="257"/>
        <v>#</v>
      </c>
      <c r="D3240" s="29">
        <f t="shared" si="254"/>
        <v>1</v>
      </c>
      <c r="E3240" s="30" t="str">
        <f t="shared" si="256"/>
        <v>NA</v>
      </c>
      <c r="F3240" s="44" t="str">
        <f t="shared" si="255"/>
        <v/>
      </c>
      <c r="G3240" s="29"/>
    </row>
    <row r="3241" spans="2:7" x14ac:dyDescent="0.25">
      <c r="B3241" s="29">
        <f t="shared" si="253"/>
        <v>0</v>
      </c>
      <c r="C3241" s="29" t="str">
        <f t="shared" si="257"/>
        <v>#</v>
      </c>
      <c r="D3241" s="29">
        <f t="shared" si="254"/>
        <v>1</v>
      </c>
      <c r="E3241" s="30" t="str">
        <f t="shared" si="256"/>
        <v>NA</v>
      </c>
      <c r="F3241" s="44" t="str">
        <f t="shared" si="255"/>
        <v/>
      </c>
      <c r="G3241" s="29"/>
    </row>
    <row r="3242" spans="2:7" x14ac:dyDescent="0.25">
      <c r="B3242" s="29">
        <f t="shared" si="253"/>
        <v>0</v>
      </c>
      <c r="C3242" s="29" t="str">
        <f t="shared" si="257"/>
        <v>#</v>
      </c>
      <c r="D3242" s="29">
        <f t="shared" si="254"/>
        <v>1</v>
      </c>
      <c r="E3242" s="30" t="str">
        <f t="shared" si="256"/>
        <v>NA</v>
      </c>
      <c r="F3242" s="44" t="str">
        <f t="shared" si="255"/>
        <v/>
      </c>
      <c r="G3242" s="29"/>
    </row>
    <row r="3243" spans="2:7" x14ac:dyDescent="0.25">
      <c r="B3243" s="29">
        <f t="shared" si="253"/>
        <v>0</v>
      </c>
      <c r="C3243" s="29" t="str">
        <f t="shared" si="257"/>
        <v>#</v>
      </c>
      <c r="D3243" s="29">
        <f t="shared" si="254"/>
        <v>1</v>
      </c>
      <c r="E3243" s="30" t="str">
        <f t="shared" si="256"/>
        <v>NA</v>
      </c>
      <c r="F3243" s="44" t="str">
        <f t="shared" si="255"/>
        <v/>
      </c>
      <c r="G3243" s="29"/>
    </row>
    <row r="3244" spans="2:7" x14ac:dyDescent="0.25">
      <c r="B3244" s="29">
        <f t="shared" si="253"/>
        <v>0</v>
      </c>
      <c r="C3244" s="29" t="str">
        <f t="shared" si="257"/>
        <v>#</v>
      </c>
      <c r="D3244" s="29">
        <f t="shared" si="254"/>
        <v>1</v>
      </c>
      <c r="E3244" s="30" t="str">
        <f t="shared" si="256"/>
        <v>NA</v>
      </c>
      <c r="F3244" s="44" t="str">
        <f t="shared" si="255"/>
        <v/>
      </c>
      <c r="G3244" s="29"/>
    </row>
    <row r="3245" spans="2:7" x14ac:dyDescent="0.25">
      <c r="B3245" s="29">
        <f t="shared" si="253"/>
        <v>0</v>
      </c>
      <c r="C3245" s="29" t="str">
        <f t="shared" si="257"/>
        <v>#</v>
      </c>
      <c r="D3245" s="29">
        <f t="shared" si="254"/>
        <v>1</v>
      </c>
      <c r="E3245" s="30" t="str">
        <f t="shared" si="256"/>
        <v>NA</v>
      </c>
      <c r="F3245" s="44" t="str">
        <f t="shared" si="255"/>
        <v/>
      </c>
      <c r="G3245" s="29"/>
    </row>
    <row r="3246" spans="2:7" x14ac:dyDescent="0.25">
      <c r="B3246" s="29">
        <f t="shared" si="253"/>
        <v>0</v>
      </c>
      <c r="C3246" s="29" t="str">
        <f t="shared" si="257"/>
        <v>#</v>
      </c>
      <c r="D3246" s="29">
        <f t="shared" si="254"/>
        <v>1</v>
      </c>
      <c r="E3246" s="30" t="str">
        <f t="shared" si="256"/>
        <v>NA</v>
      </c>
      <c r="F3246" s="44" t="str">
        <f t="shared" si="255"/>
        <v/>
      </c>
      <c r="G3246" s="29"/>
    </row>
    <row r="3247" spans="2:7" x14ac:dyDescent="0.25">
      <c r="B3247" s="29">
        <f t="shared" si="253"/>
        <v>0</v>
      </c>
      <c r="C3247" s="29" t="str">
        <f t="shared" si="257"/>
        <v>#</v>
      </c>
      <c r="D3247" s="29">
        <f t="shared" si="254"/>
        <v>1</v>
      </c>
      <c r="E3247" s="30" t="str">
        <f t="shared" si="256"/>
        <v>NA</v>
      </c>
      <c r="F3247" s="44" t="str">
        <f t="shared" si="255"/>
        <v/>
      </c>
      <c r="G3247" s="29"/>
    </row>
    <row r="3248" spans="2:7" x14ac:dyDescent="0.25">
      <c r="B3248" s="29">
        <f t="shared" si="253"/>
        <v>0</v>
      </c>
      <c r="C3248" s="29" t="str">
        <f t="shared" si="257"/>
        <v>#</v>
      </c>
      <c r="D3248" s="29">
        <f t="shared" si="254"/>
        <v>1</v>
      </c>
      <c r="E3248" s="30" t="str">
        <f t="shared" si="256"/>
        <v>NA</v>
      </c>
      <c r="F3248" s="44" t="str">
        <f t="shared" si="255"/>
        <v/>
      </c>
      <c r="G3248" s="29"/>
    </row>
    <row r="3249" spans="2:7" x14ac:dyDescent="0.25">
      <c r="B3249" s="29">
        <f t="shared" si="253"/>
        <v>0</v>
      </c>
      <c r="C3249" s="29" t="str">
        <f t="shared" si="257"/>
        <v>#</v>
      </c>
      <c r="D3249" s="29">
        <f t="shared" si="254"/>
        <v>1</v>
      </c>
      <c r="E3249" s="30" t="str">
        <f t="shared" si="256"/>
        <v>NA</v>
      </c>
      <c r="F3249" s="44" t="str">
        <f t="shared" si="255"/>
        <v/>
      </c>
      <c r="G3249" s="29"/>
    </row>
    <row r="3250" spans="2:7" x14ac:dyDescent="0.25">
      <c r="B3250" s="29">
        <f t="shared" si="253"/>
        <v>0</v>
      </c>
      <c r="C3250" s="29" t="str">
        <f t="shared" si="257"/>
        <v>#</v>
      </c>
      <c r="D3250" s="29">
        <f t="shared" si="254"/>
        <v>1</v>
      </c>
      <c r="E3250" s="30" t="str">
        <f t="shared" si="256"/>
        <v>NA</v>
      </c>
      <c r="F3250" s="44" t="str">
        <f t="shared" si="255"/>
        <v/>
      </c>
      <c r="G3250" s="29"/>
    </row>
    <row r="3251" spans="2:7" x14ac:dyDescent="0.25">
      <c r="B3251" s="29">
        <f t="shared" si="253"/>
        <v>0</v>
      </c>
      <c r="C3251" s="29" t="str">
        <f t="shared" si="257"/>
        <v>#</v>
      </c>
      <c r="D3251" s="29">
        <f t="shared" si="254"/>
        <v>1</v>
      </c>
      <c r="E3251" s="30" t="str">
        <f t="shared" si="256"/>
        <v>NA</v>
      </c>
      <c r="F3251" s="44" t="str">
        <f t="shared" si="255"/>
        <v/>
      </c>
      <c r="G3251" s="29"/>
    </row>
    <row r="3252" spans="2:7" x14ac:dyDescent="0.25">
      <c r="B3252" s="29">
        <f t="shared" si="253"/>
        <v>0</v>
      </c>
      <c r="C3252" s="29" t="str">
        <f t="shared" si="257"/>
        <v>#</v>
      </c>
      <c r="D3252" s="29">
        <f t="shared" si="254"/>
        <v>1</v>
      </c>
      <c r="E3252" s="30" t="str">
        <f t="shared" si="256"/>
        <v>NA</v>
      </c>
      <c r="F3252" s="44" t="str">
        <f t="shared" si="255"/>
        <v/>
      </c>
      <c r="G3252" s="29"/>
    </row>
    <row r="3253" spans="2:7" x14ac:dyDescent="0.25">
      <c r="B3253" s="29">
        <f t="shared" si="253"/>
        <v>0</v>
      </c>
      <c r="C3253" s="29" t="str">
        <f t="shared" si="257"/>
        <v>#</v>
      </c>
      <c r="D3253" s="29">
        <f t="shared" si="254"/>
        <v>1</v>
      </c>
      <c r="E3253" s="30" t="str">
        <f t="shared" si="256"/>
        <v>NA</v>
      </c>
      <c r="F3253" s="44" t="str">
        <f t="shared" si="255"/>
        <v/>
      </c>
      <c r="G3253" s="29"/>
    </row>
    <row r="3254" spans="2:7" x14ac:dyDescent="0.25">
      <c r="B3254" s="29">
        <f t="shared" si="253"/>
        <v>0</v>
      </c>
      <c r="C3254" s="29" t="str">
        <f t="shared" si="257"/>
        <v>#</v>
      </c>
      <c r="D3254" s="29">
        <f t="shared" si="254"/>
        <v>1</v>
      </c>
      <c r="E3254" s="30" t="str">
        <f t="shared" si="256"/>
        <v>NA</v>
      </c>
      <c r="F3254" s="44" t="str">
        <f t="shared" si="255"/>
        <v/>
      </c>
      <c r="G3254" s="2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253" r:id="rId4" name="Control 61">
          <controlPr defaultSize="0" r:id="rId5">
            <anchor moveWithCells="1">
              <from>
                <xdr:col>0</xdr:col>
                <xdr:colOff>0</xdr:colOff>
                <xdr:row>2010</xdr:row>
                <xdr:rowOff>0</xdr:rowOff>
              </from>
              <to>
                <xdr:col>1</xdr:col>
                <xdr:colOff>152400</xdr:colOff>
                <xdr:row>2011</xdr:row>
                <xdr:rowOff>28575</xdr:rowOff>
              </to>
            </anchor>
          </controlPr>
        </control>
      </mc:Choice>
      <mc:Fallback>
        <control shapeId="8253" r:id="rId4" name="Control 6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C216"/>
  <sheetViews>
    <sheetView zoomScale="70" zoomScaleNormal="70" workbookViewId="0">
      <selection activeCell="F13" sqref="F13"/>
    </sheetView>
  </sheetViews>
  <sheetFormatPr baseColWidth="10" defaultRowHeight="15" x14ac:dyDescent="0.25"/>
  <cols>
    <col min="1" max="1" width="76.5703125" style="29" customWidth="1"/>
    <col min="2" max="2" width="30.140625" style="60" customWidth="1"/>
    <col min="3" max="3" width="33.5703125" style="60" customWidth="1"/>
  </cols>
  <sheetData>
    <row r="1" spans="1:3" ht="23.25" x14ac:dyDescent="0.25">
      <c r="A1" s="35" t="s">
        <v>131</v>
      </c>
      <c r="B1" s="56" t="s">
        <v>134</v>
      </c>
      <c r="C1" s="56" t="s">
        <v>135</v>
      </c>
    </row>
    <row r="2" spans="1:3" x14ac:dyDescent="0.25">
      <c r="A2" s="29" t="s">
        <v>128</v>
      </c>
      <c r="B2" s="57" t="s">
        <v>136</v>
      </c>
      <c r="C2" s="57" t="s">
        <v>137</v>
      </c>
    </row>
    <row r="3" spans="1:3" x14ac:dyDescent="0.25">
      <c r="A3" s="29" t="s">
        <v>53</v>
      </c>
      <c r="B3" s="57" t="s">
        <v>138</v>
      </c>
      <c r="C3" s="57" t="s">
        <v>139</v>
      </c>
    </row>
    <row r="4" spans="1:3" x14ac:dyDescent="0.25">
      <c r="A4" s="29" t="s">
        <v>47</v>
      </c>
      <c r="B4" s="57" t="s">
        <v>140</v>
      </c>
      <c r="C4" s="57" t="s">
        <v>141</v>
      </c>
    </row>
    <row r="5" spans="1:3" x14ac:dyDescent="0.25">
      <c r="A5" s="29" t="s">
        <v>55</v>
      </c>
      <c r="B5" s="57" t="s">
        <v>142</v>
      </c>
      <c r="C5" s="57" t="s">
        <v>137</v>
      </c>
    </row>
    <row r="6" spans="1:3" x14ac:dyDescent="0.25">
      <c r="A6" s="29" t="s">
        <v>70</v>
      </c>
      <c r="B6" s="57" t="s">
        <v>143</v>
      </c>
      <c r="C6" s="57" t="s">
        <v>144</v>
      </c>
    </row>
    <row r="7" spans="1:3" x14ac:dyDescent="0.25">
      <c r="A7" s="29" t="s">
        <v>91</v>
      </c>
      <c r="B7" s="57" t="s">
        <v>145</v>
      </c>
      <c r="C7" s="57" t="s">
        <v>137</v>
      </c>
    </row>
    <row r="8" spans="1:3" x14ac:dyDescent="0.25">
      <c r="A8" s="29" t="s">
        <v>94</v>
      </c>
      <c r="B8" s="57" t="s">
        <v>146</v>
      </c>
      <c r="C8" s="57" t="s">
        <v>147</v>
      </c>
    </row>
    <row r="9" spans="1:3" x14ac:dyDescent="0.25">
      <c r="A9" s="29" t="s">
        <v>87</v>
      </c>
      <c r="B9" s="57" t="s">
        <v>148</v>
      </c>
      <c r="C9" s="57" t="s">
        <v>149</v>
      </c>
    </row>
    <row r="10" spans="1:3" x14ac:dyDescent="0.25">
      <c r="A10" s="29" t="s">
        <v>59</v>
      </c>
      <c r="B10" s="57" t="s">
        <v>150</v>
      </c>
      <c r="C10" s="57" t="s">
        <v>433</v>
      </c>
    </row>
    <row r="11" spans="1:3" x14ac:dyDescent="0.25">
      <c r="A11" s="29" t="s">
        <v>78</v>
      </c>
      <c r="B11" s="57" t="s">
        <v>151</v>
      </c>
      <c r="C11" s="57" t="s">
        <v>152</v>
      </c>
    </row>
    <row r="12" spans="1:3" x14ac:dyDescent="0.25">
      <c r="A12" s="29" t="s">
        <v>75</v>
      </c>
      <c r="B12" s="57" t="s">
        <v>153</v>
      </c>
      <c r="C12" s="57" t="s">
        <v>137</v>
      </c>
    </row>
    <row r="13" spans="1:3" x14ac:dyDescent="0.25">
      <c r="A13" s="29" t="s">
        <v>116</v>
      </c>
      <c r="B13" s="57" t="s">
        <v>154</v>
      </c>
      <c r="C13" s="57" t="s">
        <v>155</v>
      </c>
    </row>
    <row r="14" spans="1:3" x14ac:dyDescent="0.25">
      <c r="A14" s="29" t="s">
        <v>42</v>
      </c>
      <c r="B14" s="57" t="s">
        <v>156</v>
      </c>
      <c r="C14" s="57" t="s">
        <v>157</v>
      </c>
    </row>
    <row r="15" spans="1:3" x14ac:dyDescent="0.25">
      <c r="A15" s="29" t="s">
        <v>76</v>
      </c>
      <c r="B15" s="57" t="s">
        <v>158</v>
      </c>
      <c r="C15" s="57" t="s">
        <v>155</v>
      </c>
    </row>
    <row r="16" spans="1:3" x14ac:dyDescent="0.25">
      <c r="A16" s="29" t="s">
        <v>68</v>
      </c>
      <c r="B16" s="57" t="s">
        <v>159</v>
      </c>
      <c r="C16" s="57" t="s">
        <v>149</v>
      </c>
    </row>
    <row r="17" spans="1:3" x14ac:dyDescent="0.25">
      <c r="A17" s="29" t="s">
        <v>92</v>
      </c>
      <c r="B17" s="57" t="s">
        <v>160</v>
      </c>
      <c r="C17" s="57" t="s">
        <v>144</v>
      </c>
    </row>
    <row r="18" spans="1:3" x14ac:dyDescent="0.25">
      <c r="A18" s="29" t="s">
        <v>88</v>
      </c>
      <c r="B18" s="57" t="s">
        <v>161</v>
      </c>
      <c r="C18" s="57" t="s">
        <v>162</v>
      </c>
    </row>
    <row r="19" spans="1:3" x14ac:dyDescent="0.25">
      <c r="A19" s="29" t="s">
        <v>41</v>
      </c>
      <c r="B19" s="57" t="s">
        <v>163</v>
      </c>
      <c r="C19" s="57" t="s">
        <v>152</v>
      </c>
    </row>
    <row r="20" spans="1:3" x14ac:dyDescent="0.25">
      <c r="A20" s="29" t="s">
        <v>83</v>
      </c>
      <c r="B20" s="57" t="s">
        <v>164</v>
      </c>
      <c r="C20" s="57" t="s">
        <v>139</v>
      </c>
    </row>
    <row r="21" spans="1:3" x14ac:dyDescent="0.25">
      <c r="A21" s="29" t="s">
        <v>82</v>
      </c>
      <c r="B21" s="57" t="s">
        <v>165</v>
      </c>
      <c r="C21" s="57" t="s">
        <v>162</v>
      </c>
    </row>
    <row r="22" spans="1:3" x14ac:dyDescent="0.25">
      <c r="A22" s="29" t="s">
        <v>115</v>
      </c>
      <c r="B22" s="57" t="s">
        <v>166</v>
      </c>
      <c r="C22" s="57" t="s">
        <v>144</v>
      </c>
    </row>
    <row r="23" spans="1:3" x14ac:dyDescent="0.25">
      <c r="A23" s="29" t="s">
        <v>49</v>
      </c>
      <c r="B23" s="57" t="s">
        <v>167</v>
      </c>
      <c r="C23" s="57" t="s">
        <v>155</v>
      </c>
    </row>
    <row r="24" spans="1:3" x14ac:dyDescent="0.25">
      <c r="A24" s="29" t="s">
        <v>64</v>
      </c>
      <c r="B24" s="57" t="s">
        <v>168</v>
      </c>
      <c r="C24" s="57" t="s">
        <v>155</v>
      </c>
    </row>
    <row r="25" spans="1:3" x14ac:dyDescent="0.25">
      <c r="A25" s="29" t="s">
        <v>124</v>
      </c>
      <c r="B25" s="57" t="s">
        <v>169</v>
      </c>
      <c r="C25" s="57" t="s">
        <v>152</v>
      </c>
    </row>
    <row r="26" spans="1:3" x14ac:dyDescent="0.25">
      <c r="A26" s="29" t="s">
        <v>40</v>
      </c>
      <c r="B26" s="57" t="s">
        <v>170</v>
      </c>
      <c r="C26" s="57" t="s">
        <v>141</v>
      </c>
    </row>
    <row r="27" spans="1:3" x14ac:dyDescent="0.25">
      <c r="A27" s="29" t="s">
        <v>43</v>
      </c>
      <c r="B27" s="57" t="s">
        <v>171</v>
      </c>
      <c r="C27" s="57" t="s">
        <v>433</v>
      </c>
    </row>
    <row r="28" spans="1:3" x14ac:dyDescent="0.25">
      <c r="A28" s="29" t="s">
        <v>77</v>
      </c>
      <c r="B28" s="57" t="s">
        <v>172</v>
      </c>
      <c r="C28" s="57" t="s">
        <v>137</v>
      </c>
    </row>
    <row r="29" spans="1:3" x14ac:dyDescent="0.25">
      <c r="A29" s="29" t="s">
        <v>95</v>
      </c>
      <c r="B29" s="57" t="s">
        <v>173</v>
      </c>
      <c r="C29" s="57" t="s">
        <v>174</v>
      </c>
    </row>
    <row r="30" spans="1:3" x14ac:dyDescent="0.25">
      <c r="A30" s="29" t="s">
        <v>51</v>
      </c>
      <c r="B30" s="57" t="s">
        <v>175</v>
      </c>
      <c r="C30" s="57" t="s">
        <v>152</v>
      </c>
    </row>
    <row r="31" spans="1:3" x14ac:dyDescent="0.25">
      <c r="A31" s="29" t="s">
        <v>57</v>
      </c>
      <c r="B31" s="57" t="s">
        <v>176</v>
      </c>
      <c r="C31" s="57" t="s">
        <v>137</v>
      </c>
    </row>
    <row r="32" spans="1:3" x14ac:dyDescent="0.25">
      <c r="A32" s="29" t="s">
        <v>66</v>
      </c>
      <c r="B32" s="57" t="s">
        <v>177</v>
      </c>
      <c r="C32" s="57" t="s">
        <v>157</v>
      </c>
    </row>
    <row r="33" spans="1:3" x14ac:dyDescent="0.25">
      <c r="A33" s="29" t="s">
        <v>54</v>
      </c>
      <c r="B33" s="57" t="s">
        <v>178</v>
      </c>
      <c r="C33" s="57" t="s">
        <v>162</v>
      </c>
    </row>
    <row r="34" spans="1:3" x14ac:dyDescent="0.25">
      <c r="A34" s="29" t="s">
        <v>81</v>
      </c>
      <c r="B34" s="57" t="s">
        <v>179</v>
      </c>
      <c r="C34" s="57" t="s">
        <v>139</v>
      </c>
    </row>
    <row r="35" spans="1:3" x14ac:dyDescent="0.25">
      <c r="A35" s="29" t="s">
        <v>114</v>
      </c>
      <c r="B35" s="57" t="s">
        <v>180</v>
      </c>
      <c r="C35" s="57" t="s">
        <v>155</v>
      </c>
    </row>
    <row r="36" spans="1:3" x14ac:dyDescent="0.25">
      <c r="A36" s="29" t="s">
        <v>60</v>
      </c>
      <c r="B36" s="57" t="s">
        <v>181</v>
      </c>
      <c r="C36" s="57" t="s">
        <v>147</v>
      </c>
    </row>
    <row r="37" spans="1:3" x14ac:dyDescent="0.25">
      <c r="A37" s="29" t="s">
        <v>37</v>
      </c>
      <c r="B37" s="57" t="s">
        <v>182</v>
      </c>
      <c r="C37" s="57" t="s">
        <v>144</v>
      </c>
    </row>
    <row r="38" spans="1:3" x14ac:dyDescent="0.25">
      <c r="A38" s="29" t="s">
        <v>129</v>
      </c>
      <c r="B38" s="57" t="s">
        <v>183</v>
      </c>
      <c r="C38" s="57" t="s">
        <v>152</v>
      </c>
    </row>
    <row r="39" spans="1:3" x14ac:dyDescent="0.25">
      <c r="A39" s="29" t="s">
        <v>93</v>
      </c>
      <c r="B39" s="57" t="s">
        <v>184</v>
      </c>
      <c r="C39" s="57" t="s">
        <v>155</v>
      </c>
    </row>
    <row r="40" spans="1:3" x14ac:dyDescent="0.25">
      <c r="A40" s="29" t="s">
        <v>84</v>
      </c>
      <c r="B40" s="57" t="s">
        <v>185</v>
      </c>
      <c r="C40" s="57" t="s">
        <v>137</v>
      </c>
    </row>
    <row r="41" spans="1:3" x14ac:dyDescent="0.25">
      <c r="A41" s="29" t="s">
        <v>65</v>
      </c>
      <c r="B41" s="57" t="s">
        <v>186</v>
      </c>
      <c r="C41" s="57" t="s">
        <v>157</v>
      </c>
    </row>
    <row r="42" spans="1:3" x14ac:dyDescent="0.25">
      <c r="A42" s="29" t="s">
        <v>73</v>
      </c>
      <c r="B42" s="57" t="s">
        <v>187</v>
      </c>
      <c r="C42" s="57" t="s">
        <v>155</v>
      </c>
    </row>
    <row r="43" spans="1:3" x14ac:dyDescent="0.25">
      <c r="A43" s="29" t="s">
        <v>86</v>
      </c>
      <c r="B43" s="57" t="s">
        <v>188</v>
      </c>
      <c r="C43" s="57" t="s">
        <v>137</v>
      </c>
    </row>
    <row r="44" spans="1:3" x14ac:dyDescent="0.25">
      <c r="A44" s="29" t="s">
        <v>89</v>
      </c>
      <c r="B44" s="57" t="s">
        <v>189</v>
      </c>
      <c r="C44" s="57" t="s">
        <v>461</v>
      </c>
    </row>
    <row r="45" spans="1:3" x14ac:dyDescent="0.25">
      <c r="A45" s="29" t="s">
        <v>121</v>
      </c>
      <c r="B45" s="57" t="s">
        <v>190</v>
      </c>
      <c r="C45" s="57" t="s">
        <v>461</v>
      </c>
    </row>
    <row r="46" spans="1:3" x14ac:dyDescent="0.25">
      <c r="A46" s="29" t="s">
        <v>39</v>
      </c>
      <c r="B46" s="57" t="s">
        <v>191</v>
      </c>
      <c r="C46" s="57" t="s">
        <v>149</v>
      </c>
    </row>
    <row r="47" spans="1:3" x14ac:dyDescent="0.25">
      <c r="A47" s="29" t="s">
        <v>50</v>
      </c>
      <c r="B47" s="57" t="s">
        <v>192</v>
      </c>
      <c r="C47" s="57" t="s">
        <v>433</v>
      </c>
    </row>
    <row r="48" spans="1:3" x14ac:dyDescent="0.25">
      <c r="A48" s="29" t="s">
        <v>90</v>
      </c>
      <c r="B48" s="57" t="s">
        <v>193</v>
      </c>
      <c r="C48" s="57" t="s">
        <v>194</v>
      </c>
    </row>
    <row r="49" spans="1:3" x14ac:dyDescent="0.25">
      <c r="A49" s="29" t="s">
        <v>71</v>
      </c>
      <c r="B49" s="57" t="s">
        <v>195</v>
      </c>
      <c r="C49" s="57" t="s">
        <v>137</v>
      </c>
    </row>
    <row r="50" spans="1:3" x14ac:dyDescent="0.25">
      <c r="A50" s="29" t="s">
        <v>85</v>
      </c>
      <c r="B50" s="58" t="s">
        <v>196</v>
      </c>
      <c r="C50" s="57" t="s">
        <v>144</v>
      </c>
    </row>
    <row r="51" spans="1:3" x14ac:dyDescent="0.25">
      <c r="A51" s="29" t="s">
        <v>130</v>
      </c>
      <c r="B51" s="57" t="s">
        <v>197</v>
      </c>
      <c r="C51" s="57" t="s">
        <v>147</v>
      </c>
    </row>
    <row r="52" spans="1:3" x14ac:dyDescent="0.25">
      <c r="A52" s="29" t="s">
        <v>120</v>
      </c>
      <c r="B52" s="57" t="s">
        <v>198</v>
      </c>
      <c r="C52" s="57" t="s">
        <v>155</v>
      </c>
    </row>
    <row r="53" spans="1:3" x14ac:dyDescent="0.25">
      <c r="A53" s="29" t="s">
        <v>79</v>
      </c>
      <c r="B53" s="57" t="s">
        <v>199</v>
      </c>
      <c r="C53" s="57" t="s">
        <v>152</v>
      </c>
    </row>
    <row r="54" spans="1:3" x14ac:dyDescent="0.25">
      <c r="A54" s="29" t="s">
        <v>118</v>
      </c>
      <c r="B54" s="57" t="s">
        <v>200</v>
      </c>
      <c r="C54" s="57" t="s">
        <v>155</v>
      </c>
    </row>
    <row r="55" spans="1:3" x14ac:dyDescent="0.25">
      <c r="A55" s="29" t="s">
        <v>80</v>
      </c>
      <c r="B55" s="57" t="s">
        <v>201</v>
      </c>
      <c r="C55" s="57" t="s">
        <v>155</v>
      </c>
    </row>
    <row r="56" spans="1:3" x14ac:dyDescent="0.25">
      <c r="A56" s="29" t="s">
        <v>38</v>
      </c>
      <c r="B56" s="57" t="s">
        <v>202</v>
      </c>
      <c r="C56" s="57" t="s">
        <v>137</v>
      </c>
    </row>
    <row r="57" spans="1:3" x14ac:dyDescent="0.25">
      <c r="A57" s="29" t="s">
        <v>44</v>
      </c>
      <c r="B57" s="57" t="s">
        <v>203</v>
      </c>
      <c r="C57" s="57" t="s">
        <v>149</v>
      </c>
    </row>
    <row r="58" spans="1:3" x14ac:dyDescent="0.25">
      <c r="B58" s="57" t="s">
        <v>204</v>
      </c>
      <c r="C58" s="57" t="s">
        <v>194</v>
      </c>
    </row>
    <row r="59" spans="1:3" x14ac:dyDescent="0.25">
      <c r="B59" s="57" t="s">
        <v>205</v>
      </c>
      <c r="C59" s="57" t="s">
        <v>433</v>
      </c>
    </row>
    <row r="60" spans="1:3" x14ac:dyDescent="0.25">
      <c r="B60" s="57" t="s">
        <v>206</v>
      </c>
      <c r="C60" s="57" t="s">
        <v>147</v>
      </c>
    </row>
    <row r="61" spans="1:3" x14ac:dyDescent="0.25">
      <c r="B61" s="57" t="s">
        <v>207</v>
      </c>
      <c r="C61" s="57" t="s">
        <v>433</v>
      </c>
    </row>
    <row r="62" spans="1:3" x14ac:dyDescent="0.25">
      <c r="B62" s="57" t="s">
        <v>208</v>
      </c>
      <c r="C62" s="57" t="s">
        <v>137</v>
      </c>
    </row>
    <row r="63" spans="1:3" x14ac:dyDescent="0.25">
      <c r="B63" s="57" t="s">
        <v>209</v>
      </c>
      <c r="C63" s="57" t="s">
        <v>162</v>
      </c>
    </row>
    <row r="64" spans="1:3" x14ac:dyDescent="0.25">
      <c r="B64" s="57" t="s">
        <v>210</v>
      </c>
      <c r="C64" s="57" t="s">
        <v>433</v>
      </c>
    </row>
    <row r="65" spans="2:3" x14ac:dyDescent="0.25">
      <c r="B65" s="57" t="s">
        <v>211</v>
      </c>
      <c r="C65" s="57" t="s">
        <v>212</v>
      </c>
    </row>
    <row r="66" spans="2:3" x14ac:dyDescent="0.25">
      <c r="B66" s="57" t="s">
        <v>213</v>
      </c>
      <c r="C66" s="57" t="s">
        <v>137</v>
      </c>
    </row>
    <row r="67" spans="2:3" x14ac:dyDescent="0.25">
      <c r="B67" s="57" t="s">
        <v>214</v>
      </c>
      <c r="C67" s="57" t="s">
        <v>215</v>
      </c>
    </row>
    <row r="68" spans="2:3" x14ac:dyDescent="0.25">
      <c r="B68" s="57" t="s">
        <v>216</v>
      </c>
      <c r="C68" s="57" t="s">
        <v>139</v>
      </c>
    </row>
    <row r="69" spans="2:3" x14ac:dyDescent="0.25">
      <c r="B69" s="57" t="s">
        <v>217</v>
      </c>
      <c r="C69" s="57" t="s">
        <v>433</v>
      </c>
    </row>
    <row r="70" spans="2:3" x14ac:dyDescent="0.25">
      <c r="B70" s="57" t="s">
        <v>218</v>
      </c>
      <c r="C70" s="57" t="s">
        <v>149</v>
      </c>
    </row>
    <row r="71" spans="2:3" x14ac:dyDescent="0.25">
      <c r="B71" s="57" t="s">
        <v>219</v>
      </c>
      <c r="C71" s="57" t="s">
        <v>152</v>
      </c>
    </row>
    <row r="72" spans="2:3" x14ac:dyDescent="0.25">
      <c r="B72" s="57" t="s">
        <v>220</v>
      </c>
      <c r="C72" s="57" t="s">
        <v>221</v>
      </c>
    </row>
    <row r="73" spans="2:3" x14ac:dyDescent="0.25">
      <c r="B73" s="58" t="s">
        <v>222</v>
      </c>
      <c r="C73" s="57" t="s">
        <v>144</v>
      </c>
    </row>
    <row r="74" spans="2:3" x14ac:dyDescent="0.25">
      <c r="B74" s="57" t="s">
        <v>223</v>
      </c>
      <c r="C74" s="57" t="s">
        <v>152</v>
      </c>
    </row>
    <row r="75" spans="2:3" x14ac:dyDescent="0.25">
      <c r="B75" s="57" t="s">
        <v>224</v>
      </c>
      <c r="C75" s="57" t="s">
        <v>152</v>
      </c>
    </row>
    <row r="76" spans="2:3" x14ac:dyDescent="0.25">
      <c r="B76" s="57" t="s">
        <v>225</v>
      </c>
      <c r="C76" s="57" t="s">
        <v>162</v>
      </c>
    </row>
    <row r="77" spans="2:3" x14ac:dyDescent="0.25">
      <c r="B77" s="57" t="s">
        <v>226</v>
      </c>
      <c r="C77" s="57" t="s">
        <v>149</v>
      </c>
    </row>
    <row r="78" spans="2:3" x14ac:dyDescent="0.25">
      <c r="B78" s="57" t="s">
        <v>227</v>
      </c>
      <c r="C78" s="57" t="s">
        <v>139</v>
      </c>
    </row>
    <row r="79" spans="2:3" x14ac:dyDescent="0.25">
      <c r="B79" s="57" t="s">
        <v>228</v>
      </c>
      <c r="C79" s="57" t="s">
        <v>152</v>
      </c>
    </row>
    <row r="80" spans="2:3" x14ac:dyDescent="0.25">
      <c r="B80" s="57" t="s">
        <v>229</v>
      </c>
      <c r="C80" s="57" t="s">
        <v>149</v>
      </c>
    </row>
    <row r="81" spans="2:3" x14ac:dyDescent="0.25">
      <c r="B81" s="57" t="s">
        <v>230</v>
      </c>
      <c r="C81" s="57" t="s">
        <v>137</v>
      </c>
    </row>
    <row r="82" spans="2:3" x14ac:dyDescent="0.25">
      <c r="B82" s="57" t="s">
        <v>231</v>
      </c>
      <c r="C82" s="57" t="s">
        <v>137</v>
      </c>
    </row>
    <row r="83" spans="2:3" x14ac:dyDescent="0.25">
      <c r="B83" s="57" t="s">
        <v>232</v>
      </c>
      <c r="C83" s="57" t="s">
        <v>149</v>
      </c>
    </row>
    <row r="84" spans="2:3" x14ac:dyDescent="0.25">
      <c r="B84" s="57" t="s">
        <v>233</v>
      </c>
      <c r="C84" s="57" t="s">
        <v>144</v>
      </c>
    </row>
    <row r="85" spans="2:3" x14ac:dyDescent="0.25">
      <c r="B85" s="57" t="s">
        <v>234</v>
      </c>
      <c r="C85" s="57" t="s">
        <v>141</v>
      </c>
    </row>
    <row r="86" spans="2:3" x14ac:dyDescent="0.25">
      <c r="B86" s="57" t="s">
        <v>235</v>
      </c>
      <c r="C86" s="57" t="s">
        <v>461</v>
      </c>
    </row>
    <row r="87" spans="2:3" x14ac:dyDescent="0.25">
      <c r="B87" s="57" t="s">
        <v>236</v>
      </c>
      <c r="C87" s="57" t="s">
        <v>137</v>
      </c>
    </row>
    <row r="88" spans="2:3" x14ac:dyDescent="0.25">
      <c r="B88" s="57" t="s">
        <v>237</v>
      </c>
      <c r="C88" s="57" t="s">
        <v>155</v>
      </c>
    </row>
    <row r="89" spans="2:3" x14ac:dyDescent="0.25">
      <c r="B89" s="57" t="s">
        <v>238</v>
      </c>
      <c r="C89" s="57" t="s">
        <v>137</v>
      </c>
    </row>
    <row r="90" spans="2:3" x14ac:dyDescent="0.25">
      <c r="B90" s="57" t="s">
        <v>239</v>
      </c>
      <c r="C90" s="57" t="s">
        <v>152</v>
      </c>
    </row>
    <row r="91" spans="2:3" x14ac:dyDescent="0.25">
      <c r="B91" s="57" t="s">
        <v>240</v>
      </c>
      <c r="C91" s="57" t="s">
        <v>194</v>
      </c>
    </row>
    <row r="92" spans="2:3" x14ac:dyDescent="0.25">
      <c r="B92" s="57" t="s">
        <v>241</v>
      </c>
      <c r="C92" s="57" t="s">
        <v>149</v>
      </c>
    </row>
    <row r="93" spans="2:3" x14ac:dyDescent="0.25">
      <c r="B93" s="57" t="s">
        <v>242</v>
      </c>
      <c r="C93" s="57" t="s">
        <v>147</v>
      </c>
    </row>
    <row r="94" spans="2:3" x14ac:dyDescent="0.25">
      <c r="B94" s="57" t="s">
        <v>243</v>
      </c>
      <c r="C94" s="57" t="s">
        <v>149</v>
      </c>
    </row>
    <row r="95" spans="2:3" x14ac:dyDescent="0.25">
      <c r="B95" s="57" t="s">
        <v>244</v>
      </c>
      <c r="C95" s="57" t="s">
        <v>152</v>
      </c>
    </row>
    <row r="96" spans="2:3" x14ac:dyDescent="0.25">
      <c r="B96" s="57" t="s">
        <v>245</v>
      </c>
      <c r="C96" s="57" t="s">
        <v>137</v>
      </c>
    </row>
    <row r="97" spans="2:3" x14ac:dyDescent="0.25">
      <c r="B97" s="57" t="s">
        <v>246</v>
      </c>
      <c r="C97" s="57" t="s">
        <v>152</v>
      </c>
    </row>
    <row r="98" spans="2:3" x14ac:dyDescent="0.25">
      <c r="B98" s="57" t="s">
        <v>247</v>
      </c>
      <c r="C98" s="57" t="s">
        <v>162</v>
      </c>
    </row>
    <row r="99" spans="2:3" x14ac:dyDescent="0.25">
      <c r="B99" s="57" t="s">
        <v>248</v>
      </c>
      <c r="C99" s="57" t="s">
        <v>221</v>
      </c>
    </row>
    <row r="100" spans="2:3" x14ac:dyDescent="0.25">
      <c r="B100" s="57" t="s">
        <v>249</v>
      </c>
      <c r="C100" s="57" t="s">
        <v>155</v>
      </c>
    </row>
    <row r="101" spans="2:3" x14ac:dyDescent="0.25">
      <c r="B101" s="57" t="s">
        <v>250</v>
      </c>
      <c r="C101" s="57" t="s">
        <v>152</v>
      </c>
    </row>
    <row r="102" spans="2:3" x14ac:dyDescent="0.25">
      <c r="B102" s="57" t="s">
        <v>251</v>
      </c>
      <c r="C102" s="57" t="s">
        <v>139</v>
      </c>
    </row>
    <row r="103" spans="2:3" x14ac:dyDescent="0.25">
      <c r="B103" s="57" t="s">
        <v>252</v>
      </c>
      <c r="C103" s="57" t="s">
        <v>162</v>
      </c>
    </row>
    <row r="104" spans="2:3" x14ac:dyDescent="0.25">
      <c r="B104" s="57" t="s">
        <v>253</v>
      </c>
      <c r="C104" s="57" t="s">
        <v>254</v>
      </c>
    </row>
    <row r="105" spans="2:3" x14ac:dyDescent="0.25">
      <c r="B105" s="57" t="s">
        <v>255</v>
      </c>
      <c r="C105" s="57" t="s">
        <v>254</v>
      </c>
    </row>
    <row r="106" spans="2:3" x14ac:dyDescent="0.25">
      <c r="B106" s="57" t="s">
        <v>256</v>
      </c>
      <c r="C106" s="57" t="s">
        <v>139</v>
      </c>
    </row>
    <row r="107" spans="2:3" x14ac:dyDescent="0.25">
      <c r="B107" s="57" t="s">
        <v>257</v>
      </c>
      <c r="C107" s="57" t="s">
        <v>141</v>
      </c>
    </row>
    <row r="108" spans="2:3" x14ac:dyDescent="0.25">
      <c r="B108" s="57" t="s">
        <v>258</v>
      </c>
      <c r="C108" s="57" t="s">
        <v>147</v>
      </c>
    </row>
    <row r="109" spans="2:3" x14ac:dyDescent="0.25">
      <c r="B109" s="57" t="s">
        <v>259</v>
      </c>
      <c r="C109" s="57" t="s">
        <v>144</v>
      </c>
    </row>
    <row r="110" spans="2:3" x14ac:dyDescent="0.25">
      <c r="B110" s="57" t="s">
        <v>260</v>
      </c>
      <c r="C110" s="57" t="s">
        <v>139</v>
      </c>
    </row>
    <row r="111" spans="2:3" x14ac:dyDescent="0.25">
      <c r="B111" s="57" t="s">
        <v>261</v>
      </c>
      <c r="C111" s="57" t="s">
        <v>155</v>
      </c>
    </row>
    <row r="112" spans="2:3" x14ac:dyDescent="0.25">
      <c r="B112" s="57" t="s">
        <v>262</v>
      </c>
      <c r="C112" s="57" t="s">
        <v>194</v>
      </c>
    </row>
    <row r="113" spans="2:3" x14ac:dyDescent="0.25">
      <c r="B113" s="57" t="s">
        <v>263</v>
      </c>
      <c r="C113" s="57" t="s">
        <v>147</v>
      </c>
    </row>
    <row r="114" spans="2:3" x14ac:dyDescent="0.25">
      <c r="B114" s="57" t="s">
        <v>264</v>
      </c>
      <c r="C114" s="57" t="s">
        <v>137</v>
      </c>
    </row>
    <row r="115" spans="2:3" x14ac:dyDescent="0.25">
      <c r="B115" s="57" t="s">
        <v>265</v>
      </c>
      <c r="C115" s="57" t="s">
        <v>137</v>
      </c>
    </row>
    <row r="116" spans="2:3" x14ac:dyDescent="0.25">
      <c r="B116" s="57" t="s">
        <v>266</v>
      </c>
      <c r="C116" s="57" t="s">
        <v>152</v>
      </c>
    </row>
    <row r="117" spans="2:3" x14ac:dyDescent="0.25">
      <c r="B117" s="57" t="s">
        <v>267</v>
      </c>
      <c r="C117" s="57" t="s">
        <v>433</v>
      </c>
    </row>
    <row r="118" spans="2:3" x14ac:dyDescent="0.25">
      <c r="B118" s="57" t="s">
        <v>268</v>
      </c>
      <c r="C118" s="57" t="s">
        <v>152</v>
      </c>
    </row>
    <row r="119" spans="2:3" x14ac:dyDescent="0.25">
      <c r="B119" s="57" t="s">
        <v>269</v>
      </c>
      <c r="C119" s="57" t="s">
        <v>147</v>
      </c>
    </row>
    <row r="120" spans="2:3" x14ac:dyDescent="0.25">
      <c r="B120" s="57" t="s">
        <v>270</v>
      </c>
      <c r="C120" s="57" t="s">
        <v>137</v>
      </c>
    </row>
    <row r="121" spans="2:3" x14ac:dyDescent="0.25">
      <c r="B121" s="57" t="s">
        <v>271</v>
      </c>
      <c r="C121" s="57" t="s">
        <v>137</v>
      </c>
    </row>
    <row r="122" spans="2:3" x14ac:dyDescent="0.25">
      <c r="B122" s="57" t="s">
        <v>272</v>
      </c>
      <c r="C122" s="57" t="s">
        <v>433</v>
      </c>
    </row>
    <row r="123" spans="2:3" x14ac:dyDescent="0.25">
      <c r="B123" s="57" t="s">
        <v>273</v>
      </c>
      <c r="C123" s="57" t="s">
        <v>155</v>
      </c>
    </row>
    <row r="124" spans="2:3" x14ac:dyDescent="0.25">
      <c r="B124" s="57" t="s">
        <v>274</v>
      </c>
      <c r="C124" s="57" t="s">
        <v>137</v>
      </c>
    </row>
    <row r="125" spans="2:3" x14ac:dyDescent="0.25">
      <c r="B125" s="57" t="s">
        <v>275</v>
      </c>
      <c r="C125" s="57" t="s">
        <v>152</v>
      </c>
    </row>
    <row r="126" spans="2:3" x14ac:dyDescent="0.25">
      <c r="B126" s="57" t="s">
        <v>276</v>
      </c>
      <c r="C126" s="57" t="s">
        <v>155</v>
      </c>
    </row>
    <row r="127" spans="2:3" x14ac:dyDescent="0.25">
      <c r="B127" s="57" t="s">
        <v>277</v>
      </c>
      <c r="C127" s="57" t="s">
        <v>139</v>
      </c>
    </row>
    <row r="128" spans="2:3" x14ac:dyDescent="0.25">
      <c r="B128" s="57" t="s">
        <v>278</v>
      </c>
      <c r="C128" s="57" t="s">
        <v>137</v>
      </c>
    </row>
    <row r="129" spans="2:3" x14ac:dyDescent="0.25">
      <c r="B129" s="57" t="s">
        <v>279</v>
      </c>
      <c r="C129" s="57" t="s">
        <v>149</v>
      </c>
    </row>
    <row r="130" spans="2:3" x14ac:dyDescent="0.25">
      <c r="B130" s="57" t="s">
        <v>280</v>
      </c>
      <c r="C130" s="57" t="s">
        <v>137</v>
      </c>
    </row>
    <row r="131" spans="2:3" x14ac:dyDescent="0.25">
      <c r="B131" s="57" t="s">
        <v>281</v>
      </c>
      <c r="C131" s="57" t="s">
        <v>149</v>
      </c>
    </row>
    <row r="132" spans="2:3" x14ac:dyDescent="0.25">
      <c r="B132" s="57" t="s">
        <v>282</v>
      </c>
      <c r="C132" s="57" t="s">
        <v>155</v>
      </c>
    </row>
    <row r="133" spans="2:3" x14ac:dyDescent="0.25">
      <c r="B133" s="57" t="s">
        <v>283</v>
      </c>
      <c r="C133" s="57" t="s">
        <v>157</v>
      </c>
    </row>
    <row r="134" spans="2:3" x14ac:dyDescent="0.25">
      <c r="B134" s="57" t="s">
        <v>284</v>
      </c>
      <c r="C134" s="57" t="s">
        <v>144</v>
      </c>
    </row>
    <row r="135" spans="2:3" x14ac:dyDescent="0.25">
      <c r="B135" s="57" t="s">
        <v>285</v>
      </c>
      <c r="C135" s="57" t="s">
        <v>286</v>
      </c>
    </row>
    <row r="136" spans="2:3" x14ac:dyDescent="0.25">
      <c r="B136" s="57" t="s">
        <v>287</v>
      </c>
      <c r="C136" s="57" t="s">
        <v>155</v>
      </c>
    </row>
    <row r="137" spans="2:3" x14ac:dyDescent="0.25">
      <c r="B137" s="57" t="s">
        <v>288</v>
      </c>
      <c r="C137" s="57" t="s">
        <v>137</v>
      </c>
    </row>
    <row r="138" spans="2:3" x14ac:dyDescent="0.25">
      <c r="B138" s="57" t="s">
        <v>289</v>
      </c>
      <c r="C138" s="57" t="s">
        <v>157</v>
      </c>
    </row>
    <row r="139" spans="2:3" x14ac:dyDescent="0.25">
      <c r="B139" s="57" t="s">
        <v>290</v>
      </c>
      <c r="C139" s="57" t="s">
        <v>137</v>
      </c>
    </row>
    <row r="140" spans="2:3" x14ac:dyDescent="0.25">
      <c r="B140" s="57" t="s">
        <v>291</v>
      </c>
      <c r="C140" s="57" t="s">
        <v>152</v>
      </c>
    </row>
    <row r="141" spans="2:3" x14ac:dyDescent="0.25">
      <c r="B141" s="57" t="s">
        <v>292</v>
      </c>
      <c r="C141" s="57" t="s">
        <v>149</v>
      </c>
    </row>
    <row r="142" spans="2:3" x14ac:dyDescent="0.25">
      <c r="B142" s="57" t="s">
        <v>293</v>
      </c>
      <c r="C142" s="57" t="s">
        <v>149</v>
      </c>
    </row>
    <row r="143" spans="2:3" x14ac:dyDescent="0.25">
      <c r="B143" s="57" t="s">
        <v>294</v>
      </c>
      <c r="C143" s="57" t="s">
        <v>149</v>
      </c>
    </row>
    <row r="144" spans="2:3" x14ac:dyDescent="0.25">
      <c r="B144" s="57" t="s">
        <v>295</v>
      </c>
      <c r="C144" s="57" t="s">
        <v>137</v>
      </c>
    </row>
    <row r="145" spans="2:3" x14ac:dyDescent="0.25">
      <c r="B145" s="57" t="s">
        <v>296</v>
      </c>
      <c r="C145" s="57" t="s">
        <v>152</v>
      </c>
    </row>
    <row r="146" spans="2:3" x14ac:dyDescent="0.25">
      <c r="B146" s="57" t="s">
        <v>297</v>
      </c>
      <c r="C146" s="57" t="s">
        <v>147</v>
      </c>
    </row>
    <row r="147" spans="2:3" x14ac:dyDescent="0.25">
      <c r="B147" s="57" t="s">
        <v>298</v>
      </c>
      <c r="C147" s="57" t="s">
        <v>137</v>
      </c>
    </row>
    <row r="148" spans="2:3" x14ac:dyDescent="0.25">
      <c r="B148" s="57" t="s">
        <v>299</v>
      </c>
      <c r="C148" s="57" t="s">
        <v>152</v>
      </c>
    </row>
    <row r="149" spans="2:3" x14ac:dyDescent="0.25">
      <c r="B149" s="57" t="s">
        <v>300</v>
      </c>
      <c r="C149" s="57" t="s">
        <v>147</v>
      </c>
    </row>
    <row r="150" spans="2:3" x14ac:dyDescent="0.25">
      <c r="B150" s="57" t="s">
        <v>301</v>
      </c>
      <c r="C150" s="57" t="s">
        <v>152</v>
      </c>
    </row>
    <row r="151" spans="2:3" x14ac:dyDescent="0.25">
      <c r="B151" s="57" t="s">
        <v>302</v>
      </c>
      <c r="C151" s="57" t="s">
        <v>152</v>
      </c>
    </row>
    <row r="152" spans="2:3" x14ac:dyDescent="0.25">
      <c r="B152" s="57" t="s">
        <v>303</v>
      </c>
      <c r="C152" s="57" t="s">
        <v>144</v>
      </c>
    </row>
    <row r="153" spans="2:3" x14ac:dyDescent="0.25">
      <c r="B153" s="57" t="s">
        <v>304</v>
      </c>
      <c r="C153" s="57" t="s">
        <v>194</v>
      </c>
    </row>
    <row r="154" spans="2:3" x14ac:dyDescent="0.25">
      <c r="B154" s="57" t="s">
        <v>305</v>
      </c>
      <c r="C154" s="57" t="s">
        <v>433</v>
      </c>
    </row>
    <row r="155" spans="2:3" x14ac:dyDescent="0.25">
      <c r="B155" s="57" t="s">
        <v>306</v>
      </c>
      <c r="C155" s="57" t="s">
        <v>137</v>
      </c>
    </row>
    <row r="156" spans="2:3" x14ac:dyDescent="0.25">
      <c r="B156" s="57" t="s">
        <v>307</v>
      </c>
      <c r="C156" s="57" t="s">
        <v>137</v>
      </c>
    </row>
    <row r="157" spans="2:3" x14ac:dyDescent="0.25">
      <c r="B157" s="57" t="s">
        <v>308</v>
      </c>
      <c r="C157" s="57" t="s">
        <v>162</v>
      </c>
    </row>
    <row r="158" spans="2:3" x14ac:dyDescent="0.25">
      <c r="B158" s="57" t="s">
        <v>309</v>
      </c>
      <c r="C158" s="57" t="s">
        <v>137</v>
      </c>
    </row>
    <row r="159" spans="2:3" x14ac:dyDescent="0.25">
      <c r="B159" s="57" t="s">
        <v>310</v>
      </c>
      <c r="C159" s="57" t="s">
        <v>141</v>
      </c>
    </row>
    <row r="160" spans="2:3" x14ac:dyDescent="0.25">
      <c r="B160" s="57" t="s">
        <v>311</v>
      </c>
      <c r="C160" s="57" t="s">
        <v>155</v>
      </c>
    </row>
    <row r="161" spans="2:3" x14ac:dyDescent="0.25">
      <c r="B161" s="57" t="s">
        <v>312</v>
      </c>
      <c r="C161" s="57" t="s">
        <v>194</v>
      </c>
    </row>
    <row r="162" spans="2:3" x14ac:dyDescent="0.25">
      <c r="B162" s="57" t="s">
        <v>313</v>
      </c>
      <c r="C162" s="57" t="s">
        <v>155</v>
      </c>
    </row>
    <row r="163" spans="2:3" x14ac:dyDescent="0.25">
      <c r="B163" s="57" t="s">
        <v>314</v>
      </c>
      <c r="C163" s="57" t="s">
        <v>152</v>
      </c>
    </row>
    <row r="164" spans="2:3" x14ac:dyDescent="0.25">
      <c r="B164" s="57" t="s">
        <v>315</v>
      </c>
      <c r="C164" s="57" t="s">
        <v>152</v>
      </c>
    </row>
    <row r="165" spans="2:3" x14ac:dyDescent="0.25">
      <c r="B165" s="57" t="s">
        <v>316</v>
      </c>
      <c r="C165" s="57" t="s">
        <v>137</v>
      </c>
    </row>
    <row r="166" spans="2:3" x14ac:dyDescent="0.25">
      <c r="B166" s="57" t="s">
        <v>317</v>
      </c>
      <c r="C166" s="57" t="s">
        <v>155</v>
      </c>
    </row>
    <row r="167" spans="2:3" x14ac:dyDescent="0.25">
      <c r="B167" s="57" t="s">
        <v>318</v>
      </c>
      <c r="C167" s="57" t="s">
        <v>139</v>
      </c>
    </row>
    <row r="168" spans="2:3" x14ac:dyDescent="0.25">
      <c r="B168" s="57" t="s">
        <v>319</v>
      </c>
      <c r="C168" s="57" t="s">
        <v>149</v>
      </c>
    </row>
    <row r="169" spans="2:3" x14ac:dyDescent="0.25">
      <c r="B169" s="57" t="s">
        <v>320</v>
      </c>
      <c r="C169" s="57" t="s">
        <v>155</v>
      </c>
    </row>
    <row r="170" spans="2:3" x14ac:dyDescent="0.25">
      <c r="B170" s="57" t="s">
        <v>321</v>
      </c>
      <c r="C170" s="57" t="s">
        <v>137</v>
      </c>
    </row>
    <row r="171" spans="2:3" x14ac:dyDescent="0.25">
      <c r="B171" s="57" t="s">
        <v>322</v>
      </c>
      <c r="C171" s="57" t="s">
        <v>162</v>
      </c>
    </row>
    <row r="172" spans="2:3" x14ac:dyDescent="0.25">
      <c r="B172" s="59" t="s">
        <v>323</v>
      </c>
      <c r="C172" s="57" t="s">
        <v>149</v>
      </c>
    </row>
    <row r="173" spans="2:3" x14ac:dyDescent="0.25">
      <c r="B173" s="59" t="s">
        <v>324</v>
      </c>
      <c r="C173" s="57" t="s">
        <v>155</v>
      </c>
    </row>
    <row r="174" spans="2:3" x14ac:dyDescent="0.25">
      <c r="B174" s="60" t="s">
        <v>325</v>
      </c>
      <c r="C174" s="57" t="s">
        <v>162</v>
      </c>
    </row>
    <row r="175" spans="2:3" x14ac:dyDescent="0.25">
      <c r="B175" s="60" t="s">
        <v>326</v>
      </c>
      <c r="C175" s="57" t="s">
        <v>139</v>
      </c>
    </row>
    <row r="176" spans="2:3" x14ac:dyDescent="0.25">
      <c r="B176" s="60" t="s">
        <v>327</v>
      </c>
      <c r="C176" s="57" t="s">
        <v>137</v>
      </c>
    </row>
    <row r="177" spans="2:3" x14ac:dyDescent="0.25">
      <c r="B177" s="60" t="s">
        <v>328</v>
      </c>
      <c r="C177" s="57" t="s">
        <v>137</v>
      </c>
    </row>
    <row r="178" spans="2:3" x14ac:dyDescent="0.25">
      <c r="B178" s="60" t="s">
        <v>329</v>
      </c>
      <c r="C178" s="60" t="s">
        <v>149</v>
      </c>
    </row>
    <row r="179" spans="2:3" x14ac:dyDescent="0.25">
      <c r="B179" s="60" t="s">
        <v>330</v>
      </c>
      <c r="C179" s="57" t="s">
        <v>137</v>
      </c>
    </row>
    <row r="180" spans="2:3" x14ac:dyDescent="0.25">
      <c r="B180" s="60" t="s">
        <v>331</v>
      </c>
      <c r="C180" s="57" t="s">
        <v>194</v>
      </c>
    </row>
    <row r="181" spans="2:3" x14ac:dyDescent="0.25">
      <c r="B181" s="60" t="s">
        <v>332</v>
      </c>
      <c r="C181" s="57" t="s">
        <v>137</v>
      </c>
    </row>
    <row r="182" spans="2:3" x14ac:dyDescent="0.25">
      <c r="B182" s="60" t="s">
        <v>333</v>
      </c>
      <c r="C182" s="60" t="s">
        <v>155</v>
      </c>
    </row>
    <row r="183" spans="2:3" x14ac:dyDescent="0.25">
      <c r="B183" s="60" t="s">
        <v>334</v>
      </c>
      <c r="C183" s="57" t="s">
        <v>137</v>
      </c>
    </row>
    <row r="184" spans="2:3" x14ac:dyDescent="0.25">
      <c r="B184" s="60" t="s">
        <v>338</v>
      </c>
      <c r="C184" s="57" t="s">
        <v>155</v>
      </c>
    </row>
    <row r="185" spans="2:3" x14ac:dyDescent="0.25">
      <c r="B185" s="60" t="s">
        <v>339</v>
      </c>
      <c r="C185" s="60" t="s">
        <v>149</v>
      </c>
    </row>
    <row r="186" spans="2:3" x14ac:dyDescent="0.25">
      <c r="B186" s="60" t="s">
        <v>366</v>
      </c>
      <c r="C186" s="60" t="s">
        <v>367</v>
      </c>
    </row>
    <row r="187" spans="2:3" x14ac:dyDescent="0.25">
      <c r="B187" s="60" t="s">
        <v>368</v>
      </c>
      <c r="C187" s="60" t="s">
        <v>367</v>
      </c>
    </row>
    <row r="188" spans="2:3" x14ac:dyDescent="0.25">
      <c r="B188" s="60" t="s">
        <v>369</v>
      </c>
      <c r="C188" s="60" t="s">
        <v>367</v>
      </c>
    </row>
    <row r="189" spans="2:3" x14ac:dyDescent="0.25">
      <c r="B189" s="60" t="s">
        <v>370</v>
      </c>
      <c r="C189" s="60" t="s">
        <v>149</v>
      </c>
    </row>
    <row r="190" spans="2:3" x14ac:dyDescent="0.25">
      <c r="B190" s="60" t="s">
        <v>371</v>
      </c>
      <c r="C190" s="60" t="s">
        <v>149</v>
      </c>
    </row>
    <row r="191" spans="2:3" x14ac:dyDescent="0.25">
      <c r="B191" s="60" t="s">
        <v>372</v>
      </c>
      <c r="C191" s="60" t="s">
        <v>367</v>
      </c>
    </row>
    <row r="192" spans="2:3" x14ac:dyDescent="0.25">
      <c r="B192" s="60" t="s">
        <v>373</v>
      </c>
      <c r="C192" s="60" t="s">
        <v>149</v>
      </c>
    </row>
    <row r="193" spans="2:3" x14ac:dyDescent="0.25">
      <c r="B193" s="60" t="s">
        <v>374</v>
      </c>
      <c r="C193" s="60" t="s">
        <v>149</v>
      </c>
    </row>
    <row r="194" spans="2:3" x14ac:dyDescent="0.25">
      <c r="B194" s="60" t="s">
        <v>383</v>
      </c>
      <c r="C194" s="60" t="s">
        <v>433</v>
      </c>
    </row>
    <row r="195" spans="2:3" x14ac:dyDescent="0.25">
      <c r="B195" s="60" t="s">
        <v>384</v>
      </c>
      <c r="C195" s="60" t="s">
        <v>367</v>
      </c>
    </row>
    <row r="196" spans="2:3" x14ac:dyDescent="0.25">
      <c r="B196" s="60" t="s">
        <v>385</v>
      </c>
      <c r="C196" s="60" t="s">
        <v>433</v>
      </c>
    </row>
    <row r="197" spans="2:3" x14ac:dyDescent="0.25">
      <c r="B197" s="60" t="s">
        <v>386</v>
      </c>
      <c r="C197" s="60" t="s">
        <v>149</v>
      </c>
    </row>
    <row r="198" spans="2:3" x14ac:dyDescent="0.25">
      <c r="B198" s="60" t="s">
        <v>387</v>
      </c>
      <c r="C198" s="60" t="s">
        <v>139</v>
      </c>
    </row>
    <row r="199" spans="2:3" x14ac:dyDescent="0.25">
      <c r="B199" s="60" t="s">
        <v>428</v>
      </c>
      <c r="C199" s="60" t="s">
        <v>155</v>
      </c>
    </row>
    <row r="200" spans="2:3" x14ac:dyDescent="0.25">
      <c r="B200" s="60" t="s">
        <v>429</v>
      </c>
      <c r="C200" s="60" t="s">
        <v>433</v>
      </c>
    </row>
    <row r="201" spans="2:3" x14ac:dyDescent="0.25">
      <c r="B201" s="60" t="s">
        <v>430</v>
      </c>
      <c r="C201" s="57" t="s">
        <v>137</v>
      </c>
    </row>
    <row r="202" spans="2:3" x14ac:dyDescent="0.25">
      <c r="B202" s="60" t="s">
        <v>431</v>
      </c>
      <c r="C202" s="60" t="s">
        <v>432</v>
      </c>
    </row>
    <row r="203" spans="2:3" x14ac:dyDescent="0.25">
      <c r="B203" s="60" t="s">
        <v>434</v>
      </c>
      <c r="C203" s="60" t="s">
        <v>433</v>
      </c>
    </row>
    <row r="204" spans="2:3" x14ac:dyDescent="0.25">
      <c r="B204" s="60" t="s">
        <v>435</v>
      </c>
      <c r="C204" s="60" t="s">
        <v>155</v>
      </c>
    </row>
    <row r="205" spans="2:3" x14ac:dyDescent="0.25">
      <c r="B205" s="60" t="s">
        <v>436</v>
      </c>
      <c r="C205" s="60" t="s">
        <v>367</v>
      </c>
    </row>
    <row r="206" spans="2:3" x14ac:dyDescent="0.25">
      <c r="B206" s="60" t="s">
        <v>437</v>
      </c>
      <c r="C206" s="60" t="s">
        <v>432</v>
      </c>
    </row>
    <row r="207" spans="2:3" x14ac:dyDescent="0.25">
      <c r="B207" s="60" t="s">
        <v>438</v>
      </c>
      <c r="C207" s="60" t="s">
        <v>155</v>
      </c>
    </row>
    <row r="208" spans="2:3" x14ac:dyDescent="0.25">
      <c r="B208" s="60" t="s">
        <v>439</v>
      </c>
      <c r="C208" s="60" t="s">
        <v>440</v>
      </c>
    </row>
    <row r="209" spans="2:3" x14ac:dyDescent="0.25">
      <c r="B209" s="60" t="s">
        <v>441</v>
      </c>
      <c r="C209" s="60" t="s">
        <v>442</v>
      </c>
    </row>
    <row r="210" spans="2:3" x14ac:dyDescent="0.25">
      <c r="B210" s="60" t="s">
        <v>443</v>
      </c>
      <c r="C210" s="60" t="s">
        <v>152</v>
      </c>
    </row>
    <row r="211" spans="2:3" x14ac:dyDescent="0.25">
      <c r="B211" s="60" t="s">
        <v>444</v>
      </c>
      <c r="C211" s="57" t="s">
        <v>137</v>
      </c>
    </row>
    <row r="212" spans="2:3" x14ac:dyDescent="0.25">
      <c r="B212" s="60" t="s">
        <v>445</v>
      </c>
      <c r="C212" s="57" t="s">
        <v>137</v>
      </c>
    </row>
    <row r="213" spans="2:3" x14ac:dyDescent="0.25">
      <c r="B213" s="60" t="s">
        <v>446</v>
      </c>
      <c r="C213" s="60" t="s">
        <v>433</v>
      </c>
    </row>
    <row r="214" spans="2:3" x14ac:dyDescent="0.25">
      <c r="B214" s="60" t="s">
        <v>447</v>
      </c>
      <c r="C214" s="60" t="s">
        <v>149</v>
      </c>
    </row>
    <row r="215" spans="2:3" x14ac:dyDescent="0.25">
      <c r="B215" s="60" t="s">
        <v>448</v>
      </c>
      <c r="C215" s="60" t="s">
        <v>155</v>
      </c>
    </row>
    <row r="216" spans="2:3" x14ac:dyDescent="0.25">
      <c r="B216" s="60" t="s">
        <v>449</v>
      </c>
      <c r="C216" s="57" t="s">
        <v>137</v>
      </c>
    </row>
  </sheetData>
  <autoFilter ref="B1:C216" xr:uid="{00000000-0009-0000-0000-000007000000}"/>
  <conditionalFormatting sqref="B1:C65534">
    <cfRule type="expression" dxfId="0" priority="1" stopIfTrue="1">
      <formula>(#REF!="OK")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Donnees</vt:lpstr>
      <vt:lpstr>Impression</vt:lpstr>
      <vt:lpstr>Historique des devis</vt:lpstr>
      <vt:lpstr>Effectif contrat</vt:lpstr>
      <vt:lpstr>effectif par contrat</vt:lpstr>
      <vt:lpstr>Article_famille</vt:lpstr>
      <vt:lpstr>Copier commandes wix</vt:lpstr>
      <vt:lpstr>Référence matériel</vt:lpstr>
      <vt:lpstr>'Effectif contrat'!Zone_d_impression</vt:lpstr>
      <vt:lpstr>Impression!Zone_d_impression</vt:lpstr>
    </vt:vector>
  </TitlesOfParts>
  <Company>VINCI 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LAMIAUD Guillaume</dc:creator>
  <cp:lastModifiedBy>Administrator</cp:lastModifiedBy>
  <cp:lastPrinted>2018-11-30T08:44:05Z</cp:lastPrinted>
  <dcterms:created xsi:type="dcterms:W3CDTF">2015-04-29T09:20:21Z</dcterms:created>
  <dcterms:modified xsi:type="dcterms:W3CDTF">2018-12-05T14:00:05Z</dcterms:modified>
</cp:coreProperties>
</file>