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TrungKien\Desktop\"/>
    </mc:Choice>
  </mc:AlternateContent>
  <xr:revisionPtr revIDLastSave="0" documentId="13_ncr:1_{27A2A319-EF5E-4E97-9578-B58FA995741A}" xr6:coauthVersionLast="37" xr6:coauthVersionMax="37" xr10:uidLastSave="{00000000-0000-0000-0000-000000000000}"/>
  <bookViews>
    <workbookView xWindow="0" yWindow="0" windowWidth="23040" windowHeight="8628" xr2:uid="{47B4D2ED-AFE4-4754-A37E-025E808E88CD}"/>
  </bookViews>
  <sheets>
    <sheet name="Confirmation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" i="1" l="1"/>
  <c r="J7" i="1"/>
  <c r="J6" i="1"/>
  <c r="I7" i="1"/>
  <c r="I3" i="1"/>
  <c r="I4" i="1"/>
  <c r="I5" i="1"/>
  <c r="J5" i="1" s="1"/>
  <c r="I6" i="1"/>
  <c r="I8" i="1"/>
  <c r="J8" i="1" s="1"/>
  <c r="K8" i="1" s="1"/>
  <c r="H5" i="1"/>
  <c r="H2" i="1"/>
  <c r="H8" i="1"/>
  <c r="H7" i="1"/>
  <c r="H6" i="1"/>
  <c r="H4" i="1"/>
  <c r="H3" i="1"/>
  <c r="K7" i="1" l="1"/>
  <c r="J3" i="1"/>
  <c r="K3" i="1" s="1"/>
  <c r="J2" i="1"/>
  <c r="K2" i="1" s="1"/>
  <c r="K5" i="1"/>
  <c r="J4" i="1"/>
  <c r="K4" i="1" s="1"/>
  <c r="K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24B365A-3DC2-4495-B161-9F21691605D4}" keepAlive="1" name="Query - tConfirmation (2)" description="Connection to the 'tConfirmation (2)' query in the workbook." type="5" refreshedVersion="6" background="1">
    <dbPr connection="Provider=Microsoft.Mashup.OleDb.1;Data Source=$Workbook$;Location=&quot;tConfirmation (2)&quot;;Extended Properties=&quot;&quot;" command="SELECT * FROM [tConfirmation (2)]"/>
  </connection>
  <connection id="2" xr16:uid="{008587BC-D788-421C-A051-8D411527A8D2}" keepAlive="1" name="Query - tReference" description="Connection to the 'tReference' query in the workbook." type="5" refreshedVersion="6" background="1">
    <dbPr connection="Provider=Microsoft.Mashup.OleDb.1;Data Source=$Workbook$;Location=tReference;Extended Properties=&quot;&quot;" command="SELECT * FROM [tReference]"/>
  </connection>
</connections>
</file>

<file path=xl/sharedStrings.xml><?xml version="1.0" encoding="utf-8"?>
<sst xmlns="http://schemas.openxmlformats.org/spreadsheetml/2006/main" count="53" uniqueCount="38">
  <si>
    <t>Ordre</t>
  </si>
  <si>
    <t>Poste tr.(Réel)</t>
  </si>
  <si>
    <t>Un.trav.Réel</t>
  </si>
  <si>
    <t>Hre fin réelle</t>
  </si>
  <si>
    <t>Heure</t>
  </si>
  <si>
    <t>Jours
Créé le - date fin</t>
  </si>
  <si>
    <t>Heures: 
heure créé-heure fin</t>
  </si>
  <si>
    <t>Heures: 
heure-heure fin en minutes</t>
  </si>
  <si>
    <t>Catégorie</t>
  </si>
  <si>
    <t>11307244</t>
  </si>
  <si>
    <t>H</t>
  </si>
  <si>
    <t>14:58:58</t>
  </si>
  <si>
    <t>15:01:35</t>
  </si>
  <si>
    <t>10007370</t>
  </si>
  <si>
    <t>24:00:00</t>
  </si>
  <si>
    <t>23:30:43</t>
  </si>
  <si>
    <t>23:30:53</t>
  </si>
  <si>
    <t>10009229</t>
  </si>
  <si>
    <t>23:30:40</t>
  </si>
  <si>
    <t>23:30:44</t>
  </si>
  <si>
    <t>23:32:28</t>
  </si>
  <si>
    <t>23:30:55</t>
  </si>
  <si>
    <t>Plombier</t>
  </si>
  <si>
    <t>Menuisier</t>
  </si>
  <si>
    <t>Gestionnaire</t>
  </si>
  <si>
    <t>Col bleu</t>
  </si>
  <si>
    <t>Instrumentation</t>
  </si>
  <si>
    <t>Status</t>
  </si>
  <si>
    <t>Immediat</t>
  </si>
  <si>
    <t>Différé</t>
  </si>
  <si>
    <t>Date début</t>
  </si>
  <si>
    <t>Date Fin</t>
  </si>
  <si>
    <t>03:51:33</t>
  </si>
  <si>
    <t>23:30:35</t>
  </si>
  <si>
    <t>Toléré</t>
  </si>
  <si>
    <t>5&lt;Valeur&lt;60</t>
  </si>
  <si>
    <t>5</t>
  </si>
  <si>
    <t>Limite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</si>
</sst>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0.0"/>
  </numFmts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7">
    <xf numFmtId="0" fontId="0" fillId="0" borderId="0" xfId="0"/>
    <xf numFmtId="49" fontId="0" fillId="0" borderId="0" xfId="0" applyNumberFormat="1"/>
    <xf numFmtId="0" fontId="0" fillId="0" borderId="0" xfId="0" applyFill="1" applyAlignment="1">
      <alignment horizontal="left"/>
    </xf>
    <xf numFmtId="49" fontId="0" fillId="0" borderId="0" xfId="0" applyNumberFormat="1" applyFill="1"/>
    <xf numFmtId="0" fontId="0" fillId="0" borderId="0" xfId="0" applyNumberFormat="1" applyFill="1"/>
    <xf numFmtId="14" fontId="0" fillId="0" borderId="0" xfId="0" applyNumberFormat="1" applyFill="1"/>
    <xf numFmtId="0" fontId="0" fillId="0" borderId="0" xfId="0" applyFill="1"/>
    <xf numFmtId="164" fontId="0" fillId="0" borderId="0" xfId="0" applyNumberFormat="1" applyFill="1"/>
    <xf numFmtId="22" fontId="0" fillId="0" borderId="0" xfId="0" applyNumberFormat="1" applyFill="1"/>
    <xf numFmtId="0" fontId="1" fillId="2" borderId="1" xfId="1" applyBorder="1" applyAlignment="1">
      <alignment horizontal="center" wrapText="1"/>
    </xf>
    <xf numFmtId="0" fontId="1" fillId="2" borderId="2" xfId="1" applyBorder="1" applyAlignment="1">
      <alignment horizontal="center" wrapText="1"/>
    </xf>
    <xf numFmtId="0" fontId="1" fillId="2" borderId="3" xfId="1" applyBorder="1" applyAlignment="1">
      <alignment horizontal="center" wrapText="1"/>
    </xf>
    <xf numFmtId="165" fontId="0" fillId="0" borderId="0" xfId="0" applyNumberFormat="1" applyFill="1"/>
    <xf numFmtId="0" fontId="2" fillId="3" borderId="4" xfId="0" applyFont="1" applyFill="1" applyBorder="1"/>
    <xf numFmtId="0" fontId="0" fillId="4" borderId="4" xfId="0" applyFont="1" applyFill="1" applyBorder="1"/>
    <xf numFmtId="0" fontId="2" fillId="3" borderId="0" xfId="0" applyFont="1" applyFill="1" applyBorder="1"/>
    <xf numFmtId="0" fontId="0" fillId="0" borderId="4" xfId="0" applyFont="1" applyBorder="1"/>
  </cellXfs>
  <cellStyles count="2">
    <cellStyle name="Good" xfId="1" builtinId="26"/>
    <cellStyle name="Normal" xfId="0" builtinId="0"/>
  </cellStyles>
  <dxfs count="11"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19" formatCode="m/d/yyyy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19" formatCode="m/d/yyyy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282185-57E5-4F51-9A63-5A1BAAF18F69}" name="tConfirmation" displayName="tConfirmation" ref="A1:G8" totalsRowShown="0" headerRowDxfId="10" dataDxfId="9">
  <autoFilter ref="A1:G8" xr:uid="{F569C0FD-BC5C-4422-BD71-FBACC414EE8B}"/>
  <tableColumns count="7">
    <tableColumn id="1" xr3:uid="{2BB0B477-67DF-48E1-A1AD-2C6E0C807206}" name="Ordre" dataDxfId="8"/>
    <tableColumn id="2" xr3:uid="{F768860F-DC8D-4D70-AF82-12670A5A8CD1}" name="Poste tr.(Réel)" dataDxfId="7"/>
    <tableColumn id="4" xr3:uid="{355E947A-F2AD-4010-BA7E-E72456D5B475}" name="Un.trav.Réel" dataDxfId="6"/>
    <tableColumn id="7" xr3:uid="{137A8D5E-88C1-4346-BD01-C2E89DF95676}" name="Date début" dataDxfId="5"/>
    <tableColumn id="8" xr3:uid="{72BE35D6-8D08-4A6B-A36B-B9D14BC99794}" name="Hre fin réelle" dataDxfId="4"/>
    <tableColumn id="9" xr3:uid="{243F3952-6A12-4334-8BBD-A1997BA313CA}" name="Date Fin" dataDxfId="3"/>
    <tableColumn id="10" xr3:uid="{A09BA47C-3066-48B7-B9AF-55E7304D11FF}" name="Heur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14DFCE5-88B3-41D8-9E1F-D329B8FCF6C1}" name="tReference" displayName="tReference" ref="M1:N4" totalsRowShown="0" headerRowDxfId="1" tableBorderDxfId="0">
  <autoFilter ref="M1:N4" xr:uid="{86E9B568-D214-4A91-AF5B-36EEAF095560}"/>
  <tableColumns count="2">
    <tableColumn id="1" xr3:uid="{56B1A515-6053-4764-A71D-A5AE1C4C719B}" name="Status"/>
    <tableColumn id="2" xr3:uid="{6690C4A0-B6AE-47E4-BAE7-A88F34D296E3}" name="Limi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C95C0-429D-4100-B75C-0250A9534907}">
  <dimension ref="A1:N8"/>
  <sheetViews>
    <sheetView tabSelected="1" topLeftCell="B1" workbookViewId="0">
      <selection activeCell="J10" sqref="J10"/>
    </sheetView>
  </sheetViews>
  <sheetFormatPr defaultRowHeight="14.4" x14ac:dyDescent="0.3"/>
  <cols>
    <col min="2" max="2" width="14.77734375" customWidth="1"/>
    <col min="3" max="3" width="13.33203125" customWidth="1"/>
    <col min="4" max="4" width="14.44140625" customWidth="1"/>
    <col min="5" max="5" width="13.44140625" customWidth="1"/>
    <col min="6" max="6" width="9.5546875" bestFit="1" customWidth="1"/>
    <col min="9" max="9" width="11.33203125" bestFit="1" customWidth="1"/>
    <col min="11" max="11" width="12.5546875" bestFit="1" customWidth="1"/>
    <col min="13" max="13" width="11" customWidth="1"/>
    <col min="14" max="14" width="11.21875" bestFit="1" customWidth="1"/>
  </cols>
  <sheetData>
    <row r="1" spans="1:14" ht="85.8" customHeight="1" thickBot="1" x14ac:dyDescent="0.35">
      <c r="A1" s="2" t="s">
        <v>0</v>
      </c>
      <c r="B1" s="2" t="s">
        <v>1</v>
      </c>
      <c r="C1" s="2" t="s">
        <v>2</v>
      </c>
      <c r="D1" s="2" t="s">
        <v>30</v>
      </c>
      <c r="E1" s="2" t="s">
        <v>3</v>
      </c>
      <c r="F1" s="2" t="s">
        <v>31</v>
      </c>
      <c r="G1" s="2" t="s">
        <v>4</v>
      </c>
      <c r="H1" s="9" t="s">
        <v>5</v>
      </c>
      <c r="I1" s="10" t="s">
        <v>6</v>
      </c>
      <c r="J1" s="11" t="s">
        <v>7</v>
      </c>
      <c r="K1" s="10" t="s">
        <v>8</v>
      </c>
      <c r="M1" s="15" t="s">
        <v>27</v>
      </c>
      <c r="N1" s="15" t="s">
        <v>37</v>
      </c>
    </row>
    <row r="2" spans="1:14" x14ac:dyDescent="0.3">
      <c r="A2" s="3" t="s">
        <v>9</v>
      </c>
      <c r="B2" s="3" t="s">
        <v>22</v>
      </c>
      <c r="C2" s="3" t="s">
        <v>10</v>
      </c>
      <c r="D2" s="5">
        <v>43275</v>
      </c>
      <c r="E2" s="3" t="s">
        <v>11</v>
      </c>
      <c r="F2" s="5">
        <v>43275</v>
      </c>
      <c r="G2" s="3" t="s">
        <v>12</v>
      </c>
      <c r="H2" s="6">
        <f t="shared" ref="H2:H8" si="0">F2-D2</f>
        <v>0</v>
      </c>
      <c r="I2" s="7">
        <f>IF(G2&gt;E2,G2-E2,24-(E2-G2))</f>
        <v>1.8171296296295436E-3</v>
      </c>
      <c r="J2" s="12">
        <f t="shared" ref="J2:J8" si="1">IF(G2&gt;E2,H2*1440+HOUR(I2)*60+MINUTE(I2),(H2-1)*1440+HOUR(I2)*60+MINUTE(I2))</f>
        <v>2</v>
      </c>
      <c r="K2" s="8" t="str">
        <f>IF(J2&lt;=N2,"Immédiat",IF(J2&gt;N2,IF(J2&lt;N3,"toléré","différé")))</f>
        <v>Immédiat</v>
      </c>
      <c r="M2" s="13" t="s">
        <v>28</v>
      </c>
      <c r="N2" s="13" t="s">
        <v>36</v>
      </c>
    </row>
    <row r="3" spans="1:14" x14ac:dyDescent="0.3">
      <c r="A3" s="3" t="s">
        <v>13</v>
      </c>
      <c r="B3" s="3" t="s">
        <v>23</v>
      </c>
      <c r="C3" s="3" t="s">
        <v>10</v>
      </c>
      <c r="D3" s="5">
        <v>43102</v>
      </c>
      <c r="E3" s="3" t="s">
        <v>14</v>
      </c>
      <c r="F3" s="5">
        <v>43103</v>
      </c>
      <c r="G3" s="3" t="s">
        <v>15</v>
      </c>
      <c r="H3" s="6">
        <f t="shared" si="0"/>
        <v>1</v>
      </c>
      <c r="I3" s="7">
        <f t="shared" ref="I3:I8" si="2">IF(G3&gt;E3,G3-E3,24-(E3-G3))</f>
        <v>23.979664351851852</v>
      </c>
      <c r="J3" s="4">
        <f t="shared" si="1"/>
        <v>1410</v>
      </c>
      <c r="K3" s="8" t="str">
        <f t="shared" ref="K3:K8" si="3">IF(J3&lt;=$L$1,"Immédiat",IF(J3&gt;$L$1,IF(J3&lt;$L$2,"toléré","différé")))</f>
        <v>différé</v>
      </c>
      <c r="M3" s="14" t="s">
        <v>29</v>
      </c>
      <c r="N3" s="14">
        <v>60</v>
      </c>
    </row>
    <row r="4" spans="1:14" x14ac:dyDescent="0.3">
      <c r="A4" s="3" t="s">
        <v>13</v>
      </c>
      <c r="B4" s="3" t="s">
        <v>24</v>
      </c>
      <c r="C4" s="3" t="s">
        <v>10</v>
      </c>
      <c r="D4" s="5">
        <v>43103</v>
      </c>
      <c r="E4" s="3" t="s">
        <v>14</v>
      </c>
      <c r="F4" s="5">
        <v>43101</v>
      </c>
      <c r="G4" s="3" t="s">
        <v>16</v>
      </c>
      <c r="H4" s="6">
        <f t="shared" si="0"/>
        <v>-2</v>
      </c>
      <c r="I4" s="7">
        <f t="shared" si="2"/>
        <v>23.979780092592591</v>
      </c>
      <c r="J4" s="4">
        <f t="shared" si="1"/>
        <v>-2910</v>
      </c>
      <c r="K4" s="8" t="str">
        <f t="shared" si="3"/>
        <v>Immédiat</v>
      </c>
      <c r="M4" s="16" t="s">
        <v>34</v>
      </c>
      <c r="N4" s="16" t="s">
        <v>35</v>
      </c>
    </row>
    <row r="5" spans="1:14" x14ac:dyDescent="0.3">
      <c r="A5" s="3" t="s">
        <v>17</v>
      </c>
      <c r="B5" s="3" t="s">
        <v>25</v>
      </c>
      <c r="C5" s="3" t="s">
        <v>10</v>
      </c>
      <c r="D5" s="5">
        <v>43189</v>
      </c>
      <c r="E5" s="1" t="s">
        <v>32</v>
      </c>
      <c r="F5" s="5">
        <v>43193</v>
      </c>
      <c r="G5" s="3" t="s">
        <v>18</v>
      </c>
      <c r="H5" s="6">
        <f t="shared" si="0"/>
        <v>4</v>
      </c>
      <c r="I5" s="7">
        <f t="shared" si="2"/>
        <v>0.81883101851851858</v>
      </c>
      <c r="J5" s="4">
        <f t="shared" si="1"/>
        <v>6939</v>
      </c>
      <c r="K5" s="8" t="str">
        <f t="shared" si="3"/>
        <v>différé</v>
      </c>
    </row>
    <row r="6" spans="1:14" x14ac:dyDescent="0.3">
      <c r="A6" s="3" t="s">
        <v>17</v>
      </c>
      <c r="B6" s="3" t="s">
        <v>26</v>
      </c>
      <c r="C6" s="3" t="s">
        <v>10</v>
      </c>
      <c r="D6" s="5">
        <v>43193</v>
      </c>
      <c r="E6" s="3" t="s">
        <v>14</v>
      </c>
      <c r="F6" s="5">
        <v>43194</v>
      </c>
      <c r="G6" s="3" t="s">
        <v>19</v>
      </c>
      <c r="H6" s="6">
        <f t="shared" si="0"/>
        <v>1</v>
      </c>
      <c r="I6" s="7">
        <f t="shared" si="2"/>
        <v>23.979675925925925</v>
      </c>
      <c r="J6" s="4">
        <f t="shared" si="1"/>
        <v>1410</v>
      </c>
      <c r="K6" s="8" t="str">
        <f t="shared" si="3"/>
        <v>différé</v>
      </c>
    </row>
    <row r="7" spans="1:14" x14ac:dyDescent="0.3">
      <c r="A7" s="3" t="s">
        <v>17</v>
      </c>
      <c r="B7" s="3" t="s">
        <v>25</v>
      </c>
      <c r="C7" s="3" t="s">
        <v>10</v>
      </c>
      <c r="D7" s="5">
        <v>43244</v>
      </c>
      <c r="E7" s="1" t="s">
        <v>33</v>
      </c>
      <c r="F7" s="5">
        <v>43244</v>
      </c>
      <c r="G7" s="3" t="s">
        <v>20</v>
      </c>
      <c r="H7" s="6">
        <f t="shared" si="0"/>
        <v>0</v>
      </c>
      <c r="I7" s="7">
        <f>IF(G7&gt;E7,G7-E7,24-(E7-G7))</f>
        <v>1.3078703703702788E-3</v>
      </c>
      <c r="J7" s="12">
        <f t="shared" si="1"/>
        <v>1</v>
      </c>
      <c r="K7" s="8" t="str">
        <f t="shared" si="3"/>
        <v>différé</v>
      </c>
    </row>
    <row r="8" spans="1:14" x14ac:dyDescent="0.3">
      <c r="A8" s="3" t="s">
        <v>17</v>
      </c>
      <c r="B8" s="3" t="s">
        <v>24</v>
      </c>
      <c r="C8" s="3" t="s">
        <v>10</v>
      </c>
      <c r="D8" s="5">
        <v>43276</v>
      </c>
      <c r="E8" s="3" t="s">
        <v>14</v>
      </c>
      <c r="F8" s="5">
        <v>43277</v>
      </c>
      <c r="G8" s="3" t="s">
        <v>21</v>
      </c>
      <c r="H8" s="6">
        <f t="shared" si="0"/>
        <v>1</v>
      </c>
      <c r="I8" s="7">
        <f t="shared" si="2"/>
        <v>23.97980324074074</v>
      </c>
      <c r="J8" s="4">
        <f t="shared" si="1"/>
        <v>1410</v>
      </c>
      <c r="K8" s="8" t="str">
        <f t="shared" si="3"/>
        <v>différé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B3BAE8B-F17A-457D-A5A1-E4B47614356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Confirmation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Trung Kien Le</dc:creator>
  <cp:lastModifiedBy>Michel Trung Kien Le</cp:lastModifiedBy>
  <dcterms:created xsi:type="dcterms:W3CDTF">2018-10-10T13:23:15Z</dcterms:created>
  <dcterms:modified xsi:type="dcterms:W3CDTF">2018-10-10T13:50:23Z</dcterms:modified>
</cp:coreProperties>
</file>