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imeCat\Desktop\"/>
    </mc:Choice>
  </mc:AlternateContent>
  <bookViews>
    <workbookView xWindow="0" yWindow="0" windowWidth="23040" windowHeight="9192"/>
  </bookViews>
  <sheets>
    <sheet name="RCP" sheetId="7" r:id="rId1"/>
    <sheet name="BD" sheetId="4" r:id="rId2"/>
    <sheet name="SCH" sheetId="5" r:id="rId3"/>
    <sheet name="A4" sheetId="6" r:id="rId4"/>
    <sheet name="Liste_TPA" sheetId="1" r:id="rId5"/>
    <sheet name="Liste_INA" sheetId="3" r:id="rId6"/>
    <sheet name="Liste_Bases" sheetId="8" r:id="rId7"/>
  </sheets>
  <definedNames>
    <definedName name="B_Type">Liste_Bases!$C$5:$C$8</definedName>
    <definedName name="Base">Liste_Bases!$C$16:$C$33</definedName>
    <definedName name="FABR">Liste_Bases!$G$5:$G$12</definedName>
    <definedName name="INA">Liste_INA!$B$6:$B$97</definedName>
    <definedName name="PA">Liste_TPA!$B$6:$B$144</definedName>
    <definedName name="TPA">Liste_TPA!$B$6:$B$144</definedName>
    <definedName name="UNITY">Liste_Bases!$E$6:$E$7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8" i="7" l="1"/>
  <c r="K18" i="7"/>
  <c r="E27" i="7"/>
  <c r="E39" i="7" l="1"/>
  <c r="F28" i="7"/>
  <c r="J39" i="7"/>
  <c r="F32" i="7"/>
  <c r="F33" i="7"/>
  <c r="F34" i="7"/>
  <c r="F35" i="7"/>
  <c r="F36" i="7"/>
  <c r="F37" i="7"/>
  <c r="F38" i="7"/>
  <c r="F31" i="7"/>
  <c r="F29" i="7"/>
  <c r="F30" i="7"/>
  <c r="E31" i="7"/>
  <c r="E32" i="7"/>
  <c r="E33" i="7"/>
  <c r="E34" i="7"/>
  <c r="E35" i="7"/>
  <c r="E36" i="7"/>
  <c r="E37" i="7"/>
  <c r="E38" i="7"/>
  <c r="E29" i="7"/>
  <c r="E30" i="7"/>
  <c r="E28" i="7"/>
  <c r="J19" i="7"/>
  <c r="J20" i="7"/>
  <c r="J21" i="7"/>
  <c r="J22" i="7"/>
  <c r="J23" i="7"/>
  <c r="J24" i="7"/>
  <c r="J25" i="7"/>
  <c r="K25" i="7"/>
  <c r="J18" i="7"/>
  <c r="J14" i="7"/>
  <c r="K30" i="7" s="1"/>
  <c r="J30" i="7" s="1"/>
  <c r="J13" i="7"/>
  <c r="K29" i="7" s="1"/>
  <c r="M12" i="7"/>
  <c r="S11" i="7" s="1"/>
  <c r="L12" i="7"/>
  <c r="K12" i="7"/>
  <c r="M13" i="7"/>
  <c r="L13" i="7"/>
  <c r="K13" i="7"/>
  <c r="M14" i="7"/>
  <c r="L14" i="7"/>
  <c r="T18" i="7" s="1"/>
  <c r="K14" i="7"/>
  <c r="S18" i="7" s="1"/>
  <c r="S9" i="7"/>
  <c r="I14" i="7" s="1"/>
  <c r="M18" i="7"/>
  <c r="M19" i="7"/>
  <c r="M20" i="7"/>
  <c r="M21" i="7"/>
  <c r="M22" i="7"/>
  <c r="M23" i="7"/>
  <c r="M24" i="7"/>
  <c r="M25" i="7"/>
  <c r="L25" i="7" l="1"/>
  <c r="K38" i="7"/>
  <c r="J38" i="7" s="1"/>
  <c r="I13" i="7"/>
  <c r="K22" i="7"/>
  <c r="M16" i="7"/>
  <c r="K21" i="7"/>
  <c r="K20" i="7"/>
  <c r="K24" i="7"/>
  <c r="K31" i="7"/>
  <c r="K23" i="7"/>
  <c r="K19" i="7"/>
  <c r="J12" i="7"/>
  <c r="H12" i="7" s="1"/>
  <c r="S15" i="7"/>
  <c r="L20" i="7" l="1"/>
  <c r="K33" i="7"/>
  <c r="L21" i="7"/>
  <c r="K34" i="7"/>
  <c r="J34" i="7" s="1"/>
  <c r="L19" i="7"/>
  <c r="K32" i="7"/>
  <c r="L24" i="7"/>
  <c r="K37" i="7"/>
  <c r="J37" i="7" s="1"/>
  <c r="L22" i="7"/>
  <c r="K35" i="7"/>
  <c r="J35" i="7" s="1"/>
  <c r="L23" i="7"/>
  <c r="K36" i="7"/>
  <c r="J36" i="7" s="1"/>
  <c r="S16" i="7"/>
  <c r="K28" i="7"/>
  <c r="L18" i="7"/>
  <c r="L16" i="7"/>
  <c r="T16" i="7"/>
  <c r="I12" i="7"/>
  <c r="T17" i="7"/>
  <c r="M10" i="7"/>
  <c r="S17" i="7"/>
  <c r="S19" i="7" l="1"/>
  <c r="S20" i="7" s="1"/>
  <c r="H39" i="7" s="1"/>
  <c r="K39" i="7"/>
  <c r="T19" i="7"/>
  <c r="F39" i="7" l="1"/>
  <c r="J33" i="7"/>
  <c r="J31" i="7"/>
  <c r="J29" i="7"/>
  <c r="J32" i="7"/>
  <c r="J28" i="7"/>
  <c r="T20" i="7"/>
  <c r="I39" i="7" s="1"/>
  <c r="G39" i="7"/>
</calcChain>
</file>

<file path=xl/sharedStrings.xml><?xml version="1.0" encoding="utf-8"?>
<sst xmlns="http://schemas.openxmlformats.org/spreadsheetml/2006/main" count="380" uniqueCount="306">
  <si>
    <t>The Parfumer's Apprentice</t>
  </si>
  <si>
    <t>№</t>
  </si>
  <si>
    <t xml:space="preserve">Nom de l'arome </t>
  </si>
  <si>
    <t>Dosage Mono</t>
  </si>
  <si>
    <t>+</t>
  </si>
  <si>
    <t>-</t>
  </si>
  <si>
    <t>=</t>
  </si>
  <si>
    <t>Observation / Indication</t>
  </si>
  <si>
    <t>Absinthe Flavor Concentrate</t>
  </si>
  <si>
    <t>Apple (Tart Granny Smith) Flavor</t>
  </si>
  <si>
    <t>Apple Candy Flavor</t>
  </si>
  <si>
    <t>Apple Flavor</t>
  </si>
  <si>
    <t>Apple Pie Flavor</t>
  </si>
  <si>
    <t>Banana Cream Flavor</t>
  </si>
  <si>
    <t>Banana Nut Bread Flavor</t>
  </si>
  <si>
    <t>Bavarian Cream Flavor</t>
  </si>
  <si>
    <t>Bittersweet Chocolate (Extra) Flavor</t>
  </si>
  <si>
    <t>Black Cherry Flavor</t>
  </si>
  <si>
    <t>Black Currant Flavor</t>
  </si>
  <si>
    <t>Black Honey Flavor</t>
  </si>
  <si>
    <t>Black Sesame Seed Flavor</t>
  </si>
  <si>
    <t xml:space="preserve">Black Tea Flavor  </t>
  </si>
  <si>
    <t>Blackberry Flavor</t>
  </si>
  <si>
    <t>Blueberry (Wild) Flavor</t>
  </si>
  <si>
    <t>Blueberry Flavor (Extra)</t>
  </si>
  <si>
    <t>Boysenberry Flavor</t>
  </si>
  <si>
    <t>Brandy Flavor</t>
  </si>
  <si>
    <t>Brown Sugar Extra</t>
  </si>
  <si>
    <t>Bubblegum (Juicy Style)</t>
  </si>
  <si>
    <t>Bubblegum Flavor</t>
  </si>
  <si>
    <t>Butterscotch Flavor</t>
  </si>
  <si>
    <t>Cantaloupe Flavor</t>
  </si>
  <si>
    <t>Cappuccino Flavor</t>
  </si>
  <si>
    <t>Caramel (Original) Flavor</t>
  </si>
  <si>
    <t>Caramel Candy Flavor</t>
  </si>
  <si>
    <t>Caramel Cappuccino Flavor</t>
  </si>
  <si>
    <t>Caramel Flavor</t>
  </si>
  <si>
    <t>Chai Tea Flavor</t>
  </si>
  <si>
    <t>Champagne Type Flavor (PG)</t>
  </si>
  <si>
    <t>Cheesecake (Graham Crust)</t>
  </si>
  <si>
    <t>Cherry Blossom(PG)</t>
  </si>
  <si>
    <t>Chocolate Flavor</t>
  </si>
  <si>
    <t>Cinnamon Danish Flavor</t>
  </si>
  <si>
    <t>Cinnamon Flavor</t>
  </si>
  <si>
    <t>Cinnamon Sugar Cookie</t>
  </si>
  <si>
    <t>Citrus Punch Flavor</t>
  </si>
  <si>
    <t>Coconut Candy Flavor</t>
  </si>
  <si>
    <t>Coffee (Kona) Flavor</t>
  </si>
  <si>
    <t>Coffee Flavor Extra (clear)</t>
  </si>
  <si>
    <t>Coffee Flavor</t>
  </si>
  <si>
    <t>Cola Syrup Flavor**</t>
  </si>
  <si>
    <t>Cotton Candy (Circus)</t>
  </si>
  <si>
    <t>Cotton Candy Flavor</t>
  </si>
  <si>
    <t>Cowboy Blend Flavor**</t>
  </si>
  <si>
    <t>Cranberry Flavor**</t>
  </si>
  <si>
    <t>Creme de Menthe Flavor</t>
  </si>
  <si>
    <t>Cubano Type</t>
  </si>
  <si>
    <t>DK Tobacco Base Flavor</t>
  </si>
  <si>
    <t>Double Chocolate (Clear) Flavor</t>
  </si>
  <si>
    <t>Double Chocolate (Dark) Flavor</t>
  </si>
  <si>
    <t>Dragonfruit Flavor</t>
  </si>
  <si>
    <t>Dulce de Leche Flavor</t>
  </si>
  <si>
    <t>Earl Grey Tea Flavor</t>
  </si>
  <si>
    <t>Energy Drink Flavor</t>
  </si>
  <si>
    <t>English Toffee Flavor</t>
  </si>
  <si>
    <t>Espresso Flavor</t>
  </si>
  <si>
    <t>Eucalyptus (menthol)</t>
  </si>
  <si>
    <t>French Vanilla Deluxe Flavor</t>
  </si>
  <si>
    <t>French Vanilla Flavor</t>
  </si>
  <si>
    <t>Gingerbread Flavor</t>
  </si>
  <si>
    <t>Graham Cracker (Clear)</t>
  </si>
  <si>
    <t>Grape Juice Flavor</t>
  </si>
  <si>
    <t>Green Apple Flavor</t>
  </si>
  <si>
    <t>Green Tea Flavor</t>
  </si>
  <si>
    <t>Gummy Candy (PG) Flavor</t>
  </si>
  <si>
    <t>Hawaiian Drink Flavor</t>
  </si>
  <si>
    <t>Hazelnut Flavor</t>
  </si>
  <si>
    <t>Hibiscus Flavor</t>
  </si>
  <si>
    <t>Hickory Smoke Flavor</t>
  </si>
  <si>
    <t>Honey Flavor</t>
  </si>
  <si>
    <t>Honeydew Flavor</t>
  </si>
  <si>
    <t>Horchata Flavor</t>
  </si>
  <si>
    <t>Horehound Flavor</t>
  </si>
  <si>
    <t>Hpno Type Flavor</t>
  </si>
  <si>
    <t>Huckleberry Flavor</t>
  </si>
  <si>
    <t>Irish Cream Flavor</t>
  </si>
  <si>
    <t>Jalapeno Flavor</t>
  </si>
  <si>
    <t>Jamaican Rum Flavor</t>
  </si>
  <si>
    <t>Kentucky Bourbon Flavor</t>
  </si>
  <si>
    <t>Kettle Corn Flavor</t>
  </si>
  <si>
    <t>Key Lime Flavor</t>
  </si>
  <si>
    <t>Kiwi (Double) Flavor</t>
  </si>
  <si>
    <t>Lemon (water soluble) Flavor</t>
  </si>
  <si>
    <t>Lemon Lime Flavor</t>
  </si>
  <si>
    <t>Lime Flavor (Essential Oil)</t>
  </si>
  <si>
    <t>Lychee Flavor</t>
  </si>
  <si>
    <t>M Type Premium Flavor</t>
  </si>
  <si>
    <t>Malted Milk Extra (Conc)</t>
  </si>
  <si>
    <t>Mango Flavor</t>
  </si>
  <si>
    <t>Maraschino Cherry (PG)</t>
  </si>
  <si>
    <t>Mary Jane Flavor</t>
  </si>
  <si>
    <t>Menthol Liquid (PG)</t>
  </si>
  <si>
    <t>Mild Black Flavor</t>
  </si>
  <si>
    <t>Milk Chocolate Flavor</t>
  </si>
  <si>
    <t>Mint Candy</t>
  </si>
  <si>
    <t>Mocha Flavor</t>
  </si>
  <si>
    <t>Orange Cream Flavor</t>
  </si>
  <si>
    <t>Papaya Flavor</t>
  </si>
  <si>
    <t>Passion Fruit Flavor</t>
  </si>
  <si>
    <t>Peach (Juicy) Flavor</t>
  </si>
  <si>
    <t>Peach Flavor</t>
  </si>
  <si>
    <t>Peanut Butter Flavor</t>
  </si>
  <si>
    <t>Pear Flavor</t>
  </si>
  <si>
    <t>Pecan Flavor</t>
  </si>
  <si>
    <t>Peppermint Flavor</t>
  </si>
  <si>
    <t>Pie Crust Flavor</t>
  </si>
  <si>
    <t>Pina Colada Flavor</t>
  </si>
  <si>
    <t>Pineapple Flavor</t>
  </si>
  <si>
    <t>Plum Flavor (PG)</t>
  </si>
  <si>
    <t>Pomegranate Flavor</t>
  </si>
  <si>
    <t>Popcorn Flavor</t>
  </si>
  <si>
    <t>Pumpkin Flavor</t>
  </si>
  <si>
    <t>Raisin Flavor</t>
  </si>
  <si>
    <t>Red Type Blend</t>
  </si>
  <si>
    <t>Ripe Banana Flavor</t>
  </si>
  <si>
    <t>Rose Candy Flavor</t>
  </si>
  <si>
    <t>RY4 Double Flavor</t>
  </si>
  <si>
    <t>RY4 Type Flavor</t>
  </si>
  <si>
    <t>Smooth Flavor</t>
  </si>
  <si>
    <t>Sour Flavor</t>
  </si>
  <si>
    <t>Spearmint Flavor</t>
  </si>
  <si>
    <t>Strawberry Flavor</t>
  </si>
  <si>
    <t>Sweet Cream Flavor</t>
  </si>
  <si>
    <t>Sweetener</t>
  </si>
  <si>
    <t>Tiramisu Flavor</t>
  </si>
  <si>
    <t>Toasted Almond Flavor</t>
  </si>
  <si>
    <t>Tobacco Flavor</t>
  </si>
  <si>
    <t>Vanilla (Bourbon) Flavor**</t>
  </si>
  <si>
    <t>Vanilla Bean Ice Cream Flavor</t>
  </si>
  <si>
    <t>Vanilla Cupcake</t>
  </si>
  <si>
    <t>Vanilla Swirl Flavor</t>
  </si>
  <si>
    <t>Violet Candy Flavor</t>
  </si>
  <si>
    <t>Waffle (Belgian) Flavor</t>
  </si>
  <si>
    <t>Watermelon Flavor</t>
  </si>
  <si>
    <t>Whipped Cream Flavor</t>
  </si>
  <si>
    <t>White Chocolate Flavor</t>
  </si>
  <si>
    <t>Wintergreen Flavor</t>
  </si>
  <si>
    <t>Inawera</t>
  </si>
  <si>
    <t>3 Five WG</t>
  </si>
  <si>
    <t>555 Gold</t>
  </si>
  <si>
    <t>7 Volwes</t>
  </si>
  <si>
    <t>Almond</t>
  </si>
  <si>
    <t>Arn4A</t>
  </si>
  <si>
    <t>Amaretto WG</t>
  </si>
  <si>
    <t>Anise</t>
  </si>
  <si>
    <t>Apricots</t>
  </si>
  <si>
    <t>Banana</t>
  </si>
  <si>
    <t>Black Cherry</t>
  </si>
  <si>
    <t>Black Jack Tobacco WG</t>
  </si>
  <si>
    <t>Black Tea</t>
  </si>
  <si>
    <t>Blackcurrant</t>
  </si>
  <si>
    <t>Blueberry</t>
  </si>
  <si>
    <t>Brandy</t>
  </si>
  <si>
    <t>Cappuccino</t>
  </si>
  <si>
    <t>Caramel</t>
  </si>
  <si>
    <t>Cherries</t>
  </si>
  <si>
    <t>Cherry</t>
  </si>
  <si>
    <t>Cherry Liqueur</t>
  </si>
  <si>
    <t>Chocolate</t>
  </si>
  <si>
    <t>Clove</t>
  </si>
  <si>
    <t>Coconut</t>
  </si>
  <si>
    <t>Cocopilada</t>
  </si>
  <si>
    <t>Coffee</t>
  </si>
  <si>
    <t>Coffee Paradise</t>
  </si>
  <si>
    <t>Cola</t>
  </si>
  <si>
    <t>Cool Mint</t>
  </si>
  <si>
    <t>Cuba Cigar</t>
  </si>
  <si>
    <t>Dark Fire WG</t>
  </si>
  <si>
    <t>Desert Ship</t>
  </si>
  <si>
    <t>Eucalyptus with Mint</t>
  </si>
  <si>
    <t>Exotic</t>
  </si>
  <si>
    <t>Exotic Roots</t>
  </si>
  <si>
    <t>French Pipe</t>
  </si>
  <si>
    <t>Gold Ducat</t>
  </si>
  <si>
    <t>Grape</t>
  </si>
  <si>
    <t>Grapefruit</t>
  </si>
  <si>
    <t>Green Tea</t>
  </si>
  <si>
    <t>Harshnesess Reducer Sharp Taste</t>
  </si>
  <si>
    <t>Hazelnut</t>
  </si>
  <si>
    <t>Honey</t>
  </si>
  <si>
    <t>Inawera Blend</t>
  </si>
  <si>
    <t>Jamaica Rum</t>
  </si>
  <si>
    <t>Latakia</t>
  </si>
  <si>
    <t>Lemon</t>
  </si>
  <si>
    <t>Lime</t>
  </si>
  <si>
    <t>Liquorice</t>
  </si>
  <si>
    <t>M.i.L.D Tobacco</t>
  </si>
  <si>
    <t>Mango</t>
  </si>
  <si>
    <t>Melon</t>
  </si>
  <si>
    <t>Menthol</t>
  </si>
  <si>
    <t>Milk Chocolate</t>
  </si>
  <si>
    <t>Mint</t>
  </si>
  <si>
    <t>Mix Mint</t>
  </si>
  <si>
    <t>Mocca</t>
  </si>
  <si>
    <t>Nugat</t>
  </si>
  <si>
    <t>Orange</t>
  </si>
  <si>
    <t>Peach</t>
  </si>
  <si>
    <t>Peanuts</t>
  </si>
  <si>
    <t>Pear</t>
  </si>
  <si>
    <t>Pinacolada</t>
  </si>
  <si>
    <t>Pineapple</t>
  </si>
  <si>
    <t>Plum</t>
  </si>
  <si>
    <t>Raspberry</t>
  </si>
  <si>
    <t>Rum</t>
  </si>
  <si>
    <t>RY-4</t>
  </si>
  <si>
    <t>Sezame</t>
  </si>
  <si>
    <t>Shade</t>
  </si>
  <si>
    <t>Smoked Plum</t>
  </si>
  <si>
    <t>Strawberry</t>
  </si>
  <si>
    <t>Tiramisu</t>
  </si>
  <si>
    <t>Tobacco Absolute Cuban Cigar</t>
  </si>
  <si>
    <t>Tobacco Absolute Garuda WG</t>
  </si>
  <si>
    <t>Tobacco Absolute Oriental WG</t>
  </si>
  <si>
    <t>Tobacco Absolute Virginia WG</t>
  </si>
  <si>
    <t>Tobacco American Type</t>
  </si>
  <si>
    <t>Tobacco Burley</t>
  </si>
  <si>
    <t>Tobacco Canadian Type</t>
  </si>
  <si>
    <t>Tobacco Don Hill</t>
  </si>
  <si>
    <t>Tobacco Hot Spice</t>
  </si>
  <si>
    <t>Tobacco Oriental</t>
  </si>
  <si>
    <t>Tobacco Virginia</t>
  </si>
  <si>
    <t>Two Apples</t>
  </si>
  <si>
    <t>Vanilla</t>
  </si>
  <si>
    <t>Vanilla for Pipe</t>
  </si>
  <si>
    <t>Walnut</t>
  </si>
  <si>
    <t>Watermelon</t>
  </si>
  <si>
    <t>Whisky</t>
  </si>
  <si>
    <t>White Grapefruit</t>
  </si>
  <si>
    <t>Wild Rose</t>
  </si>
  <si>
    <t>Wild Strawberry</t>
  </si>
  <si>
    <t>Booster</t>
  </si>
  <si>
    <t>Nom</t>
  </si>
  <si>
    <t>Type</t>
  </si>
  <si>
    <t>Marque</t>
  </si>
  <si>
    <t>PG</t>
  </si>
  <si>
    <t>VG</t>
  </si>
  <si>
    <t>Bases</t>
  </si>
  <si>
    <t>Ni</t>
  </si>
  <si>
    <t>% Specification %</t>
  </si>
  <si>
    <t>Aromes</t>
  </si>
  <si>
    <t>%</t>
  </si>
  <si>
    <t>Goutte</t>
  </si>
  <si>
    <t>ml</t>
  </si>
  <si>
    <t>Qte</t>
  </si>
  <si>
    <t>Specification</t>
  </si>
  <si>
    <t>VPG</t>
  </si>
  <si>
    <t>A&amp;L VPG 50/50 20mg/ml</t>
  </si>
  <si>
    <t>A&amp;L VPG 30/70 20mg/ml</t>
  </si>
  <si>
    <t>A&amp;L VPG 50/50</t>
  </si>
  <si>
    <t>Inawera EcoBase PG</t>
  </si>
  <si>
    <t>Inawera EcoBase VG</t>
  </si>
  <si>
    <t>A&amp;L VG 100% 0mg/ml</t>
  </si>
  <si>
    <t>Liste de Type</t>
  </si>
  <si>
    <t>"+/-"</t>
  </si>
  <si>
    <t>Gte/ml</t>
  </si>
  <si>
    <t>Unite</t>
  </si>
  <si>
    <t>Liste Frabricant</t>
  </si>
  <si>
    <t>INA</t>
  </si>
  <si>
    <t>TPA</t>
  </si>
  <si>
    <t>FW</t>
  </si>
  <si>
    <t>CAP</t>
  </si>
  <si>
    <t>A&amp;L</t>
  </si>
  <si>
    <t>Solub</t>
  </si>
  <si>
    <t>PM</t>
  </si>
  <si>
    <t>Unity</t>
  </si>
  <si>
    <r>
      <t xml:space="preserve">Ref </t>
    </r>
    <r>
      <rPr>
        <b/>
        <sz val="11"/>
        <color theme="1"/>
        <rFont val="Calibri"/>
        <family val="2"/>
      </rPr>
      <t>№</t>
    </r>
  </si>
  <si>
    <t>% Aro</t>
  </si>
  <si>
    <t>Calcule Simplifier</t>
  </si>
  <si>
    <t>Arome</t>
  </si>
  <si>
    <t>Ml restant Sur Qte</t>
  </si>
  <si>
    <t>QTE Booster</t>
  </si>
  <si>
    <t>Ml du %A</t>
  </si>
  <si>
    <t>Calcule de Base</t>
  </si>
  <si>
    <t xml:space="preserve">Booster </t>
  </si>
  <si>
    <t xml:space="preserve">Base 1 </t>
  </si>
  <si>
    <t>Base 2</t>
  </si>
  <si>
    <t>Unite ML</t>
  </si>
  <si>
    <t>Nicotine/ml</t>
  </si>
  <si>
    <t>Rcp_Maker</t>
  </si>
  <si>
    <t>Nom de la Recette</t>
  </si>
  <si>
    <t>Arome 1</t>
  </si>
  <si>
    <t>Fab</t>
  </si>
  <si>
    <t>N</t>
  </si>
  <si>
    <t>% PG</t>
  </si>
  <si>
    <t>% VG</t>
  </si>
  <si>
    <t>% Aromes</t>
  </si>
  <si>
    <t>Observation</t>
  </si>
  <si>
    <t>Arome 2</t>
  </si>
  <si>
    <t>Arome 3</t>
  </si>
  <si>
    <t>Arome 4</t>
  </si>
  <si>
    <t>Arome 5</t>
  </si>
  <si>
    <t>Arome 6</t>
  </si>
  <si>
    <t>Arome 7</t>
  </si>
  <si>
    <t>Arome 8</t>
  </si>
  <si>
    <t>Nom de la recette :</t>
  </si>
  <si>
    <t>DBK V-1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</si>
</sst>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164" formatCode="#,##0&quot; Gte/ml&quot;"/>
    <numFmt numFmtId="165" formatCode="0&quot; mg/ml&quot;"/>
    <numFmt numFmtId="166" formatCode="0&quot; %&quot;"/>
    <numFmt numFmtId="167" formatCode="0&quot; ml&quot;"/>
    <numFmt numFmtId="168" formatCode="&quot; №&quot;\ 0"/>
    <numFmt numFmtId="169" formatCode="0.00&quot; ml&quot;"/>
    <numFmt numFmtId="170" formatCode="0.00&quot; %&quot;"/>
    <numFmt numFmtId="171" formatCode="0&quot; Gts&quot;"/>
    <numFmt numFmtId="172" formatCode="0.0&quot;ml de PG&quot;"/>
    <numFmt numFmtId="173" formatCode="0.0&quot;ml de VG&quot;"/>
    <numFmt numFmtId="174" formatCode="0.0&quot;% de PG&quot;"/>
    <numFmt numFmtId="175" formatCode="0.0&quot;% de VG&quot;"/>
    <numFmt numFmtId="176" formatCode="0.0&quot;% d'aromes&quot;"/>
    <numFmt numFmtId="178" formatCode="&quot;&gt;&gt;&quot;0.00&quot;&lt;&lt;&quot;"/>
  </numFmts>
  <fonts count="3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Liberation Serif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</font>
    <font>
      <sz val="14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</font>
    <font>
      <b/>
      <u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1"/>
      <color theme="1"/>
      <name val="Calibri"/>
      <family val="2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i/>
      <sz val="10"/>
      <color theme="9"/>
      <name val="Calibri"/>
      <family val="2"/>
      <scheme val="minor"/>
    </font>
    <font>
      <b/>
      <i/>
      <sz val="10"/>
      <color theme="8"/>
      <name val="Calibri"/>
      <family val="2"/>
      <scheme val="minor"/>
    </font>
    <font>
      <b/>
      <i/>
      <sz val="10"/>
      <color rgb="FF7030A0"/>
      <name val="Calibri"/>
      <family val="2"/>
      <scheme val="minor"/>
    </font>
    <font>
      <i/>
      <sz val="10"/>
      <color theme="1"/>
      <name val="Courier New"/>
      <family val="3"/>
    </font>
    <font>
      <i/>
      <sz val="11"/>
      <color theme="1"/>
      <name val="Book Antiqua"/>
      <family val="1"/>
    </font>
    <font>
      <i/>
      <sz val="10"/>
      <color rgb="FFFF0000"/>
      <name val="Courier New"/>
      <family val="3"/>
    </font>
    <font>
      <i/>
      <sz val="10"/>
      <color theme="4" tint="-0.249977111117893"/>
      <name val="Courier New"/>
      <family val="3"/>
    </font>
    <font>
      <i/>
      <sz val="10"/>
      <color theme="9"/>
      <name val="Courier New"/>
      <family val="3"/>
    </font>
    <font>
      <i/>
      <sz val="11"/>
      <color rgb="FFFF0000"/>
      <name val="Book Antiqua"/>
      <family val="1"/>
    </font>
    <font>
      <i/>
      <sz val="11"/>
      <color theme="4" tint="-0.249977111117893"/>
      <name val="Book Antiqua"/>
      <family val="1"/>
    </font>
    <font>
      <i/>
      <sz val="11"/>
      <color theme="9"/>
      <name val="Book Antiqua"/>
      <family val="1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Book Antiqua"/>
      <family val="1"/>
    </font>
    <font>
      <b/>
      <i/>
      <sz val="11"/>
      <color theme="9"/>
      <name val="Book Antiqua"/>
      <family val="1"/>
    </font>
    <font>
      <b/>
      <i/>
      <sz val="11"/>
      <color rgb="FFFF0000"/>
      <name val="Book Antiqua"/>
      <family val="1"/>
    </font>
    <font>
      <b/>
      <i/>
      <sz val="11"/>
      <color theme="4" tint="-0.249977111117893"/>
      <name val="Book Antiqua"/>
      <family val="1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6"/>
      <color theme="1"/>
      <name val="Adobe Devanagari"/>
      <family val="1"/>
    </font>
    <font>
      <i/>
      <sz val="12"/>
      <color rgb="FFFF000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</fills>
  <borders count="10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rgb="FF000000"/>
      </left>
      <right/>
      <top style="medium">
        <color rgb="FF000000"/>
      </top>
      <bottom style="dashed">
        <color rgb="FF000000"/>
      </bottom>
      <diagonal/>
    </border>
    <border>
      <left/>
      <right/>
      <top/>
      <bottom style="dashed">
        <color indexed="64"/>
      </bottom>
      <diagonal/>
    </border>
    <border>
      <left style="dashed">
        <color rgb="FF000000"/>
      </left>
      <right/>
      <top style="dashed">
        <color rgb="FF000000"/>
      </top>
      <bottom style="dashed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hair">
        <color indexed="64"/>
      </right>
      <top style="thick">
        <color rgb="FFFF0000"/>
      </top>
      <bottom style="thick">
        <color rgb="FFFF0000"/>
      </bottom>
      <diagonal/>
    </border>
    <border>
      <left style="hair">
        <color indexed="64"/>
      </left>
      <right/>
      <top style="thick">
        <color rgb="FFFF0000"/>
      </top>
      <bottom style="double">
        <color indexed="64"/>
      </bottom>
      <diagonal/>
    </border>
    <border>
      <left/>
      <right/>
      <top style="thick">
        <color rgb="FFFF0000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FF0000"/>
      </bottom>
      <diagonal/>
    </border>
    <border>
      <left/>
      <right/>
      <top style="thin">
        <color indexed="64"/>
      </top>
      <bottom style="thick">
        <color rgb="FFFF0000"/>
      </bottom>
      <diagonal/>
    </border>
    <border>
      <left/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ck">
        <color theme="9"/>
      </left>
      <right style="thick">
        <color theme="9"/>
      </right>
      <top style="thick">
        <color rgb="FFFF0000"/>
      </top>
      <bottom style="double">
        <color indexed="64"/>
      </bottom>
      <diagonal/>
    </border>
    <border>
      <left style="thick">
        <color theme="9"/>
      </left>
      <right style="thick">
        <color theme="9"/>
      </right>
      <top/>
      <bottom style="medium">
        <color indexed="64"/>
      </bottom>
      <diagonal/>
    </border>
    <border>
      <left style="thick">
        <color theme="9"/>
      </left>
      <right style="thick">
        <color theme="9"/>
      </right>
      <top style="thin">
        <color indexed="64"/>
      </top>
      <bottom style="double">
        <color indexed="64"/>
      </bottom>
      <diagonal/>
    </border>
    <border>
      <left style="thick">
        <color theme="9"/>
      </left>
      <right style="thick">
        <color theme="9"/>
      </right>
      <top style="double">
        <color indexed="64"/>
      </top>
      <bottom style="double">
        <color indexed="64"/>
      </bottom>
      <diagonal/>
    </border>
    <border>
      <left style="thick">
        <color theme="9"/>
      </left>
      <right style="thick">
        <color theme="9"/>
      </right>
      <top style="double">
        <color indexed="64"/>
      </top>
      <bottom style="medium">
        <color indexed="64"/>
      </bottom>
      <diagonal/>
    </border>
    <border>
      <left/>
      <right style="thick">
        <color rgb="FFFF0000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double">
        <color indexed="64"/>
      </top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thin">
        <color indexed="64"/>
      </top>
      <bottom style="medium">
        <color indexed="64"/>
      </bottom>
      <diagonal/>
    </border>
    <border>
      <left style="slantDashDot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slantDashDot">
        <color indexed="64"/>
      </right>
      <top style="double">
        <color indexed="64"/>
      </top>
      <bottom/>
      <diagonal/>
    </border>
    <border>
      <left style="slantDashDot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slantDashDot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double">
        <color rgb="FFFF0000"/>
      </right>
      <top style="medium">
        <color indexed="64"/>
      </top>
      <bottom style="thick">
        <color rgb="FFFF0000"/>
      </bottom>
      <diagonal/>
    </border>
    <border>
      <left style="double">
        <color rgb="FFFF0000"/>
      </left>
      <right style="medium">
        <color indexed="64"/>
      </right>
      <top style="medium">
        <color indexed="64"/>
      </top>
      <bottom style="thick">
        <color rgb="FFFF0000"/>
      </bottom>
      <diagonal/>
    </border>
    <border>
      <left style="medium">
        <color indexed="64"/>
      </left>
      <right style="hair">
        <color indexed="64"/>
      </right>
      <top style="thick">
        <color rgb="FFFF0000"/>
      </top>
      <bottom style="thick">
        <color rgb="FFFF0000"/>
      </bottom>
      <diagonal/>
    </border>
    <border>
      <left style="hair">
        <color indexed="64"/>
      </left>
      <right style="medium">
        <color indexed="64"/>
      </right>
      <top style="thick">
        <color rgb="FFFF0000"/>
      </top>
      <bottom style="thick">
        <color rgb="FFFF0000"/>
      </bottom>
      <diagonal/>
    </border>
    <border>
      <left style="double">
        <color rgb="FFFF0000"/>
      </left>
      <right style="thick">
        <color rgb="FFFF0000"/>
      </right>
      <top style="medium">
        <color indexed="64"/>
      </top>
      <bottom style="thick">
        <color rgb="FFFF0000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uble">
        <color indexed="64"/>
      </left>
      <right style="dotted">
        <color auto="1"/>
      </right>
      <top/>
      <bottom style="dotted">
        <color auto="1"/>
      </bottom>
      <diagonal/>
    </border>
    <border>
      <left style="double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uble">
        <color indexed="64"/>
      </right>
      <top/>
      <bottom style="dotted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thick">
        <color auto="1"/>
      </bottom>
      <diagonal/>
    </border>
    <border>
      <left style="double">
        <color indexed="64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uble">
        <color indexed="64"/>
      </right>
      <top style="dotted">
        <color auto="1"/>
      </top>
      <bottom style="thick">
        <color auto="1"/>
      </bottom>
      <diagonal/>
    </border>
    <border>
      <left/>
      <right style="dotted">
        <color auto="1"/>
      </right>
      <top style="dotted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uble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dotted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/>
      <bottom style="dotted">
        <color auto="1"/>
      </bottom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221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/>
    <xf numFmtId="0" fontId="0" fillId="0" borderId="2" xfId="0" applyBorder="1"/>
    <xf numFmtId="0" fontId="4" fillId="0" borderId="4" xfId="0" applyFont="1" applyBorder="1" applyAlignment="1">
      <alignment horizontal="center" vertical="center"/>
    </xf>
    <xf numFmtId="0" fontId="6" fillId="0" borderId="4" xfId="0" applyFont="1" applyBorder="1"/>
    <xf numFmtId="0" fontId="0" fillId="0" borderId="4" xfId="0" applyBorder="1"/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13" xfId="0" applyFont="1" applyBorder="1"/>
    <xf numFmtId="0" fontId="6" fillId="0" borderId="12" xfId="0" applyFont="1" applyBorder="1"/>
    <xf numFmtId="0" fontId="6" fillId="0" borderId="14" xfId="0" applyFont="1" applyBorder="1"/>
    <xf numFmtId="0" fontId="1" fillId="2" borderId="1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4" xfId="0" applyFont="1" applyFill="1" applyBorder="1" applyAlignment="1">
      <alignment horizontal="center"/>
    </xf>
    <xf numFmtId="0" fontId="1" fillId="2" borderId="45" xfId="0" applyFont="1" applyFill="1" applyBorder="1" applyAlignment="1">
      <alignment horizontal="center"/>
    </xf>
    <xf numFmtId="165" fontId="0" fillId="0" borderId="2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0" fontId="1" fillId="2" borderId="57" xfId="0" applyFont="1" applyFill="1" applyBorder="1" applyAlignment="1">
      <alignment horizontal="center" vertical="center"/>
    </xf>
    <xf numFmtId="0" fontId="1" fillId="2" borderId="57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13" borderId="0" xfId="0" applyFill="1"/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11" borderId="0" xfId="0" applyFill="1"/>
    <xf numFmtId="170" fontId="15" fillId="0" borderId="48" xfId="0" applyNumberFormat="1" applyFont="1" applyFill="1" applyBorder="1" applyAlignment="1">
      <alignment horizontal="center" vertical="center"/>
    </xf>
    <xf numFmtId="166" fontId="15" fillId="0" borderId="48" xfId="0" applyNumberFormat="1" applyFont="1" applyFill="1" applyBorder="1" applyAlignment="1">
      <alignment horizontal="center" vertical="center"/>
    </xf>
    <xf numFmtId="170" fontId="15" fillId="0" borderId="58" xfId="0" applyNumberFormat="1" applyFont="1" applyFill="1" applyBorder="1" applyAlignment="1">
      <alignment horizontal="center" vertical="center"/>
    </xf>
    <xf numFmtId="166" fontId="15" fillId="0" borderId="21" xfId="0" applyNumberFormat="1" applyFont="1" applyBorder="1" applyAlignment="1">
      <alignment horizontal="center" vertical="center"/>
    </xf>
    <xf numFmtId="165" fontId="15" fillId="0" borderId="22" xfId="0" applyNumberFormat="1" applyFont="1" applyBorder="1" applyAlignment="1">
      <alignment horizontal="center" vertical="center"/>
    </xf>
    <xf numFmtId="166" fontId="15" fillId="0" borderId="24" xfId="0" applyNumberFormat="1" applyFont="1" applyBorder="1" applyAlignment="1">
      <alignment horizontal="center" vertical="center"/>
    </xf>
    <xf numFmtId="165" fontId="15" fillId="0" borderId="25" xfId="0" applyNumberFormat="1" applyFont="1" applyBorder="1" applyAlignment="1">
      <alignment horizontal="center" vertical="center"/>
    </xf>
    <xf numFmtId="168" fontId="1" fillId="9" borderId="19" xfId="0" applyNumberFormat="1" applyFont="1" applyFill="1" applyBorder="1" applyAlignment="1">
      <alignment horizontal="center" vertical="center"/>
    </xf>
    <xf numFmtId="168" fontId="1" fillId="9" borderId="39" xfId="0" applyNumberFormat="1" applyFont="1" applyFill="1" applyBorder="1" applyAlignment="1">
      <alignment horizontal="center" vertical="center"/>
    </xf>
    <xf numFmtId="168" fontId="1" fillId="9" borderId="25" xfId="0" applyNumberFormat="1" applyFont="1" applyFill="1" applyBorder="1" applyAlignment="1">
      <alignment horizontal="center" vertical="center"/>
    </xf>
    <xf numFmtId="166" fontId="15" fillId="9" borderId="43" xfId="0" applyNumberFormat="1" applyFont="1" applyFill="1" applyBorder="1" applyAlignment="1">
      <alignment horizontal="center" vertical="center"/>
    </xf>
    <xf numFmtId="166" fontId="15" fillId="9" borderId="21" xfId="0" applyNumberFormat="1" applyFont="1" applyFill="1" applyBorder="1" applyAlignment="1">
      <alignment horizontal="center" vertical="center"/>
    </xf>
    <xf numFmtId="166" fontId="15" fillId="9" borderId="24" xfId="0" applyNumberFormat="1" applyFont="1" applyFill="1" applyBorder="1" applyAlignment="1">
      <alignment horizontal="center" vertical="center"/>
    </xf>
    <xf numFmtId="169" fontId="16" fillId="9" borderId="43" xfId="0" applyNumberFormat="1" applyFont="1" applyFill="1" applyBorder="1" applyAlignment="1">
      <alignment horizontal="center" vertical="center"/>
    </xf>
    <xf numFmtId="169" fontId="16" fillId="9" borderId="21" xfId="0" applyNumberFormat="1" applyFont="1" applyFill="1" applyBorder="1" applyAlignment="1">
      <alignment horizontal="center" vertical="center"/>
    </xf>
    <xf numFmtId="170" fontId="15" fillId="0" borderId="55" xfId="0" applyNumberFormat="1" applyFont="1" applyFill="1" applyBorder="1" applyAlignment="1">
      <alignment horizontal="center" vertical="center"/>
    </xf>
    <xf numFmtId="169" fontId="16" fillId="9" borderId="18" xfId="0" applyNumberFormat="1" applyFont="1" applyFill="1" applyBorder="1" applyAlignment="1">
      <alignment horizontal="center" vertical="center"/>
    </xf>
    <xf numFmtId="171" fontId="15" fillId="0" borderId="18" xfId="0" applyNumberFormat="1" applyFont="1" applyFill="1" applyBorder="1" applyAlignment="1">
      <alignment horizontal="center" vertical="center"/>
    </xf>
    <xf numFmtId="169" fontId="5" fillId="11" borderId="78" xfId="0" applyNumberFormat="1" applyFont="1" applyFill="1" applyBorder="1" applyAlignment="1">
      <alignment horizontal="center" vertical="center"/>
    </xf>
    <xf numFmtId="170" fontId="15" fillId="0" borderId="59" xfId="0" applyNumberFormat="1" applyFont="1" applyFill="1" applyBorder="1" applyAlignment="1">
      <alignment horizontal="center" vertical="center"/>
    </xf>
    <xf numFmtId="169" fontId="16" fillId="9" borderId="24" xfId="0" applyNumberFormat="1" applyFont="1" applyFill="1" applyBorder="1" applyAlignment="1">
      <alignment horizontal="center" vertical="center"/>
    </xf>
    <xf numFmtId="169" fontId="5" fillId="11" borderId="81" xfId="0" applyNumberFormat="1" applyFont="1" applyFill="1" applyBorder="1" applyAlignment="1">
      <alignment horizontal="center" vertical="center"/>
    </xf>
    <xf numFmtId="166" fontId="5" fillId="11" borderId="78" xfId="0" applyNumberFormat="1" applyFont="1" applyFill="1" applyBorder="1" applyAlignment="1">
      <alignment horizontal="center" vertical="center"/>
    </xf>
    <xf numFmtId="170" fontId="15" fillId="0" borderId="82" xfId="0" applyNumberFormat="1" applyFont="1" applyFill="1" applyBorder="1" applyAlignment="1">
      <alignment horizontal="center" vertical="center"/>
    </xf>
    <xf numFmtId="169" fontId="16" fillId="9" borderId="60" xfId="0" applyNumberFormat="1" applyFont="1" applyFill="1" applyBorder="1" applyAlignment="1">
      <alignment horizontal="center" vertical="center"/>
    </xf>
    <xf numFmtId="171" fontId="15" fillId="0" borderId="60" xfId="0" applyNumberFormat="1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5" fillId="5" borderId="77" xfId="0" applyFont="1" applyFill="1" applyBorder="1" applyAlignment="1">
      <alignment horizontal="center" vertical="center"/>
    </xf>
    <xf numFmtId="0" fontId="5" fillId="14" borderId="77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center" vertical="center"/>
    </xf>
    <xf numFmtId="176" fontId="21" fillId="2" borderId="0" xfId="0" applyNumberFormat="1" applyFont="1" applyFill="1" applyAlignment="1">
      <alignment horizontal="center" vertical="center"/>
    </xf>
    <xf numFmtId="172" fontId="20" fillId="2" borderId="83" xfId="0" applyNumberFormat="1" applyFont="1" applyFill="1" applyBorder="1" applyAlignment="1">
      <alignment horizontal="center" vertical="center"/>
    </xf>
    <xf numFmtId="173" fontId="19" fillId="2" borderId="83" xfId="0" applyNumberFormat="1" applyFont="1" applyFill="1" applyBorder="1" applyAlignment="1">
      <alignment horizontal="center" vertical="center"/>
    </xf>
    <xf numFmtId="174" fontId="20" fillId="2" borderId="83" xfId="0" applyNumberFormat="1" applyFont="1" applyFill="1" applyBorder="1" applyAlignment="1">
      <alignment horizontal="center" vertical="center"/>
    </xf>
    <xf numFmtId="175" fontId="19" fillId="2" borderId="83" xfId="0" applyNumberFormat="1" applyFont="1" applyFill="1" applyBorder="1" applyAlignment="1">
      <alignment horizontal="center" vertical="center"/>
    </xf>
    <xf numFmtId="165" fontId="18" fillId="2" borderId="0" xfId="0" applyNumberFormat="1" applyFont="1" applyFill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7" fillId="8" borderId="40" xfId="0" applyFont="1" applyFill="1" applyBorder="1" applyAlignment="1">
      <alignment horizontal="center"/>
    </xf>
    <xf numFmtId="0" fontId="7" fillId="8" borderId="41" xfId="0" applyFont="1" applyFill="1" applyBorder="1" applyAlignment="1">
      <alignment horizontal="center"/>
    </xf>
    <xf numFmtId="0" fontId="7" fillId="8" borderId="66" xfId="0" applyFont="1" applyFill="1" applyBorder="1" applyAlignment="1">
      <alignment horizontal="center"/>
    </xf>
    <xf numFmtId="0" fontId="10" fillId="7" borderId="0" xfId="0" applyFont="1" applyFill="1" applyAlignment="1">
      <alignment horizontal="center" vertical="center"/>
    </xf>
    <xf numFmtId="0" fontId="17" fillId="12" borderId="31" xfId="0" applyFont="1" applyFill="1" applyBorder="1" applyAlignment="1">
      <alignment horizontal="center" vertical="center"/>
    </xf>
    <xf numFmtId="0" fontId="17" fillId="12" borderId="32" xfId="0" applyFont="1" applyFill="1" applyBorder="1" applyAlignment="1">
      <alignment horizontal="center" vertical="center"/>
    </xf>
    <xf numFmtId="0" fontId="17" fillId="12" borderId="33" xfId="0" applyFont="1" applyFill="1" applyBorder="1" applyAlignment="1">
      <alignment horizontal="center" vertical="center"/>
    </xf>
    <xf numFmtId="0" fontId="1" fillId="2" borderId="4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7" fillId="6" borderId="40" xfId="0" applyFont="1" applyFill="1" applyBorder="1" applyAlignment="1">
      <alignment horizontal="center" vertical="center"/>
    </xf>
    <xf numFmtId="0" fontId="7" fillId="6" borderId="41" xfId="0" applyFont="1" applyFill="1" applyBorder="1" applyAlignment="1">
      <alignment horizontal="center" vertical="center"/>
    </xf>
    <xf numFmtId="0" fontId="1" fillId="2" borderId="51" xfId="0" applyFont="1" applyFill="1" applyBorder="1" applyAlignment="1">
      <alignment horizontal="center"/>
    </xf>
    <xf numFmtId="0" fontId="1" fillId="2" borderId="52" xfId="0" applyFont="1" applyFill="1" applyBorder="1" applyAlignment="1">
      <alignment horizontal="center"/>
    </xf>
    <xf numFmtId="0" fontId="1" fillId="2" borderId="53" xfId="0" applyFont="1" applyFill="1" applyBorder="1" applyAlignment="1">
      <alignment horizontal="center"/>
    </xf>
    <xf numFmtId="0" fontId="12" fillId="13" borderId="79" xfId="0" applyFont="1" applyFill="1" applyBorder="1" applyAlignment="1">
      <alignment horizontal="center" vertical="center"/>
    </xf>
    <xf numFmtId="0" fontId="13" fillId="13" borderId="43" xfId="0" applyFont="1" applyFill="1" applyBorder="1" applyAlignment="1">
      <alignment horizontal="center" vertical="center"/>
    </xf>
    <xf numFmtId="0" fontId="1" fillId="2" borderId="54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22" fillId="2" borderId="4" xfId="0" applyFont="1" applyFill="1" applyBorder="1" applyAlignment="1">
      <alignment horizontal="left" vertical="center"/>
    </xf>
    <xf numFmtId="169" fontId="23" fillId="2" borderId="13" xfId="0" applyNumberFormat="1" applyFont="1" applyFill="1" applyBorder="1"/>
    <xf numFmtId="0" fontId="25" fillId="2" borderId="4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/>
    </xf>
    <xf numFmtId="0" fontId="26" fillId="2" borderId="4" xfId="0" applyFont="1" applyFill="1" applyBorder="1" applyAlignment="1">
      <alignment horizontal="left" vertical="center"/>
    </xf>
    <xf numFmtId="169" fontId="27" fillId="2" borderId="13" xfId="0" applyNumberFormat="1" applyFont="1" applyFill="1" applyBorder="1"/>
    <xf numFmtId="169" fontId="28" fillId="2" borderId="13" xfId="0" applyNumberFormat="1" applyFont="1" applyFill="1" applyBorder="1"/>
    <xf numFmtId="0" fontId="25" fillId="2" borderId="4" xfId="0" applyFont="1" applyFill="1" applyBorder="1" applyAlignment="1">
      <alignment horizontal="center" vertical="center"/>
    </xf>
    <xf numFmtId="0" fontId="24" fillId="2" borderId="13" xfId="0" applyFont="1" applyFill="1" applyBorder="1" applyAlignment="1">
      <alignment horizontal="center" vertical="center"/>
    </xf>
    <xf numFmtId="0" fontId="26" fillId="2" borderId="4" xfId="0" applyFont="1" applyFill="1" applyBorder="1" applyAlignment="1">
      <alignment horizontal="center" vertical="center"/>
    </xf>
    <xf numFmtId="169" fontId="29" fillId="2" borderId="13" xfId="0" applyNumberFormat="1" applyFont="1" applyFill="1" applyBorder="1"/>
    <xf numFmtId="170" fontId="31" fillId="2" borderId="13" xfId="0" applyNumberFormat="1" applyFont="1" applyFill="1" applyBorder="1" applyAlignment="1">
      <alignment horizontal="center" vertical="center"/>
    </xf>
    <xf numFmtId="170" fontId="32" fillId="2" borderId="13" xfId="0" applyNumberFormat="1" applyFont="1" applyFill="1" applyBorder="1" applyAlignment="1">
      <alignment horizontal="center" vertical="center"/>
    </xf>
    <xf numFmtId="170" fontId="33" fillId="2" borderId="13" xfId="0" applyNumberFormat="1" applyFont="1" applyFill="1" applyBorder="1" applyAlignment="1">
      <alignment horizontal="center" vertical="center"/>
    </xf>
    <xf numFmtId="170" fontId="34" fillId="2" borderId="13" xfId="0" applyNumberFormat="1" applyFont="1" applyFill="1" applyBorder="1" applyAlignment="1">
      <alignment horizontal="center" vertical="center"/>
    </xf>
    <xf numFmtId="169" fontId="16" fillId="2" borderId="0" xfId="0" applyNumberFormat="1" applyFont="1" applyFill="1" applyAlignment="1">
      <alignment horizontal="center" vertical="center"/>
    </xf>
    <xf numFmtId="0" fontId="35" fillId="2" borderId="87" xfId="0" applyFont="1" applyFill="1" applyBorder="1" applyAlignment="1">
      <alignment horizontal="center" vertical="center"/>
    </xf>
    <xf numFmtId="0" fontId="35" fillId="15" borderId="87" xfId="0" applyFont="1" applyFill="1" applyBorder="1" applyAlignment="1">
      <alignment horizontal="center" vertical="center"/>
    </xf>
    <xf numFmtId="0" fontId="0" fillId="0" borderId="87" xfId="0" applyBorder="1"/>
    <xf numFmtId="0" fontId="0" fillId="0" borderId="89" xfId="0" applyBorder="1"/>
    <xf numFmtId="0" fontId="0" fillId="9" borderId="86" xfId="0" applyFill="1" applyBorder="1"/>
    <xf numFmtId="0" fontId="0" fillId="0" borderId="90" xfId="0" applyBorder="1"/>
    <xf numFmtId="0" fontId="0" fillId="0" borderId="91" xfId="0" applyBorder="1"/>
    <xf numFmtId="0" fontId="35" fillId="2" borderId="90" xfId="0" applyFont="1" applyFill="1" applyBorder="1" applyAlignment="1">
      <alignment horizontal="center" vertical="center"/>
    </xf>
    <xf numFmtId="0" fontId="35" fillId="2" borderId="89" xfId="0" applyFont="1" applyFill="1" applyBorder="1" applyAlignment="1">
      <alignment horizontal="center" vertical="center"/>
    </xf>
    <xf numFmtId="0" fontId="35" fillId="2" borderId="92" xfId="0" applyFont="1" applyFill="1" applyBorder="1" applyAlignment="1">
      <alignment horizontal="center" vertical="center"/>
    </xf>
    <xf numFmtId="0" fontId="0" fillId="9" borderId="93" xfId="0" applyFill="1" applyBorder="1"/>
    <xf numFmtId="0" fontId="1" fillId="4" borderId="95" xfId="0" applyFont="1" applyFill="1" applyBorder="1" applyAlignment="1">
      <alignment horizontal="center" vertical="center"/>
    </xf>
    <xf numFmtId="0" fontId="1" fillId="16" borderId="96" xfId="0" applyFont="1" applyFill="1" applyBorder="1" applyAlignment="1">
      <alignment horizontal="center" vertical="center"/>
    </xf>
    <xf numFmtId="0" fontId="1" fillId="5" borderId="96" xfId="0" applyFont="1" applyFill="1" applyBorder="1" applyAlignment="1">
      <alignment horizontal="center" vertical="center"/>
    </xf>
    <xf numFmtId="0" fontId="1" fillId="18" borderId="97" xfId="0" applyFont="1" applyFill="1" applyBorder="1" applyAlignment="1">
      <alignment horizontal="center" vertical="center"/>
    </xf>
    <xf numFmtId="0" fontId="1" fillId="4" borderId="98" xfId="0" applyFont="1" applyFill="1" applyBorder="1" applyAlignment="1">
      <alignment horizontal="center" vertical="center"/>
    </xf>
    <xf numFmtId="0" fontId="0" fillId="0" borderId="96" xfId="0" applyBorder="1"/>
    <xf numFmtId="0" fontId="1" fillId="18" borderId="94" xfId="0" applyFont="1" applyFill="1" applyBorder="1" applyAlignment="1">
      <alignment horizontal="center" vertical="center"/>
    </xf>
    <xf numFmtId="0" fontId="0" fillId="17" borderId="93" xfId="0" applyFill="1" applyBorder="1"/>
    <xf numFmtId="0" fontId="0" fillId="17" borderId="86" xfId="0" applyFill="1" applyBorder="1"/>
    <xf numFmtId="0" fontId="0" fillId="0" borderId="100" xfId="0" applyBorder="1"/>
    <xf numFmtId="0" fontId="0" fillId="0" borderId="88" xfId="0" applyBorder="1"/>
    <xf numFmtId="0" fontId="35" fillId="15" borderId="91" xfId="0" applyFont="1" applyFill="1" applyBorder="1" applyAlignment="1">
      <alignment horizontal="center" vertical="center"/>
    </xf>
    <xf numFmtId="0" fontId="35" fillId="15" borderId="101" xfId="0" applyFont="1" applyFill="1" applyBorder="1" applyAlignment="1">
      <alignment horizontal="center" vertical="center"/>
    </xf>
    <xf numFmtId="0" fontId="0" fillId="17" borderId="92" xfId="0" applyFill="1" applyBorder="1"/>
    <xf numFmtId="0" fontId="0" fillId="17" borderId="101" xfId="0" applyFill="1" applyBorder="1"/>
    <xf numFmtId="0" fontId="0" fillId="19" borderId="84" xfId="0" applyFill="1" applyBorder="1"/>
    <xf numFmtId="0" fontId="0" fillId="19" borderId="85" xfId="0" applyFill="1" applyBorder="1"/>
    <xf numFmtId="0" fontId="0" fillId="13" borderId="104" xfId="0" applyFill="1" applyBorder="1"/>
    <xf numFmtId="0" fontId="0" fillId="13" borderId="99" xfId="0" applyFill="1" applyBorder="1"/>
    <xf numFmtId="0" fontId="0" fillId="3" borderId="84" xfId="0" applyFill="1" applyBorder="1"/>
    <xf numFmtId="0" fontId="0" fillId="3" borderId="85" xfId="0" applyFill="1" applyBorder="1"/>
    <xf numFmtId="0" fontId="0" fillId="0" borderId="98" xfId="0" applyBorder="1"/>
    <xf numFmtId="0" fontId="0" fillId="0" borderId="104" xfId="0" applyBorder="1"/>
    <xf numFmtId="0" fontId="0" fillId="0" borderId="99" xfId="0" applyBorder="1"/>
    <xf numFmtId="0" fontId="7" fillId="15" borderId="86" xfId="0" applyFont="1" applyFill="1" applyBorder="1" applyAlignment="1">
      <alignment horizontal="center" vertical="center"/>
    </xf>
    <xf numFmtId="0" fontId="7" fillId="15" borderId="94" xfId="0" applyFont="1" applyFill="1" applyBorder="1" applyAlignment="1">
      <alignment horizontal="center" vertical="center"/>
    </xf>
    <xf numFmtId="0" fontId="5" fillId="20" borderId="85" xfId="0" applyFont="1" applyFill="1" applyBorder="1" applyAlignment="1">
      <alignment horizontal="center" vertical="center"/>
    </xf>
    <xf numFmtId="0" fontId="5" fillId="21" borderId="99" xfId="0" applyFont="1" applyFill="1" applyBorder="1" applyAlignment="1">
      <alignment horizontal="center" vertical="center"/>
    </xf>
    <xf numFmtId="0" fontId="5" fillId="5" borderId="85" xfId="0" applyFont="1" applyFill="1" applyBorder="1" applyAlignment="1">
      <alignment horizontal="center" vertical="center"/>
    </xf>
    <xf numFmtId="0" fontId="5" fillId="20" borderId="102" xfId="0" applyFont="1" applyFill="1" applyBorder="1" applyAlignment="1">
      <alignment horizontal="center" vertical="center"/>
    </xf>
    <xf numFmtId="0" fontId="5" fillId="21" borderId="103" xfId="0" applyFont="1" applyFill="1" applyBorder="1" applyAlignment="1">
      <alignment horizontal="center" vertical="center"/>
    </xf>
    <xf numFmtId="0" fontId="5" fillId="5" borderId="102" xfId="0" applyFont="1" applyFill="1" applyBorder="1" applyAlignment="1">
      <alignment horizontal="center" vertical="center"/>
    </xf>
    <xf numFmtId="0" fontId="17" fillId="0" borderId="99" xfId="0" applyFont="1" applyBorder="1" applyAlignment="1">
      <alignment horizontal="center" vertical="center"/>
    </xf>
    <xf numFmtId="0" fontId="17" fillId="0" borderId="103" xfId="0" applyFont="1" applyBorder="1" applyAlignment="1">
      <alignment horizontal="center" vertical="center"/>
    </xf>
    <xf numFmtId="0" fontId="36" fillId="7" borderId="0" xfId="0" applyFont="1" applyFill="1" applyAlignment="1">
      <alignment horizontal="center" vertical="center"/>
    </xf>
    <xf numFmtId="0" fontId="37" fillId="2" borderId="105" xfId="0" applyFont="1" applyFill="1" applyBorder="1" applyAlignment="1">
      <alignment horizontal="center" vertical="center"/>
    </xf>
    <xf numFmtId="0" fontId="35" fillId="9" borderId="76" xfId="0" applyFont="1" applyFill="1" applyBorder="1" applyAlignment="1">
      <alignment horizontal="center" vertical="center" wrapText="1"/>
    </xf>
    <xf numFmtId="0" fontId="36" fillId="9" borderId="75" xfId="0" applyFont="1" applyFill="1" applyBorder="1" applyAlignment="1">
      <alignment horizontal="center" vertical="center" wrapText="1"/>
    </xf>
    <xf numFmtId="0" fontId="7" fillId="9" borderId="69" xfId="0" applyFont="1" applyFill="1" applyBorder="1" applyAlignment="1">
      <alignment horizontal="center" vertical="center"/>
    </xf>
    <xf numFmtId="0" fontId="7" fillId="9" borderId="70" xfId="0" applyFont="1" applyFill="1" applyBorder="1" applyAlignment="1">
      <alignment horizontal="center" vertical="center"/>
    </xf>
    <xf numFmtId="0" fontId="7" fillId="9" borderId="71" xfId="0" applyFont="1" applyFill="1" applyBorder="1" applyAlignment="1">
      <alignment horizontal="center" vertical="center"/>
    </xf>
    <xf numFmtId="0" fontId="7" fillId="9" borderId="72" xfId="0" applyFont="1" applyFill="1" applyBorder="1" applyAlignment="1">
      <alignment horizontal="center" vertical="center"/>
    </xf>
    <xf numFmtId="0" fontId="7" fillId="9" borderId="73" xfId="0" applyFont="1" applyFill="1" applyBorder="1" applyAlignment="1">
      <alignment horizontal="center" vertical="center"/>
    </xf>
    <xf numFmtId="0" fontId="7" fillId="9" borderId="74" xfId="0" applyFont="1" applyFill="1" applyBorder="1" applyAlignment="1">
      <alignment horizontal="center" vertical="center"/>
    </xf>
    <xf numFmtId="178" fontId="30" fillId="22" borderId="61" xfId="0" applyNumberFormat="1" applyFont="1" applyFill="1" applyBorder="1" applyAlignment="1">
      <alignment horizontal="center"/>
    </xf>
    <xf numFmtId="165" fontId="38" fillId="0" borderId="80" xfId="0" applyNumberFormat="1" applyFont="1" applyFill="1" applyBorder="1" applyAlignment="1">
      <alignment horizontal="center" vertical="center"/>
    </xf>
    <xf numFmtId="166" fontId="7" fillId="10" borderId="69" xfId="0" applyNumberFormat="1" applyFont="1" applyFill="1" applyBorder="1" applyAlignment="1" applyProtection="1">
      <alignment horizontal="center" vertical="center"/>
      <protection locked="0"/>
    </xf>
    <xf numFmtId="166" fontId="7" fillId="10" borderId="70" xfId="0" applyNumberFormat="1" applyFont="1" applyFill="1" applyBorder="1" applyAlignment="1" applyProtection="1">
      <alignment horizontal="center" vertical="center"/>
      <protection locked="0"/>
    </xf>
    <xf numFmtId="0" fontId="10" fillId="10" borderId="0" xfId="0" applyFont="1" applyFill="1" applyAlignment="1" applyProtection="1">
      <alignment horizontal="center" vertical="center"/>
      <protection locked="0"/>
    </xf>
    <xf numFmtId="164" fontId="4" fillId="10" borderId="68" xfId="0" applyNumberFormat="1" applyFont="1" applyFill="1" applyBorder="1" applyAlignment="1" applyProtection="1">
      <alignment horizontal="center" vertical="center"/>
      <protection locked="0"/>
    </xf>
    <xf numFmtId="164" fontId="4" fillId="10" borderId="34" xfId="0" applyNumberFormat="1" applyFont="1" applyFill="1" applyBorder="1" applyAlignment="1" applyProtection="1">
      <alignment horizontal="center" vertical="center"/>
      <protection locked="0"/>
    </xf>
    <xf numFmtId="165" fontId="5" fillId="10" borderId="68" xfId="0" applyNumberFormat="1" applyFont="1" applyFill="1" applyBorder="1" applyAlignment="1" applyProtection="1">
      <alignment horizontal="center" vertical="center"/>
      <protection locked="0"/>
    </xf>
    <xf numFmtId="165" fontId="5" fillId="10" borderId="34" xfId="0" applyNumberFormat="1" applyFont="1" applyFill="1" applyBorder="1" applyAlignment="1" applyProtection="1">
      <alignment horizontal="center" vertical="center"/>
      <protection locked="0"/>
    </xf>
    <xf numFmtId="167" fontId="7" fillId="10" borderId="68" xfId="0" applyNumberFormat="1" applyFont="1" applyFill="1" applyBorder="1" applyAlignment="1" applyProtection="1">
      <alignment horizontal="center" vertical="center"/>
      <protection locked="0"/>
    </xf>
    <xf numFmtId="167" fontId="7" fillId="10" borderId="34" xfId="0" applyNumberFormat="1" applyFont="1" applyFill="1" applyBorder="1" applyAlignment="1" applyProtection="1">
      <alignment horizontal="center" vertical="center"/>
      <protection locked="0"/>
    </xf>
    <xf numFmtId="166" fontId="7" fillId="10" borderId="67" xfId="0" applyNumberFormat="1" applyFont="1" applyFill="1" applyBorder="1" applyAlignment="1" applyProtection="1">
      <alignment horizontal="center" vertical="center"/>
      <protection locked="0"/>
    </xf>
    <xf numFmtId="166" fontId="7" fillId="10" borderId="30" xfId="0" applyNumberFormat="1" applyFont="1" applyFill="1" applyBorder="1" applyAlignment="1" applyProtection="1">
      <alignment horizontal="center" vertical="center"/>
      <protection locked="0"/>
    </xf>
    <xf numFmtId="178" fontId="30" fillId="10" borderId="61" xfId="0" applyNumberFormat="1" applyFont="1" applyFill="1" applyBorder="1" applyAlignment="1" applyProtection="1">
      <alignment horizontal="center"/>
      <protection locked="0"/>
    </xf>
    <xf numFmtId="178" fontId="30" fillId="10" borderId="62" xfId="0" applyNumberFormat="1" applyFont="1" applyFill="1" applyBorder="1" applyAlignment="1" applyProtection="1">
      <alignment horizontal="center"/>
      <protection locked="0"/>
    </xf>
    <xf numFmtId="178" fontId="30" fillId="10" borderId="63" xfId="0" applyNumberFormat="1" applyFont="1" applyFill="1" applyBorder="1" applyAlignment="1" applyProtection="1">
      <alignment horizontal="center" vertical="center"/>
      <protection locked="0"/>
    </xf>
    <xf numFmtId="178" fontId="30" fillId="10" borderId="64" xfId="0" applyNumberFormat="1" applyFont="1" applyFill="1" applyBorder="1" applyAlignment="1" applyProtection="1">
      <alignment horizontal="center" vertical="center"/>
      <protection locked="0"/>
    </xf>
    <xf numFmtId="178" fontId="30" fillId="10" borderId="65" xfId="0" applyNumberFormat="1" applyFont="1" applyFill="1" applyBorder="1" applyAlignment="1" applyProtection="1">
      <alignment horizontal="center" vertical="center"/>
      <protection locked="0"/>
    </xf>
    <xf numFmtId="0" fontId="0" fillId="13" borderId="35" xfId="0" applyFill="1" applyBorder="1" applyAlignment="1" applyProtection="1">
      <alignment horizontal="center"/>
      <protection locked="0"/>
    </xf>
    <xf numFmtId="0" fontId="0" fillId="13" borderId="36" xfId="0" applyFill="1" applyBorder="1" applyAlignment="1" applyProtection="1">
      <alignment horizontal="center"/>
      <protection locked="0"/>
    </xf>
    <xf numFmtId="0" fontId="0" fillId="13" borderId="26" xfId="0" applyFill="1" applyBorder="1" applyAlignment="1" applyProtection="1">
      <alignment horizontal="center"/>
      <protection locked="0"/>
    </xf>
    <xf numFmtId="0" fontId="0" fillId="13" borderId="27" xfId="0" applyFill="1" applyBorder="1" applyAlignment="1" applyProtection="1">
      <alignment horizontal="center"/>
      <protection locked="0"/>
    </xf>
    <xf numFmtId="0" fontId="0" fillId="13" borderId="56" xfId="0" applyFill="1" applyBorder="1" applyAlignment="1" applyProtection="1">
      <alignment horizontal="center"/>
      <protection locked="0"/>
    </xf>
    <xf numFmtId="0" fontId="0" fillId="13" borderId="17" xfId="0" applyFill="1" applyBorder="1" applyAlignment="1" applyProtection="1">
      <alignment horizontal="center"/>
      <protection locked="0"/>
    </xf>
    <xf numFmtId="0" fontId="0" fillId="13" borderId="16" xfId="0" applyFill="1" applyBorder="1" applyAlignment="1" applyProtection="1">
      <alignment horizontal="center"/>
      <protection locked="0"/>
    </xf>
    <xf numFmtId="0" fontId="0" fillId="13" borderId="55" xfId="0" applyFill="1" applyBorder="1" applyAlignment="1" applyProtection="1">
      <alignment horizontal="center"/>
      <protection locked="0"/>
    </xf>
    <xf numFmtId="0" fontId="0" fillId="13" borderId="29" xfId="0" applyFill="1" applyBorder="1" applyAlignment="1" applyProtection="1">
      <alignment horizontal="center"/>
      <protection locked="0"/>
    </xf>
    <xf numFmtId="0" fontId="0" fillId="13" borderId="28" xfId="0" applyFill="1" applyBorder="1" applyAlignment="1" applyProtection="1">
      <alignment horizontal="center"/>
      <protection locked="0"/>
    </xf>
    <xf numFmtId="0" fontId="0" fillId="13" borderId="38" xfId="0" applyFill="1" applyBorder="1" applyAlignment="1" applyProtection="1">
      <alignment horizontal="center"/>
      <protection locked="0"/>
    </xf>
    <xf numFmtId="0" fontId="0" fillId="13" borderId="37" xfId="0" applyFill="1" applyBorder="1" applyAlignment="1" applyProtection="1">
      <alignment horizontal="center"/>
      <protection locked="0"/>
    </xf>
    <xf numFmtId="0" fontId="0" fillId="13" borderId="46" xfId="0" applyFill="1" applyBorder="1" applyAlignment="1" applyProtection="1">
      <alignment horizontal="center"/>
      <protection locked="0"/>
    </xf>
    <xf numFmtId="0" fontId="0" fillId="13" borderId="47" xfId="0" applyFill="1" applyBorder="1" applyAlignment="1" applyProtection="1">
      <alignment horizontal="center"/>
      <protection locked="0"/>
    </xf>
    <xf numFmtId="0" fontId="0" fillId="13" borderId="49" xfId="0" applyFill="1" applyBorder="1" applyAlignment="1" applyProtection="1">
      <alignment horizontal="center"/>
      <protection locked="0"/>
    </xf>
    <xf numFmtId="0" fontId="0" fillId="13" borderId="50" xfId="0" applyFill="1" applyBorder="1" applyAlignment="1" applyProtection="1">
      <alignment horizontal="center"/>
      <protection locked="0"/>
    </xf>
    <xf numFmtId="0" fontId="1" fillId="13" borderId="23" xfId="0" applyFont="1" applyFill="1" applyBorder="1" applyAlignment="1" applyProtection="1">
      <alignment horizontal="center" vertical="center"/>
      <protection locked="0"/>
    </xf>
    <xf numFmtId="0" fontId="1" fillId="13" borderId="24" xfId="0" applyFont="1" applyFill="1" applyBorder="1" applyAlignment="1" applyProtection="1">
      <alignment horizontal="center" vertical="center"/>
      <protection locked="0"/>
    </xf>
    <xf numFmtId="0" fontId="1" fillId="13" borderId="20" xfId="0" applyFont="1" applyFill="1" applyBorder="1" applyAlignment="1" applyProtection="1">
      <alignment horizontal="center" vertical="center"/>
      <protection locked="0"/>
    </xf>
    <xf numFmtId="0" fontId="1" fillId="13" borderId="2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/>
  </sheetPr>
  <dimension ref="B2:V40"/>
  <sheetViews>
    <sheetView tabSelected="1" topLeftCell="A7" zoomScale="71" workbookViewId="0">
      <selection activeCell="E4" sqref="E4:N4"/>
    </sheetView>
  </sheetViews>
  <sheetFormatPr baseColWidth="10" defaultRowHeight="14.4"/>
  <cols>
    <col min="1" max="1" width="2.109375" customWidth="1"/>
    <col min="2" max="2" width="4.77734375" customWidth="1"/>
    <col min="5" max="5" width="14.21875" bestFit="1" customWidth="1"/>
    <col min="6" max="11" width="11.6640625" bestFit="1" customWidth="1"/>
    <col min="13" max="13" width="12.77734375" bestFit="1" customWidth="1"/>
    <col min="14" max="14" width="5.88671875" customWidth="1"/>
    <col min="16" max="16" width="11.5546875" customWidth="1"/>
    <col min="17" max="17" width="2.6640625" hidden="1" customWidth="1"/>
    <col min="18" max="18" width="16" hidden="1" customWidth="1"/>
    <col min="19" max="22" width="11.5546875" hidden="1" customWidth="1"/>
    <col min="23" max="23" width="11.5546875" customWidth="1"/>
  </cols>
  <sheetData>
    <row r="2" spans="2:22" ht="14.4" customHeight="1">
      <c r="B2" s="87" t="s">
        <v>288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</row>
    <row r="3" spans="2:22"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2:22" ht="25.8">
      <c r="B4" s="173" t="s">
        <v>304</v>
      </c>
      <c r="C4" s="173"/>
      <c r="D4" s="173"/>
      <c r="E4" s="187" t="s">
        <v>305</v>
      </c>
      <c r="F4" s="187"/>
      <c r="G4" s="187"/>
      <c r="H4" s="187"/>
      <c r="I4" s="187"/>
      <c r="J4" s="187"/>
      <c r="K4" s="187"/>
      <c r="L4" s="187"/>
      <c r="M4" s="187"/>
      <c r="N4" s="187"/>
    </row>
    <row r="5" spans="2:22" ht="21.6" customHeight="1" thickBot="1"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</row>
    <row r="6" spans="2:22" ht="33.6" customHeight="1" thickBot="1">
      <c r="B6" s="68"/>
      <c r="C6" s="88" t="s">
        <v>248</v>
      </c>
      <c r="D6" s="89"/>
      <c r="E6" s="89"/>
      <c r="F6" s="89"/>
      <c r="G6" s="89"/>
      <c r="H6" s="89"/>
      <c r="I6" s="89"/>
      <c r="J6" s="89"/>
      <c r="K6" s="89"/>
      <c r="L6" s="89"/>
      <c r="M6" s="90"/>
      <c r="N6" s="68"/>
      <c r="R6" s="83" t="s">
        <v>277</v>
      </c>
      <c r="S6" s="83"/>
      <c r="T6" s="83"/>
      <c r="U6" s="83"/>
      <c r="V6" s="83"/>
    </row>
    <row r="7" spans="2:22" s="2" customFormat="1" ht="19.2" customHeight="1" thickTop="1">
      <c r="B7" s="69"/>
      <c r="C7" s="176" t="s">
        <v>274</v>
      </c>
      <c r="D7" s="185" t="s">
        <v>250</v>
      </c>
      <c r="E7" s="177" t="s">
        <v>264</v>
      </c>
      <c r="F7" s="188">
        <v>30</v>
      </c>
      <c r="G7" s="179" t="s">
        <v>287</v>
      </c>
      <c r="H7" s="180"/>
      <c r="I7" s="190">
        <v>3</v>
      </c>
      <c r="J7" s="177" t="s">
        <v>253</v>
      </c>
      <c r="K7" s="192">
        <v>30</v>
      </c>
      <c r="L7" s="177" t="s">
        <v>276</v>
      </c>
      <c r="M7" s="194">
        <v>10</v>
      </c>
      <c r="N7" s="69"/>
      <c r="R7" s="2" t="s">
        <v>278</v>
      </c>
    </row>
    <row r="8" spans="2:22" s="2" customFormat="1" ht="17.399999999999999" customHeight="1" thickBot="1">
      <c r="B8" s="69"/>
      <c r="C8" s="175"/>
      <c r="D8" s="186"/>
      <c r="E8" s="178"/>
      <c r="F8" s="189"/>
      <c r="G8" s="181"/>
      <c r="H8" s="182"/>
      <c r="I8" s="191"/>
      <c r="J8" s="178"/>
      <c r="K8" s="193"/>
      <c r="L8" s="178"/>
      <c r="M8" s="195"/>
      <c r="N8" s="69"/>
      <c r="R8" s="2" t="s">
        <v>281</v>
      </c>
      <c r="S8" s="39">
        <f>M7*K7/100</f>
        <v>3</v>
      </c>
    </row>
    <row r="9" spans="2:22" ht="15" thickBot="1"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R9" t="s">
        <v>279</v>
      </c>
      <c r="S9" s="40">
        <f>K7-S8</f>
        <v>27</v>
      </c>
    </row>
    <row r="10" spans="2:22" ht="24" thickBot="1">
      <c r="B10" s="68"/>
      <c r="C10" s="93" t="s">
        <v>246</v>
      </c>
      <c r="D10" s="94"/>
      <c r="E10" s="94"/>
      <c r="F10" s="94"/>
      <c r="G10" s="94"/>
      <c r="H10" s="94"/>
      <c r="I10" s="94"/>
      <c r="J10" s="94"/>
      <c r="K10" s="94"/>
      <c r="L10" s="70" t="s">
        <v>263</v>
      </c>
      <c r="M10" s="60">
        <f>(SUM(J12:J14))+S8-K7</f>
        <v>0</v>
      </c>
      <c r="N10" s="68"/>
    </row>
    <row r="11" spans="2:22" ht="15.6" thickTop="1" thickBot="1">
      <c r="B11" s="68"/>
      <c r="C11" s="91" t="s">
        <v>242</v>
      </c>
      <c r="D11" s="92"/>
      <c r="E11" s="95" t="s">
        <v>243</v>
      </c>
      <c r="F11" s="96"/>
      <c r="G11" s="97"/>
      <c r="H11" s="36" t="s">
        <v>286</v>
      </c>
      <c r="I11" s="35" t="s">
        <v>250</v>
      </c>
      <c r="J11" s="26" t="s">
        <v>252</v>
      </c>
      <c r="K11" s="26" t="s">
        <v>244</v>
      </c>
      <c r="L11" s="27" t="s">
        <v>245</v>
      </c>
      <c r="M11" s="28" t="s">
        <v>247</v>
      </c>
      <c r="N11" s="68"/>
      <c r="R11" t="s">
        <v>280</v>
      </c>
      <c r="S11" s="2">
        <f>I7*K7/M12</f>
        <v>4.5</v>
      </c>
    </row>
    <row r="12" spans="2:22" ht="16.8" thickTop="1" thickBot="1">
      <c r="B12" s="68"/>
      <c r="C12" s="98" t="s">
        <v>240</v>
      </c>
      <c r="D12" s="99"/>
      <c r="E12" s="213" t="s">
        <v>256</v>
      </c>
      <c r="F12" s="214"/>
      <c r="G12" s="214"/>
      <c r="H12" s="183">
        <f>J12</f>
        <v>4.5</v>
      </c>
      <c r="I12" s="42">
        <f>IF(M12&gt;0,J12*100/S9,0)</f>
        <v>16.666666666666668</v>
      </c>
      <c r="J12" s="55">
        <f>IF(M12&gt;0,S11,0)</f>
        <v>4.5</v>
      </c>
      <c r="K12" s="43">
        <f>IF(E12&gt;0,VLOOKUP(E12,Liste_Bases!$C$16:$F$33,3,FALSE),0)</f>
        <v>50</v>
      </c>
      <c r="L12" s="52">
        <f>IF(E12&gt;0,VLOOKUP(E12,Liste_Bases!$C$16:$F$33,2,FALSE),0)</f>
        <v>50</v>
      </c>
      <c r="M12" s="184">
        <f>IF(E12&gt;0,VLOOKUP(E12,Liste_Bases!$C$16:$F$33,4,FALSE),0)</f>
        <v>20</v>
      </c>
      <c r="N12" s="68"/>
    </row>
    <row r="13" spans="2:22" ht="16.8" thickTop="1" thickBot="1">
      <c r="B13" s="68"/>
      <c r="C13" s="219" t="s">
        <v>255</v>
      </c>
      <c r="D13" s="220"/>
      <c r="E13" s="215" t="s">
        <v>258</v>
      </c>
      <c r="F13" s="216"/>
      <c r="G13" s="216"/>
      <c r="H13" s="196">
        <v>22.5</v>
      </c>
      <c r="I13" s="44">
        <f>H13*100/$S$9</f>
        <v>83.333333333333329</v>
      </c>
      <c r="J13" s="56">
        <f>H13</f>
        <v>22.5</v>
      </c>
      <c r="K13" s="45">
        <f>IF(E13&gt;0,VLOOKUP(E13,Liste_Bases!$C$16:$F$33,3,FALSE),0)</f>
        <v>50</v>
      </c>
      <c r="L13" s="53">
        <f>IF(E13&gt;0,VLOOKUP(E13,Liste_Bases!$C$16:$F$33,2,FALSE),0)</f>
        <v>50</v>
      </c>
      <c r="M13" s="46">
        <f>IF(E13&gt;0,VLOOKUP(E13,Liste_Bases!$C$16:$F$33,4,FALSE),0)</f>
        <v>0</v>
      </c>
      <c r="N13" s="68"/>
      <c r="R13" s="83" t="s">
        <v>282</v>
      </c>
      <c r="S13" s="83"/>
      <c r="T13" s="83"/>
      <c r="U13" s="83"/>
    </row>
    <row r="14" spans="2:22" ht="16.8" thickTop="1" thickBot="1">
      <c r="B14" s="68"/>
      <c r="C14" s="217"/>
      <c r="D14" s="218"/>
      <c r="E14" s="201"/>
      <c r="F14" s="202"/>
      <c r="G14" s="202"/>
      <c r="H14" s="197"/>
      <c r="I14" s="61">
        <f>H14*100/$S$9</f>
        <v>0</v>
      </c>
      <c r="J14" s="62">
        <f>H14</f>
        <v>0</v>
      </c>
      <c r="K14" s="47">
        <f>IF(E14&gt;0,VLOOKUP(E14,Liste_Bases!$C$16:$F$33,3,FALSE),0)</f>
        <v>0</v>
      </c>
      <c r="L14" s="54">
        <f>IF(E14&gt;0,VLOOKUP(E14,Liste_Bases!$C$16:$F$33,2,FALSE),0)</f>
        <v>0</v>
      </c>
      <c r="M14" s="48">
        <f>IF(E14&gt;0,VLOOKUP(E14,Liste_Bases!$C$16:$F$33,4,FALSE),0)</f>
        <v>0</v>
      </c>
      <c r="N14" s="68"/>
      <c r="S14" t="s">
        <v>244</v>
      </c>
      <c r="T14" t="s">
        <v>245</v>
      </c>
    </row>
    <row r="15" spans="2:22" ht="15" thickBot="1"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R15" t="s">
        <v>278</v>
      </c>
      <c r="S15">
        <f>S8</f>
        <v>3</v>
      </c>
    </row>
    <row r="16" spans="2:22" ht="24" thickBot="1">
      <c r="B16" s="68"/>
      <c r="C16" s="84" t="s">
        <v>249</v>
      </c>
      <c r="D16" s="85"/>
      <c r="E16" s="85"/>
      <c r="F16" s="85"/>
      <c r="G16" s="85"/>
      <c r="H16" s="85"/>
      <c r="I16" s="85"/>
      <c r="J16" s="86"/>
      <c r="K16" s="71" t="s">
        <v>263</v>
      </c>
      <c r="L16" s="63">
        <f>SUM(K18:K25)-$S$8</f>
        <v>0</v>
      </c>
      <c r="M16" s="64">
        <f>(SUM(J18:J25))-100</f>
        <v>0</v>
      </c>
      <c r="N16" s="68"/>
      <c r="R16" t="s">
        <v>283</v>
      </c>
      <c r="S16">
        <f>IF(K12&gt;0,J12*K12/100,0)</f>
        <v>2.25</v>
      </c>
      <c r="T16">
        <f>IF(L12&gt;0,L12*J12/100,0)</f>
        <v>2.25</v>
      </c>
    </row>
    <row r="17" spans="2:20" ht="15" thickTop="1">
      <c r="B17" s="68"/>
      <c r="C17" s="100" t="s">
        <v>243</v>
      </c>
      <c r="D17" s="101"/>
      <c r="E17" s="81" t="s">
        <v>241</v>
      </c>
      <c r="F17" s="82"/>
      <c r="G17" s="82"/>
      <c r="H17" s="82"/>
      <c r="I17" s="37" t="s">
        <v>265</v>
      </c>
      <c r="J17" s="24" t="s">
        <v>250</v>
      </c>
      <c r="K17" s="24" t="s">
        <v>252</v>
      </c>
      <c r="L17" s="24" t="s">
        <v>251</v>
      </c>
      <c r="M17" s="25" t="s">
        <v>275</v>
      </c>
      <c r="N17" s="68"/>
      <c r="R17" t="s">
        <v>284</v>
      </c>
      <c r="S17">
        <f>IF(K13&gt;0,J13*K13/100,0)</f>
        <v>11.25</v>
      </c>
      <c r="T17">
        <f>IF(L13&gt;0,L13*J13/100,0)</f>
        <v>11.25</v>
      </c>
    </row>
    <row r="18" spans="2:20" ht="16.2" thickBot="1">
      <c r="B18" s="68"/>
      <c r="C18" s="207" t="s">
        <v>268</v>
      </c>
      <c r="D18" s="208"/>
      <c r="E18" s="205" t="s">
        <v>91</v>
      </c>
      <c r="F18" s="206"/>
      <c r="G18" s="206"/>
      <c r="H18" s="206"/>
      <c r="I18" s="198">
        <v>40</v>
      </c>
      <c r="J18" s="57">
        <f>IF($D$7="%",I18,IF($D$7="ml",I18*100/$S$8,0))</f>
        <v>40</v>
      </c>
      <c r="K18" s="58">
        <f>IF($D$7="ml",I18,IF($D$7="%",I18*$S$8/100,0))</f>
        <v>1.2</v>
      </c>
      <c r="L18" s="59">
        <f>$F$7*K18/1</f>
        <v>36</v>
      </c>
      <c r="M18" s="49">
        <f>IF(C18="INA",VLOOKUP(E18,Liste_INA!$B$6:$C$144,2,FALSE),
IF(C18="TPA",VLOOKUP(E18,Liste_TPA!$B$6:$C$144,2,FALSE),""))</f>
        <v>84</v>
      </c>
      <c r="N18" s="68"/>
      <c r="R18" t="s">
        <v>285</v>
      </c>
      <c r="S18">
        <f>IF(K14&gt;0,J14*K14/100,0)</f>
        <v>0</v>
      </c>
      <c r="T18">
        <f>IF(L14&gt;0,L14*J14/100,0)</f>
        <v>0</v>
      </c>
    </row>
    <row r="19" spans="2:20" ht="16.8" thickTop="1" thickBot="1">
      <c r="B19" s="68"/>
      <c r="C19" s="209" t="s">
        <v>267</v>
      </c>
      <c r="D19" s="210"/>
      <c r="E19" s="203" t="s">
        <v>156</v>
      </c>
      <c r="F19" s="204"/>
      <c r="G19" s="204"/>
      <c r="H19" s="204"/>
      <c r="I19" s="199">
        <v>40</v>
      </c>
      <c r="J19" s="57">
        <f t="shared" ref="J19:J25" si="0">IF($D$7="%",I19,IF($D$7="ml",I19*100/$S$8,0))</f>
        <v>40</v>
      </c>
      <c r="K19" s="58">
        <f t="shared" ref="K19:K25" si="1">IF($D$7="ml",I19,IF($D$7="%",I19*$S$8/100,0))</f>
        <v>1.2</v>
      </c>
      <c r="L19" s="59">
        <f t="shared" ref="L19:L25" si="2">$F$7*K19/1</f>
        <v>36</v>
      </c>
      <c r="M19" s="50">
        <f>IF(C19="INA",VLOOKUP(E19,Liste_INA!$B$6:$C$144,2,FALSE),IF(C19="TPA",VLOOKUP(E19,Liste_TPA!$B$6:$C$144,2,FALSE),""))</f>
        <v>9</v>
      </c>
      <c r="N19" s="68"/>
      <c r="S19">
        <f>SUM(S15:S18)</f>
        <v>16.5</v>
      </c>
      <c r="T19">
        <f>SUM(T15:T18)</f>
        <v>13.5</v>
      </c>
    </row>
    <row r="20" spans="2:20" ht="16.8" thickTop="1" thickBot="1">
      <c r="B20" s="68"/>
      <c r="C20" s="209" t="s">
        <v>267</v>
      </c>
      <c r="D20" s="210"/>
      <c r="E20" s="203" t="s">
        <v>193</v>
      </c>
      <c r="F20" s="204"/>
      <c r="G20" s="204"/>
      <c r="H20" s="204"/>
      <c r="I20" s="199">
        <v>20</v>
      </c>
      <c r="J20" s="57">
        <f t="shared" si="0"/>
        <v>20</v>
      </c>
      <c r="K20" s="58">
        <f t="shared" si="1"/>
        <v>0.6</v>
      </c>
      <c r="L20" s="59">
        <f t="shared" si="2"/>
        <v>18</v>
      </c>
      <c r="M20" s="50">
        <f>IF(C20="INA",VLOOKUP(E20,Liste_INA!$B$6:$C$144,2,FALSE),IF(C20="TPA",VLOOKUP(E20,Liste_TPA!$B$6:$C$144,2,FALSE),""))</f>
        <v>46</v>
      </c>
      <c r="N20" s="68"/>
      <c r="R20" t="s">
        <v>250</v>
      </c>
      <c r="S20" s="41">
        <f>S19*100/K7</f>
        <v>55</v>
      </c>
      <c r="T20" s="41">
        <f>T19*100/K7</f>
        <v>45</v>
      </c>
    </row>
    <row r="21" spans="2:20" ht="16.8" thickTop="1" thickBot="1">
      <c r="B21" s="68"/>
      <c r="C21" s="209"/>
      <c r="D21" s="210"/>
      <c r="E21" s="203"/>
      <c r="F21" s="204"/>
      <c r="G21" s="204"/>
      <c r="H21" s="204"/>
      <c r="I21" s="199"/>
      <c r="J21" s="57">
        <f t="shared" si="0"/>
        <v>0</v>
      </c>
      <c r="K21" s="58">
        <f t="shared" si="1"/>
        <v>0</v>
      </c>
      <c r="L21" s="59">
        <f t="shared" si="2"/>
        <v>0</v>
      </c>
      <c r="M21" s="50" t="str">
        <f>IF(C21="INA",VLOOKUP(E21,Liste_INA!$B$6:$C$144,2,FALSE),IF(C21="TPA",VLOOKUP(E21,Liste_TPA!$B$6:$C$144,2,FALSE),""))</f>
        <v/>
      </c>
      <c r="N21" s="68"/>
    </row>
    <row r="22" spans="2:20" ht="16.8" thickTop="1" thickBot="1">
      <c r="B22" s="68"/>
      <c r="C22" s="209"/>
      <c r="D22" s="210"/>
      <c r="E22" s="203"/>
      <c r="F22" s="204"/>
      <c r="G22" s="204"/>
      <c r="H22" s="204"/>
      <c r="I22" s="199"/>
      <c r="J22" s="57">
        <f t="shared" si="0"/>
        <v>0</v>
      </c>
      <c r="K22" s="58">
        <f t="shared" si="1"/>
        <v>0</v>
      </c>
      <c r="L22" s="59">
        <f t="shared" si="2"/>
        <v>0</v>
      </c>
      <c r="M22" s="50" t="str">
        <f>IF(C22="INA",VLOOKUP(E22,Liste_INA!$B$6:$C$144,2,FALSE),IF(C22="TPA",VLOOKUP(E22,Liste_TPA!$B$6:$C$144,2,FALSE),""))</f>
        <v/>
      </c>
      <c r="N22" s="68"/>
    </row>
    <row r="23" spans="2:20" ht="16.8" thickTop="1" thickBot="1">
      <c r="B23" s="68"/>
      <c r="C23" s="209"/>
      <c r="D23" s="210"/>
      <c r="E23" s="203"/>
      <c r="F23" s="204"/>
      <c r="G23" s="204"/>
      <c r="H23" s="204"/>
      <c r="I23" s="199"/>
      <c r="J23" s="57">
        <f t="shared" si="0"/>
        <v>0</v>
      </c>
      <c r="K23" s="58">
        <f t="shared" si="1"/>
        <v>0</v>
      </c>
      <c r="L23" s="59">
        <f t="shared" si="2"/>
        <v>0</v>
      </c>
      <c r="M23" s="50" t="str">
        <f>IF(C23="INA",VLOOKUP(E23,Liste_INA!$B$6:$C$144,2,FALSE),IF(C23="TPA",VLOOKUP(E23,Liste_TPA!$B$6:$C$144,2,FALSE),""))</f>
        <v/>
      </c>
      <c r="N23" s="68"/>
    </row>
    <row r="24" spans="2:20" ht="16.8" thickTop="1" thickBot="1">
      <c r="B24" s="68"/>
      <c r="C24" s="209"/>
      <c r="D24" s="210"/>
      <c r="E24" s="203"/>
      <c r="F24" s="204"/>
      <c r="G24" s="204"/>
      <c r="H24" s="204"/>
      <c r="I24" s="199"/>
      <c r="J24" s="57">
        <f t="shared" si="0"/>
        <v>0</v>
      </c>
      <c r="K24" s="58">
        <f t="shared" si="1"/>
        <v>0</v>
      </c>
      <c r="L24" s="59">
        <f t="shared" si="2"/>
        <v>0</v>
      </c>
      <c r="M24" s="50" t="str">
        <f>IF(C24="INA",VLOOKUP(E24,Liste_INA!$B$6:$C$144,2,FALSE),IF(C24="TPA",VLOOKUP(E24,Liste_TPA!$B$6:$C$144,2,FALSE),""))</f>
        <v/>
      </c>
      <c r="N24" s="68"/>
    </row>
    <row r="25" spans="2:20" ht="16.8" thickTop="1" thickBot="1">
      <c r="B25" s="68"/>
      <c r="C25" s="211"/>
      <c r="D25" s="212"/>
      <c r="E25" s="201"/>
      <c r="F25" s="202"/>
      <c r="G25" s="202"/>
      <c r="H25" s="202"/>
      <c r="I25" s="200"/>
      <c r="J25" s="65">
        <f t="shared" si="0"/>
        <v>0</v>
      </c>
      <c r="K25" s="66">
        <f t="shared" si="1"/>
        <v>0</v>
      </c>
      <c r="L25" s="67">
        <f t="shared" si="2"/>
        <v>0</v>
      </c>
      <c r="M25" s="51" t="str">
        <f>IF(C25="INA",VLOOKUP(E25,Liste_INA!$B$6:$C$144,2,FALSE),IF(C25="TPA",VLOOKUP(E25,Liste_TPA!$B$6:$C$144,2,FALSE),""))</f>
        <v/>
      </c>
      <c r="N25" s="68"/>
    </row>
    <row r="26" spans="2:20"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</row>
    <row r="27" spans="2:20" ht="19.2" customHeight="1" thickBot="1">
      <c r="B27" s="68"/>
      <c r="C27" s="72"/>
      <c r="D27" s="72"/>
      <c r="E27" s="174" t="str">
        <f>E4</f>
        <v>DBK V-1</v>
      </c>
      <c r="F27" s="174"/>
      <c r="G27" s="174"/>
      <c r="H27" s="174"/>
      <c r="I27" s="174"/>
      <c r="J27" s="174"/>
      <c r="K27" s="174"/>
      <c r="L27" s="72"/>
      <c r="M27" s="72"/>
      <c r="N27" s="68"/>
    </row>
    <row r="28" spans="2:20" ht="15" thickTop="1">
      <c r="B28" s="68"/>
      <c r="C28" s="68"/>
      <c r="D28" s="68"/>
      <c r="E28" s="120" t="str">
        <f>IF(C12&gt;0,C12,"")</f>
        <v>Booster</v>
      </c>
      <c r="F28" s="115" t="str">
        <f>IF(E12&gt;0,E12,"")</f>
        <v>A&amp;L VPG 50/50 20mg/ml</v>
      </c>
      <c r="G28" s="115"/>
      <c r="H28" s="115"/>
      <c r="I28" s="115"/>
      <c r="J28" s="125">
        <f t="shared" ref="J28:J38" si="3">IF(K28="","",K28*100/$K$39)</f>
        <v>15</v>
      </c>
      <c r="K28" s="117">
        <f>IF(J12&gt;0,J12,"")</f>
        <v>4.5</v>
      </c>
      <c r="L28" s="68"/>
      <c r="M28" s="68"/>
      <c r="N28" s="68"/>
    </row>
    <row r="29" spans="2:20">
      <c r="B29" s="68"/>
      <c r="C29" s="68"/>
      <c r="D29" s="68"/>
      <c r="E29" s="119" t="str">
        <f>IF(C13&gt;0,C13,"")</f>
        <v>VPG</v>
      </c>
      <c r="F29" s="114" t="str">
        <f>IF(E13&gt;0,E13,"")</f>
        <v>A&amp;L VPG 50/50</v>
      </c>
      <c r="G29" s="114"/>
      <c r="H29" s="114"/>
      <c r="I29" s="114"/>
      <c r="J29" s="126">
        <f t="shared" si="3"/>
        <v>75</v>
      </c>
      <c r="K29" s="118">
        <f>IF(J13&gt;0,J13,"")</f>
        <v>22.5</v>
      </c>
      <c r="L29" s="68"/>
      <c r="M29" s="68"/>
      <c r="N29" s="68"/>
    </row>
    <row r="30" spans="2:20">
      <c r="B30" s="68"/>
      <c r="C30" s="68"/>
      <c r="D30" s="68"/>
      <c r="E30" s="121" t="str">
        <f>IF(C14&gt;0,C14,"")</f>
        <v/>
      </c>
      <c r="F30" s="116" t="str">
        <f>IF(E14&gt;0,E14,"")</f>
        <v/>
      </c>
      <c r="G30" s="116"/>
      <c r="H30" s="116"/>
      <c r="I30" s="116"/>
      <c r="J30" s="124" t="str">
        <f t="shared" si="3"/>
        <v/>
      </c>
      <c r="K30" s="122" t="str">
        <f>IF(J14&gt;0,J14,"")</f>
        <v/>
      </c>
      <c r="L30" s="68"/>
      <c r="M30" s="68"/>
      <c r="N30" s="68"/>
    </row>
    <row r="31" spans="2:20">
      <c r="B31" s="68"/>
      <c r="C31" s="68"/>
      <c r="D31" s="68"/>
      <c r="E31" s="73" t="str">
        <f t="shared" ref="E31:E38" si="4">IF(C18&gt;0,C18,"")</f>
        <v>TPA</v>
      </c>
      <c r="F31" s="112" t="str">
        <f t="shared" ref="F31:F38" si="5">IF(E18&gt;0,E18,"")</f>
        <v>Kiwi (Double) Flavor</v>
      </c>
      <c r="G31" s="112"/>
      <c r="H31" s="112"/>
      <c r="I31" s="112"/>
      <c r="J31" s="123">
        <f>IF(K31="","",K31*100/$K$39)</f>
        <v>4</v>
      </c>
      <c r="K31" s="113">
        <f>IF(K18&gt;0,K18,"")</f>
        <v>1.2</v>
      </c>
      <c r="L31" s="68"/>
      <c r="M31" s="68"/>
      <c r="N31" s="68"/>
    </row>
    <row r="32" spans="2:20">
      <c r="B32" s="68"/>
      <c r="C32" s="68"/>
      <c r="D32" s="68"/>
      <c r="E32" s="74" t="str">
        <f t="shared" si="4"/>
        <v>INA</v>
      </c>
      <c r="F32" s="112" t="str">
        <f t="shared" si="5"/>
        <v>Banana</v>
      </c>
      <c r="G32" s="112"/>
      <c r="H32" s="112"/>
      <c r="I32" s="112"/>
      <c r="J32" s="123">
        <f t="shared" si="3"/>
        <v>4</v>
      </c>
      <c r="K32" s="113">
        <f>IF(K19&gt;0,K19,"")</f>
        <v>1.2</v>
      </c>
      <c r="L32" s="68"/>
      <c r="M32" s="68"/>
      <c r="N32" s="68"/>
    </row>
    <row r="33" spans="2:14">
      <c r="B33" s="68"/>
      <c r="C33" s="68"/>
      <c r="D33" s="68"/>
      <c r="E33" s="74" t="str">
        <f t="shared" si="4"/>
        <v>INA</v>
      </c>
      <c r="F33" s="112" t="str">
        <f t="shared" si="5"/>
        <v>Lemon</v>
      </c>
      <c r="G33" s="112"/>
      <c r="H33" s="112"/>
      <c r="I33" s="112"/>
      <c r="J33" s="123">
        <f t="shared" si="3"/>
        <v>2</v>
      </c>
      <c r="K33" s="113">
        <f>IF(K20&gt;0,K20,"")</f>
        <v>0.6</v>
      </c>
      <c r="L33" s="68"/>
      <c r="M33" s="68"/>
      <c r="N33" s="68"/>
    </row>
    <row r="34" spans="2:14">
      <c r="B34" s="68"/>
      <c r="C34" s="68"/>
      <c r="D34" s="68"/>
      <c r="E34" s="74" t="str">
        <f t="shared" si="4"/>
        <v/>
      </c>
      <c r="F34" s="112" t="str">
        <f t="shared" si="5"/>
        <v/>
      </c>
      <c r="G34" s="112"/>
      <c r="H34" s="112"/>
      <c r="I34" s="112"/>
      <c r="J34" s="123" t="str">
        <f t="shared" si="3"/>
        <v/>
      </c>
      <c r="K34" s="113" t="str">
        <f>IF(K21&gt;0,K21,"")</f>
        <v/>
      </c>
      <c r="L34" s="68"/>
      <c r="M34" s="68"/>
      <c r="N34" s="68"/>
    </row>
    <row r="35" spans="2:14">
      <c r="B35" s="68"/>
      <c r="C35" s="68"/>
      <c r="D35" s="68"/>
      <c r="E35" s="74" t="str">
        <f t="shared" si="4"/>
        <v/>
      </c>
      <c r="F35" s="112" t="str">
        <f t="shared" si="5"/>
        <v/>
      </c>
      <c r="G35" s="112"/>
      <c r="H35" s="112"/>
      <c r="I35" s="112"/>
      <c r="J35" s="123" t="str">
        <f t="shared" si="3"/>
        <v/>
      </c>
      <c r="K35" s="113" t="str">
        <f>IF(K22&gt;0,K22,"")</f>
        <v/>
      </c>
      <c r="L35" s="68"/>
      <c r="M35" s="68"/>
      <c r="N35" s="68"/>
    </row>
    <row r="36" spans="2:14">
      <c r="B36" s="68"/>
      <c r="C36" s="68"/>
      <c r="D36" s="68"/>
      <c r="E36" s="74" t="str">
        <f t="shared" si="4"/>
        <v/>
      </c>
      <c r="F36" s="112" t="str">
        <f t="shared" si="5"/>
        <v/>
      </c>
      <c r="G36" s="112"/>
      <c r="H36" s="112"/>
      <c r="I36" s="112"/>
      <c r="J36" s="123" t="str">
        <f t="shared" si="3"/>
        <v/>
      </c>
      <c r="K36" s="113" t="str">
        <f>IF(K23&gt;0,K23,"")</f>
        <v/>
      </c>
      <c r="L36" s="68"/>
      <c r="M36" s="68"/>
      <c r="N36" s="68"/>
    </row>
    <row r="37" spans="2:14">
      <c r="B37" s="68"/>
      <c r="C37" s="68"/>
      <c r="D37" s="68"/>
      <c r="E37" s="74" t="str">
        <f t="shared" si="4"/>
        <v/>
      </c>
      <c r="F37" s="112" t="str">
        <f t="shared" si="5"/>
        <v/>
      </c>
      <c r="G37" s="112"/>
      <c r="H37" s="112"/>
      <c r="I37" s="112"/>
      <c r="J37" s="123" t="str">
        <f t="shared" si="3"/>
        <v/>
      </c>
      <c r="K37" s="113" t="str">
        <f>IF(K24&gt;0,K24,"")</f>
        <v/>
      </c>
      <c r="L37" s="68"/>
      <c r="M37" s="68"/>
      <c r="N37" s="68"/>
    </row>
    <row r="38" spans="2:14">
      <c r="B38" s="68"/>
      <c r="C38" s="68"/>
      <c r="D38" s="68"/>
      <c r="E38" s="74" t="str">
        <f t="shared" si="4"/>
        <v/>
      </c>
      <c r="F38" s="112" t="str">
        <f t="shared" si="5"/>
        <v/>
      </c>
      <c r="G38" s="112"/>
      <c r="H38" s="112"/>
      <c r="I38" s="112"/>
      <c r="J38" s="123" t="str">
        <f t="shared" si="3"/>
        <v/>
      </c>
      <c r="K38" s="113" t="str">
        <f>IF(K25&gt;0,K25,"")</f>
        <v/>
      </c>
      <c r="L38" s="68"/>
      <c r="M38" s="68"/>
      <c r="N38" s="68"/>
    </row>
    <row r="39" spans="2:14" ht="15.6">
      <c r="B39" s="68"/>
      <c r="C39" s="68"/>
      <c r="D39" s="68"/>
      <c r="E39" s="75">
        <f>M7</f>
        <v>10</v>
      </c>
      <c r="F39" s="76">
        <f>S19</f>
        <v>16.5</v>
      </c>
      <c r="G39" s="77">
        <f>T19</f>
        <v>13.5</v>
      </c>
      <c r="H39" s="78">
        <f>S20</f>
        <v>55</v>
      </c>
      <c r="I39" s="79">
        <f>T20</f>
        <v>45</v>
      </c>
      <c r="J39" s="80">
        <f>I7</f>
        <v>3</v>
      </c>
      <c r="K39" s="127">
        <f xml:space="preserve"> SUM(K28:K38)</f>
        <v>30</v>
      </c>
      <c r="L39" s="68"/>
      <c r="M39" s="68"/>
      <c r="N39" s="68"/>
    </row>
    <row r="40" spans="2:14">
      <c r="B40" s="68"/>
      <c r="C40" s="68"/>
      <c r="D40" s="68"/>
      <c r="E40" s="68"/>
      <c r="F40" s="68"/>
      <c r="G40" s="68"/>
      <c r="H40" s="68"/>
      <c r="I40" s="68"/>
      <c r="J40" s="68"/>
      <c r="K40" s="68"/>
      <c r="L40" s="68"/>
      <c r="M40" s="68"/>
      <c r="N40" s="68"/>
    </row>
  </sheetData>
  <sheetProtection sheet="1" objects="1" scenarios="1"/>
  <mergeCells count="56">
    <mergeCell ref="E27:K27"/>
    <mergeCell ref="B4:D4"/>
    <mergeCell ref="E4:N4"/>
    <mergeCell ref="E11:G11"/>
    <mergeCell ref="C12:D12"/>
    <mergeCell ref="C25:D25"/>
    <mergeCell ref="C20:D20"/>
    <mergeCell ref="C21:D21"/>
    <mergeCell ref="C22:D22"/>
    <mergeCell ref="C23:D23"/>
    <mergeCell ref="C24:D24"/>
    <mergeCell ref="C19:D19"/>
    <mergeCell ref="C17:D17"/>
    <mergeCell ref="B2:N3"/>
    <mergeCell ref="C13:D13"/>
    <mergeCell ref="G7:H8"/>
    <mergeCell ref="E18:H18"/>
    <mergeCell ref="E19:H19"/>
    <mergeCell ref="C18:D18"/>
    <mergeCell ref="M7:M8"/>
    <mergeCell ref="C6:M6"/>
    <mergeCell ref="C7:C8"/>
    <mergeCell ref="E7:E8"/>
    <mergeCell ref="J7:J8"/>
    <mergeCell ref="L7:L8"/>
    <mergeCell ref="D7:D8"/>
    <mergeCell ref="F7:F8"/>
    <mergeCell ref="I7:I8"/>
    <mergeCell ref="K7:K8"/>
    <mergeCell ref="E25:H25"/>
    <mergeCell ref="E17:H17"/>
    <mergeCell ref="R6:V6"/>
    <mergeCell ref="R13:U13"/>
    <mergeCell ref="C16:J16"/>
    <mergeCell ref="E20:H20"/>
    <mergeCell ref="E21:H21"/>
    <mergeCell ref="E22:H22"/>
    <mergeCell ref="E23:H23"/>
    <mergeCell ref="E24:H24"/>
    <mergeCell ref="C14:D14"/>
    <mergeCell ref="C11:D11"/>
    <mergeCell ref="C10:K10"/>
    <mergeCell ref="E12:G12"/>
    <mergeCell ref="E13:G13"/>
    <mergeCell ref="E14:G14"/>
    <mergeCell ref="F29:I29"/>
    <mergeCell ref="F30:I30"/>
    <mergeCell ref="F31:I31"/>
    <mergeCell ref="F32:I32"/>
    <mergeCell ref="F28:I28"/>
    <mergeCell ref="F38:I38"/>
    <mergeCell ref="F33:I33"/>
    <mergeCell ref="F34:I34"/>
    <mergeCell ref="F35:I35"/>
    <mergeCell ref="F36:I36"/>
    <mergeCell ref="F37:I37"/>
  </mergeCells>
  <dataValidations count="5">
    <dataValidation type="list" allowBlank="1" showInputMessage="1" showErrorMessage="1" sqref="C13:D14">
      <formula1>B_Type</formula1>
    </dataValidation>
    <dataValidation type="list" allowBlank="1" showInputMessage="1" showErrorMessage="1" sqref="E12:G14">
      <formula1>Base</formula1>
    </dataValidation>
    <dataValidation type="list" allowBlank="1" showInputMessage="1" showErrorMessage="1" sqref="C18:D25">
      <formula1>FABR</formula1>
    </dataValidation>
    <dataValidation type="list" allowBlank="1" showInputMessage="1" showErrorMessage="1" sqref="E18:H25">
      <formula1>INDIRECT(C18)</formula1>
    </dataValidation>
    <dataValidation type="list" allowBlank="1" showInputMessage="1" showErrorMessage="1" sqref="D7:D8">
      <formula1>UNITY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0.39997558519241921"/>
  </sheetPr>
  <dimension ref="A1:AL3"/>
  <sheetViews>
    <sheetView workbookViewId="0">
      <selection activeCell="A3" sqref="A3"/>
    </sheetView>
  </sheetViews>
  <sheetFormatPr baseColWidth="10" defaultRowHeight="14.4"/>
  <cols>
    <col min="1" max="1" width="38.21875" style="132" customWidth="1"/>
    <col min="2" max="2" width="7.21875" style="134" customWidth="1"/>
    <col min="3" max="3" width="5.109375" style="130" customWidth="1"/>
    <col min="4" max="4" width="25.109375" style="130" customWidth="1"/>
    <col min="5" max="5" width="11.5546875" style="147"/>
    <col min="6" max="6" width="7.21875" style="134" customWidth="1"/>
    <col min="7" max="7" width="5.109375" style="130" customWidth="1"/>
    <col min="8" max="8" width="25.109375" style="130" customWidth="1"/>
    <col min="9" max="9" width="11.5546875" style="153"/>
    <col min="10" max="10" width="7.21875" style="149" customWidth="1"/>
    <col min="11" max="11" width="5.109375" style="130" customWidth="1"/>
    <col min="12" max="12" width="25.109375" style="130" customWidth="1"/>
    <col min="13" max="13" width="11.5546875" style="147"/>
    <col min="14" max="14" width="7.21875" style="134" customWidth="1"/>
    <col min="15" max="15" width="5.109375" style="130" customWidth="1"/>
    <col min="16" max="16" width="25.109375" style="130" customWidth="1"/>
    <col min="17" max="17" width="11.5546875" style="153"/>
    <col min="18" max="18" width="7.21875" style="149" customWidth="1"/>
    <col min="19" max="19" width="5.109375" style="130" customWidth="1"/>
    <col min="20" max="20" width="25.109375" style="130" customWidth="1"/>
    <col min="21" max="21" width="11.5546875" style="147"/>
    <col min="22" max="22" width="7.21875" style="134" customWidth="1"/>
    <col min="23" max="23" width="5.109375" style="130" customWidth="1"/>
    <col min="24" max="24" width="25.109375" style="130" customWidth="1"/>
    <col min="25" max="25" width="11.5546875" style="153"/>
    <col min="26" max="26" width="7.21875" style="149" customWidth="1"/>
    <col min="27" max="27" width="5.109375" style="130" customWidth="1"/>
    <col min="28" max="28" width="25.109375" style="130" customWidth="1"/>
    <col min="29" max="29" width="11.5546875" style="147"/>
    <col min="30" max="30" width="7.21875" style="134" customWidth="1"/>
    <col min="31" max="31" width="5.109375" style="130" customWidth="1"/>
    <col min="32" max="32" width="25.109375" style="130" customWidth="1"/>
    <col min="33" max="33" width="11.5546875" style="153"/>
    <col min="34" max="34" width="11.5546875" style="155"/>
    <col min="35" max="35" width="11.5546875" style="157"/>
    <col min="36" max="36" width="11.5546875" style="159"/>
    <col min="37" max="37" width="105.6640625" style="162" customWidth="1"/>
    <col min="38" max="38" width="11.5546875" style="149"/>
    <col min="39" max="16384" width="11.5546875" style="130"/>
  </cols>
  <sheetData>
    <row r="1" spans="1:38" ht="13.2" customHeight="1">
      <c r="A1" s="163" t="s">
        <v>289</v>
      </c>
      <c r="B1" s="135" t="s">
        <v>290</v>
      </c>
      <c r="C1" s="136"/>
      <c r="D1" s="136"/>
      <c r="E1" s="137"/>
      <c r="F1" s="150" t="s">
        <v>297</v>
      </c>
      <c r="G1" s="129"/>
      <c r="H1" s="129"/>
      <c r="I1" s="151"/>
      <c r="J1" s="128" t="s">
        <v>298</v>
      </c>
      <c r="K1" s="128"/>
      <c r="L1" s="128"/>
      <c r="M1" s="128"/>
      <c r="N1" s="150" t="s">
        <v>299</v>
      </c>
      <c r="O1" s="129"/>
      <c r="P1" s="129"/>
      <c r="Q1" s="151"/>
      <c r="R1" s="128" t="s">
        <v>300</v>
      </c>
      <c r="S1" s="128"/>
      <c r="T1" s="128"/>
      <c r="U1" s="128"/>
      <c r="V1" s="150" t="s">
        <v>301</v>
      </c>
      <c r="W1" s="129"/>
      <c r="X1" s="129"/>
      <c r="Y1" s="151"/>
      <c r="Z1" s="128" t="s">
        <v>302</v>
      </c>
      <c r="AA1" s="128"/>
      <c r="AB1" s="128"/>
      <c r="AC1" s="128"/>
      <c r="AD1" s="150" t="s">
        <v>303</v>
      </c>
      <c r="AE1" s="129"/>
      <c r="AF1" s="129"/>
      <c r="AG1" s="151"/>
      <c r="AH1" s="165" t="s">
        <v>293</v>
      </c>
      <c r="AI1" s="166" t="s">
        <v>294</v>
      </c>
      <c r="AJ1" s="167" t="s">
        <v>295</v>
      </c>
      <c r="AK1" s="171" t="s">
        <v>296</v>
      </c>
    </row>
    <row r="2" spans="1:38" s="144" customFormat="1" ht="15" thickBot="1">
      <c r="A2" s="164"/>
      <c r="B2" s="139" t="s">
        <v>291</v>
      </c>
      <c r="C2" s="140" t="s">
        <v>292</v>
      </c>
      <c r="D2" s="141" t="s">
        <v>241</v>
      </c>
      <c r="E2" s="145" t="s">
        <v>250</v>
      </c>
      <c r="F2" s="139" t="s">
        <v>291</v>
      </c>
      <c r="G2" s="140" t="s">
        <v>292</v>
      </c>
      <c r="H2" s="141" t="s">
        <v>241</v>
      </c>
      <c r="I2" s="142" t="s">
        <v>250</v>
      </c>
      <c r="J2" s="143" t="s">
        <v>291</v>
      </c>
      <c r="K2" s="140" t="s">
        <v>292</v>
      </c>
      <c r="L2" s="141" t="s">
        <v>241</v>
      </c>
      <c r="M2" s="145" t="s">
        <v>250</v>
      </c>
      <c r="N2" s="139" t="s">
        <v>291</v>
      </c>
      <c r="O2" s="140" t="s">
        <v>292</v>
      </c>
      <c r="P2" s="141" t="s">
        <v>241</v>
      </c>
      <c r="Q2" s="142" t="s">
        <v>250</v>
      </c>
      <c r="R2" s="143" t="s">
        <v>291</v>
      </c>
      <c r="S2" s="140" t="s">
        <v>292</v>
      </c>
      <c r="T2" s="141" t="s">
        <v>241</v>
      </c>
      <c r="U2" s="145" t="s">
        <v>250</v>
      </c>
      <c r="V2" s="139" t="s">
        <v>291</v>
      </c>
      <c r="W2" s="140" t="s">
        <v>292</v>
      </c>
      <c r="X2" s="141" t="s">
        <v>241</v>
      </c>
      <c r="Y2" s="142" t="s">
        <v>250</v>
      </c>
      <c r="Z2" s="143" t="s">
        <v>291</v>
      </c>
      <c r="AA2" s="140" t="s">
        <v>292</v>
      </c>
      <c r="AB2" s="141" t="s">
        <v>241</v>
      </c>
      <c r="AC2" s="145" t="s">
        <v>250</v>
      </c>
      <c r="AD2" s="139" t="s">
        <v>291</v>
      </c>
      <c r="AE2" s="140" t="s">
        <v>292</v>
      </c>
      <c r="AF2" s="141" t="s">
        <v>241</v>
      </c>
      <c r="AG2" s="142" t="s">
        <v>250</v>
      </c>
      <c r="AH2" s="168"/>
      <c r="AI2" s="169"/>
      <c r="AJ2" s="170"/>
      <c r="AK2" s="172"/>
      <c r="AL2" s="160"/>
    </row>
    <row r="3" spans="1:38" s="131" customFormat="1" ht="15" thickTop="1">
      <c r="A3" s="138"/>
      <c r="B3" s="133"/>
      <c r="E3" s="146"/>
      <c r="F3" s="133"/>
      <c r="I3" s="152"/>
      <c r="J3" s="148"/>
      <c r="M3" s="146"/>
      <c r="N3" s="133"/>
      <c r="Q3" s="152"/>
      <c r="R3" s="148"/>
      <c r="U3" s="146"/>
      <c r="V3" s="133"/>
      <c r="Y3" s="152"/>
      <c r="Z3" s="148"/>
      <c r="AC3" s="146"/>
      <c r="AD3" s="133"/>
      <c r="AG3" s="152"/>
      <c r="AH3" s="154"/>
      <c r="AI3" s="156"/>
      <c r="AJ3" s="158"/>
      <c r="AK3" s="161"/>
      <c r="AL3" s="148"/>
    </row>
  </sheetData>
  <mergeCells count="13">
    <mergeCell ref="AK1:AK2"/>
    <mergeCell ref="V1:Y1"/>
    <mergeCell ref="Z1:AC1"/>
    <mergeCell ref="AD1:AG1"/>
    <mergeCell ref="AH1:AH2"/>
    <mergeCell ref="AI1:AI2"/>
    <mergeCell ref="AJ1:AJ2"/>
    <mergeCell ref="B1:E1"/>
    <mergeCell ref="A1:A2"/>
    <mergeCell ref="F1:I1"/>
    <mergeCell ref="J1:M1"/>
    <mergeCell ref="N1:Q1"/>
    <mergeCell ref="R1:U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0.39997558519241921"/>
  </sheetPr>
  <dimension ref="A1"/>
  <sheetViews>
    <sheetView workbookViewId="0">
      <selection activeCell="G29" sqref="G29"/>
    </sheetView>
  </sheetViews>
  <sheetFormatPr baseColWidth="10" defaultRowHeight="14.4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5" tint="0.39997558519241921"/>
  </sheetPr>
  <dimension ref="A1:L144"/>
  <sheetViews>
    <sheetView workbookViewId="0">
      <selection activeCell="B102" sqref="B102"/>
    </sheetView>
  </sheetViews>
  <sheetFormatPr baseColWidth="10" defaultRowHeight="15.6"/>
  <cols>
    <col min="1" max="1" width="2.109375" customWidth="1"/>
    <col min="2" max="2" width="38" customWidth="1"/>
    <col min="3" max="3" width="5.6640625" style="3" customWidth="1"/>
    <col min="4" max="6" width="11.5546875" style="2"/>
    <col min="7" max="7" width="69.33203125" customWidth="1"/>
    <col min="8" max="8" width="2.6640625" customWidth="1"/>
  </cols>
  <sheetData>
    <row r="1" spans="1:12" s="1" customFormat="1" ht="14.4" customHeight="1">
      <c r="A1" s="102" t="s">
        <v>0</v>
      </c>
      <c r="B1" s="102"/>
      <c r="C1" s="102"/>
      <c r="D1" s="102"/>
      <c r="E1" s="102"/>
      <c r="F1" s="102"/>
      <c r="G1" s="102"/>
      <c r="H1" s="102"/>
      <c r="I1" s="4"/>
      <c r="J1" s="4"/>
      <c r="K1" s="4"/>
      <c r="L1" s="4"/>
    </row>
    <row r="2" spans="1:12" s="1" customFormat="1" ht="14.4" customHeight="1">
      <c r="A2" s="102"/>
      <c r="B2" s="102"/>
      <c r="C2" s="102"/>
      <c r="D2" s="102"/>
      <c r="E2" s="102"/>
      <c r="F2" s="102"/>
      <c r="G2" s="102"/>
      <c r="H2" s="102"/>
      <c r="I2" s="4"/>
      <c r="J2" s="4"/>
      <c r="K2" s="4"/>
      <c r="L2" s="4"/>
    </row>
    <row r="3" spans="1:12" s="1" customFormat="1" ht="14.4" customHeight="1">
      <c r="A3" s="5"/>
      <c r="B3" s="5"/>
      <c r="C3" s="3"/>
      <c r="D3" s="5"/>
      <c r="E3" s="5"/>
      <c r="F3" s="5"/>
      <c r="G3" s="5"/>
      <c r="H3" s="4"/>
      <c r="I3" s="4"/>
      <c r="J3" s="4"/>
      <c r="K3" s="4"/>
      <c r="L3" s="4"/>
    </row>
    <row r="4" spans="1:12" ht="17.399999999999999" customHeight="1">
      <c r="B4" s="105" t="s">
        <v>2</v>
      </c>
      <c r="C4" s="103" t="s">
        <v>1</v>
      </c>
      <c r="D4" s="107" t="s">
        <v>3</v>
      </c>
      <c r="E4" s="107"/>
      <c r="F4" s="107"/>
      <c r="G4" s="108" t="s">
        <v>7</v>
      </c>
    </row>
    <row r="5" spans="1:12" ht="18.600000000000001" thickBot="1">
      <c r="B5" s="106"/>
      <c r="C5" s="104"/>
      <c r="D5" s="6" t="s">
        <v>5</v>
      </c>
      <c r="E5" s="7" t="s">
        <v>6</v>
      </c>
      <c r="F5" s="8" t="s">
        <v>4</v>
      </c>
      <c r="G5" s="109"/>
    </row>
    <row r="6" spans="1:12">
      <c r="B6" s="10" t="s">
        <v>8</v>
      </c>
      <c r="C6" s="15">
        <v>1</v>
      </c>
      <c r="D6" s="17"/>
      <c r="E6" s="18"/>
      <c r="F6" s="17"/>
      <c r="G6" s="11"/>
    </row>
    <row r="7" spans="1:12">
      <c r="B7" s="13" t="s">
        <v>9</v>
      </c>
      <c r="C7" s="16">
        <v>2</v>
      </c>
      <c r="D7" s="19"/>
      <c r="E7" s="20"/>
      <c r="F7" s="19"/>
      <c r="G7" s="14"/>
    </row>
    <row r="8" spans="1:12">
      <c r="B8" s="13" t="s">
        <v>10</v>
      </c>
      <c r="C8" s="16">
        <v>3</v>
      </c>
      <c r="D8" s="19"/>
      <c r="E8" s="20"/>
      <c r="F8" s="19"/>
      <c r="G8" s="14"/>
    </row>
    <row r="9" spans="1:12">
      <c r="B9" s="13" t="s">
        <v>11</v>
      </c>
      <c r="C9" s="16">
        <v>4</v>
      </c>
      <c r="D9" s="19"/>
      <c r="E9" s="20"/>
      <c r="F9" s="19"/>
      <c r="G9" s="14"/>
    </row>
    <row r="10" spans="1:12">
      <c r="B10" s="13" t="s">
        <v>12</v>
      </c>
      <c r="C10" s="16">
        <v>5</v>
      </c>
      <c r="D10" s="19"/>
      <c r="E10" s="20"/>
      <c r="F10" s="19"/>
      <c r="G10" s="14"/>
    </row>
    <row r="11" spans="1:12">
      <c r="B11" s="13" t="s">
        <v>13</v>
      </c>
      <c r="C11" s="16">
        <v>6</v>
      </c>
      <c r="D11" s="19"/>
      <c r="E11" s="20"/>
      <c r="F11" s="19"/>
      <c r="G11" s="14"/>
    </row>
    <row r="12" spans="1:12">
      <c r="B12" s="13" t="s">
        <v>14</v>
      </c>
      <c r="C12" s="16">
        <v>7</v>
      </c>
      <c r="D12" s="19"/>
      <c r="E12" s="20"/>
      <c r="F12" s="19"/>
      <c r="G12" s="14"/>
    </row>
    <row r="13" spans="1:12">
      <c r="B13" s="13" t="s">
        <v>15</v>
      </c>
      <c r="C13" s="16">
        <v>8</v>
      </c>
      <c r="D13" s="19"/>
      <c r="E13" s="20"/>
      <c r="F13" s="19"/>
      <c r="G13" s="14"/>
    </row>
    <row r="14" spans="1:12">
      <c r="B14" s="13" t="s">
        <v>16</v>
      </c>
      <c r="C14" s="16">
        <v>9</v>
      </c>
      <c r="D14" s="19"/>
      <c r="E14" s="20"/>
      <c r="F14" s="19"/>
      <c r="G14" s="14"/>
    </row>
    <row r="15" spans="1:12">
      <c r="B15" s="13" t="s">
        <v>17</v>
      </c>
      <c r="C15" s="16">
        <v>10</v>
      </c>
      <c r="D15" s="19"/>
      <c r="E15" s="20"/>
      <c r="F15" s="19"/>
      <c r="G15" s="14"/>
    </row>
    <row r="16" spans="1:12">
      <c r="B16" s="13" t="s">
        <v>18</v>
      </c>
      <c r="C16" s="16">
        <v>11</v>
      </c>
      <c r="D16" s="19"/>
      <c r="E16" s="20"/>
      <c r="F16" s="19"/>
      <c r="G16" s="14"/>
    </row>
    <row r="17" spans="2:7">
      <c r="B17" s="13" t="s">
        <v>19</v>
      </c>
      <c r="C17" s="16">
        <v>12</v>
      </c>
      <c r="D17" s="19"/>
      <c r="E17" s="20"/>
      <c r="F17" s="19"/>
      <c r="G17" s="14"/>
    </row>
    <row r="18" spans="2:7">
      <c r="B18" s="13" t="s">
        <v>20</v>
      </c>
      <c r="C18" s="16">
        <v>13</v>
      </c>
      <c r="D18" s="19"/>
      <c r="E18" s="20"/>
      <c r="F18" s="19"/>
      <c r="G18" s="14"/>
    </row>
    <row r="19" spans="2:7">
      <c r="B19" s="13" t="s">
        <v>21</v>
      </c>
      <c r="C19" s="16">
        <v>14</v>
      </c>
      <c r="D19" s="19"/>
      <c r="E19" s="20"/>
      <c r="F19" s="19"/>
      <c r="G19" s="14"/>
    </row>
    <row r="20" spans="2:7">
      <c r="B20" s="13" t="s">
        <v>22</v>
      </c>
      <c r="C20" s="16">
        <v>15</v>
      </c>
      <c r="D20" s="19"/>
      <c r="E20" s="20"/>
      <c r="F20" s="19"/>
      <c r="G20" s="14"/>
    </row>
    <row r="21" spans="2:7">
      <c r="B21" s="13" t="s">
        <v>23</v>
      </c>
      <c r="C21" s="16">
        <v>16</v>
      </c>
      <c r="D21" s="19"/>
      <c r="E21" s="20"/>
      <c r="F21" s="19"/>
      <c r="G21" s="14"/>
    </row>
    <row r="22" spans="2:7">
      <c r="B22" s="13" t="s">
        <v>24</v>
      </c>
      <c r="C22" s="16">
        <v>17</v>
      </c>
      <c r="D22" s="19"/>
      <c r="E22" s="20"/>
      <c r="F22" s="19"/>
      <c r="G22" s="14"/>
    </row>
    <row r="23" spans="2:7">
      <c r="B23" s="13" t="s">
        <v>25</v>
      </c>
      <c r="C23" s="16">
        <v>18</v>
      </c>
      <c r="D23" s="19"/>
      <c r="E23" s="20"/>
      <c r="F23" s="19"/>
      <c r="G23" s="14"/>
    </row>
    <row r="24" spans="2:7">
      <c r="B24" s="13" t="s">
        <v>26</v>
      </c>
      <c r="C24" s="16">
        <v>19</v>
      </c>
      <c r="D24" s="19"/>
      <c r="E24" s="20"/>
      <c r="F24" s="19"/>
      <c r="G24" s="14"/>
    </row>
    <row r="25" spans="2:7">
      <c r="B25" s="13" t="s">
        <v>27</v>
      </c>
      <c r="C25" s="16">
        <v>20</v>
      </c>
      <c r="D25" s="19"/>
      <c r="E25" s="20"/>
      <c r="F25" s="19"/>
      <c r="G25" s="14"/>
    </row>
    <row r="26" spans="2:7">
      <c r="B26" s="13" t="s">
        <v>28</v>
      </c>
      <c r="C26" s="16">
        <v>21</v>
      </c>
      <c r="D26" s="19"/>
      <c r="E26" s="20"/>
      <c r="F26" s="19"/>
      <c r="G26" s="14"/>
    </row>
    <row r="27" spans="2:7">
      <c r="B27" s="13" t="s">
        <v>29</v>
      </c>
      <c r="C27" s="16">
        <v>22</v>
      </c>
      <c r="D27" s="19"/>
      <c r="E27" s="20"/>
      <c r="F27" s="19"/>
      <c r="G27" s="14"/>
    </row>
    <row r="28" spans="2:7">
      <c r="B28" s="13" t="s">
        <v>30</v>
      </c>
      <c r="C28" s="16">
        <v>23</v>
      </c>
      <c r="D28" s="19"/>
      <c r="E28" s="20"/>
      <c r="F28" s="19"/>
      <c r="G28" s="14"/>
    </row>
    <row r="29" spans="2:7">
      <c r="B29" s="13" t="s">
        <v>31</v>
      </c>
      <c r="C29" s="16">
        <v>24</v>
      </c>
      <c r="D29" s="19"/>
      <c r="E29" s="20"/>
      <c r="F29" s="19"/>
      <c r="G29" s="14"/>
    </row>
    <row r="30" spans="2:7">
      <c r="B30" s="13" t="s">
        <v>32</v>
      </c>
      <c r="C30" s="16">
        <v>25</v>
      </c>
      <c r="D30" s="19"/>
      <c r="E30" s="20"/>
      <c r="F30" s="19"/>
      <c r="G30" s="14"/>
    </row>
    <row r="31" spans="2:7">
      <c r="B31" s="13" t="s">
        <v>33</v>
      </c>
      <c r="C31" s="16">
        <v>26</v>
      </c>
      <c r="D31" s="19"/>
      <c r="E31" s="20"/>
      <c r="F31" s="19"/>
      <c r="G31" s="14"/>
    </row>
    <row r="32" spans="2:7">
      <c r="B32" s="13" t="s">
        <v>34</v>
      </c>
      <c r="C32" s="16">
        <v>27</v>
      </c>
      <c r="D32" s="19"/>
      <c r="E32" s="20"/>
      <c r="F32" s="19"/>
      <c r="G32" s="14"/>
    </row>
    <row r="33" spans="2:7">
      <c r="B33" s="13" t="s">
        <v>35</v>
      </c>
      <c r="C33" s="16">
        <v>28</v>
      </c>
      <c r="D33" s="19"/>
      <c r="E33" s="20"/>
      <c r="F33" s="19"/>
      <c r="G33" s="14"/>
    </row>
    <row r="34" spans="2:7">
      <c r="B34" s="13" t="s">
        <v>36</v>
      </c>
      <c r="C34" s="16">
        <v>29</v>
      </c>
      <c r="D34" s="19"/>
      <c r="E34" s="20"/>
      <c r="F34" s="19"/>
      <c r="G34" s="14"/>
    </row>
    <row r="35" spans="2:7">
      <c r="B35" s="13" t="s">
        <v>37</v>
      </c>
      <c r="C35" s="16">
        <v>30</v>
      </c>
      <c r="D35" s="19"/>
      <c r="E35" s="20"/>
      <c r="F35" s="19"/>
      <c r="G35" s="14"/>
    </row>
    <row r="36" spans="2:7">
      <c r="B36" s="13" t="s">
        <v>38</v>
      </c>
      <c r="C36" s="16">
        <v>31</v>
      </c>
      <c r="D36" s="19"/>
      <c r="E36" s="20"/>
      <c r="F36" s="19"/>
      <c r="G36" s="14"/>
    </row>
    <row r="37" spans="2:7">
      <c r="B37" s="13" t="s">
        <v>39</v>
      </c>
      <c r="C37" s="16">
        <v>32</v>
      </c>
      <c r="D37" s="19"/>
      <c r="E37" s="20"/>
      <c r="F37" s="19"/>
      <c r="G37" s="14"/>
    </row>
    <row r="38" spans="2:7">
      <c r="B38" s="13" t="s">
        <v>40</v>
      </c>
      <c r="C38" s="16">
        <v>33</v>
      </c>
      <c r="D38" s="19"/>
      <c r="E38" s="20"/>
      <c r="F38" s="19"/>
      <c r="G38" s="14"/>
    </row>
    <row r="39" spans="2:7">
      <c r="B39" s="13" t="s">
        <v>41</v>
      </c>
      <c r="C39" s="16">
        <v>34</v>
      </c>
      <c r="D39" s="19"/>
      <c r="E39" s="20"/>
      <c r="F39" s="19"/>
      <c r="G39" s="14"/>
    </row>
    <row r="40" spans="2:7">
      <c r="B40" s="13" t="s">
        <v>42</v>
      </c>
      <c r="C40" s="16">
        <v>35</v>
      </c>
      <c r="D40" s="19"/>
      <c r="E40" s="20"/>
      <c r="F40" s="19"/>
      <c r="G40" s="14"/>
    </row>
    <row r="41" spans="2:7">
      <c r="B41" s="13" t="s">
        <v>43</v>
      </c>
      <c r="C41" s="16">
        <v>36</v>
      </c>
      <c r="D41" s="19"/>
      <c r="E41" s="20"/>
      <c r="F41" s="19"/>
      <c r="G41" s="14"/>
    </row>
    <row r="42" spans="2:7">
      <c r="B42" s="13" t="s">
        <v>44</v>
      </c>
      <c r="C42" s="16">
        <v>37</v>
      </c>
      <c r="D42" s="19"/>
      <c r="E42" s="20"/>
      <c r="F42" s="19"/>
      <c r="G42" s="14"/>
    </row>
    <row r="43" spans="2:7">
      <c r="B43" s="13" t="s">
        <v>45</v>
      </c>
      <c r="C43" s="16">
        <v>38</v>
      </c>
      <c r="D43" s="19"/>
      <c r="E43" s="20"/>
      <c r="F43" s="19"/>
      <c r="G43" s="14"/>
    </row>
    <row r="44" spans="2:7">
      <c r="B44" s="13" t="s">
        <v>46</v>
      </c>
      <c r="C44" s="16">
        <v>39</v>
      </c>
      <c r="D44" s="19"/>
      <c r="E44" s="20"/>
      <c r="F44" s="19"/>
      <c r="G44" s="14"/>
    </row>
    <row r="45" spans="2:7">
      <c r="B45" s="13" t="s">
        <v>47</v>
      </c>
      <c r="C45" s="16">
        <v>40</v>
      </c>
      <c r="D45" s="19"/>
      <c r="E45" s="20"/>
      <c r="F45" s="19"/>
      <c r="G45" s="14"/>
    </row>
    <row r="46" spans="2:7">
      <c r="B46" s="13" t="s">
        <v>48</v>
      </c>
      <c r="C46" s="16">
        <v>41</v>
      </c>
      <c r="D46" s="19"/>
      <c r="E46" s="20"/>
      <c r="F46" s="19"/>
      <c r="G46" s="14"/>
    </row>
    <row r="47" spans="2:7">
      <c r="B47" s="13" t="s">
        <v>49</v>
      </c>
      <c r="C47" s="16">
        <v>42</v>
      </c>
      <c r="D47" s="19"/>
      <c r="E47" s="20"/>
      <c r="F47" s="19"/>
      <c r="G47" s="14"/>
    </row>
    <row r="48" spans="2:7">
      <c r="B48" s="13" t="s">
        <v>50</v>
      </c>
      <c r="C48" s="16">
        <v>43</v>
      </c>
      <c r="D48" s="19"/>
      <c r="E48" s="20"/>
      <c r="F48" s="19"/>
      <c r="G48" s="14"/>
    </row>
    <row r="49" spans="2:7">
      <c r="B49" s="13" t="s">
        <v>51</v>
      </c>
      <c r="C49" s="16">
        <v>44</v>
      </c>
      <c r="D49" s="19"/>
      <c r="E49" s="20"/>
      <c r="F49" s="19"/>
      <c r="G49" s="14"/>
    </row>
    <row r="50" spans="2:7">
      <c r="B50" s="13" t="s">
        <v>52</v>
      </c>
      <c r="C50" s="16">
        <v>45</v>
      </c>
      <c r="D50" s="19"/>
      <c r="E50" s="20"/>
      <c r="F50" s="19"/>
      <c r="G50" s="14"/>
    </row>
    <row r="51" spans="2:7">
      <c r="B51" s="13" t="s">
        <v>53</v>
      </c>
      <c r="C51" s="16">
        <v>46</v>
      </c>
      <c r="D51" s="19"/>
      <c r="E51" s="20"/>
      <c r="F51" s="19"/>
      <c r="G51" s="14"/>
    </row>
    <row r="52" spans="2:7">
      <c r="B52" s="13" t="s">
        <v>54</v>
      </c>
      <c r="C52" s="16">
        <v>47</v>
      </c>
      <c r="D52" s="19"/>
      <c r="E52" s="20"/>
      <c r="F52" s="19"/>
      <c r="G52" s="14"/>
    </row>
    <row r="53" spans="2:7">
      <c r="B53" s="13" t="s">
        <v>55</v>
      </c>
      <c r="C53" s="16">
        <v>48</v>
      </c>
      <c r="D53" s="19"/>
      <c r="E53" s="20"/>
      <c r="F53" s="19"/>
      <c r="G53" s="14"/>
    </row>
    <row r="54" spans="2:7">
      <c r="B54" s="13" t="s">
        <v>56</v>
      </c>
      <c r="C54" s="16">
        <v>49</v>
      </c>
      <c r="D54" s="19"/>
      <c r="E54" s="20"/>
      <c r="F54" s="19"/>
      <c r="G54" s="14"/>
    </row>
    <row r="55" spans="2:7">
      <c r="B55" s="13" t="s">
        <v>57</v>
      </c>
      <c r="C55" s="16">
        <v>50</v>
      </c>
      <c r="D55" s="19"/>
      <c r="E55" s="20"/>
      <c r="F55" s="19"/>
      <c r="G55" s="14"/>
    </row>
    <row r="56" spans="2:7">
      <c r="B56" s="13" t="s">
        <v>58</v>
      </c>
      <c r="C56" s="16">
        <v>51</v>
      </c>
      <c r="D56" s="19"/>
      <c r="E56" s="20"/>
      <c r="F56" s="19"/>
      <c r="G56" s="14"/>
    </row>
    <row r="57" spans="2:7">
      <c r="B57" s="13" t="s">
        <v>59</v>
      </c>
      <c r="C57" s="16">
        <v>52</v>
      </c>
      <c r="D57" s="19"/>
      <c r="E57" s="20"/>
      <c r="F57" s="19"/>
      <c r="G57" s="14"/>
    </row>
    <row r="58" spans="2:7">
      <c r="B58" s="13" t="s">
        <v>60</v>
      </c>
      <c r="C58" s="16">
        <v>53</v>
      </c>
      <c r="D58" s="19"/>
      <c r="E58" s="20"/>
      <c r="F58" s="19"/>
      <c r="G58" s="14"/>
    </row>
    <row r="59" spans="2:7">
      <c r="B59" s="13" t="s">
        <v>61</v>
      </c>
      <c r="C59" s="16">
        <v>54</v>
      </c>
      <c r="D59" s="19"/>
      <c r="E59" s="20"/>
      <c r="F59" s="19"/>
      <c r="G59" s="14"/>
    </row>
    <row r="60" spans="2:7">
      <c r="B60" s="13" t="s">
        <v>62</v>
      </c>
      <c r="C60" s="16">
        <v>55</v>
      </c>
      <c r="D60" s="19"/>
      <c r="E60" s="20"/>
      <c r="F60" s="19"/>
      <c r="G60" s="14"/>
    </row>
    <row r="61" spans="2:7">
      <c r="B61" s="13" t="s">
        <v>63</v>
      </c>
      <c r="C61" s="16">
        <v>56</v>
      </c>
      <c r="D61" s="19"/>
      <c r="E61" s="20"/>
      <c r="F61" s="19"/>
      <c r="G61" s="14"/>
    </row>
    <row r="62" spans="2:7">
      <c r="B62" s="13" t="s">
        <v>64</v>
      </c>
      <c r="C62" s="16">
        <v>57</v>
      </c>
      <c r="D62" s="19"/>
      <c r="E62" s="20"/>
      <c r="F62" s="19"/>
      <c r="G62" s="14"/>
    </row>
    <row r="63" spans="2:7">
      <c r="B63" s="13" t="s">
        <v>65</v>
      </c>
      <c r="C63" s="16">
        <v>58</v>
      </c>
      <c r="D63" s="19"/>
      <c r="E63" s="20"/>
      <c r="F63" s="19"/>
      <c r="G63" s="14"/>
    </row>
    <row r="64" spans="2:7">
      <c r="B64" s="13" t="s">
        <v>66</v>
      </c>
      <c r="C64" s="16">
        <v>59</v>
      </c>
      <c r="D64" s="19"/>
      <c r="E64" s="20"/>
      <c r="F64" s="19"/>
      <c r="G64" s="14"/>
    </row>
    <row r="65" spans="2:7">
      <c r="B65" s="13" t="s">
        <v>67</v>
      </c>
      <c r="C65" s="16">
        <v>60</v>
      </c>
      <c r="D65" s="19"/>
      <c r="E65" s="20"/>
      <c r="F65" s="19"/>
      <c r="G65" s="14"/>
    </row>
    <row r="66" spans="2:7">
      <c r="B66" s="13" t="s">
        <v>68</v>
      </c>
      <c r="C66" s="16">
        <v>61</v>
      </c>
      <c r="D66" s="19"/>
      <c r="E66" s="20"/>
      <c r="F66" s="19"/>
      <c r="G66" s="14"/>
    </row>
    <row r="67" spans="2:7">
      <c r="B67" s="13" t="s">
        <v>69</v>
      </c>
      <c r="C67" s="16">
        <v>62</v>
      </c>
      <c r="D67" s="19"/>
      <c r="E67" s="20"/>
      <c r="F67" s="19"/>
      <c r="G67" s="14"/>
    </row>
    <row r="68" spans="2:7">
      <c r="B68" s="13" t="s">
        <v>70</v>
      </c>
      <c r="C68" s="16">
        <v>63</v>
      </c>
      <c r="D68" s="19"/>
      <c r="E68" s="20"/>
      <c r="F68" s="19"/>
      <c r="G68" s="14"/>
    </row>
    <row r="69" spans="2:7">
      <c r="B69" s="13" t="s">
        <v>71</v>
      </c>
      <c r="C69" s="16">
        <v>64</v>
      </c>
      <c r="D69" s="19"/>
      <c r="E69" s="20"/>
      <c r="F69" s="19"/>
      <c r="G69" s="14"/>
    </row>
    <row r="70" spans="2:7">
      <c r="B70" s="13" t="s">
        <v>72</v>
      </c>
      <c r="C70" s="16">
        <v>65</v>
      </c>
      <c r="D70" s="19"/>
      <c r="E70" s="20"/>
      <c r="F70" s="19"/>
      <c r="G70" s="14"/>
    </row>
    <row r="71" spans="2:7">
      <c r="B71" s="13" t="s">
        <v>73</v>
      </c>
      <c r="C71" s="16">
        <v>66</v>
      </c>
      <c r="D71" s="19"/>
      <c r="E71" s="20"/>
      <c r="F71" s="19"/>
      <c r="G71" s="14"/>
    </row>
    <row r="72" spans="2:7">
      <c r="B72" s="13" t="s">
        <v>74</v>
      </c>
      <c r="C72" s="16">
        <v>67</v>
      </c>
      <c r="D72" s="19"/>
      <c r="E72" s="20"/>
      <c r="F72" s="19"/>
      <c r="G72" s="14"/>
    </row>
    <row r="73" spans="2:7">
      <c r="B73" s="13" t="s">
        <v>75</v>
      </c>
      <c r="C73" s="16">
        <v>68</v>
      </c>
      <c r="D73" s="19"/>
      <c r="E73" s="20"/>
      <c r="F73" s="19"/>
      <c r="G73" s="14"/>
    </row>
    <row r="74" spans="2:7">
      <c r="B74" s="13" t="s">
        <v>76</v>
      </c>
      <c r="C74" s="16">
        <v>69</v>
      </c>
      <c r="D74" s="19"/>
      <c r="E74" s="20"/>
      <c r="F74" s="19"/>
      <c r="G74" s="14"/>
    </row>
    <row r="75" spans="2:7">
      <c r="B75" s="13" t="s">
        <v>77</v>
      </c>
      <c r="C75" s="16">
        <v>70</v>
      </c>
      <c r="D75" s="19"/>
      <c r="E75" s="20"/>
      <c r="F75" s="19"/>
      <c r="G75" s="14"/>
    </row>
    <row r="76" spans="2:7">
      <c r="B76" s="13" t="s">
        <v>78</v>
      </c>
      <c r="C76" s="16">
        <v>71</v>
      </c>
      <c r="D76" s="19"/>
      <c r="E76" s="20"/>
      <c r="F76" s="19"/>
      <c r="G76" s="14"/>
    </row>
    <row r="77" spans="2:7">
      <c r="B77" s="13" t="s">
        <v>79</v>
      </c>
      <c r="C77" s="16">
        <v>72</v>
      </c>
      <c r="D77" s="19"/>
      <c r="E77" s="20"/>
      <c r="F77" s="19"/>
      <c r="G77" s="14"/>
    </row>
    <row r="78" spans="2:7">
      <c r="B78" s="13" t="s">
        <v>80</v>
      </c>
      <c r="C78" s="16">
        <v>73</v>
      </c>
      <c r="D78" s="19"/>
      <c r="E78" s="20"/>
      <c r="F78" s="19"/>
      <c r="G78" s="14"/>
    </row>
    <row r="79" spans="2:7">
      <c r="B79" s="13" t="s">
        <v>81</v>
      </c>
      <c r="C79" s="16">
        <v>74</v>
      </c>
      <c r="D79" s="19"/>
      <c r="E79" s="20"/>
      <c r="F79" s="19"/>
      <c r="G79" s="14"/>
    </row>
    <row r="80" spans="2:7">
      <c r="B80" s="13" t="s">
        <v>82</v>
      </c>
      <c r="C80" s="16">
        <v>75</v>
      </c>
      <c r="D80" s="19"/>
      <c r="E80" s="20"/>
      <c r="F80" s="19"/>
      <c r="G80" s="14"/>
    </row>
    <row r="81" spans="2:7">
      <c r="B81" s="13" t="s">
        <v>83</v>
      </c>
      <c r="C81" s="16">
        <v>76</v>
      </c>
      <c r="D81" s="19"/>
      <c r="E81" s="20"/>
      <c r="F81" s="19"/>
      <c r="G81" s="14"/>
    </row>
    <row r="82" spans="2:7">
      <c r="B82" s="13" t="s">
        <v>84</v>
      </c>
      <c r="C82" s="16">
        <v>77</v>
      </c>
      <c r="D82" s="19"/>
      <c r="E82" s="20"/>
      <c r="F82" s="19"/>
      <c r="G82" s="14"/>
    </row>
    <row r="83" spans="2:7">
      <c r="B83" s="13" t="s">
        <v>85</v>
      </c>
      <c r="C83" s="16">
        <v>78</v>
      </c>
      <c r="D83" s="19"/>
      <c r="E83" s="20"/>
      <c r="F83" s="19"/>
      <c r="G83" s="14"/>
    </row>
    <row r="84" spans="2:7">
      <c r="B84" s="13" t="s">
        <v>86</v>
      </c>
      <c r="C84" s="16">
        <v>79</v>
      </c>
      <c r="D84" s="19"/>
      <c r="E84" s="20"/>
      <c r="F84" s="19"/>
      <c r="G84" s="14"/>
    </row>
    <row r="85" spans="2:7">
      <c r="B85" s="13" t="s">
        <v>87</v>
      </c>
      <c r="C85" s="16">
        <v>80</v>
      </c>
      <c r="D85" s="19"/>
      <c r="E85" s="20"/>
      <c r="F85" s="19"/>
      <c r="G85" s="14"/>
    </row>
    <row r="86" spans="2:7">
      <c r="B86" s="13" t="s">
        <v>88</v>
      </c>
      <c r="C86" s="16">
        <v>81</v>
      </c>
      <c r="D86" s="19"/>
      <c r="E86" s="20"/>
      <c r="F86" s="19"/>
      <c r="G86" s="14"/>
    </row>
    <row r="87" spans="2:7">
      <c r="B87" s="13" t="s">
        <v>89</v>
      </c>
      <c r="C87" s="16">
        <v>82</v>
      </c>
      <c r="D87" s="19"/>
      <c r="E87" s="20"/>
      <c r="F87" s="19"/>
      <c r="G87" s="14"/>
    </row>
    <row r="88" spans="2:7">
      <c r="B88" s="13" t="s">
        <v>90</v>
      </c>
      <c r="C88" s="16">
        <v>83</v>
      </c>
      <c r="D88" s="19"/>
      <c r="E88" s="20"/>
      <c r="F88" s="19"/>
      <c r="G88" s="14"/>
    </row>
    <row r="89" spans="2:7">
      <c r="B89" s="13" t="s">
        <v>91</v>
      </c>
      <c r="C89" s="16">
        <v>84</v>
      </c>
      <c r="D89" s="19"/>
      <c r="E89" s="20"/>
      <c r="F89" s="19"/>
      <c r="G89" s="14"/>
    </row>
    <row r="90" spans="2:7">
      <c r="B90" s="13" t="s">
        <v>92</v>
      </c>
      <c r="C90" s="16">
        <v>85</v>
      </c>
      <c r="D90" s="19"/>
      <c r="E90" s="20"/>
      <c r="F90" s="19"/>
      <c r="G90" s="14"/>
    </row>
    <row r="91" spans="2:7">
      <c r="B91" s="13" t="s">
        <v>93</v>
      </c>
      <c r="C91" s="16">
        <v>86</v>
      </c>
      <c r="D91" s="19"/>
      <c r="E91" s="20"/>
      <c r="F91" s="19"/>
      <c r="G91" s="14"/>
    </row>
    <row r="92" spans="2:7">
      <c r="B92" s="13" t="s">
        <v>94</v>
      </c>
      <c r="C92" s="16">
        <v>87</v>
      </c>
      <c r="D92" s="19"/>
      <c r="E92" s="20"/>
      <c r="F92" s="19"/>
      <c r="G92" s="14"/>
    </row>
    <row r="93" spans="2:7">
      <c r="B93" s="13" t="s">
        <v>95</v>
      </c>
      <c r="C93" s="16">
        <v>88</v>
      </c>
      <c r="D93" s="19"/>
      <c r="E93" s="20"/>
      <c r="F93" s="19"/>
      <c r="G93" s="14"/>
    </row>
    <row r="94" spans="2:7">
      <c r="B94" s="13" t="s">
        <v>96</v>
      </c>
      <c r="C94" s="16">
        <v>89</v>
      </c>
      <c r="D94" s="19"/>
      <c r="E94" s="20"/>
      <c r="F94" s="19"/>
      <c r="G94" s="14"/>
    </row>
    <row r="95" spans="2:7">
      <c r="B95" s="13" t="s">
        <v>97</v>
      </c>
      <c r="C95" s="16">
        <v>90</v>
      </c>
      <c r="D95" s="19"/>
      <c r="E95" s="20"/>
      <c r="F95" s="19"/>
      <c r="G95" s="14"/>
    </row>
    <row r="96" spans="2:7">
      <c r="B96" s="13" t="s">
        <v>98</v>
      </c>
      <c r="C96" s="16">
        <v>91</v>
      </c>
      <c r="D96" s="19"/>
      <c r="E96" s="20"/>
      <c r="F96" s="19"/>
      <c r="G96" s="14"/>
    </row>
    <row r="97" spans="2:7">
      <c r="B97" s="13" t="s">
        <v>99</v>
      </c>
      <c r="C97" s="16">
        <v>92</v>
      </c>
      <c r="D97" s="19"/>
      <c r="E97" s="20"/>
      <c r="F97" s="19"/>
      <c r="G97" s="14"/>
    </row>
    <row r="98" spans="2:7">
      <c r="B98" s="13" t="s">
        <v>100</v>
      </c>
      <c r="C98" s="16">
        <v>93</v>
      </c>
      <c r="D98" s="19"/>
      <c r="E98" s="20"/>
      <c r="F98" s="19"/>
      <c r="G98" s="14"/>
    </row>
    <row r="99" spans="2:7">
      <c r="B99" s="13" t="s">
        <v>101</v>
      </c>
      <c r="C99" s="16">
        <v>94</v>
      </c>
      <c r="D99" s="19"/>
      <c r="E99" s="20"/>
      <c r="F99" s="19"/>
      <c r="G99" s="14"/>
    </row>
    <row r="100" spans="2:7">
      <c r="B100" s="13" t="s">
        <v>102</v>
      </c>
      <c r="C100" s="16">
        <v>95</v>
      </c>
      <c r="D100" s="19"/>
      <c r="E100" s="20"/>
      <c r="F100" s="19"/>
      <c r="G100" s="14"/>
    </row>
    <row r="101" spans="2:7">
      <c r="B101" s="13" t="s">
        <v>103</v>
      </c>
      <c r="C101" s="16">
        <v>96</v>
      </c>
      <c r="D101" s="19"/>
      <c r="E101" s="20"/>
      <c r="F101" s="19"/>
      <c r="G101" s="14"/>
    </row>
    <row r="102" spans="2:7">
      <c r="B102" s="13" t="s">
        <v>104</v>
      </c>
      <c r="C102" s="16">
        <v>97</v>
      </c>
      <c r="D102" s="19"/>
      <c r="E102" s="20"/>
      <c r="F102" s="19"/>
      <c r="G102" s="14"/>
    </row>
    <row r="103" spans="2:7">
      <c r="B103" s="13" t="s">
        <v>105</v>
      </c>
      <c r="C103" s="16">
        <v>98</v>
      </c>
      <c r="D103" s="19"/>
      <c r="E103" s="20"/>
      <c r="F103" s="19"/>
      <c r="G103" s="14"/>
    </row>
    <row r="104" spans="2:7">
      <c r="B104" s="13" t="s">
        <v>106</v>
      </c>
      <c r="C104" s="16">
        <v>99</v>
      </c>
      <c r="D104" s="19"/>
      <c r="E104" s="20"/>
      <c r="F104" s="19"/>
      <c r="G104" s="14"/>
    </row>
    <row r="105" spans="2:7">
      <c r="B105" s="13" t="s">
        <v>107</v>
      </c>
      <c r="C105" s="16">
        <v>100</v>
      </c>
      <c r="D105" s="19"/>
      <c r="E105" s="20"/>
      <c r="F105" s="19"/>
      <c r="G105" s="14"/>
    </row>
    <row r="106" spans="2:7">
      <c r="B106" s="13" t="s">
        <v>108</v>
      </c>
      <c r="C106" s="16">
        <v>101</v>
      </c>
      <c r="D106" s="19"/>
      <c r="E106" s="20"/>
      <c r="F106" s="19"/>
      <c r="G106" s="14"/>
    </row>
    <row r="107" spans="2:7">
      <c r="B107" s="13" t="s">
        <v>109</v>
      </c>
      <c r="C107" s="16">
        <v>102</v>
      </c>
      <c r="D107" s="19"/>
      <c r="E107" s="20"/>
      <c r="F107" s="19"/>
      <c r="G107" s="14"/>
    </row>
    <row r="108" spans="2:7">
      <c r="B108" s="13" t="s">
        <v>110</v>
      </c>
      <c r="C108" s="16">
        <v>103</v>
      </c>
      <c r="D108" s="19"/>
      <c r="E108" s="20"/>
      <c r="F108" s="19"/>
      <c r="G108" s="14"/>
    </row>
    <row r="109" spans="2:7">
      <c r="B109" s="13" t="s">
        <v>111</v>
      </c>
      <c r="C109" s="16">
        <v>104</v>
      </c>
      <c r="D109" s="19"/>
      <c r="E109" s="20"/>
      <c r="F109" s="19"/>
      <c r="G109" s="14"/>
    </row>
    <row r="110" spans="2:7">
      <c r="B110" s="13" t="s">
        <v>112</v>
      </c>
      <c r="C110" s="16">
        <v>105</v>
      </c>
      <c r="D110" s="19"/>
      <c r="E110" s="20"/>
      <c r="F110" s="19"/>
      <c r="G110" s="14"/>
    </row>
    <row r="111" spans="2:7">
      <c r="B111" s="13" t="s">
        <v>113</v>
      </c>
      <c r="C111" s="16">
        <v>106</v>
      </c>
      <c r="D111" s="19"/>
      <c r="E111" s="20"/>
      <c r="F111" s="19"/>
      <c r="G111" s="14"/>
    </row>
    <row r="112" spans="2:7">
      <c r="B112" s="13" t="s">
        <v>114</v>
      </c>
      <c r="C112" s="16">
        <v>107</v>
      </c>
      <c r="D112" s="19"/>
      <c r="E112" s="20"/>
      <c r="F112" s="19"/>
      <c r="G112" s="14"/>
    </row>
    <row r="113" spans="2:7">
      <c r="B113" s="13" t="s">
        <v>115</v>
      </c>
      <c r="C113" s="16">
        <v>108</v>
      </c>
      <c r="D113" s="19"/>
      <c r="E113" s="20"/>
      <c r="F113" s="19"/>
      <c r="G113" s="14"/>
    </row>
    <row r="114" spans="2:7">
      <c r="B114" s="13" t="s">
        <v>116</v>
      </c>
      <c r="C114" s="16">
        <v>109</v>
      </c>
      <c r="D114" s="19"/>
      <c r="E114" s="20"/>
      <c r="F114" s="19"/>
      <c r="G114" s="14"/>
    </row>
    <row r="115" spans="2:7">
      <c r="B115" s="13" t="s">
        <v>117</v>
      </c>
      <c r="C115" s="16">
        <v>110</v>
      </c>
      <c r="D115" s="19"/>
      <c r="E115" s="20"/>
      <c r="F115" s="19"/>
      <c r="G115" s="14"/>
    </row>
    <row r="116" spans="2:7">
      <c r="B116" s="13" t="s">
        <v>118</v>
      </c>
      <c r="C116" s="16">
        <v>111</v>
      </c>
      <c r="D116" s="19"/>
      <c r="E116" s="20"/>
      <c r="F116" s="19"/>
      <c r="G116" s="14"/>
    </row>
    <row r="117" spans="2:7">
      <c r="B117" s="13" t="s">
        <v>119</v>
      </c>
      <c r="C117" s="16">
        <v>112</v>
      </c>
      <c r="D117" s="19"/>
      <c r="E117" s="20"/>
      <c r="F117" s="19"/>
      <c r="G117" s="14"/>
    </row>
    <row r="118" spans="2:7">
      <c r="B118" s="13" t="s">
        <v>120</v>
      </c>
      <c r="C118" s="16">
        <v>113</v>
      </c>
      <c r="D118" s="19"/>
      <c r="E118" s="20"/>
      <c r="F118" s="19"/>
      <c r="G118" s="14"/>
    </row>
    <row r="119" spans="2:7">
      <c r="B119" s="13" t="s">
        <v>121</v>
      </c>
      <c r="C119" s="16">
        <v>114</v>
      </c>
      <c r="D119" s="19"/>
      <c r="E119" s="20"/>
      <c r="F119" s="19"/>
      <c r="G119" s="14"/>
    </row>
    <row r="120" spans="2:7">
      <c r="B120" s="13" t="s">
        <v>122</v>
      </c>
      <c r="C120" s="16">
        <v>115</v>
      </c>
      <c r="D120" s="19"/>
      <c r="E120" s="20"/>
      <c r="F120" s="19"/>
      <c r="G120" s="14"/>
    </row>
    <row r="121" spans="2:7">
      <c r="B121" s="13" t="s">
        <v>123</v>
      </c>
      <c r="C121" s="16">
        <v>116</v>
      </c>
      <c r="D121" s="19"/>
      <c r="E121" s="20"/>
      <c r="F121" s="19"/>
      <c r="G121" s="14"/>
    </row>
    <row r="122" spans="2:7">
      <c r="B122" s="13" t="s">
        <v>124</v>
      </c>
      <c r="C122" s="16">
        <v>117</v>
      </c>
      <c r="D122" s="19"/>
      <c r="E122" s="20"/>
      <c r="F122" s="19"/>
      <c r="G122" s="14"/>
    </row>
    <row r="123" spans="2:7">
      <c r="B123" s="13" t="s">
        <v>125</v>
      </c>
      <c r="C123" s="16">
        <v>118</v>
      </c>
      <c r="D123" s="19"/>
      <c r="E123" s="20"/>
      <c r="F123" s="19"/>
      <c r="G123" s="14"/>
    </row>
    <row r="124" spans="2:7">
      <c r="B124" s="13" t="s">
        <v>126</v>
      </c>
      <c r="C124" s="16">
        <v>119</v>
      </c>
      <c r="D124" s="19"/>
      <c r="E124" s="20"/>
      <c r="F124" s="19"/>
      <c r="G124" s="14"/>
    </row>
    <row r="125" spans="2:7">
      <c r="B125" s="13" t="s">
        <v>127</v>
      </c>
      <c r="C125" s="16">
        <v>120</v>
      </c>
      <c r="D125" s="19"/>
      <c r="E125" s="20"/>
      <c r="F125" s="19"/>
      <c r="G125" s="14"/>
    </row>
    <row r="126" spans="2:7">
      <c r="B126" s="13" t="s">
        <v>128</v>
      </c>
      <c r="C126" s="16">
        <v>121</v>
      </c>
      <c r="D126" s="19"/>
      <c r="E126" s="20"/>
      <c r="F126" s="19"/>
      <c r="G126" s="14"/>
    </row>
    <row r="127" spans="2:7">
      <c r="B127" s="13" t="s">
        <v>129</v>
      </c>
      <c r="C127" s="16">
        <v>122</v>
      </c>
      <c r="D127" s="19"/>
      <c r="E127" s="20"/>
      <c r="F127" s="19"/>
      <c r="G127" s="14"/>
    </row>
    <row r="128" spans="2:7">
      <c r="B128" s="13" t="s">
        <v>130</v>
      </c>
      <c r="C128" s="16">
        <v>123</v>
      </c>
      <c r="D128" s="19"/>
      <c r="E128" s="20"/>
      <c r="F128" s="19"/>
      <c r="G128" s="14"/>
    </row>
    <row r="129" spans="2:7">
      <c r="B129" s="13" t="s">
        <v>131</v>
      </c>
      <c r="C129" s="16">
        <v>124</v>
      </c>
      <c r="D129" s="19"/>
      <c r="E129" s="20"/>
      <c r="F129" s="19"/>
      <c r="G129" s="14"/>
    </row>
    <row r="130" spans="2:7">
      <c r="B130" s="13" t="s">
        <v>132</v>
      </c>
      <c r="C130" s="16">
        <v>125</v>
      </c>
      <c r="D130" s="19"/>
      <c r="E130" s="20"/>
      <c r="F130" s="19"/>
      <c r="G130" s="14"/>
    </row>
    <row r="131" spans="2:7">
      <c r="B131" s="13" t="s">
        <v>133</v>
      </c>
      <c r="C131" s="16">
        <v>126</v>
      </c>
      <c r="D131" s="19"/>
      <c r="E131" s="20"/>
      <c r="F131" s="19"/>
      <c r="G131" s="14"/>
    </row>
    <row r="132" spans="2:7">
      <c r="B132" s="13" t="s">
        <v>134</v>
      </c>
      <c r="C132" s="16">
        <v>127</v>
      </c>
      <c r="D132" s="19"/>
      <c r="E132" s="20"/>
      <c r="F132" s="19"/>
      <c r="G132" s="14"/>
    </row>
    <row r="133" spans="2:7">
      <c r="B133" s="13" t="s">
        <v>135</v>
      </c>
      <c r="C133" s="16">
        <v>128</v>
      </c>
      <c r="D133" s="19"/>
      <c r="E133" s="20"/>
      <c r="F133" s="19"/>
      <c r="G133" s="14"/>
    </row>
    <row r="134" spans="2:7">
      <c r="B134" s="13" t="s">
        <v>136</v>
      </c>
      <c r="C134" s="16">
        <v>129</v>
      </c>
      <c r="D134" s="19"/>
      <c r="E134" s="20"/>
      <c r="F134" s="19"/>
      <c r="G134" s="14"/>
    </row>
    <row r="135" spans="2:7">
      <c r="B135" s="13" t="s">
        <v>137</v>
      </c>
      <c r="C135" s="16">
        <v>130</v>
      </c>
      <c r="D135" s="19"/>
      <c r="E135" s="20"/>
      <c r="F135" s="19"/>
      <c r="G135" s="14"/>
    </row>
    <row r="136" spans="2:7">
      <c r="B136" s="13" t="s">
        <v>138</v>
      </c>
      <c r="C136" s="16">
        <v>131</v>
      </c>
      <c r="D136" s="19"/>
      <c r="E136" s="20"/>
      <c r="F136" s="19"/>
      <c r="G136" s="14"/>
    </row>
    <row r="137" spans="2:7">
      <c r="B137" s="13" t="s">
        <v>139</v>
      </c>
      <c r="C137" s="16">
        <v>132</v>
      </c>
      <c r="D137" s="19"/>
      <c r="E137" s="20"/>
      <c r="F137" s="19"/>
      <c r="G137" s="14"/>
    </row>
    <row r="138" spans="2:7">
      <c r="B138" s="13" t="s">
        <v>140</v>
      </c>
      <c r="C138" s="16">
        <v>133</v>
      </c>
      <c r="D138" s="19"/>
      <c r="E138" s="20"/>
      <c r="F138" s="19"/>
      <c r="G138" s="14"/>
    </row>
    <row r="139" spans="2:7">
      <c r="B139" s="13" t="s">
        <v>141</v>
      </c>
      <c r="C139" s="16">
        <v>134</v>
      </c>
      <c r="D139" s="19"/>
      <c r="E139" s="20"/>
      <c r="F139" s="19"/>
      <c r="G139" s="14"/>
    </row>
    <row r="140" spans="2:7">
      <c r="B140" s="13" t="s">
        <v>142</v>
      </c>
      <c r="C140" s="16">
        <v>135</v>
      </c>
      <c r="D140" s="19"/>
      <c r="E140" s="20"/>
      <c r="F140" s="19"/>
      <c r="G140" s="14"/>
    </row>
    <row r="141" spans="2:7">
      <c r="B141" s="13" t="s">
        <v>143</v>
      </c>
      <c r="C141" s="16">
        <v>136</v>
      </c>
      <c r="D141" s="19"/>
      <c r="E141" s="20"/>
      <c r="F141" s="19"/>
      <c r="G141" s="14"/>
    </row>
    <row r="142" spans="2:7">
      <c r="B142" s="13" t="s">
        <v>144</v>
      </c>
      <c r="C142" s="16">
        <v>137</v>
      </c>
      <c r="D142" s="19"/>
      <c r="E142" s="20"/>
      <c r="F142" s="19"/>
      <c r="G142" s="14"/>
    </row>
    <row r="143" spans="2:7">
      <c r="B143" s="13" t="s">
        <v>145</v>
      </c>
      <c r="C143" s="16">
        <v>138</v>
      </c>
      <c r="D143" s="19"/>
      <c r="E143" s="20"/>
      <c r="F143" s="19"/>
      <c r="G143" s="14"/>
    </row>
    <row r="144" spans="2:7">
      <c r="B144" s="13" t="s">
        <v>146</v>
      </c>
      <c r="C144" s="16">
        <v>139</v>
      </c>
      <c r="D144" s="19"/>
      <c r="E144" s="20"/>
      <c r="F144" s="19"/>
      <c r="G144" s="14"/>
    </row>
  </sheetData>
  <mergeCells count="5">
    <mergeCell ref="A1:H2"/>
    <mergeCell ref="C4:C5"/>
    <mergeCell ref="B4:B5"/>
    <mergeCell ref="D4:F4"/>
    <mergeCell ref="G4:G5"/>
  </mergeCells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5" tint="0.39997558519241921"/>
  </sheetPr>
  <dimension ref="A1:H144"/>
  <sheetViews>
    <sheetView workbookViewId="0">
      <selection activeCell="E10" sqref="E10:E11"/>
    </sheetView>
  </sheetViews>
  <sheetFormatPr baseColWidth="10" defaultRowHeight="14.4"/>
  <cols>
    <col min="1" max="1" width="2.109375" customWidth="1"/>
    <col min="2" max="2" width="38" customWidth="1"/>
    <col min="3" max="3" width="5.77734375" customWidth="1"/>
    <col min="7" max="7" width="69.33203125" customWidth="1"/>
    <col min="8" max="8" width="2.6640625" customWidth="1"/>
  </cols>
  <sheetData>
    <row r="1" spans="1:8" ht="14.4" customHeight="1">
      <c r="A1" s="102" t="s">
        <v>147</v>
      </c>
      <c r="B1" s="102"/>
      <c r="C1" s="102"/>
      <c r="D1" s="102"/>
      <c r="E1" s="102"/>
      <c r="F1" s="102"/>
      <c r="G1" s="102"/>
      <c r="H1" s="102"/>
    </row>
    <row r="2" spans="1:8" ht="14.4" customHeight="1">
      <c r="A2" s="102"/>
      <c r="B2" s="102"/>
      <c r="C2" s="102"/>
      <c r="D2" s="102"/>
      <c r="E2" s="102"/>
      <c r="F2" s="102"/>
      <c r="G2" s="102"/>
      <c r="H2" s="102"/>
    </row>
    <row r="3" spans="1:8" ht="23.4">
      <c r="A3" s="5"/>
      <c r="B3" s="5"/>
      <c r="C3" s="3"/>
      <c r="D3" s="5"/>
      <c r="E3" s="5"/>
      <c r="F3" s="5"/>
      <c r="G3" s="5"/>
      <c r="H3" s="4"/>
    </row>
    <row r="4" spans="1:8" ht="18" customHeight="1">
      <c r="B4" s="105" t="s">
        <v>2</v>
      </c>
      <c r="C4" s="103" t="s">
        <v>1</v>
      </c>
      <c r="D4" s="107" t="s">
        <v>3</v>
      </c>
      <c r="E4" s="107"/>
      <c r="F4" s="107"/>
      <c r="G4" s="108" t="s">
        <v>7</v>
      </c>
    </row>
    <row r="5" spans="1:8" ht="18.600000000000001" customHeight="1" thickBot="1">
      <c r="B5" s="106"/>
      <c r="C5" s="104"/>
      <c r="D5" s="6" t="s">
        <v>5</v>
      </c>
      <c r="E5" s="7" t="s">
        <v>6</v>
      </c>
      <c r="F5" s="8" t="s">
        <v>4</v>
      </c>
      <c r="G5" s="109"/>
    </row>
    <row r="6" spans="1:8" ht="15.6">
      <c r="B6" s="22" t="s">
        <v>148</v>
      </c>
      <c r="C6" s="9">
        <v>1</v>
      </c>
      <c r="D6" s="17"/>
      <c r="E6" s="18"/>
      <c r="F6" s="17"/>
      <c r="G6" s="11"/>
    </row>
    <row r="7" spans="1:8" ht="15.6">
      <c r="B7" s="23" t="s">
        <v>149</v>
      </c>
      <c r="C7" s="12">
        <v>2</v>
      </c>
      <c r="D7" s="19"/>
      <c r="E7" s="20"/>
      <c r="F7" s="19"/>
      <c r="G7" s="14"/>
    </row>
    <row r="8" spans="1:8" ht="15.6">
      <c r="B8" s="23" t="s">
        <v>150</v>
      </c>
      <c r="C8" s="12">
        <v>3</v>
      </c>
      <c r="D8" s="19"/>
      <c r="E8" s="20"/>
      <c r="F8" s="19"/>
      <c r="G8" s="14"/>
    </row>
    <row r="9" spans="1:8" ht="15.6">
      <c r="B9" s="23" t="s">
        <v>151</v>
      </c>
      <c r="C9" s="12">
        <v>4</v>
      </c>
      <c r="D9" s="19"/>
      <c r="E9" s="20"/>
      <c r="F9" s="19"/>
      <c r="G9" s="14"/>
    </row>
    <row r="10" spans="1:8" ht="15.6">
      <c r="B10" s="23" t="s">
        <v>152</v>
      </c>
      <c r="C10" s="12">
        <v>5</v>
      </c>
      <c r="D10" s="19"/>
      <c r="E10" s="20"/>
      <c r="F10" s="19"/>
      <c r="G10" s="14"/>
    </row>
    <row r="11" spans="1:8" ht="15.6">
      <c r="B11" s="23" t="s">
        <v>153</v>
      </c>
      <c r="C11" s="12">
        <v>6</v>
      </c>
      <c r="D11" s="19"/>
      <c r="E11" s="20"/>
      <c r="F11" s="19"/>
      <c r="G11" s="14"/>
    </row>
    <row r="12" spans="1:8" ht="15.6">
      <c r="B12" s="23" t="s">
        <v>154</v>
      </c>
      <c r="C12" s="12">
        <v>7</v>
      </c>
      <c r="D12" s="19"/>
      <c r="E12" s="20"/>
      <c r="F12" s="19"/>
      <c r="G12" s="14"/>
    </row>
    <row r="13" spans="1:8" ht="15.6">
      <c r="B13" s="23" t="s">
        <v>155</v>
      </c>
      <c r="C13" s="12">
        <v>8</v>
      </c>
      <c r="D13" s="19"/>
      <c r="E13" s="20"/>
      <c r="F13" s="19"/>
      <c r="G13" s="14"/>
    </row>
    <row r="14" spans="1:8" ht="15.6">
      <c r="B14" s="23" t="s">
        <v>156</v>
      </c>
      <c r="C14" s="12">
        <v>9</v>
      </c>
      <c r="D14" s="19"/>
      <c r="E14" s="20"/>
      <c r="F14" s="19"/>
      <c r="G14" s="14"/>
    </row>
    <row r="15" spans="1:8" ht="15.6">
      <c r="B15" s="23" t="s">
        <v>157</v>
      </c>
      <c r="C15" s="12">
        <v>10</v>
      </c>
      <c r="D15" s="19"/>
      <c r="E15" s="20"/>
      <c r="F15" s="19"/>
      <c r="G15" s="14"/>
    </row>
    <row r="16" spans="1:8" ht="15.6">
      <c r="B16" s="23" t="s">
        <v>158</v>
      </c>
      <c r="C16" s="12">
        <v>11</v>
      </c>
      <c r="D16" s="19"/>
      <c r="E16" s="20"/>
      <c r="F16" s="19"/>
      <c r="G16" s="14"/>
    </row>
    <row r="17" spans="2:7" ht="15.6">
      <c r="B17" s="23" t="s">
        <v>159</v>
      </c>
      <c r="C17" s="12">
        <v>12</v>
      </c>
      <c r="D17" s="19"/>
      <c r="E17" s="20"/>
      <c r="F17" s="19"/>
      <c r="G17" s="14"/>
    </row>
    <row r="18" spans="2:7" ht="15.6">
      <c r="B18" s="23" t="s">
        <v>160</v>
      </c>
      <c r="C18" s="12">
        <v>13</v>
      </c>
      <c r="D18" s="19"/>
      <c r="E18" s="20"/>
      <c r="F18" s="19"/>
      <c r="G18" s="14"/>
    </row>
    <row r="19" spans="2:7" ht="15.6">
      <c r="B19" s="23" t="s">
        <v>161</v>
      </c>
      <c r="C19" s="12">
        <v>14</v>
      </c>
      <c r="D19" s="19"/>
      <c r="E19" s="20"/>
      <c r="F19" s="19"/>
      <c r="G19" s="14"/>
    </row>
    <row r="20" spans="2:7" ht="15.6">
      <c r="B20" s="23" t="s">
        <v>162</v>
      </c>
      <c r="C20" s="12">
        <v>15</v>
      </c>
      <c r="D20" s="19"/>
      <c r="E20" s="20"/>
      <c r="F20" s="19"/>
      <c r="G20" s="14"/>
    </row>
    <row r="21" spans="2:7" ht="15.6">
      <c r="B21" s="23" t="s">
        <v>163</v>
      </c>
      <c r="C21" s="12">
        <v>16</v>
      </c>
      <c r="D21" s="19"/>
      <c r="E21" s="20"/>
      <c r="F21" s="19"/>
      <c r="G21" s="14"/>
    </row>
    <row r="22" spans="2:7" ht="15.6">
      <c r="B22" s="23" t="s">
        <v>164</v>
      </c>
      <c r="C22" s="12">
        <v>17</v>
      </c>
      <c r="D22" s="19"/>
      <c r="E22" s="20"/>
      <c r="F22" s="19"/>
      <c r="G22" s="14"/>
    </row>
    <row r="23" spans="2:7" ht="15.6">
      <c r="B23" s="23" t="s">
        <v>165</v>
      </c>
      <c r="C23" s="12">
        <v>18</v>
      </c>
      <c r="D23" s="19"/>
      <c r="E23" s="20"/>
      <c r="F23" s="19"/>
      <c r="G23" s="14"/>
    </row>
    <row r="24" spans="2:7" ht="15.6">
      <c r="B24" s="23" t="s">
        <v>166</v>
      </c>
      <c r="C24" s="12">
        <v>19</v>
      </c>
      <c r="D24" s="19"/>
      <c r="E24" s="20"/>
      <c r="F24" s="19"/>
      <c r="G24" s="14"/>
    </row>
    <row r="25" spans="2:7" ht="15.6">
      <c r="B25" s="23" t="s">
        <v>167</v>
      </c>
      <c r="C25" s="12">
        <v>20</v>
      </c>
      <c r="D25" s="19"/>
      <c r="E25" s="20"/>
      <c r="F25" s="19"/>
      <c r="G25" s="14"/>
    </row>
    <row r="26" spans="2:7" ht="15.6">
      <c r="B26" s="23" t="s">
        <v>168</v>
      </c>
      <c r="C26" s="12">
        <v>21</v>
      </c>
      <c r="D26" s="19"/>
      <c r="E26" s="20"/>
      <c r="F26" s="19"/>
      <c r="G26" s="14"/>
    </row>
    <row r="27" spans="2:7" ht="15.6">
      <c r="B27" s="23" t="s">
        <v>169</v>
      </c>
      <c r="C27" s="12">
        <v>22</v>
      </c>
      <c r="D27" s="19"/>
      <c r="E27" s="20"/>
      <c r="F27" s="19"/>
      <c r="G27" s="14"/>
    </row>
    <row r="28" spans="2:7" ht="15.6">
      <c r="B28" s="23" t="s">
        <v>170</v>
      </c>
      <c r="C28" s="12">
        <v>23</v>
      </c>
      <c r="D28" s="19"/>
      <c r="E28" s="20"/>
      <c r="F28" s="19"/>
      <c r="G28" s="14"/>
    </row>
    <row r="29" spans="2:7" ht="15.6">
      <c r="B29" s="23" t="s">
        <v>171</v>
      </c>
      <c r="C29" s="12">
        <v>24</v>
      </c>
      <c r="D29" s="19"/>
      <c r="E29" s="20"/>
      <c r="F29" s="19"/>
      <c r="G29" s="14"/>
    </row>
    <row r="30" spans="2:7" ht="15.6">
      <c r="B30" s="23" t="s">
        <v>172</v>
      </c>
      <c r="C30" s="12">
        <v>25</v>
      </c>
      <c r="D30" s="19"/>
      <c r="E30" s="20"/>
      <c r="F30" s="19"/>
      <c r="G30" s="14"/>
    </row>
    <row r="31" spans="2:7" ht="15.6">
      <c r="B31" s="23" t="s">
        <v>173</v>
      </c>
      <c r="C31" s="12">
        <v>26</v>
      </c>
      <c r="D31" s="19"/>
      <c r="E31" s="20"/>
      <c r="F31" s="19"/>
      <c r="G31" s="14"/>
    </row>
    <row r="32" spans="2:7" ht="15.6">
      <c r="B32" s="23" t="s">
        <v>174</v>
      </c>
      <c r="C32" s="12">
        <v>27</v>
      </c>
      <c r="D32" s="19"/>
      <c r="E32" s="20"/>
      <c r="F32" s="19"/>
      <c r="G32" s="14"/>
    </row>
    <row r="33" spans="2:7" ht="15.6">
      <c r="B33" s="23" t="s">
        <v>175</v>
      </c>
      <c r="C33" s="12">
        <v>28</v>
      </c>
      <c r="D33" s="19"/>
      <c r="E33" s="20"/>
      <c r="F33" s="19"/>
      <c r="G33" s="14"/>
    </row>
    <row r="34" spans="2:7" ht="15.6">
      <c r="B34" s="23" t="s">
        <v>176</v>
      </c>
      <c r="C34" s="12">
        <v>29</v>
      </c>
      <c r="D34" s="19"/>
      <c r="E34" s="20"/>
      <c r="F34" s="19"/>
      <c r="G34" s="14"/>
    </row>
    <row r="35" spans="2:7" ht="15.6">
      <c r="B35" s="23" t="s">
        <v>177</v>
      </c>
      <c r="C35" s="12">
        <v>30</v>
      </c>
      <c r="D35" s="19"/>
      <c r="E35" s="20"/>
      <c r="F35" s="19"/>
      <c r="G35" s="14"/>
    </row>
    <row r="36" spans="2:7" ht="15.6">
      <c r="B36" s="23" t="s">
        <v>178</v>
      </c>
      <c r="C36" s="12">
        <v>31</v>
      </c>
      <c r="D36" s="19"/>
      <c r="E36" s="20"/>
      <c r="F36" s="19"/>
      <c r="G36" s="14"/>
    </row>
    <row r="37" spans="2:7" ht="15.6">
      <c r="B37" s="23" t="s">
        <v>179</v>
      </c>
      <c r="C37" s="12">
        <v>32</v>
      </c>
      <c r="D37" s="19"/>
      <c r="E37" s="20"/>
      <c r="F37" s="19"/>
      <c r="G37" s="14"/>
    </row>
    <row r="38" spans="2:7" ht="15.6">
      <c r="B38" s="23" t="s">
        <v>180</v>
      </c>
      <c r="C38" s="12">
        <v>33</v>
      </c>
      <c r="D38" s="19"/>
      <c r="E38" s="20"/>
      <c r="F38" s="19"/>
      <c r="G38" s="14"/>
    </row>
    <row r="39" spans="2:7" ht="15.6">
      <c r="B39" s="23" t="s">
        <v>181</v>
      </c>
      <c r="C39" s="12">
        <v>34</v>
      </c>
      <c r="D39" s="19"/>
      <c r="E39" s="20"/>
      <c r="F39" s="19"/>
      <c r="G39" s="14"/>
    </row>
    <row r="40" spans="2:7" ht="15.6">
      <c r="B40" s="23" t="s">
        <v>182</v>
      </c>
      <c r="C40" s="12">
        <v>35</v>
      </c>
      <c r="D40" s="19"/>
      <c r="E40" s="20"/>
      <c r="F40" s="19"/>
      <c r="G40" s="14"/>
    </row>
    <row r="41" spans="2:7" ht="15.6">
      <c r="B41" s="23" t="s">
        <v>183</v>
      </c>
      <c r="C41" s="12">
        <v>36</v>
      </c>
      <c r="D41" s="19"/>
      <c r="E41" s="20"/>
      <c r="F41" s="19"/>
      <c r="G41" s="14"/>
    </row>
    <row r="42" spans="2:7" ht="15.6">
      <c r="B42" s="23" t="s">
        <v>184</v>
      </c>
      <c r="C42" s="12">
        <v>37</v>
      </c>
      <c r="D42" s="19"/>
      <c r="E42" s="20"/>
      <c r="F42" s="19"/>
      <c r="G42" s="14"/>
    </row>
    <row r="43" spans="2:7" ht="15.6">
      <c r="B43" s="23" t="s">
        <v>185</v>
      </c>
      <c r="C43" s="12">
        <v>38</v>
      </c>
      <c r="D43" s="19"/>
      <c r="E43" s="20"/>
      <c r="F43" s="19"/>
      <c r="G43" s="14"/>
    </row>
    <row r="44" spans="2:7" ht="15.6">
      <c r="B44" s="23" t="s">
        <v>186</v>
      </c>
      <c r="C44" s="12">
        <v>39</v>
      </c>
      <c r="D44" s="19"/>
      <c r="E44" s="20"/>
      <c r="F44" s="19"/>
      <c r="G44" s="14"/>
    </row>
    <row r="45" spans="2:7" ht="15.6">
      <c r="B45" s="23" t="s">
        <v>187</v>
      </c>
      <c r="C45" s="12">
        <v>40</v>
      </c>
      <c r="D45" s="19"/>
      <c r="E45" s="20"/>
      <c r="F45" s="19"/>
      <c r="G45" s="14"/>
    </row>
    <row r="46" spans="2:7" ht="15.6">
      <c r="B46" s="23" t="s">
        <v>188</v>
      </c>
      <c r="C46" s="12">
        <v>41</v>
      </c>
      <c r="D46" s="19"/>
      <c r="E46" s="20"/>
      <c r="F46" s="19"/>
      <c r="G46" s="14"/>
    </row>
    <row r="47" spans="2:7" ht="15.6">
      <c r="B47" s="23" t="s">
        <v>189</v>
      </c>
      <c r="C47" s="12">
        <v>42</v>
      </c>
      <c r="D47" s="19"/>
      <c r="E47" s="20"/>
      <c r="F47" s="19"/>
      <c r="G47" s="14"/>
    </row>
    <row r="48" spans="2:7" ht="15.6">
      <c r="B48" s="23" t="s">
        <v>190</v>
      </c>
      <c r="C48" s="12">
        <v>43</v>
      </c>
      <c r="D48" s="19"/>
      <c r="E48" s="20"/>
      <c r="F48" s="19"/>
      <c r="G48" s="14"/>
    </row>
    <row r="49" spans="2:7" ht="15.6">
      <c r="B49" s="23" t="s">
        <v>191</v>
      </c>
      <c r="C49" s="12">
        <v>44</v>
      </c>
      <c r="D49" s="19"/>
      <c r="E49" s="20"/>
      <c r="F49" s="19"/>
      <c r="G49" s="14"/>
    </row>
    <row r="50" spans="2:7" ht="15.6">
      <c r="B50" s="23" t="s">
        <v>192</v>
      </c>
      <c r="C50" s="12">
        <v>45</v>
      </c>
      <c r="D50" s="19"/>
      <c r="E50" s="20"/>
      <c r="F50" s="19"/>
      <c r="G50" s="14"/>
    </row>
    <row r="51" spans="2:7" ht="15.6">
      <c r="B51" s="23" t="s">
        <v>193</v>
      </c>
      <c r="C51" s="12">
        <v>46</v>
      </c>
      <c r="D51" s="19"/>
      <c r="E51" s="20"/>
      <c r="F51" s="19"/>
      <c r="G51" s="14"/>
    </row>
    <row r="52" spans="2:7" ht="15.6">
      <c r="B52" s="23" t="s">
        <v>194</v>
      </c>
      <c r="C52" s="12">
        <v>47</v>
      </c>
      <c r="D52" s="19"/>
      <c r="E52" s="20"/>
      <c r="F52" s="19"/>
      <c r="G52" s="14"/>
    </row>
    <row r="53" spans="2:7" ht="15.6">
      <c r="B53" s="23" t="s">
        <v>195</v>
      </c>
      <c r="C53" s="12">
        <v>48</v>
      </c>
      <c r="D53" s="19"/>
      <c r="E53" s="20"/>
      <c r="F53" s="19"/>
      <c r="G53" s="14"/>
    </row>
    <row r="54" spans="2:7" ht="15.6">
      <c r="B54" s="23" t="s">
        <v>196</v>
      </c>
      <c r="C54" s="12">
        <v>49</v>
      </c>
      <c r="D54" s="19"/>
      <c r="E54" s="20"/>
      <c r="F54" s="19"/>
      <c r="G54" s="14"/>
    </row>
    <row r="55" spans="2:7" ht="15.6">
      <c r="B55" s="23" t="s">
        <v>197</v>
      </c>
      <c r="C55" s="12">
        <v>50</v>
      </c>
      <c r="D55" s="19"/>
      <c r="E55" s="20"/>
      <c r="F55" s="19"/>
      <c r="G55" s="14"/>
    </row>
    <row r="56" spans="2:7" ht="15.6">
      <c r="B56" s="23" t="s">
        <v>198</v>
      </c>
      <c r="C56" s="12">
        <v>51</v>
      </c>
      <c r="D56" s="19"/>
      <c r="E56" s="20"/>
      <c r="F56" s="19"/>
      <c r="G56" s="14"/>
    </row>
    <row r="57" spans="2:7" ht="15.6">
      <c r="B57" s="23" t="s">
        <v>199</v>
      </c>
      <c r="C57" s="12">
        <v>52</v>
      </c>
      <c r="D57" s="19"/>
      <c r="E57" s="20"/>
      <c r="F57" s="19"/>
      <c r="G57" s="14"/>
    </row>
    <row r="58" spans="2:7" ht="15.6">
      <c r="B58" s="23" t="s">
        <v>200</v>
      </c>
      <c r="C58" s="12">
        <v>53</v>
      </c>
      <c r="D58" s="19"/>
      <c r="E58" s="20"/>
      <c r="F58" s="19"/>
      <c r="G58" s="14"/>
    </row>
    <row r="59" spans="2:7" ht="15.6">
      <c r="B59" s="23" t="s">
        <v>201</v>
      </c>
      <c r="C59" s="12">
        <v>54</v>
      </c>
      <c r="D59" s="19"/>
      <c r="E59" s="20"/>
      <c r="F59" s="19"/>
      <c r="G59" s="14"/>
    </row>
    <row r="60" spans="2:7" ht="15.6">
      <c r="B60" s="23" t="s">
        <v>202</v>
      </c>
      <c r="C60" s="12">
        <v>55</v>
      </c>
      <c r="D60" s="19"/>
      <c r="E60" s="20"/>
      <c r="F60" s="19"/>
      <c r="G60" s="14"/>
    </row>
    <row r="61" spans="2:7" ht="15.6">
      <c r="B61" s="23" t="s">
        <v>203</v>
      </c>
      <c r="C61" s="12">
        <v>56</v>
      </c>
      <c r="D61" s="19"/>
      <c r="E61" s="20"/>
      <c r="F61" s="19"/>
      <c r="G61" s="14"/>
    </row>
    <row r="62" spans="2:7" ht="15.6">
      <c r="B62" s="23" t="s">
        <v>204</v>
      </c>
      <c r="C62" s="12">
        <v>57</v>
      </c>
      <c r="D62" s="19"/>
      <c r="E62" s="20"/>
      <c r="F62" s="19"/>
      <c r="G62" s="14"/>
    </row>
    <row r="63" spans="2:7" ht="15.6">
      <c r="B63" s="23" t="s">
        <v>205</v>
      </c>
      <c r="C63" s="12">
        <v>58</v>
      </c>
      <c r="D63" s="19"/>
      <c r="E63" s="20"/>
      <c r="F63" s="19"/>
      <c r="G63" s="14"/>
    </row>
    <row r="64" spans="2:7" ht="15.6">
      <c r="B64" s="23" t="s">
        <v>206</v>
      </c>
      <c r="C64" s="12">
        <v>59</v>
      </c>
      <c r="D64" s="19"/>
      <c r="E64" s="20"/>
      <c r="F64" s="19"/>
      <c r="G64" s="14"/>
    </row>
    <row r="65" spans="2:7" ht="15.6">
      <c r="B65" s="23" t="s">
        <v>207</v>
      </c>
      <c r="C65" s="12">
        <v>60</v>
      </c>
      <c r="D65" s="19"/>
      <c r="E65" s="20"/>
      <c r="F65" s="19"/>
      <c r="G65" s="14"/>
    </row>
    <row r="66" spans="2:7" ht="15.6">
      <c r="B66" s="23" t="s">
        <v>208</v>
      </c>
      <c r="C66" s="12">
        <v>61</v>
      </c>
      <c r="D66" s="19"/>
      <c r="E66" s="20"/>
      <c r="F66" s="19"/>
      <c r="G66" s="14"/>
    </row>
    <row r="67" spans="2:7" ht="15.6">
      <c r="B67" s="23" t="s">
        <v>209</v>
      </c>
      <c r="C67" s="12">
        <v>62</v>
      </c>
      <c r="D67" s="19"/>
      <c r="E67" s="20"/>
      <c r="F67" s="19"/>
      <c r="G67" s="14"/>
    </row>
    <row r="68" spans="2:7" ht="15.6">
      <c r="B68" s="23" t="s">
        <v>210</v>
      </c>
      <c r="C68" s="12">
        <v>63</v>
      </c>
      <c r="D68" s="19"/>
      <c r="E68" s="20"/>
      <c r="F68" s="19"/>
      <c r="G68" s="14"/>
    </row>
    <row r="69" spans="2:7" ht="15.6">
      <c r="B69" s="23" t="s">
        <v>211</v>
      </c>
      <c r="C69" s="12">
        <v>64</v>
      </c>
      <c r="D69" s="19"/>
      <c r="E69" s="20"/>
      <c r="F69" s="19"/>
      <c r="G69" s="14"/>
    </row>
    <row r="70" spans="2:7" ht="15.6">
      <c r="B70" s="23" t="s">
        <v>212</v>
      </c>
      <c r="C70" s="12">
        <v>65</v>
      </c>
      <c r="D70" s="19"/>
      <c r="E70" s="20"/>
      <c r="F70" s="19"/>
      <c r="G70" s="14"/>
    </row>
    <row r="71" spans="2:7" ht="15.6">
      <c r="B71" s="23" t="s">
        <v>213</v>
      </c>
      <c r="C71" s="12">
        <v>66</v>
      </c>
      <c r="D71" s="19"/>
      <c r="E71" s="20"/>
      <c r="F71" s="19"/>
      <c r="G71" s="14"/>
    </row>
    <row r="72" spans="2:7" ht="15.6">
      <c r="B72" s="23" t="s">
        <v>214</v>
      </c>
      <c r="C72" s="12">
        <v>67</v>
      </c>
      <c r="D72" s="19"/>
      <c r="E72" s="20"/>
      <c r="F72" s="19"/>
      <c r="G72" s="14"/>
    </row>
    <row r="73" spans="2:7" ht="15.6">
      <c r="B73" s="23" t="s">
        <v>215</v>
      </c>
      <c r="C73" s="12">
        <v>68</v>
      </c>
      <c r="D73" s="19"/>
      <c r="E73" s="20"/>
      <c r="F73" s="19"/>
      <c r="G73" s="14"/>
    </row>
    <row r="74" spans="2:7" ht="15.6">
      <c r="B74" s="23" t="s">
        <v>216</v>
      </c>
      <c r="C74" s="12">
        <v>69</v>
      </c>
      <c r="D74" s="19"/>
      <c r="E74" s="20"/>
      <c r="F74" s="19"/>
      <c r="G74" s="14"/>
    </row>
    <row r="75" spans="2:7" ht="15.6">
      <c r="B75" s="23" t="s">
        <v>217</v>
      </c>
      <c r="C75" s="12">
        <v>70</v>
      </c>
      <c r="D75" s="19"/>
      <c r="E75" s="20"/>
      <c r="F75" s="19"/>
      <c r="G75" s="14"/>
    </row>
    <row r="76" spans="2:7" ht="15.6">
      <c r="B76" s="23" t="s">
        <v>218</v>
      </c>
      <c r="C76" s="12">
        <v>71</v>
      </c>
      <c r="D76" s="19"/>
      <c r="E76" s="20"/>
      <c r="F76" s="19"/>
      <c r="G76" s="14"/>
    </row>
    <row r="77" spans="2:7" ht="15.6">
      <c r="B77" s="23" t="s">
        <v>219</v>
      </c>
      <c r="C77" s="12">
        <v>72</v>
      </c>
      <c r="D77" s="19"/>
      <c r="E77" s="20"/>
      <c r="F77" s="19"/>
      <c r="G77" s="14"/>
    </row>
    <row r="78" spans="2:7" ht="15.6">
      <c r="B78" s="23" t="s">
        <v>220</v>
      </c>
      <c r="C78" s="12">
        <v>73</v>
      </c>
      <c r="D78" s="19"/>
      <c r="E78" s="20"/>
      <c r="F78" s="19"/>
      <c r="G78" s="14"/>
    </row>
    <row r="79" spans="2:7" ht="15.6">
      <c r="B79" s="23" t="s">
        <v>221</v>
      </c>
      <c r="C79" s="12">
        <v>74</v>
      </c>
      <c r="D79" s="19"/>
      <c r="E79" s="20"/>
      <c r="F79" s="19"/>
      <c r="G79" s="14"/>
    </row>
    <row r="80" spans="2:7" ht="15.6">
      <c r="B80" s="23" t="s">
        <v>222</v>
      </c>
      <c r="C80" s="12">
        <v>75</v>
      </c>
      <c r="D80" s="19"/>
      <c r="E80" s="20"/>
      <c r="F80" s="19"/>
      <c r="G80" s="14"/>
    </row>
    <row r="81" spans="2:7" ht="15.6">
      <c r="B81" s="23" t="s">
        <v>223</v>
      </c>
      <c r="C81" s="12">
        <v>76</v>
      </c>
      <c r="D81" s="19"/>
      <c r="E81" s="20"/>
      <c r="F81" s="19"/>
      <c r="G81" s="14"/>
    </row>
    <row r="82" spans="2:7" ht="15.6">
      <c r="B82" s="23" t="s">
        <v>224</v>
      </c>
      <c r="C82" s="12">
        <v>77</v>
      </c>
      <c r="D82" s="19"/>
      <c r="E82" s="20"/>
      <c r="F82" s="19"/>
      <c r="G82" s="14"/>
    </row>
    <row r="83" spans="2:7" ht="15.6">
      <c r="B83" s="23" t="s">
        <v>225</v>
      </c>
      <c r="C83" s="12">
        <v>78</v>
      </c>
      <c r="D83" s="19"/>
      <c r="E83" s="20"/>
      <c r="F83" s="19"/>
      <c r="G83" s="14"/>
    </row>
    <row r="84" spans="2:7" ht="15.6">
      <c r="B84" s="23" t="s">
        <v>226</v>
      </c>
      <c r="C84" s="12">
        <v>79</v>
      </c>
      <c r="D84" s="19"/>
      <c r="E84" s="20"/>
      <c r="F84" s="19"/>
      <c r="G84" s="14"/>
    </row>
    <row r="85" spans="2:7" ht="15.6">
      <c r="B85" s="23" t="s">
        <v>227</v>
      </c>
      <c r="C85" s="12">
        <v>80</v>
      </c>
      <c r="D85" s="19"/>
      <c r="E85" s="20"/>
      <c r="F85" s="19"/>
      <c r="G85" s="14"/>
    </row>
    <row r="86" spans="2:7" ht="15.6">
      <c r="B86" s="23" t="s">
        <v>228</v>
      </c>
      <c r="C86" s="12">
        <v>81</v>
      </c>
      <c r="D86" s="19"/>
      <c r="E86" s="20"/>
      <c r="F86" s="19"/>
      <c r="G86" s="14"/>
    </row>
    <row r="87" spans="2:7" ht="15.6">
      <c r="B87" s="23" t="s">
        <v>229</v>
      </c>
      <c r="C87" s="12">
        <v>82</v>
      </c>
      <c r="D87" s="19"/>
      <c r="E87" s="20"/>
      <c r="F87" s="19"/>
      <c r="G87" s="14"/>
    </row>
    <row r="88" spans="2:7" ht="15.6">
      <c r="B88" s="23" t="s">
        <v>230</v>
      </c>
      <c r="C88" s="12">
        <v>83</v>
      </c>
      <c r="D88" s="19"/>
      <c r="E88" s="20"/>
      <c r="F88" s="19"/>
      <c r="G88" s="14"/>
    </row>
    <row r="89" spans="2:7" ht="15.6">
      <c r="B89" s="23" t="s">
        <v>231</v>
      </c>
      <c r="C89" s="12">
        <v>84</v>
      </c>
      <c r="D89" s="19"/>
      <c r="E89" s="20"/>
      <c r="F89" s="19"/>
      <c r="G89" s="14"/>
    </row>
    <row r="90" spans="2:7" ht="15.6">
      <c r="B90" s="23" t="s">
        <v>232</v>
      </c>
      <c r="C90" s="12">
        <v>85</v>
      </c>
      <c r="D90" s="19"/>
      <c r="E90" s="20"/>
      <c r="F90" s="19"/>
      <c r="G90" s="14"/>
    </row>
    <row r="91" spans="2:7" ht="15.6">
      <c r="B91" s="23" t="s">
        <v>233</v>
      </c>
      <c r="C91" s="12">
        <v>86</v>
      </c>
      <c r="D91" s="19"/>
      <c r="E91" s="20"/>
      <c r="F91" s="19"/>
      <c r="G91" s="14"/>
    </row>
    <row r="92" spans="2:7" ht="15.6">
      <c r="B92" s="23" t="s">
        <v>234</v>
      </c>
      <c r="C92" s="12">
        <v>87</v>
      </c>
      <c r="D92" s="19"/>
      <c r="E92" s="20"/>
      <c r="F92" s="19"/>
      <c r="G92" s="14"/>
    </row>
    <row r="93" spans="2:7" ht="15.6">
      <c r="B93" s="23" t="s">
        <v>235</v>
      </c>
      <c r="C93" s="12">
        <v>88</v>
      </c>
      <c r="D93" s="19"/>
      <c r="E93" s="20"/>
      <c r="F93" s="19"/>
      <c r="G93" s="14"/>
    </row>
    <row r="94" spans="2:7" ht="15.6">
      <c r="B94" s="23" t="s">
        <v>236</v>
      </c>
      <c r="C94" s="12">
        <v>89</v>
      </c>
      <c r="D94" s="19"/>
      <c r="E94" s="20"/>
      <c r="F94" s="19"/>
      <c r="G94" s="14"/>
    </row>
    <row r="95" spans="2:7" ht="15.6">
      <c r="B95" s="23" t="s">
        <v>237</v>
      </c>
      <c r="C95" s="12">
        <v>90</v>
      </c>
      <c r="D95" s="19"/>
      <c r="E95" s="20"/>
      <c r="F95" s="19"/>
      <c r="G95" s="14"/>
    </row>
    <row r="96" spans="2:7" ht="15.6">
      <c r="B96" s="23" t="s">
        <v>238</v>
      </c>
      <c r="C96" s="12">
        <v>91</v>
      </c>
      <c r="D96" s="19"/>
      <c r="E96" s="20"/>
      <c r="F96" s="19"/>
      <c r="G96" s="14"/>
    </row>
    <row r="97" spans="2:7" ht="15.6">
      <c r="B97" s="23" t="s">
        <v>239</v>
      </c>
      <c r="C97" s="12">
        <v>92</v>
      </c>
      <c r="D97" s="19"/>
      <c r="E97" s="20"/>
      <c r="F97" s="19"/>
      <c r="G97" s="14"/>
    </row>
    <row r="98" spans="2:7" ht="15.6">
      <c r="B98" s="21"/>
      <c r="C98" s="16"/>
      <c r="D98" s="19"/>
      <c r="E98" s="20"/>
      <c r="F98" s="19"/>
      <c r="G98" s="14"/>
    </row>
    <row r="99" spans="2:7" ht="15.6">
      <c r="B99" s="13"/>
      <c r="C99" s="16"/>
      <c r="D99" s="19"/>
      <c r="E99" s="20"/>
      <c r="F99" s="19"/>
      <c r="G99" s="14"/>
    </row>
    <row r="100" spans="2:7" ht="15.6">
      <c r="B100" s="13"/>
      <c r="C100" s="16"/>
      <c r="D100" s="19"/>
      <c r="E100" s="20"/>
      <c r="F100" s="19"/>
      <c r="G100" s="14"/>
    </row>
    <row r="101" spans="2:7" ht="15.6">
      <c r="B101" s="13"/>
      <c r="C101" s="16"/>
      <c r="D101" s="19"/>
      <c r="E101" s="20"/>
      <c r="F101" s="19"/>
      <c r="G101" s="14"/>
    </row>
    <row r="102" spans="2:7" ht="15.6">
      <c r="B102" s="13"/>
      <c r="C102" s="16"/>
      <c r="D102" s="19"/>
      <c r="E102" s="20"/>
      <c r="F102" s="19"/>
      <c r="G102" s="14"/>
    </row>
    <row r="103" spans="2:7" ht="15.6">
      <c r="B103" s="13"/>
      <c r="C103" s="16"/>
      <c r="D103" s="19"/>
      <c r="E103" s="20"/>
      <c r="F103" s="19"/>
      <c r="G103" s="14"/>
    </row>
    <row r="104" spans="2:7" ht="15.6">
      <c r="B104" s="13"/>
      <c r="C104" s="16"/>
      <c r="D104" s="19"/>
      <c r="E104" s="20"/>
      <c r="F104" s="19"/>
      <c r="G104" s="14"/>
    </row>
    <row r="105" spans="2:7" ht="15.6">
      <c r="B105" s="13"/>
      <c r="C105" s="16"/>
      <c r="D105" s="19"/>
      <c r="E105" s="20"/>
      <c r="F105" s="19"/>
      <c r="G105" s="14"/>
    </row>
    <row r="106" spans="2:7" ht="15.6">
      <c r="B106" s="13"/>
      <c r="C106" s="16"/>
      <c r="D106" s="19"/>
      <c r="E106" s="20"/>
      <c r="F106" s="19"/>
      <c r="G106" s="14"/>
    </row>
    <row r="107" spans="2:7" ht="15.6">
      <c r="B107" s="13"/>
      <c r="C107" s="16"/>
      <c r="D107" s="19"/>
      <c r="E107" s="20"/>
      <c r="F107" s="19"/>
      <c r="G107" s="14"/>
    </row>
    <row r="108" spans="2:7" ht="15.6">
      <c r="B108" s="13"/>
      <c r="C108" s="16"/>
      <c r="D108" s="19"/>
      <c r="E108" s="20"/>
      <c r="F108" s="19"/>
      <c r="G108" s="14"/>
    </row>
    <row r="109" spans="2:7" ht="15.6">
      <c r="B109" s="13"/>
      <c r="C109" s="16"/>
      <c r="D109" s="19"/>
      <c r="E109" s="20"/>
      <c r="F109" s="19"/>
      <c r="G109" s="14"/>
    </row>
    <row r="110" spans="2:7" ht="15.6">
      <c r="B110" s="13"/>
      <c r="C110" s="16"/>
      <c r="D110" s="19"/>
      <c r="E110" s="20"/>
      <c r="F110" s="19"/>
      <c r="G110" s="14"/>
    </row>
    <row r="111" spans="2:7" ht="15.6">
      <c r="B111" s="13"/>
      <c r="C111" s="16"/>
      <c r="D111" s="19"/>
      <c r="E111" s="20"/>
      <c r="F111" s="19"/>
      <c r="G111" s="14"/>
    </row>
    <row r="112" spans="2:7" ht="15.6">
      <c r="B112" s="13"/>
      <c r="C112" s="16"/>
      <c r="D112" s="19"/>
      <c r="E112" s="20"/>
      <c r="F112" s="19"/>
      <c r="G112" s="14"/>
    </row>
    <row r="113" spans="2:7" ht="15.6">
      <c r="B113" s="13"/>
      <c r="C113" s="16"/>
      <c r="D113" s="19"/>
      <c r="E113" s="20"/>
      <c r="F113" s="19"/>
      <c r="G113" s="14"/>
    </row>
    <row r="114" spans="2:7" ht="15.6">
      <c r="B114" s="13"/>
      <c r="C114" s="16"/>
      <c r="D114" s="19"/>
      <c r="E114" s="20"/>
      <c r="F114" s="19"/>
      <c r="G114" s="14"/>
    </row>
    <row r="115" spans="2:7" ht="15.6">
      <c r="B115" s="13"/>
      <c r="C115" s="16"/>
      <c r="D115" s="19"/>
      <c r="E115" s="20"/>
      <c r="F115" s="19"/>
      <c r="G115" s="14"/>
    </row>
    <row r="116" spans="2:7" ht="15.6">
      <c r="B116" s="13"/>
      <c r="C116" s="16"/>
      <c r="D116" s="19"/>
      <c r="E116" s="20"/>
      <c r="F116" s="19"/>
      <c r="G116" s="14"/>
    </row>
    <row r="117" spans="2:7" ht="15.6">
      <c r="B117" s="13"/>
      <c r="C117" s="16"/>
      <c r="D117" s="19"/>
      <c r="E117" s="20"/>
      <c r="F117" s="19"/>
      <c r="G117" s="14"/>
    </row>
    <row r="118" spans="2:7" ht="15.6">
      <c r="B118" s="13"/>
      <c r="C118" s="16"/>
      <c r="D118" s="19"/>
      <c r="E118" s="20"/>
      <c r="F118" s="19"/>
      <c r="G118" s="14"/>
    </row>
    <row r="119" spans="2:7" ht="15.6">
      <c r="B119" s="13"/>
      <c r="C119" s="16"/>
      <c r="D119" s="19"/>
      <c r="E119" s="20"/>
      <c r="F119" s="19"/>
      <c r="G119" s="14"/>
    </row>
    <row r="120" spans="2:7" ht="15.6">
      <c r="B120" s="13"/>
      <c r="C120" s="16"/>
      <c r="D120" s="19"/>
      <c r="E120" s="20"/>
      <c r="F120" s="19"/>
      <c r="G120" s="14"/>
    </row>
    <row r="121" spans="2:7" ht="15.6">
      <c r="B121" s="13"/>
      <c r="C121" s="16"/>
      <c r="D121" s="19"/>
      <c r="E121" s="20"/>
      <c r="F121" s="19"/>
      <c r="G121" s="14"/>
    </row>
    <row r="122" spans="2:7" ht="15.6">
      <c r="B122" s="13"/>
      <c r="C122" s="16"/>
      <c r="D122" s="19"/>
      <c r="E122" s="20"/>
      <c r="F122" s="19"/>
      <c r="G122" s="14"/>
    </row>
    <row r="123" spans="2:7" ht="15.6">
      <c r="B123" s="13"/>
      <c r="C123" s="16"/>
      <c r="D123" s="19"/>
      <c r="E123" s="20"/>
      <c r="F123" s="19"/>
      <c r="G123" s="14"/>
    </row>
    <row r="124" spans="2:7" ht="15.6">
      <c r="B124" s="13"/>
      <c r="C124" s="16"/>
      <c r="D124" s="19"/>
      <c r="E124" s="20"/>
      <c r="F124" s="19"/>
      <c r="G124" s="14"/>
    </row>
    <row r="125" spans="2:7" ht="15.6">
      <c r="B125" s="13"/>
      <c r="C125" s="16"/>
      <c r="D125" s="19"/>
      <c r="E125" s="20"/>
      <c r="F125" s="19"/>
      <c r="G125" s="14"/>
    </row>
    <row r="126" spans="2:7" ht="15.6">
      <c r="B126" s="13"/>
      <c r="C126" s="16"/>
      <c r="D126" s="19"/>
      <c r="E126" s="20"/>
      <c r="F126" s="19"/>
      <c r="G126" s="14"/>
    </row>
    <row r="127" spans="2:7" ht="15.6">
      <c r="B127" s="13"/>
      <c r="C127" s="16"/>
      <c r="D127" s="19"/>
      <c r="E127" s="20"/>
      <c r="F127" s="19"/>
      <c r="G127" s="14"/>
    </row>
    <row r="128" spans="2:7" ht="15.6">
      <c r="B128" s="13"/>
      <c r="C128" s="16"/>
      <c r="D128" s="19"/>
      <c r="E128" s="20"/>
      <c r="F128" s="19"/>
      <c r="G128" s="14"/>
    </row>
    <row r="129" spans="2:7" ht="15.6">
      <c r="B129" s="13"/>
      <c r="C129" s="16"/>
      <c r="D129" s="19"/>
      <c r="E129" s="20"/>
      <c r="F129" s="19"/>
      <c r="G129" s="14"/>
    </row>
    <row r="130" spans="2:7" ht="15.6">
      <c r="B130" s="13"/>
      <c r="C130" s="16"/>
      <c r="D130" s="19"/>
      <c r="E130" s="20"/>
      <c r="F130" s="19"/>
      <c r="G130" s="14"/>
    </row>
    <row r="131" spans="2:7" ht="15.6">
      <c r="B131" s="13"/>
      <c r="C131" s="16"/>
      <c r="D131" s="19"/>
      <c r="E131" s="20"/>
      <c r="F131" s="19"/>
      <c r="G131" s="14"/>
    </row>
    <row r="132" spans="2:7" ht="15.6">
      <c r="B132" s="13"/>
      <c r="C132" s="16"/>
      <c r="D132" s="19"/>
      <c r="E132" s="20"/>
      <c r="F132" s="19"/>
      <c r="G132" s="14"/>
    </row>
    <row r="133" spans="2:7" ht="15.6">
      <c r="B133" s="13"/>
      <c r="C133" s="16"/>
      <c r="D133" s="19"/>
      <c r="E133" s="20"/>
      <c r="F133" s="19"/>
      <c r="G133" s="14"/>
    </row>
    <row r="134" spans="2:7" ht="15.6">
      <c r="B134" s="13"/>
      <c r="C134" s="16"/>
      <c r="D134" s="19"/>
      <c r="E134" s="20"/>
      <c r="F134" s="19"/>
      <c r="G134" s="14"/>
    </row>
    <row r="135" spans="2:7" ht="15.6">
      <c r="B135" s="13"/>
      <c r="C135" s="16"/>
      <c r="D135" s="19"/>
      <c r="E135" s="20"/>
      <c r="F135" s="19"/>
      <c r="G135" s="14"/>
    </row>
    <row r="136" spans="2:7" ht="15.6">
      <c r="B136" s="13"/>
      <c r="C136" s="16"/>
      <c r="D136" s="19"/>
      <c r="E136" s="20"/>
      <c r="F136" s="19"/>
      <c r="G136" s="14"/>
    </row>
    <row r="137" spans="2:7" ht="15.6">
      <c r="B137" s="13"/>
      <c r="C137" s="16"/>
      <c r="D137" s="19"/>
      <c r="E137" s="20"/>
      <c r="F137" s="19"/>
      <c r="G137" s="14"/>
    </row>
    <row r="138" spans="2:7" ht="15.6">
      <c r="B138" s="13"/>
      <c r="C138" s="16"/>
      <c r="D138" s="19"/>
      <c r="E138" s="20"/>
      <c r="F138" s="19"/>
      <c r="G138" s="14"/>
    </row>
    <row r="139" spans="2:7" ht="15.6">
      <c r="B139" s="13"/>
      <c r="C139" s="16"/>
      <c r="D139" s="19"/>
      <c r="E139" s="20"/>
      <c r="F139" s="19"/>
      <c r="G139" s="14"/>
    </row>
    <row r="140" spans="2:7" ht="15.6">
      <c r="B140" s="13"/>
      <c r="C140" s="16"/>
      <c r="D140" s="19"/>
      <c r="E140" s="20"/>
      <c r="F140" s="19"/>
      <c r="G140" s="14"/>
    </row>
    <row r="141" spans="2:7" ht="15.6">
      <c r="B141" s="13"/>
      <c r="C141" s="16"/>
      <c r="D141" s="19"/>
      <c r="E141" s="20"/>
      <c r="F141" s="19"/>
      <c r="G141" s="14"/>
    </row>
    <row r="142" spans="2:7" ht="15.6">
      <c r="B142" s="13"/>
      <c r="C142" s="16"/>
      <c r="D142" s="19"/>
      <c r="E142" s="20"/>
      <c r="F142" s="19"/>
      <c r="G142" s="14"/>
    </row>
    <row r="143" spans="2:7" ht="15.6">
      <c r="B143" s="13"/>
      <c r="C143" s="16"/>
      <c r="D143" s="19"/>
      <c r="E143" s="20"/>
      <c r="F143" s="19"/>
      <c r="G143" s="14"/>
    </row>
    <row r="144" spans="2:7" ht="15.6">
      <c r="B144" s="13"/>
      <c r="C144" s="16"/>
      <c r="D144" s="19"/>
      <c r="E144" s="20"/>
      <c r="F144" s="19"/>
      <c r="G144" s="14"/>
    </row>
  </sheetData>
  <mergeCells count="5">
    <mergeCell ref="A1:H2"/>
    <mergeCell ref="C4:C5"/>
    <mergeCell ref="B4:B5"/>
    <mergeCell ref="D4:F4"/>
    <mergeCell ref="G4:G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5" tint="-0.249977111117893"/>
  </sheetPr>
  <dimension ref="B1:G33"/>
  <sheetViews>
    <sheetView workbookViewId="0">
      <selection activeCell="A3" sqref="A3:XFD12"/>
    </sheetView>
  </sheetViews>
  <sheetFormatPr baseColWidth="10" defaultRowHeight="14.4"/>
  <cols>
    <col min="1" max="1" width="2.5546875" customWidth="1"/>
    <col min="2" max="2" width="17.21875" customWidth="1"/>
    <col min="3" max="3" width="36.5546875" customWidth="1"/>
    <col min="7" max="7" width="57.6640625" customWidth="1"/>
    <col min="8" max="8" width="3.109375" customWidth="1"/>
  </cols>
  <sheetData>
    <row r="1" spans="2:7">
      <c r="B1" s="102" t="s">
        <v>246</v>
      </c>
      <c r="C1" s="102"/>
      <c r="D1" s="102"/>
      <c r="E1" s="102"/>
      <c r="F1" s="102"/>
      <c r="G1" s="102"/>
    </row>
    <row r="2" spans="2:7">
      <c r="B2" s="102"/>
      <c r="C2" s="102"/>
      <c r="D2" s="102"/>
      <c r="E2" s="102"/>
      <c r="F2" s="102"/>
      <c r="G2" s="102"/>
    </row>
    <row r="3" spans="2:7" ht="23.4" hidden="1">
      <c r="B3" s="5"/>
      <c r="C3" s="5"/>
      <c r="D3" s="5"/>
      <c r="E3" s="5"/>
      <c r="F3" s="5"/>
      <c r="G3" s="5"/>
    </row>
    <row r="4" spans="2:7" hidden="1">
      <c r="B4" s="38"/>
      <c r="C4" s="38" t="s">
        <v>262</v>
      </c>
      <c r="D4" s="38"/>
      <c r="E4" s="38" t="s">
        <v>274</v>
      </c>
      <c r="F4" s="38"/>
      <c r="G4" s="38" t="s">
        <v>266</v>
      </c>
    </row>
    <row r="5" spans="2:7" hidden="1">
      <c r="C5" t="s">
        <v>240</v>
      </c>
      <c r="G5" t="s">
        <v>267</v>
      </c>
    </row>
    <row r="6" spans="2:7" hidden="1">
      <c r="C6" t="s">
        <v>255</v>
      </c>
      <c r="E6" t="s">
        <v>250</v>
      </c>
      <c r="G6" t="s">
        <v>268</v>
      </c>
    </row>
    <row r="7" spans="2:7" hidden="1">
      <c r="C7" t="s">
        <v>245</v>
      </c>
      <c r="E7" t="s">
        <v>252</v>
      </c>
      <c r="G7" t="s">
        <v>272</v>
      </c>
    </row>
    <row r="8" spans="2:7" hidden="1">
      <c r="C8" t="s">
        <v>244</v>
      </c>
      <c r="G8" t="s">
        <v>270</v>
      </c>
    </row>
    <row r="9" spans="2:7" hidden="1">
      <c r="G9" t="s">
        <v>271</v>
      </c>
    </row>
    <row r="10" spans="2:7" hidden="1">
      <c r="G10" t="s">
        <v>269</v>
      </c>
    </row>
    <row r="11" spans="2:7" hidden="1">
      <c r="G11" t="s">
        <v>273</v>
      </c>
    </row>
    <row r="12" spans="2:7" hidden="1"/>
    <row r="14" spans="2:7" ht="18">
      <c r="B14" s="110" t="s">
        <v>242</v>
      </c>
      <c r="C14" s="105" t="s">
        <v>243</v>
      </c>
      <c r="D14" s="107" t="s">
        <v>254</v>
      </c>
      <c r="E14" s="107"/>
      <c r="F14" s="107"/>
      <c r="G14" s="108" t="s">
        <v>7</v>
      </c>
    </row>
    <row r="15" spans="2:7" ht="18.600000000000001" thickBot="1">
      <c r="B15" s="111"/>
      <c r="C15" s="106"/>
      <c r="D15" s="6" t="s">
        <v>245</v>
      </c>
      <c r="E15" s="7" t="s">
        <v>244</v>
      </c>
      <c r="F15" s="8" t="s">
        <v>247</v>
      </c>
      <c r="G15" s="109"/>
    </row>
    <row r="16" spans="2:7" ht="15.6">
      <c r="B16" s="9" t="s">
        <v>240</v>
      </c>
      <c r="C16" s="22" t="s">
        <v>256</v>
      </c>
      <c r="D16" s="31">
        <v>50</v>
      </c>
      <c r="E16" s="32">
        <v>50</v>
      </c>
      <c r="F16" s="29">
        <v>20</v>
      </c>
      <c r="G16" s="11"/>
    </row>
    <row r="17" spans="2:7" ht="15.6">
      <c r="B17" s="12" t="s">
        <v>240</v>
      </c>
      <c r="C17" s="23" t="s">
        <v>257</v>
      </c>
      <c r="D17" s="33">
        <v>70</v>
      </c>
      <c r="E17" s="34">
        <v>30</v>
      </c>
      <c r="F17" s="30">
        <v>20</v>
      </c>
      <c r="G17" s="14"/>
    </row>
    <row r="18" spans="2:7" ht="15.6">
      <c r="B18" s="12" t="s">
        <v>255</v>
      </c>
      <c r="C18" s="23" t="s">
        <v>258</v>
      </c>
      <c r="D18" s="33">
        <v>50</v>
      </c>
      <c r="E18" s="34">
        <v>50</v>
      </c>
      <c r="F18" s="30">
        <v>0</v>
      </c>
      <c r="G18" s="14"/>
    </row>
    <row r="19" spans="2:7" ht="15.6">
      <c r="B19" s="12" t="s">
        <v>244</v>
      </c>
      <c r="C19" s="23" t="s">
        <v>259</v>
      </c>
      <c r="D19" s="33">
        <v>0</v>
      </c>
      <c r="E19" s="34">
        <v>100</v>
      </c>
      <c r="F19" s="30">
        <v>0</v>
      </c>
      <c r="G19" s="14"/>
    </row>
    <row r="20" spans="2:7" ht="15.6">
      <c r="B20" s="12" t="s">
        <v>245</v>
      </c>
      <c r="C20" s="23" t="s">
        <v>260</v>
      </c>
      <c r="D20" s="33">
        <v>100</v>
      </c>
      <c r="E20" s="34">
        <v>0</v>
      </c>
      <c r="F20" s="30">
        <v>0</v>
      </c>
      <c r="G20" s="14"/>
    </row>
    <row r="21" spans="2:7" ht="15.6">
      <c r="B21" s="12" t="s">
        <v>245</v>
      </c>
      <c r="C21" s="23" t="s">
        <v>261</v>
      </c>
      <c r="D21" s="33">
        <v>100</v>
      </c>
      <c r="E21" s="34">
        <v>0</v>
      </c>
      <c r="F21" s="30">
        <v>0</v>
      </c>
      <c r="G21" s="14"/>
    </row>
    <row r="22" spans="2:7" ht="15.6">
      <c r="B22" s="12"/>
      <c r="C22" s="23"/>
      <c r="D22" s="33"/>
      <c r="E22" s="34"/>
      <c r="F22" s="30"/>
      <c r="G22" s="14"/>
    </row>
    <row r="23" spans="2:7" ht="15.6">
      <c r="B23" s="12"/>
      <c r="C23" s="23"/>
      <c r="D23" s="33"/>
      <c r="E23" s="34"/>
      <c r="F23" s="30"/>
      <c r="G23" s="14"/>
    </row>
    <row r="24" spans="2:7" ht="15.6">
      <c r="B24" s="12"/>
      <c r="C24" s="23"/>
      <c r="D24" s="33"/>
      <c r="E24" s="34"/>
      <c r="F24" s="30"/>
      <c r="G24" s="14"/>
    </row>
    <row r="25" spans="2:7" ht="15.6">
      <c r="B25" s="12"/>
      <c r="C25" s="23"/>
      <c r="D25" s="33"/>
      <c r="E25" s="34"/>
      <c r="F25" s="30"/>
      <c r="G25" s="14"/>
    </row>
    <row r="26" spans="2:7" ht="15.6">
      <c r="B26" s="12"/>
      <c r="C26" s="23"/>
      <c r="D26" s="33"/>
      <c r="E26" s="34"/>
      <c r="F26" s="30"/>
      <c r="G26" s="14"/>
    </row>
    <row r="27" spans="2:7" ht="15.6">
      <c r="B27" s="12"/>
      <c r="C27" s="23"/>
      <c r="D27" s="33"/>
      <c r="E27" s="34"/>
      <c r="F27" s="30"/>
      <c r="G27" s="14"/>
    </row>
    <row r="28" spans="2:7" ht="15.6">
      <c r="B28" s="12"/>
      <c r="C28" s="23"/>
      <c r="D28" s="33"/>
      <c r="E28" s="34"/>
      <c r="F28" s="30"/>
      <c r="G28" s="14"/>
    </row>
    <row r="29" spans="2:7" ht="15.6">
      <c r="B29" s="12"/>
      <c r="C29" s="23"/>
      <c r="D29" s="33"/>
      <c r="E29" s="34"/>
      <c r="F29" s="30"/>
      <c r="G29" s="14"/>
    </row>
    <row r="30" spans="2:7" ht="15.6">
      <c r="B30" s="12"/>
      <c r="C30" s="23"/>
      <c r="D30" s="33"/>
      <c r="E30" s="34"/>
      <c r="F30" s="30"/>
      <c r="G30" s="14"/>
    </row>
    <row r="31" spans="2:7" ht="15.6">
      <c r="B31" s="12"/>
      <c r="C31" s="23"/>
      <c r="D31" s="33"/>
      <c r="E31" s="34"/>
      <c r="F31" s="30"/>
      <c r="G31" s="14"/>
    </row>
    <row r="32" spans="2:7" ht="15.6">
      <c r="B32" s="12"/>
      <c r="C32" s="23"/>
      <c r="D32" s="33"/>
      <c r="E32" s="34"/>
      <c r="F32" s="30"/>
      <c r="G32" s="14"/>
    </row>
    <row r="33" spans="2:7" ht="15.6">
      <c r="B33" s="12"/>
      <c r="C33" s="23"/>
      <c r="D33" s="33"/>
      <c r="E33" s="34"/>
      <c r="F33" s="30"/>
      <c r="G33" s="14"/>
    </row>
  </sheetData>
  <mergeCells count="5">
    <mergeCell ref="B14:B15"/>
    <mergeCell ref="C14:C15"/>
    <mergeCell ref="D14:F14"/>
    <mergeCell ref="G14:G15"/>
    <mergeCell ref="B1:G2"/>
  </mergeCells>
  <dataValidations count="1">
    <dataValidation type="list" allowBlank="1" showInputMessage="1" showErrorMessage="1" sqref="B16:B33">
      <formula1>B_Type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RCP</vt:lpstr>
      <vt:lpstr>BD</vt:lpstr>
      <vt:lpstr>SCH</vt:lpstr>
      <vt:lpstr>A4</vt:lpstr>
      <vt:lpstr>Liste_TPA</vt:lpstr>
      <vt:lpstr>Liste_INA</vt:lpstr>
      <vt:lpstr>Liste_Bases</vt:lpstr>
      <vt:lpstr>B_Type</vt:lpstr>
      <vt:lpstr>Base</vt:lpstr>
      <vt:lpstr>FABR</vt:lpstr>
      <vt:lpstr>INA</vt:lpstr>
      <vt:lpstr>PA</vt:lpstr>
      <vt:lpstr>TPA</vt:lpstr>
      <vt:lpstr>UNITY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2018-09-26T15:39:41Z</dcterms:created>
  <dcterms:modified xsi:type="dcterms:W3CDTF">2018-09-27T12:53:56Z</dcterms:modified>
</cp:coreProperties>
</file>