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odeName="ThisWorkbook1"/>
  <mc:AlternateContent xmlns:mc="http://schemas.openxmlformats.org/markup-compatibility/2006">
    <mc:Choice Requires="x15">
      <x15ac:absPath xmlns:x15ac="http://schemas.microsoft.com/office/spreadsheetml/2010/11/ac" url="/Users/didier/Desktop/ADRIEN/1 - DEVIS/"/>
    </mc:Choice>
  </mc:AlternateContent>
  <xr:revisionPtr revIDLastSave="0" documentId="8_{3F020A98-1C0B-9744-BAC6-9DD1831BFEE0}" xr6:coauthVersionLast="47" xr6:coauthVersionMax="47" xr10:uidLastSave="{00000000-0000-0000-0000-000000000000}"/>
  <bookViews>
    <workbookView xWindow="240" yWindow="460" windowWidth="50960" windowHeight="26640" tabRatio="500" activeTab="1" xr2:uid="{00000000-000D-0000-FFFF-FFFF00000000}"/>
  </bookViews>
  <sheets>
    <sheet name="NEW_DEVIS" sheetId="4" r:id="rId1"/>
    <sheet name="ARTICLES" sheetId="7" r:id="rId2"/>
    <sheet name="Feuille7" sheetId="12" state="hidden" r:id="rId3"/>
  </sheets>
  <definedNames>
    <definedName name="CLIENT">#REF!</definedName>
    <definedName name="DESIGNATION">OFFSET(Tbl_Articles[DÉSIGNATION],,,COUNTA(ARTICLES!$D:$D))</definedName>
    <definedName name="EncartClient">#REF!</definedName>
    <definedName name="FOURNISSEUR">OFFSET(Tbl_Articles[FOURNISSEUR],,,COUNTA(ARTICLES!$B:$B))</definedName>
    <definedName name="ListeFournisseur">OFFSET(#REF!,,,COUNTIF(#REF!,"&lt;&gt;0"))</definedName>
    <definedName name="ListeMarques">OFFSET(#REF!,,,COUNTIF(#REF!,"&lt;&gt;0"))</definedName>
    <definedName name="Lst_Fournisseurs">#REF!</definedName>
    <definedName name="Lst_Marques">#REF!</definedName>
    <definedName name="Lst_NomClients">#REF!</definedName>
    <definedName name="MARQUES">OFFSET(Tbl_Articles[MARQUE],,,COUNTA(ARTICLES!$C:$C))</definedName>
    <definedName name="MenuFournisseur">ARTICLES!$M$1</definedName>
    <definedName name="MenuMarques">ARTICLES!$M$2</definedName>
    <definedName name="Num_Doc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7" i="4" l="1"/>
  <c r="A18" i="4"/>
  <c r="A19" i="4"/>
  <c r="A20" i="4"/>
  <c r="A21" i="4"/>
  <c r="A22" i="4"/>
  <c r="A23" i="4"/>
  <c r="A24" i="4"/>
  <c r="A25" i="4"/>
  <c r="A26" i="4"/>
  <c r="A16" i="4"/>
  <c r="A15" i="4"/>
  <c r="A6" i="7"/>
  <c r="A2" i="7"/>
  <c r="A5" i="7"/>
  <c r="A3" i="7"/>
  <c r="A4" i="7"/>
  <c r="A10" i="7"/>
  <c r="A9" i="7"/>
  <c r="A8" i="7"/>
  <c r="A7" i="7"/>
  <c r="A14" i="4"/>
  <c r="A13" i="4"/>
  <c r="A12" i="4"/>
  <c r="J2" i="7" a="1"/>
  <c r="I2" i="7" a="1"/>
  <c r="I2" i="7" l="1"/>
  <c r="J2" i="7"/>
  <c r="G25" i="4"/>
  <c r="F14" i="4"/>
  <c r="I14" i="4" s="1"/>
  <c r="F16" i="4"/>
  <c r="I16" i="4" s="1"/>
  <c r="F18" i="4"/>
  <c r="I18" i="4" s="1"/>
  <c r="F20" i="4"/>
  <c r="I20" i="4" s="1"/>
  <c r="F22" i="4"/>
  <c r="I22" i="4" s="1"/>
  <c r="F24" i="4"/>
  <c r="I24" i="4" s="1"/>
  <c r="F26" i="4"/>
  <c r="I26" i="4" s="1"/>
  <c r="G14" i="4"/>
  <c r="G16" i="4"/>
  <c r="G18" i="4"/>
  <c r="G20" i="4"/>
  <c r="G22" i="4"/>
  <c r="G24" i="4"/>
  <c r="G26" i="4"/>
  <c r="G12" i="4"/>
  <c r="F13" i="4"/>
  <c r="I13" i="4" s="1"/>
  <c r="F15" i="4"/>
  <c r="I15" i="4" s="1"/>
  <c r="F17" i="4"/>
  <c r="I17" i="4" s="1"/>
  <c r="F19" i="4"/>
  <c r="I19" i="4" s="1"/>
  <c r="F21" i="4"/>
  <c r="I21" i="4" s="1"/>
  <c r="F23" i="4"/>
  <c r="I23" i="4" s="1"/>
  <c r="F25" i="4"/>
  <c r="I25" i="4" s="1"/>
  <c r="G13" i="4"/>
  <c r="G15" i="4"/>
  <c r="G17" i="4"/>
  <c r="G19" i="4"/>
  <c r="G21" i="4"/>
  <c r="G23" i="4"/>
  <c r="F12" i="4"/>
  <c r="I12" i="4" s="1"/>
  <c r="I8" i="4" l="1"/>
  <c r="I7" i="4"/>
  <c r="I3" i="7" a="1"/>
  <c r="J3" i="7" a="1"/>
  <c r="J3" i="7" l="1"/>
  <c r="I3" i="7"/>
  <c r="I9" i="4"/>
  <c r="J4" i="7" a="1"/>
  <c r="I4" i="7" a="1"/>
  <c r="I4" i="7" l="1"/>
  <c r="J4" i="7"/>
  <c r="J5" i="7" a="1"/>
  <c r="I5" i="7" a="1"/>
  <c r="I5" i="7" l="1"/>
  <c r="J5" i="7"/>
  <c r="J6" i="7" a="1"/>
  <c r="I6" i="7" a="1"/>
  <c r="I6" i="7" l="1"/>
  <c r="J6" i="7"/>
  <c r="J7" i="7" a="1"/>
  <c r="I7" i="7" a="1"/>
  <c r="I7" i="7" l="1"/>
  <c r="J7" i="7"/>
  <c r="J8" i="7" a="1"/>
  <c r="I8" i="7" a="1"/>
  <c r="I8" i="7" l="1"/>
  <c r="J8" i="7"/>
  <c r="I9" i="7" a="1"/>
  <c r="J9" i="7" a="1"/>
  <c r="J9" i="7" l="1"/>
  <c r="I9" i="7"/>
  <c r="J10" i="7" a="1"/>
  <c r="I10" i="7" a="1"/>
  <c r="I10" i="7" l="1"/>
  <c r="J10" i="7"/>
  <c r="I11" i="7" a="1"/>
  <c r="J11" i="7" a="1"/>
  <c r="J11" i="7" l="1"/>
  <c r="I11" i="7"/>
  <c r="J12" i="7" a="1"/>
  <c r="I12" i="7" a="1"/>
  <c r="I12" i="7" l="1"/>
  <c r="J12" i="7"/>
  <c r="I13" i="7" a="1"/>
  <c r="J13" i="7" a="1"/>
  <c r="J13" i="7" l="1"/>
  <c r="I13" i="7"/>
  <c r="J14" i="7" a="1"/>
  <c r="I14" i="7" a="1"/>
  <c r="I14" i="7" l="1"/>
  <c r="J14" i="7"/>
  <c r="I15" i="7" a="1"/>
  <c r="J15" i="7" a="1"/>
  <c r="J15" i="7" l="1"/>
  <c r="I15" i="7"/>
  <c r="J16" i="7" a="1"/>
  <c r="I16" i="7" a="1"/>
  <c r="I16" i="7" l="1"/>
  <c r="J16" i="7"/>
  <c r="I17" i="7" a="1"/>
  <c r="J17" i="7" a="1"/>
  <c r="J17" i="7" l="1"/>
  <c r="I17" i="7"/>
  <c r="J18" i="7" a="1"/>
  <c r="I18" i="7" a="1"/>
  <c r="I18" i="7" l="1"/>
  <c r="J18" i="7"/>
  <c r="I19" i="7" a="1"/>
  <c r="J19" i="7" a="1"/>
  <c r="J19" i="7" l="1"/>
  <c r="I19" i="7"/>
  <c r="J20" i="7" a="1"/>
  <c r="I20" i="7" a="1"/>
  <c r="I20" i="7" l="1"/>
  <c r="J20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<sst xmlns="http://schemas.openxmlformats.org/spreadsheetml/2006/main" count="82" uniqueCount="41">
  <si>
    <t>SCI PATOYT JAMIN</t>
  </si>
  <si>
    <t>Libellé</t>
  </si>
  <si>
    <t>P.U</t>
  </si>
  <si>
    <t>TGC</t>
  </si>
  <si>
    <t>Montant HT</t>
  </si>
  <si>
    <t xml:space="preserve">Sortie de câble à assembler Odace, SCHNEIDER ELECTRIC, blanc </t>
  </si>
  <si>
    <t xml:space="preserve">Prise chargeur double usb A+C à assembler Odace, SCHNEIDER ELECTRIC, blanc </t>
  </si>
  <si>
    <t xml:space="preserve">CLIENT : </t>
  </si>
  <si>
    <t>DEVIS N° :</t>
  </si>
  <si>
    <t>DATE :</t>
  </si>
  <si>
    <t>TOTAL FACTURE HT :</t>
  </si>
  <si>
    <t>TGC :</t>
  </si>
  <si>
    <t>TOTAL FACTURE TTC :</t>
  </si>
  <si>
    <t>ID</t>
  </si>
  <si>
    <t>FOURNISSEURS</t>
  </si>
  <si>
    <t>MARQUES</t>
  </si>
  <si>
    <t>Qté</t>
  </si>
  <si>
    <t>Remise</t>
  </si>
  <si>
    <t>HAGER</t>
  </si>
  <si>
    <t>Tableau électrique Hager 4 rangée équipé et pré-cablé Réf 069</t>
  </si>
  <si>
    <t>DUCOS QUINCAILLERIE</t>
  </si>
  <si>
    <t>SCHNEIDER ELECTRIC</t>
  </si>
  <si>
    <t xml:space="preserve">Prise avec terre affleurante à assembler Odace, SCHNEIDER ELECTRIC, blanc </t>
  </si>
  <si>
    <t xml:space="preserve">Prise avec terre connectée, complet Céliane with Netatmo, LEGRAND, gris </t>
  </si>
  <si>
    <t xml:space="preserve">Interrupteur va-et-vient à assembler, LEGRAND Céliane, titane </t>
  </si>
  <si>
    <t xml:space="preserve">Plaque simple Odace Styl, SCHNEIDER ELECTRIC, blanc </t>
  </si>
  <si>
    <t>CODE</t>
  </si>
  <si>
    <t>FOURNISSEUR</t>
  </si>
  <si>
    <t>MARQUE</t>
  </si>
  <si>
    <t>Unité</t>
  </si>
  <si>
    <t>PRIX</t>
  </si>
  <si>
    <t>ELECTROPAC</t>
  </si>
  <si>
    <t xml:space="preserve">Prise avec terre affleurante, à assembler, SCHNEIDER ELECTRIC, Odace, blanc </t>
  </si>
  <si>
    <t>U</t>
  </si>
  <si>
    <t xml:space="preserve">Prise avec terre affleurante, complet, SCHNEIDER ELECTRIC, Odace, blanc </t>
  </si>
  <si>
    <t>LEGRAND</t>
  </si>
  <si>
    <t>CABELEC</t>
  </si>
  <si>
    <t>DESIGNATION</t>
  </si>
  <si>
    <t>DÉSIGNATION</t>
  </si>
  <si>
    <t>Liste Fournisseur</t>
  </si>
  <si>
    <t>Liste 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</si>
</sst>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#\ ##\ ##\ ##\ ##"/>
    <numFmt numFmtId="165" formatCode="0.00\ %"/>
    <numFmt numFmtId="166" formatCode="#,##0&quot; Frs&quot;"/>
    <numFmt numFmtId="167" formatCode="0\ %"/>
    <numFmt numFmtId="168" formatCode="#,##0.00\ [$Frs];\-#,##0.00\ [$Frs]"/>
    <numFmt numFmtId="169" formatCode="#,##0\ [$Frs];\-#,##0\ [$Frs]"/>
  </numFmts>
  <fonts count="17" x14ac:knownFonts="1">
    <font>
      <sz val="11"/>
      <color rgb="FF434343"/>
      <name val="Segoe UI"/>
      <family val="2"/>
      <charset val="1"/>
    </font>
    <font>
      <sz val="12"/>
      <color rgb="FF434343"/>
      <name val="Cambria"/>
      <family val="1"/>
      <charset val="1"/>
    </font>
    <font>
      <sz val="10"/>
      <color rgb="FF000000"/>
      <name val="Cambria"/>
      <family val="1"/>
      <charset val="1"/>
    </font>
    <font>
      <b/>
      <sz val="20"/>
      <color rgb="FF434343"/>
      <name val="Cambria"/>
      <family val="1"/>
      <charset val="1"/>
    </font>
    <font>
      <b/>
      <sz val="12"/>
      <color rgb="FF434343"/>
      <name val="Cambria"/>
      <family val="1"/>
      <charset val="1"/>
    </font>
    <font>
      <b/>
      <sz val="11"/>
      <color rgb="FFFFFFFF"/>
      <name val="Segoe UI"/>
      <family val="2"/>
      <charset val="1"/>
    </font>
    <font>
      <sz val="11"/>
      <color rgb="FF000000"/>
      <name val="Segoe UI"/>
      <family val="2"/>
      <charset val="1"/>
    </font>
    <font>
      <b/>
      <sz val="12"/>
      <color rgb="FFFFFFFF"/>
      <name val="Cambria"/>
      <family val="1"/>
      <charset val="1"/>
    </font>
    <font>
      <b/>
      <sz val="12"/>
      <name val="Cambria"/>
      <family val="1"/>
      <charset val="1"/>
    </font>
    <font>
      <sz val="11"/>
      <color rgb="FF434343"/>
      <name val="Segoe UI"/>
      <family val="2"/>
      <charset val="1"/>
    </font>
    <font>
      <b/>
      <sz val="12"/>
      <color rgb="FF434343"/>
      <name val="Segoe UI"/>
    </font>
    <font>
      <sz val="8"/>
      <name val="Segoe UI"/>
      <family val="2"/>
      <charset val="1"/>
    </font>
    <font>
      <sz val="12"/>
      <color rgb="FF434343"/>
      <name val="Segoe UI"/>
      <family val="2"/>
      <charset val="1"/>
    </font>
    <font>
      <sz val="12"/>
      <color rgb="FF434343"/>
      <name val="Cambria"/>
      <family val="1"/>
    </font>
    <font>
      <sz val="12"/>
      <color rgb="FF000000"/>
      <name val="Cambria"/>
      <family val="1"/>
    </font>
    <font>
      <sz val="12"/>
      <color theme="0"/>
      <name val="Segoe UI"/>
      <family val="2"/>
      <charset val="1"/>
    </font>
    <font>
      <sz val="12"/>
      <name val="Cambria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BBDEFB"/>
        <bgColor rgb="FFAADCF7"/>
      </patternFill>
    </fill>
    <fill>
      <patternFill patternType="solid">
        <fgColor rgb="FFFFFDE7"/>
        <bgColor rgb="FFFFFFFF"/>
      </patternFill>
    </fill>
    <fill>
      <patternFill patternType="solid">
        <fgColor rgb="FFE0E0E0"/>
        <bgColor rgb="FFDAE3F3"/>
      </patternFill>
    </fill>
    <fill>
      <patternFill patternType="solid">
        <fgColor rgb="FF4169E1"/>
        <bgColor rgb="FF666699"/>
      </patternFill>
    </fill>
    <fill>
      <patternFill patternType="solid">
        <fgColor theme="4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hair">
        <color rgb="FF4169E1"/>
      </left>
      <right style="hair">
        <color rgb="FF4169E1"/>
      </right>
      <top style="hair">
        <color rgb="FF4169E1"/>
      </top>
      <bottom style="hair">
        <color rgb="FF4169E1"/>
      </bottom>
      <diagonal/>
    </border>
    <border>
      <left style="thin">
        <color rgb="FFFF8F00"/>
      </left>
      <right style="thin">
        <color rgb="FFFF8F00"/>
      </right>
      <top style="thin">
        <color rgb="FFFF8F00"/>
      </top>
      <bottom style="thin">
        <color rgb="FFFF8F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AADCF7"/>
      </left>
      <right style="thin">
        <color rgb="FFAADCF7"/>
      </right>
      <top/>
      <bottom/>
      <diagonal/>
    </border>
    <border>
      <left style="thin">
        <color rgb="FFF4B183"/>
      </left>
      <right style="thin">
        <color rgb="FFF4B183"/>
      </right>
      <top style="thin">
        <color rgb="FFF4B183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0">
    <xf numFmtId="0" fontId="0" fillId="0" borderId="0">
      <alignment horizontal="left"/>
    </xf>
    <xf numFmtId="0" fontId="1" fillId="0" borderId="1" applyProtection="0">
      <alignment horizontal="center" vertical="center"/>
    </xf>
    <xf numFmtId="14" fontId="9" fillId="0" borderId="0" applyBorder="0">
      <alignment horizontal="left"/>
    </xf>
    <xf numFmtId="0" fontId="1" fillId="2" borderId="1" applyProtection="0">
      <alignment horizontal="center" vertical="center"/>
    </xf>
    <xf numFmtId="0" fontId="1" fillId="3" borderId="2" applyProtection="0">
      <alignment horizontal="center" vertical="center"/>
    </xf>
    <xf numFmtId="0" fontId="1" fillId="0" borderId="2" applyProtection="0">
      <alignment horizontal="center" vertical="center"/>
    </xf>
    <xf numFmtId="164" fontId="9" fillId="0" borderId="0" applyBorder="0">
      <alignment horizontal="left" vertical="top"/>
    </xf>
    <xf numFmtId="165" fontId="9" fillId="0" borderId="0" applyBorder="0" applyProtection="0">
      <alignment horizontal="left" vertical="center"/>
    </xf>
    <xf numFmtId="0" fontId="9" fillId="0" borderId="0" applyBorder="0">
      <alignment horizontal="right" vertical="center"/>
    </xf>
    <xf numFmtId="9" fontId="9" fillId="0" borderId="0" applyFont="0" applyFill="0" applyBorder="0" applyAlignment="0" applyProtection="0"/>
  </cellStyleXfs>
  <cellXfs count="54">
    <xf numFmtId="0" fontId="0" fillId="0" borderId="0" xfId="0">
      <alignment horizontal="left"/>
    </xf>
    <xf numFmtId="0" fontId="0" fillId="0" borderId="0" xfId="0" applyAlignment="1">
      <alignment horizontal="right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>
      <alignment horizontal="left" vertical="center"/>
    </xf>
    <xf numFmtId="166" fontId="4" fillId="4" borderId="4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168" fontId="1" fillId="0" borderId="0" xfId="0" applyNumberFormat="1" applyFont="1" applyAlignment="1" applyProtection="1">
      <alignment horizontal="center" vertical="center"/>
      <protection locked="0"/>
    </xf>
    <xf numFmtId="0" fontId="7" fillId="5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  <protection locked="0"/>
    </xf>
    <xf numFmtId="168" fontId="7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shrinkToFit="1"/>
    </xf>
    <xf numFmtId="167" fontId="1" fillId="0" borderId="0" xfId="0" applyNumberFormat="1" applyFont="1" applyAlignment="1" applyProtection="1">
      <alignment horizontal="center" vertical="center" shrinkToFit="1"/>
      <protection locked="0"/>
    </xf>
    <xf numFmtId="169" fontId="1" fillId="0" borderId="0" xfId="0" applyNumberFormat="1" applyFont="1" applyAlignment="1" applyProtection="1">
      <alignment horizontal="center" vertical="center" shrinkToFit="1"/>
      <protection locked="0"/>
    </xf>
    <xf numFmtId="166" fontId="0" fillId="4" borderId="4" xfId="0" applyNumberFormat="1" applyFill="1" applyBorder="1" applyAlignment="1">
      <alignment horizontal="center" vertical="center" shrinkToFit="1"/>
    </xf>
    <xf numFmtId="0" fontId="12" fillId="0" borderId="0" xfId="0" applyFont="1" applyAlignment="1">
      <alignment horizontal="left" wrapText="1"/>
    </xf>
    <xf numFmtId="0" fontId="12" fillId="0" borderId="0" xfId="0" applyFont="1">
      <alignment horizontal="left"/>
    </xf>
    <xf numFmtId="0" fontId="13" fillId="0" borderId="0" xfId="0" applyFont="1" applyAlignment="1" applyProtection="1">
      <alignment horizontal="center" vertical="center" shrinkToFit="1"/>
      <protection locked="0"/>
    </xf>
    <xf numFmtId="0" fontId="5" fillId="6" borderId="9" xfId="0" applyFont="1" applyFill="1" applyBorder="1" applyAlignment="1" applyProtection="1">
      <alignment horizontal="center" vertical="center" wrapText="1"/>
      <protection locked="0"/>
    </xf>
    <xf numFmtId="0" fontId="5" fillId="6" borderId="10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67" fontId="2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5" fillId="6" borderId="8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166" fontId="0" fillId="0" borderId="5" xfId="0" applyNumberFormat="1" applyBorder="1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9" fontId="0" fillId="0" borderId="5" xfId="9" applyFont="1" applyBorder="1" applyAlignment="1" applyProtection="1">
      <alignment horizontal="center" vertical="center"/>
    </xf>
    <xf numFmtId="9" fontId="0" fillId="0" borderId="0" xfId="9" applyFont="1" applyBorder="1" applyAlignment="1" applyProtection="1">
      <alignment horizontal="center" vertical="center"/>
    </xf>
    <xf numFmtId="9" fontId="0" fillId="0" borderId="0" xfId="9" applyFont="1" applyFill="1" applyBorder="1" applyAlignment="1" applyProtection="1">
      <alignment horizontal="center" vertical="center"/>
    </xf>
    <xf numFmtId="166" fontId="2" fillId="0" borderId="5" xfId="0" applyNumberFormat="1" applyFont="1" applyBorder="1" applyAlignment="1">
      <alignment horizontal="center" vertical="center" shrinkToFit="1"/>
    </xf>
    <xf numFmtId="0" fontId="5" fillId="7" borderId="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7" borderId="4" xfId="0" applyFont="1" applyFill="1" applyBorder="1" applyAlignment="1">
      <alignment horizontal="right" vertical="center"/>
    </xf>
    <xf numFmtId="0" fontId="15" fillId="7" borderId="4" xfId="0" applyFont="1" applyFill="1" applyBorder="1" applyAlignment="1">
      <alignment horizontal="right" vertical="center" wrapText="1"/>
    </xf>
    <xf numFmtId="0" fontId="0" fillId="0" borderId="0" xfId="0" quotePrefix="1" applyAlignment="1">
      <alignment horizontal="left" vertical="center" wrapText="1"/>
    </xf>
    <xf numFmtId="0" fontId="8" fillId="0" borderId="4" xfId="0" applyFont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0" fillId="0" borderId="4" xfId="0" applyBorder="1" applyAlignment="1">
      <alignment horizontal="right" vertical="center" wrapText="1"/>
    </xf>
    <xf numFmtId="0" fontId="10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4" borderId="0" xfId="0" applyFill="1" applyAlignment="1">
      <alignment horizontal="center" vertical="center"/>
    </xf>
  </cellXfs>
  <cellStyles count="10">
    <cellStyle name="Bordur coté" xfId="1" xr:uid="{00000000-0005-0000-0000-000006000000}"/>
    <cellStyle name="Date" xfId="2" xr:uid="{00000000-0005-0000-0000-000007000000}"/>
    <cellStyle name="Fond Bleu + Cadre" xfId="3" xr:uid="{00000000-0005-0000-0000-000008000000}"/>
    <cellStyle name="Fond Jaune + Cadre" xfId="4" xr:uid="{00000000-0005-0000-0000-000009000000}"/>
    <cellStyle name="Fond transparent + Cadre Jaune" xfId="5" xr:uid="{00000000-0005-0000-0000-00000A000000}"/>
    <cellStyle name="Normal" xfId="0" builtinId="0"/>
    <cellStyle name="Phone" xfId="6" xr:uid="{00000000-0005-0000-0000-00000B000000}"/>
    <cellStyle name="Pourcentage" xfId="9" builtinId="5"/>
    <cellStyle name="Pourcentage 2" xfId="7" xr:uid="{00000000-0005-0000-0000-00000C000000}"/>
    <cellStyle name="Right Alignment" xfId="8" xr:uid="{00000000-0005-0000-0000-00000D000000}"/>
  </cellStyles>
  <dxfs count="21"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6" formatCode="#,##0&quot; Frs&quot;"/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border diagonalUp="0" diagonalDown="0">
        <right style="thin">
          <color auto="1"/>
        </right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Segoe UI"/>
        <family val="2"/>
        <charset val="1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C000"/>
      <rgbColor rgb="FFE040FB"/>
      <rgbColor rgb="FF00FFFF"/>
      <rgbColor rgb="FF800000"/>
      <rgbColor rgb="FF008000"/>
      <rgbColor rgb="FF000080"/>
      <rgbColor rgb="FF808000"/>
      <rgbColor rgb="FF800080"/>
      <rgbColor rgb="FF008080"/>
      <rgbColor rgb="FFFBE5D6"/>
      <rgbColor rgb="FF808080"/>
      <rgbColor rgb="FF9999FF"/>
      <rgbColor rgb="FF7030A0"/>
      <rgbColor rgb="FFFFFDE7"/>
      <rgbColor rgb="FFDEEBF7"/>
      <rgbColor rgb="FF660066"/>
      <rgbColor rgb="FFFFAB40"/>
      <rgbColor rgb="FF0066CC"/>
      <rgbColor rgb="FFBBDEF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AE3F3"/>
      <rgbColor rgb="FFE0E0E0"/>
      <rgbColor rgb="FFFFF2CC"/>
      <rgbColor rgb="FFAADCF7"/>
      <rgbColor rgb="FFFF99CC"/>
      <rgbColor rgb="FFCC99FF"/>
      <rgbColor rgb="FFF4B183"/>
      <rgbColor rgb="FF4169E1"/>
      <rgbColor rgb="FF33CCCC"/>
      <rgbColor rgb="FF99CC00"/>
      <rgbColor rgb="FFFFD700"/>
      <rgbColor rgb="FFFF8F00"/>
      <rgbColor rgb="FFED7D31"/>
      <rgbColor rgb="FF666699"/>
      <rgbColor rgb="FF969696"/>
      <rgbColor rgb="FF203864"/>
      <rgbColor rgb="FF4CAF50"/>
      <rgbColor rgb="FF003300"/>
      <rgbColor rgb="FF434343"/>
      <rgbColor rgb="FFB71C1C"/>
      <rgbColor rgb="FF993366"/>
      <rgbColor rgb="FF333399"/>
      <rgbColor rgb="FF42424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11546</xdr:colOff>
      <xdr:row>0</xdr:row>
      <xdr:rowOff>59400</xdr:rowOff>
    </xdr:from>
    <xdr:to>
      <xdr:col>8</xdr:col>
      <xdr:colOff>862921</xdr:colOff>
      <xdr:row>0</xdr:row>
      <xdr:rowOff>803880</xdr:rowOff>
    </xdr:to>
    <xdr:sp macro="" textlink="">
      <xdr:nvSpPr>
        <xdr:cNvPr id="11" name="Rectangle : coins arrondis 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119910" y="59400"/>
          <a:ext cx="11103738" cy="744480"/>
        </a:xfrm>
        <a:prstGeom prst="roundRect">
          <a:avLst>
            <a:gd name="adj" fmla="val 50000"/>
          </a:avLst>
        </a:prstGeom>
        <a:solidFill>
          <a:schemeClr val="accent5">
            <a:lumMod val="20000"/>
            <a:lumOff val="80000"/>
          </a:schemeClr>
        </a:solidFill>
        <a:ln w="0">
          <a:solidFill>
            <a:srgbClr val="32549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vertOverflow="clip" horzOverflow="clip"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fr-FR" sz="3200" b="0" strike="noStrike" spc="-1">
              <a:solidFill>
                <a:srgbClr val="000000"/>
              </a:solidFill>
              <a:latin typeface="Calibri"/>
            </a:rPr>
            <a:t>CRÉATION DEVIS</a:t>
          </a:r>
          <a:endParaRPr lang="fr-FR" sz="3200" b="0" strike="noStrike" spc="-1">
            <a:latin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6B57A8-8C33-5548-9F49-F903B296D270}" name="Tbl_NewDevis" displayName="Tbl_NewDevis" ref="A11:I26" totalsRowShown="0" headerRowDxfId="20" dataDxfId="19" tableBorderDxfId="18">
  <autoFilter ref="A11:I26" xr:uid="{756B57A8-8C33-5548-9F49-F903B296D270}"/>
  <tableColumns count="9">
    <tableColumn id="1" xr3:uid="{62F3C09D-C278-1C44-B007-01B65A574AE9}" name="ID" dataDxfId="17">
      <calculatedColumnFormula>IF(B12="","",LEFT(B12,3)&amp;"-"&amp;LEFT(C12,3)&amp;"."&amp;LEFT(E12,3)&amp;"."&amp;LEN(E12))</calculatedColumnFormula>
    </tableColumn>
    <tableColumn id="2" xr3:uid="{B02E2B06-EDB6-0D47-B7E8-E489C3521090}" name="FOURNISSEURS" dataDxfId="16"/>
    <tableColumn id="3" xr3:uid="{477DF9E3-184A-2646-A83C-4EC1C39B2914}" name="MARQUES" dataDxfId="15"/>
    <tableColumn id="4" xr3:uid="{532785A9-101A-9041-888C-A26131A04475}" name="Qté" dataDxfId="14"/>
    <tableColumn id="5" xr3:uid="{A91F151F-4C55-6D4C-840B-4E94262BB40F}" name="Libellé" dataDxfId="13"/>
    <tableColumn id="6" xr3:uid="{0D73B01F-AC25-2040-8430-557CC43EE321}" name="P.U" dataDxfId="12">
      <calculatedColumnFormula>INDEX(Tbl_Articles[],MATCH(Tbl_NewDevis[[#This Row],[ID]],Tbl_Articles[CODE],0),7)</calculatedColumnFormula>
    </tableColumn>
    <tableColumn id="7" xr3:uid="{FA0ED30A-E488-9A4E-8355-5E223179757D}" name="TGC" dataDxfId="11" dataCellStyle="Pourcentage">
      <calculatedColumnFormula>INDEX(Tbl_Articles[],MATCH(Tbl_NewDevis[[#This Row],[ID]],Tbl_Articles[CODE],0),6)</calculatedColumnFormula>
    </tableColumn>
    <tableColumn id="8" xr3:uid="{F6248CBE-6EA6-2F4A-9986-6FB34105C48F}" name="Remise" dataDxfId="10"/>
    <tableColumn id="9" xr3:uid="{1B3E4F13-3AEE-A44E-B6E8-C42770095B1A}" name="Montant HT" dataDxfId="9">
      <calculatedColumnFormula>IFERROR((D12*F12)-(F12*H12),"")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bl_Articles" displayName="Tbl_Articles" ref="A1:G10" totalsRowShown="0" headerRowDxfId="8" dataDxfId="7">
  <autoFilter ref="A1:G10" xr:uid="{00000000-0009-0000-0100-000001000000}"/>
  <sortState xmlns:xlrd2="http://schemas.microsoft.com/office/spreadsheetml/2017/richdata2" ref="A2:G10">
    <sortCondition ref="C1:C10"/>
  </sortState>
  <tableColumns count="7">
    <tableColumn id="1" xr3:uid="{00000000-0010-0000-0400-000001000000}" name="CODE" dataDxfId="6"/>
    <tableColumn id="2" xr3:uid="{00000000-0010-0000-0400-000002000000}" name="FOURNISSEUR" dataDxfId="5"/>
    <tableColumn id="3" xr3:uid="{00000000-0010-0000-0400-000003000000}" name="MARQUE" dataDxfId="4"/>
    <tableColumn id="4" xr3:uid="{00000000-0010-0000-0400-000004000000}" name="DÉSIGNATION" dataDxfId="3"/>
    <tableColumn id="5" xr3:uid="{00000000-0010-0000-0400-000005000000}" name="Unité" dataDxfId="2"/>
    <tableColumn id="6" xr3:uid="{00000000-0010-0000-0400-000006000000}" name="TGC" dataDxfId="1"/>
    <tableColumn id="7" xr3:uid="{00000000-0010-0000-0400-000007000000}" name="PRIX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040FB"/>
  </sheetPr>
  <dimension ref="A1:I56"/>
  <sheetViews>
    <sheetView zoomScaleNormal="100" workbookViewId="0">
      <selection activeCell="L28" sqref="L28"/>
    </sheetView>
  </sheetViews>
  <sheetFormatPr baseColWidth="10" defaultColWidth="9.1640625" defaultRowHeight="14" x14ac:dyDescent="0.2"/>
  <cols>
    <col min="1" max="1" width="15.5" style="3" customWidth="1"/>
    <col min="2" max="2" width="15.1640625" style="3" customWidth="1"/>
    <col min="3" max="3" width="15.33203125" style="3" customWidth="1"/>
    <col min="4" max="4" width="11.5" style="3" customWidth="1"/>
    <col min="5" max="5" width="64.83203125" style="3" customWidth="1"/>
    <col min="9" max="9" width="12.5" style="3" customWidth="1"/>
    <col min="12" max="12" width="40.83203125" customWidth="1"/>
    <col min="13" max="13" width="73.5" customWidth="1"/>
  </cols>
  <sheetData>
    <row r="1" spans="1:9" ht="70.5" customHeight="1" x14ac:dyDescent="0.2">
      <c r="D1" s="51"/>
      <c r="E1" s="51"/>
      <c r="F1" s="51"/>
      <c r="G1" s="51"/>
      <c r="H1" s="51"/>
      <c r="I1" s="51"/>
    </row>
    <row r="3" spans="1:9" s="7" customFormat="1" ht="19.5" customHeight="1" x14ac:dyDescent="0.2">
      <c r="B3" s="1" t="s">
        <v>7</v>
      </c>
      <c r="C3" s="50" t="s">
        <v>0</v>
      </c>
      <c r="D3" s="50"/>
      <c r="F3" s="52" t="s">
        <v>8</v>
      </c>
      <c r="G3" s="52"/>
      <c r="H3" s="53"/>
      <c r="I3" s="53"/>
    </row>
    <row r="4" spans="1:9" ht="4.5" customHeight="1" x14ac:dyDescent="0.2"/>
    <row r="5" spans="1:9" ht="19.5" customHeight="1" x14ac:dyDescent="0.2">
      <c r="F5" s="52" t="s">
        <v>9</v>
      </c>
      <c r="G5" s="52"/>
      <c r="H5" s="53"/>
      <c r="I5" s="53"/>
    </row>
    <row r="7" spans="1:9" ht="27.75" customHeight="1" x14ac:dyDescent="0.2">
      <c r="F7" s="49" t="s">
        <v>10</v>
      </c>
      <c r="G7" s="49"/>
      <c r="H7" s="49"/>
      <c r="I7" s="18">
        <f>SUM(NEW_DEVIS!$I$12:$I$26)</f>
        <v>4820</v>
      </c>
    </row>
    <row r="8" spans="1:9" ht="27.75" customHeight="1" x14ac:dyDescent="0.2">
      <c r="F8" s="49" t="s">
        <v>11</v>
      </c>
      <c r="G8" s="49"/>
      <c r="H8" s="49"/>
      <c r="I8" s="18">
        <f>SUMPRODUCT(NEW_DEVIS!$G$12:$G$26,NEW_DEVIS!$I$12:$I$26)</f>
        <v>0</v>
      </c>
    </row>
    <row r="9" spans="1:9" ht="27.75" customHeight="1" x14ac:dyDescent="0.2">
      <c r="F9" s="49" t="s">
        <v>12</v>
      </c>
      <c r="G9" s="49"/>
      <c r="H9" s="49"/>
      <c r="I9" s="8">
        <f>SUM(I7:I8)</f>
        <v>4820</v>
      </c>
    </row>
    <row r="11" spans="1:9" s="4" customFormat="1" ht="30" customHeight="1" x14ac:dyDescent="0.2">
      <c r="A11" s="30" t="s">
        <v>13</v>
      </c>
      <c r="B11" s="22" t="s">
        <v>14</v>
      </c>
      <c r="C11" s="22" t="s">
        <v>15</v>
      </c>
      <c r="D11" s="22" t="s">
        <v>16</v>
      </c>
      <c r="E11" s="22" t="s">
        <v>1</v>
      </c>
      <c r="F11" s="32" t="s">
        <v>2</v>
      </c>
      <c r="G11" s="32" t="s">
        <v>3</v>
      </c>
      <c r="H11" s="23" t="s">
        <v>17</v>
      </c>
      <c r="I11" s="32" t="s">
        <v>4</v>
      </c>
    </row>
    <row r="12" spans="1:9" ht="30" customHeight="1" x14ac:dyDescent="0.2">
      <c r="A12" s="31" t="str">
        <f>IF(B12="","",LEFT(B12,3)&amp;"-"&amp;LEFT(C12,3)&amp;"."&amp;LEFT(E12,3)&amp;"."&amp;LEN(E12))</f>
        <v>ELE-SCH.Tab.61</v>
      </c>
      <c r="B12" s="24" t="s">
        <v>31</v>
      </c>
      <c r="C12" s="24" t="s">
        <v>21</v>
      </c>
      <c r="D12" s="25">
        <v>1</v>
      </c>
      <c r="E12" s="26" t="s">
        <v>19</v>
      </c>
      <c r="F12" s="33" t="str">
        <f>IFERROR(INDEX(Tbl_Articles[],MATCH(Tbl_NewDevis[[#This Row],[ID]],Tbl_Articles[CODE],0),7),"")</f>
        <v/>
      </c>
      <c r="G12" s="35" t="str">
        <f>IFERROR(INDEX(Tbl_Articles[],MATCH(Tbl_NewDevis[[#This Row],[ID]],Tbl_Articles[CODE],0),6),"")</f>
        <v/>
      </c>
      <c r="H12" s="27"/>
      <c r="I12" s="38" t="str">
        <f>IFERROR((D12*F12)-(F12*H12),"")</f>
        <v/>
      </c>
    </row>
    <row r="13" spans="1:9" ht="30" customHeight="1" x14ac:dyDescent="0.2">
      <c r="A13" s="31" t="str">
        <f>IF(B13="","",LEFT(B13,3)&amp;"-"&amp;LEFT(C13,3)&amp;"."&amp;LEFT(E13,3)&amp;"."&amp;LEN(E13))</f>
        <v>ELE-SCH.Pla.52</v>
      </c>
      <c r="B13" s="24" t="s">
        <v>31</v>
      </c>
      <c r="C13" s="24" t="s">
        <v>21</v>
      </c>
      <c r="D13" s="25">
        <v>1</v>
      </c>
      <c r="E13" s="26" t="s">
        <v>25</v>
      </c>
      <c r="F13" s="33" t="str">
        <f>IFERROR(INDEX(Tbl_Articles[],MATCH(Tbl_NewDevis[[#This Row],[ID]],Tbl_Articles[CODE],0),7),"")</f>
        <v/>
      </c>
      <c r="G13" s="36" t="str">
        <f>IFERROR(INDEX(Tbl_Articles[],MATCH(Tbl_NewDevis[[#This Row],[ID]],Tbl_Articles[CODE],0),6),"")</f>
        <v/>
      </c>
      <c r="H13" s="27"/>
      <c r="I13" s="38" t="str">
        <f t="shared" ref="I13:I26" si="0">IFERROR((D13*F13)-(F13*H13),"")</f>
        <v/>
      </c>
    </row>
    <row r="14" spans="1:9" ht="30" customHeight="1" x14ac:dyDescent="0.2">
      <c r="A14" s="31" t="str">
        <f>IF(B14="","",LEFT(B14,3)&amp;"-"&amp;LEFT(C14,3)&amp;"."&amp;LEFT(E14,3)&amp;"."&amp;LEN(E14))</f>
        <v>CAB-LEG.Int.62</v>
      </c>
      <c r="B14" s="24" t="s">
        <v>36</v>
      </c>
      <c r="C14" s="24" t="s">
        <v>35</v>
      </c>
      <c r="D14" s="25">
        <v>1</v>
      </c>
      <c r="E14" s="26" t="s">
        <v>24</v>
      </c>
      <c r="F14" s="33">
        <f>IFERROR(INDEX(Tbl_Articles[],MATCH(Tbl_NewDevis[[#This Row],[ID]],Tbl_Articles[CODE],0),7),"")</f>
        <v>1790</v>
      </c>
      <c r="G14" s="36">
        <f>IFERROR(INDEX(Tbl_Articles[],MATCH(Tbl_NewDevis[[#This Row],[ID]],Tbl_Articles[CODE],0),6),"")</f>
        <v>0</v>
      </c>
      <c r="H14" s="27"/>
      <c r="I14" s="38">
        <f t="shared" si="0"/>
        <v>1790</v>
      </c>
    </row>
    <row r="15" spans="1:9" ht="30" customHeight="1" x14ac:dyDescent="0.2">
      <c r="A15" s="4" t="str">
        <f>IF(B15="","",LEFT(B15,3)&amp;"-"&amp;LEFT(C15,3)&amp;"."&amp;LEFT(E15,3)&amp;"."&amp;LEN(E15))</f>
        <v>DUC-SCH.Pri.74</v>
      </c>
      <c r="B15" s="24" t="s">
        <v>20</v>
      </c>
      <c r="C15" s="28" t="s">
        <v>21</v>
      </c>
      <c r="D15" s="28">
        <v>2</v>
      </c>
      <c r="E15" s="29" t="s">
        <v>22</v>
      </c>
      <c r="F15" s="33">
        <f>IFERROR(INDEX(Tbl_Articles[],MATCH(Tbl_NewDevis[[#This Row],[ID]],Tbl_Articles[CODE],0),7),"")</f>
        <v>620</v>
      </c>
      <c r="G15" s="36">
        <f>IFERROR(INDEX(Tbl_Articles[],MATCH(Tbl_NewDevis[[#This Row],[ID]],Tbl_Articles[CODE],0),6),"")</f>
        <v>0</v>
      </c>
      <c r="H15" s="2"/>
      <c r="I15" s="38">
        <f t="shared" si="0"/>
        <v>1240</v>
      </c>
    </row>
    <row r="16" spans="1:9" ht="30" customHeight="1" x14ac:dyDescent="0.2">
      <c r="A16" s="4" t="str">
        <f>IF(B16="","",LEFT(B16,3)&amp;"-"&amp;LEFT(C16,3)&amp;"."&amp;LEFT(E16,3)&amp;"."&amp;LEN(E16))</f>
        <v>CAB-LEG.Int.62</v>
      </c>
      <c r="B16" s="28" t="s">
        <v>36</v>
      </c>
      <c r="C16" s="28" t="s">
        <v>35</v>
      </c>
      <c r="D16" s="28">
        <v>1</v>
      </c>
      <c r="E16" s="29" t="s">
        <v>24</v>
      </c>
      <c r="F16" s="33">
        <f>IFERROR(INDEX(Tbl_Articles[],MATCH(Tbl_NewDevis[[#This Row],[ID]],Tbl_Articles[CODE],0),7),"")</f>
        <v>1790</v>
      </c>
      <c r="G16" s="36">
        <f>IFERROR(INDEX(Tbl_Articles[],MATCH(Tbl_NewDevis[[#This Row],[ID]],Tbl_Articles[CODE],0),6),"")</f>
        <v>0</v>
      </c>
      <c r="H16" s="2"/>
      <c r="I16" s="38">
        <f t="shared" si="0"/>
        <v>1790</v>
      </c>
    </row>
    <row r="17" spans="1:9" ht="30" customHeight="1" x14ac:dyDescent="0.2">
      <c r="A17" s="4" t="str">
        <f t="shared" ref="A17:A26" si="1">IF(B17="","",LEFT(B17,3)&amp;"-"&amp;LEFT(C17,3)&amp;"."&amp;LEFT(E17,3)&amp;"."&amp;LEN(E17))</f>
        <v/>
      </c>
      <c r="B17" s="28"/>
      <c r="C17" s="28"/>
      <c r="D17" s="28"/>
      <c r="E17" s="29"/>
      <c r="F17" s="34" t="str">
        <f>IFERROR(INDEX(Tbl_Articles[],MATCH(Tbl_NewDevis[[#This Row],[ID]],Tbl_Articles[CODE],0),7),"")</f>
        <v/>
      </c>
      <c r="G17" s="37" t="str">
        <f>IFERROR(INDEX(Tbl_Articles[],MATCH(Tbl_NewDevis[[#This Row],[ID]],Tbl_Articles[CODE],0),6),"")</f>
        <v/>
      </c>
      <c r="H17" s="2"/>
      <c r="I17" s="38" t="str">
        <f t="shared" si="0"/>
        <v/>
      </c>
    </row>
    <row r="18" spans="1:9" ht="30" customHeight="1" x14ac:dyDescent="0.2">
      <c r="A18" s="4" t="str">
        <f t="shared" si="1"/>
        <v/>
      </c>
      <c r="B18" s="28"/>
      <c r="C18" s="28"/>
      <c r="D18" s="28"/>
      <c r="E18" s="29"/>
      <c r="F18" s="34" t="str">
        <f>IFERROR(INDEX(Tbl_Articles[],MATCH(Tbl_NewDevis[[#This Row],[ID]],Tbl_Articles[CODE],0),7),"")</f>
        <v/>
      </c>
      <c r="G18" s="37" t="str">
        <f>IFERROR(INDEX(Tbl_Articles[],MATCH(Tbl_NewDevis[[#This Row],[ID]],Tbl_Articles[CODE],0),6),"")</f>
        <v/>
      </c>
      <c r="H18" s="2"/>
      <c r="I18" s="38" t="str">
        <f t="shared" si="0"/>
        <v/>
      </c>
    </row>
    <row r="19" spans="1:9" ht="30" customHeight="1" x14ac:dyDescent="0.2">
      <c r="A19" s="4" t="str">
        <f t="shared" si="1"/>
        <v/>
      </c>
      <c r="B19" s="28"/>
      <c r="C19" s="28"/>
      <c r="D19" s="28"/>
      <c r="E19" s="29"/>
      <c r="F19" s="34" t="str">
        <f>IFERROR(INDEX(Tbl_Articles[],MATCH(Tbl_NewDevis[[#This Row],[ID]],Tbl_Articles[CODE],0),7),"")</f>
        <v/>
      </c>
      <c r="G19" s="37" t="str">
        <f>IFERROR(INDEX(Tbl_Articles[],MATCH(Tbl_NewDevis[[#This Row],[ID]],Tbl_Articles[CODE],0),6),"")</f>
        <v/>
      </c>
      <c r="H19" s="2"/>
      <c r="I19" s="38" t="str">
        <f t="shared" si="0"/>
        <v/>
      </c>
    </row>
    <row r="20" spans="1:9" ht="30" customHeight="1" x14ac:dyDescent="0.2">
      <c r="A20" s="4" t="str">
        <f t="shared" si="1"/>
        <v/>
      </c>
      <c r="B20" s="28"/>
      <c r="C20" s="28"/>
      <c r="D20" s="28"/>
      <c r="E20" s="29"/>
      <c r="F20" s="34" t="str">
        <f>IFERROR(INDEX(Tbl_Articles[],MATCH(Tbl_NewDevis[[#This Row],[ID]],Tbl_Articles[CODE],0),7),"")</f>
        <v/>
      </c>
      <c r="G20" s="37" t="str">
        <f>IFERROR(INDEX(Tbl_Articles[],MATCH(Tbl_NewDevis[[#This Row],[ID]],Tbl_Articles[CODE],0),6),"")</f>
        <v/>
      </c>
      <c r="H20" s="2"/>
      <c r="I20" s="38" t="str">
        <f t="shared" si="0"/>
        <v/>
      </c>
    </row>
    <row r="21" spans="1:9" ht="30" customHeight="1" x14ac:dyDescent="0.2">
      <c r="A21" s="4" t="str">
        <f t="shared" si="1"/>
        <v/>
      </c>
      <c r="B21" s="28"/>
      <c r="C21" s="28"/>
      <c r="D21" s="28"/>
      <c r="E21" s="29"/>
      <c r="F21" s="34" t="str">
        <f>IFERROR(INDEX(Tbl_Articles[],MATCH(Tbl_NewDevis[[#This Row],[ID]],Tbl_Articles[CODE],0),7),"")</f>
        <v/>
      </c>
      <c r="G21" s="37" t="str">
        <f>IFERROR(INDEX(Tbl_Articles[],MATCH(Tbl_NewDevis[[#This Row],[ID]],Tbl_Articles[CODE],0),6),"")</f>
        <v/>
      </c>
      <c r="H21" s="2"/>
      <c r="I21" s="38" t="str">
        <f t="shared" si="0"/>
        <v/>
      </c>
    </row>
    <row r="22" spans="1:9" ht="30" customHeight="1" x14ac:dyDescent="0.2">
      <c r="A22" s="4" t="str">
        <f t="shared" si="1"/>
        <v/>
      </c>
      <c r="B22" s="28"/>
      <c r="C22" s="28"/>
      <c r="D22" s="28"/>
      <c r="E22" s="29"/>
      <c r="F22" s="34" t="str">
        <f>IFERROR(INDEX(Tbl_Articles[],MATCH(Tbl_NewDevis[[#This Row],[ID]],Tbl_Articles[CODE],0),7),"")</f>
        <v/>
      </c>
      <c r="G22" s="37" t="str">
        <f>IFERROR(INDEX(Tbl_Articles[],MATCH(Tbl_NewDevis[[#This Row],[ID]],Tbl_Articles[CODE],0),6),"")</f>
        <v/>
      </c>
      <c r="H22" s="2"/>
      <c r="I22" s="38" t="str">
        <f t="shared" si="0"/>
        <v/>
      </c>
    </row>
    <row r="23" spans="1:9" ht="30" customHeight="1" x14ac:dyDescent="0.2">
      <c r="A23" s="4" t="str">
        <f t="shared" si="1"/>
        <v/>
      </c>
      <c r="B23" s="28"/>
      <c r="C23" s="28"/>
      <c r="D23" s="28"/>
      <c r="E23" s="29"/>
      <c r="F23" s="34" t="str">
        <f>IFERROR(INDEX(Tbl_Articles[],MATCH(Tbl_NewDevis[[#This Row],[ID]],Tbl_Articles[CODE],0),7),"")</f>
        <v/>
      </c>
      <c r="G23" s="37" t="str">
        <f>IFERROR(INDEX(Tbl_Articles[],MATCH(Tbl_NewDevis[[#This Row],[ID]],Tbl_Articles[CODE],0),6),"")</f>
        <v/>
      </c>
      <c r="H23" s="2"/>
      <c r="I23" s="38" t="str">
        <f t="shared" si="0"/>
        <v/>
      </c>
    </row>
    <row r="24" spans="1:9" ht="30" customHeight="1" x14ac:dyDescent="0.2">
      <c r="A24" s="4" t="str">
        <f t="shared" si="1"/>
        <v/>
      </c>
      <c r="B24" s="28"/>
      <c r="C24" s="28"/>
      <c r="D24" s="28"/>
      <c r="E24" s="29"/>
      <c r="F24" s="34" t="str">
        <f>IFERROR(INDEX(Tbl_Articles[],MATCH(Tbl_NewDevis[[#This Row],[ID]],Tbl_Articles[CODE],0),7),"")</f>
        <v/>
      </c>
      <c r="G24" s="37" t="str">
        <f>IFERROR(INDEX(Tbl_Articles[],MATCH(Tbl_NewDevis[[#This Row],[ID]],Tbl_Articles[CODE],0),6),"")</f>
        <v/>
      </c>
      <c r="H24" s="2"/>
      <c r="I24" s="38" t="str">
        <f t="shared" si="0"/>
        <v/>
      </c>
    </row>
    <row r="25" spans="1:9" ht="30" customHeight="1" x14ac:dyDescent="0.2">
      <c r="A25" s="4" t="str">
        <f t="shared" si="1"/>
        <v/>
      </c>
      <c r="B25" s="28"/>
      <c r="C25" s="28"/>
      <c r="D25" s="28"/>
      <c r="E25" s="29"/>
      <c r="F25" s="34" t="str">
        <f>IFERROR(INDEX(Tbl_Articles[],MATCH(Tbl_NewDevis[[#This Row],[ID]],Tbl_Articles[CODE],0),7),"")</f>
        <v/>
      </c>
      <c r="G25" s="37" t="str">
        <f>IFERROR(INDEX(Tbl_Articles[],MATCH(Tbl_NewDevis[[#This Row],[ID]],Tbl_Articles[CODE],0),6),"")</f>
        <v/>
      </c>
      <c r="H25" s="2"/>
      <c r="I25" s="38" t="str">
        <f t="shared" si="0"/>
        <v/>
      </c>
    </row>
    <row r="26" spans="1:9" ht="30" customHeight="1" x14ac:dyDescent="0.2">
      <c r="A26" s="4" t="str">
        <f t="shared" si="1"/>
        <v/>
      </c>
      <c r="B26" s="28"/>
      <c r="C26" s="28"/>
      <c r="D26" s="28"/>
      <c r="E26" s="29"/>
      <c r="F26" s="34" t="str">
        <f>IFERROR(INDEX(Tbl_Articles[],MATCH(Tbl_NewDevis[[#This Row],[ID]],Tbl_Articles[CODE],0),7),"")</f>
        <v/>
      </c>
      <c r="G26" s="37" t="str">
        <f>IFERROR(INDEX(Tbl_Articles[],MATCH(Tbl_NewDevis[[#This Row],[ID]],Tbl_Articles[CODE],0),6),"")</f>
        <v/>
      </c>
      <c r="H26" s="2"/>
      <c r="I26" s="38" t="str">
        <f t="shared" si="0"/>
        <v/>
      </c>
    </row>
    <row r="27" spans="1:9" ht="30" customHeight="1" x14ac:dyDescent="0.2"/>
    <row r="28" spans="1:9" ht="30" customHeight="1" x14ac:dyDescent="0.2"/>
    <row r="29" spans="1:9" ht="30" customHeight="1" x14ac:dyDescent="0.2"/>
    <row r="30" spans="1:9" ht="30" customHeight="1" x14ac:dyDescent="0.2"/>
    <row r="31" spans="1:9" ht="30" customHeight="1" x14ac:dyDescent="0.2"/>
    <row r="32" spans="1:9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</sheetData>
  <mergeCells count="9">
    <mergeCell ref="F7:H7"/>
    <mergeCell ref="F8:H8"/>
    <mergeCell ref="F9:H9"/>
    <mergeCell ref="C3:D3"/>
    <mergeCell ref="D1:I1"/>
    <mergeCell ref="F3:G3"/>
    <mergeCell ref="H3:I3"/>
    <mergeCell ref="F5:G5"/>
    <mergeCell ref="H5:I5"/>
  </mergeCells>
  <phoneticPr fontId="11" type="noConversion"/>
  <dataValidations count="5">
    <dataValidation type="list" operator="equal" allowBlank="1" showErrorMessage="1" sqref="C3" xr:uid="{00000000-0002-0000-0300-000000000000}">
      <formula1>Lst_NomClients</formula1>
      <formula2>0</formula2>
    </dataValidation>
    <dataValidation type="list" allowBlank="1" showInputMessage="1" showErrorMessage="1" sqref="B12:B26" xr:uid="{00000000-0002-0000-0300-000001000000}">
      <formula1>ListeFournisseur</formula1>
    </dataValidation>
    <dataValidation allowBlank="1" showInputMessage="1" showErrorMessage="1" sqref="A12:A26" xr:uid="{00000000-0002-0000-0300-000004000000}">
      <formula1>Lst_Fournisseurs</formula1>
      <formula2>0</formula2>
    </dataValidation>
    <dataValidation type="list" allowBlank="1" showInputMessage="1" showErrorMessage="1" sqref="E12:E26" xr:uid="{B9927215-1027-BA44-9C74-712E7162BEE7}">
      <formula1>OFFSET(DESIGNATION,MATCH(C12,MARQUES,0)-1,,COUNTIF(MARQUES,C12))</formula1>
    </dataValidation>
    <dataValidation type="list" allowBlank="1" showInputMessage="1" showErrorMessage="1" sqref="C12:C26" xr:uid="{BDD3A0CD-DC80-9C4A-8DCE-7D0AFD0EC9B2}">
      <formula1>ListeMarques</formula1>
    </dataValidation>
  </dataValidation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</sheetPr>
  <dimension ref="A1:AME500"/>
  <sheetViews>
    <sheetView tabSelected="1" topLeftCell="B1" zoomScale="165" zoomScaleNormal="110" workbookViewId="0">
      <pane xSplit="3" topLeftCell="I1" activePane="topRight" state="frozen"/>
      <selection activeCell="B1" sqref="B1"/>
      <selection pane="topRight" activeCell="M3" sqref="M3"/>
    </sheetView>
  </sheetViews>
  <sheetFormatPr baseColWidth="10" defaultColWidth="9.1640625" defaultRowHeight="16" x14ac:dyDescent="0.2"/>
  <cols>
    <col min="1" max="1" width="15.83203125" style="9" hidden="1" customWidth="1"/>
    <col min="2" max="2" width="23.6640625" style="5" customWidth="1"/>
    <col min="3" max="3" width="23.83203125" style="5" customWidth="1"/>
    <col min="4" max="4" width="71.33203125" style="5" customWidth="1"/>
    <col min="5" max="5" width="6.5" style="5" customWidth="1"/>
    <col min="6" max="6" width="20.1640625" style="10" customWidth="1"/>
    <col min="7" max="7" width="13" style="5" customWidth="1"/>
    <col min="8" max="8" width="9.1640625" style="5"/>
    <col min="9" max="9" width="27.33203125" style="4" customWidth="1"/>
    <col min="10" max="10" width="28.33203125" style="4" customWidth="1"/>
    <col min="11" max="11" width="9.1640625" style="5"/>
    <col min="12" max="12" width="14.33203125" style="5" bestFit="1" customWidth="1"/>
    <col min="13" max="13" width="55.6640625" style="5" bestFit="1" customWidth="1"/>
    <col min="14" max="1014" width="9.1640625" style="5"/>
    <col min="1015" max="16384" width="9.1640625" style="20"/>
  </cols>
  <sheetData>
    <row r="1" spans="1:1019" s="14" customFormat="1" ht="27.75" customHeight="1" x14ac:dyDescent="0.2">
      <c r="A1" s="11" t="s">
        <v>26</v>
      </c>
      <c r="B1" s="12" t="s">
        <v>27</v>
      </c>
      <c r="C1" s="12" t="s">
        <v>28</v>
      </c>
      <c r="D1" s="12" t="s">
        <v>38</v>
      </c>
      <c r="E1" s="12" t="s">
        <v>29</v>
      </c>
      <c r="F1" s="12" t="s">
        <v>3</v>
      </c>
      <c r="G1" s="13" t="s">
        <v>30</v>
      </c>
      <c r="I1" s="39" t="s">
        <v>39</v>
      </c>
      <c r="J1" s="39" t="s">
        <v>40</v>
      </c>
      <c r="L1" s="44" t="s">
        <v>14</v>
      </c>
      <c r="M1" s="46" t="s">
        <v>20</v>
      </c>
      <c r="AMA1" s="19"/>
      <c r="AMB1" s="19"/>
      <c r="AMC1" s="19"/>
      <c r="AMD1" s="19"/>
      <c r="AME1" s="19"/>
    </row>
    <row r="2" spans="1:1019" ht="27.75" customHeight="1" x14ac:dyDescent="0.2">
      <c r="A2" s="15" t="str">
        <f t="shared" ref="A2:A10" si="0">IF(B2="","",LEFT(B2,3)&amp;"-"&amp;LEFT(C2,3)&amp;"."&amp;LEFT(D2,3)&amp;"."&amp;LEN(D2))</f>
        <v>DUC-HAG.Tab.61</v>
      </c>
      <c r="B2" s="6" t="s">
        <v>20</v>
      </c>
      <c r="C2" s="6" t="s">
        <v>18</v>
      </c>
      <c r="D2" s="6" t="s">
        <v>19</v>
      </c>
      <c r="E2" s="6" t="s">
        <v>33</v>
      </c>
      <c r="F2" s="16">
        <v>0</v>
      </c>
      <c r="G2" s="17">
        <v>68007</v>
      </c>
      <c r="I2" s="40" t="str">
        <f t="array" aca="1" ref="I2" ca="1">INDEX(FOURNISSEUR,MIN(IF(FOURNISSEUR&lt;&gt;"",IF(COUNTIF(I$1:I1,FOURNISSEUR)=0,ROW(INDIRECT("1:"&amp;ROWS(FOURNISSEUR))),ROWS(FOURNISSEUR)))))</f>
        <v>DUCOS QUINCAILLERIE</v>
      </c>
      <c r="J2" s="40" t="str" cm="1">
        <f t="array" aca="1" ref="J2" ca="1">INDEX(MARQUES,MIN(IF(FOURNISSEUR=MenuFournisseur,IF(COUNTIF(J$1:J1,MARQUES)=0,ROW(INDIRECT("1:"&amp;ROWS(MARQUES))),ROWS(MARQUES)))))</f>
        <v>HAGER</v>
      </c>
      <c r="L2" s="43" t="s">
        <v>15</v>
      </c>
      <c r="M2" s="47" t="s">
        <v>21</v>
      </c>
    </row>
    <row r="3" spans="1:1019" ht="27.75" customHeight="1" x14ac:dyDescent="0.2">
      <c r="A3" s="15" t="str">
        <f t="shared" si="0"/>
        <v>CAB-LEG.Int.62</v>
      </c>
      <c r="B3" s="6" t="s">
        <v>36</v>
      </c>
      <c r="C3" s="6" t="s">
        <v>35</v>
      </c>
      <c r="D3" s="6" t="s">
        <v>24</v>
      </c>
      <c r="E3" s="6" t="s">
        <v>33</v>
      </c>
      <c r="F3" s="16">
        <v>0</v>
      </c>
      <c r="G3" s="17">
        <v>1790</v>
      </c>
      <c r="I3" s="40" t="str" cm="1">
        <f t="array" aca="1" ref="I3" ca="1">INDEX(FOURNISSEUR,MIN(IF(FOURNISSEUR&lt;&gt;"",IF(COUNTIF(I$1:I2,FOURNISSEUR)=0,ROW(INDIRECT("1:"&amp;ROWS(FOURNISSEUR))),ROWS(FOURNISSEUR)))))</f>
        <v>CABELEC</v>
      </c>
      <c r="J3" s="40" t="str" cm="1">
        <f t="array" aca="1" ref="J3" ca="1">INDEX(MARQUES,MIN(IF(FOURNISSEUR=MenuFournisseur,IF(COUNTIF(J$1:J2,MARQUES)=0,ROW(INDIRECT("1:"&amp;ROWS(MARQUES))),ROWS(MARQUES)))))</f>
        <v>SCHNEIDER ELECTRIC</v>
      </c>
      <c r="L3" s="43" t="s">
        <v>37</v>
      </c>
      <c r="M3" s="47" t="s">
        <v>19</v>
      </c>
    </row>
    <row r="4" spans="1:1019" ht="27.75" customHeight="1" x14ac:dyDescent="0.2">
      <c r="A4" s="15" t="str">
        <f t="shared" si="0"/>
        <v>ELE-LEG.Pri.72</v>
      </c>
      <c r="B4" s="6" t="s">
        <v>31</v>
      </c>
      <c r="C4" s="6" t="s">
        <v>35</v>
      </c>
      <c r="D4" s="6" t="s">
        <v>23</v>
      </c>
      <c r="E4" s="6" t="s">
        <v>33</v>
      </c>
      <c r="F4" s="16">
        <v>0</v>
      </c>
      <c r="G4" s="17">
        <v>5955</v>
      </c>
      <c r="I4" s="40" t="str" cm="1">
        <f t="array" aca="1" ref="I4" ca="1">INDEX(FOURNISSEUR,MIN(IF(FOURNISSEUR&lt;&gt;"",IF(COUNTIF(I$1:I3,FOURNISSEUR)=0,ROW(INDIRECT("1:"&amp;ROWS(FOURNISSEUR))),ROWS(FOURNISSEUR)))))</f>
        <v>ELECTROPAC</v>
      </c>
      <c r="J4" s="40" cm="1">
        <f t="array" aca="1" ref="J4" ca="1">INDEX(MARQUES,MIN(IF(FOURNISSEUR=MenuFournisseur,IF(COUNTIF(J$1:J3,MARQUES)=0,ROW(INDIRECT("1:"&amp;ROWS(MARQUES))),ROWS(MARQUES)))))</f>
        <v>0</v>
      </c>
    </row>
    <row r="5" spans="1:1019" ht="27.75" customHeight="1" x14ac:dyDescent="0.2">
      <c r="A5" s="15" t="str">
        <f t="shared" si="0"/>
        <v>DUC-SCH.Pla.52</v>
      </c>
      <c r="B5" s="6" t="s">
        <v>20</v>
      </c>
      <c r="C5" s="6" t="s">
        <v>21</v>
      </c>
      <c r="D5" s="6" t="s">
        <v>25</v>
      </c>
      <c r="E5" s="6" t="s">
        <v>33</v>
      </c>
      <c r="F5" s="16">
        <v>0</v>
      </c>
      <c r="G5" s="17">
        <v>237</v>
      </c>
      <c r="I5" s="40" cm="1">
        <f t="array" aca="1" ref="I5" ca="1">INDEX(FOURNISSEUR,MIN(IF(FOURNISSEUR&lt;&gt;"",IF(COUNTIF(I$1:I4,FOURNISSEUR)=0,ROW(INDIRECT("1:"&amp;ROWS(FOURNISSEUR))),ROWS(FOURNISSEUR)))))</f>
        <v>0</v>
      </c>
      <c r="J5" s="40" cm="1">
        <f t="array" aca="1" ref="J5" ca="1">INDEX(MARQUES,MIN(IF(FOURNISSEUR=MenuFournisseur,IF(COUNTIF(J$1:J4,MARQUES)=0,ROW(INDIRECT("1:"&amp;ROWS(MARQUES))),ROWS(MARQUES)))))</f>
        <v>0</v>
      </c>
    </row>
    <row r="6" spans="1:1019" ht="27.75" customHeight="1" x14ac:dyDescent="0.2">
      <c r="A6" s="15" t="str">
        <f t="shared" si="0"/>
        <v>DUC-SCH.Pri.74</v>
      </c>
      <c r="B6" s="6" t="s">
        <v>20</v>
      </c>
      <c r="C6" s="6" t="s">
        <v>21</v>
      </c>
      <c r="D6" s="6" t="s">
        <v>22</v>
      </c>
      <c r="E6" s="6" t="s">
        <v>33</v>
      </c>
      <c r="F6" s="16">
        <v>0</v>
      </c>
      <c r="G6" s="17">
        <v>620</v>
      </c>
      <c r="I6" s="40" cm="1">
        <f t="array" aca="1" ref="I6" ca="1">INDEX(FOURNISSEUR,MIN(IF(FOURNISSEUR&lt;&gt;"",IF(COUNTIF(I$1:I5,FOURNISSEUR)=0,ROW(INDIRECT("1:"&amp;ROWS(FOURNISSEUR))),ROWS(FOURNISSEUR)))))</f>
        <v>0</v>
      </c>
      <c r="J6" s="40" cm="1">
        <f t="array" aca="1" ref="J6" ca="1">INDEX(MARQUES,MIN(IF(FOURNISSEUR=MenuFournisseur,IF(COUNTIF(J$1:J5,MARQUES)=0,ROW(INDIRECT("1:"&amp;ROWS(MARQUES))),ROWS(MARQUES)))))</f>
        <v>0</v>
      </c>
      <c r="M6" s="48"/>
    </row>
    <row r="7" spans="1:1019" ht="27.75" customHeight="1" x14ac:dyDescent="0.2">
      <c r="A7" s="15" t="str">
        <f t="shared" si="0"/>
        <v>ELE-SCH.Pri.76</v>
      </c>
      <c r="B7" s="6" t="s">
        <v>31</v>
      </c>
      <c r="C7" s="6" t="s">
        <v>21</v>
      </c>
      <c r="D7" s="6" t="s">
        <v>32</v>
      </c>
      <c r="E7" s="6" t="s">
        <v>33</v>
      </c>
      <c r="F7" s="16">
        <v>0</v>
      </c>
      <c r="G7" s="17">
        <v>631</v>
      </c>
      <c r="I7" s="40" cm="1">
        <f t="array" aca="1" ref="I7" ca="1">INDEX(FOURNISSEUR,MIN(IF(FOURNISSEUR&lt;&gt;"",IF(COUNTIF(I$1:I6,FOURNISSEUR)=0,ROW(INDIRECT("1:"&amp;ROWS(FOURNISSEUR))),ROWS(FOURNISSEUR)))))</f>
        <v>0</v>
      </c>
      <c r="J7" s="40" cm="1">
        <f t="array" aca="1" ref="J7" ca="1">INDEX(MARQUES,MIN(IF(FOURNISSEUR=MenuFournisseur,IF(COUNTIF(J$1:J6,MARQUES)=0,ROW(INDIRECT("1:"&amp;ROWS(MARQUES))),ROWS(MARQUES)))))</f>
        <v>0</v>
      </c>
    </row>
    <row r="8" spans="1:1019" ht="27.75" customHeight="1" x14ac:dyDescent="0.2">
      <c r="A8" s="15" t="str">
        <f t="shared" si="0"/>
        <v>ELE-SCH.Pri.72</v>
      </c>
      <c r="B8" s="6" t="s">
        <v>31</v>
      </c>
      <c r="C8" s="6" t="s">
        <v>21</v>
      </c>
      <c r="D8" s="6" t="s">
        <v>34</v>
      </c>
      <c r="E8" s="6" t="s">
        <v>33</v>
      </c>
      <c r="F8" s="16">
        <v>0</v>
      </c>
      <c r="G8" s="17">
        <v>822</v>
      </c>
      <c r="I8" s="40" cm="1">
        <f t="array" aca="1" ref="I8" ca="1">INDEX(FOURNISSEUR,MIN(IF(FOURNISSEUR&lt;&gt;"",IF(COUNTIF(I$1:I7,FOURNISSEUR)=0,ROW(INDIRECT("1:"&amp;ROWS(FOURNISSEUR))),ROWS(FOURNISSEUR)))))</f>
        <v>0</v>
      </c>
      <c r="J8" s="40" cm="1">
        <f t="array" aca="1" ref="J8" ca="1">INDEX(MARQUES,MIN(IF(FOURNISSEUR=MenuFournisseur,IF(COUNTIF(J$1:J7,MARQUES)=0,ROW(INDIRECT("1:"&amp;ROWS(MARQUES))),ROWS(MARQUES)))))</f>
        <v>0</v>
      </c>
    </row>
    <row r="9" spans="1:1019" ht="27.75" customHeight="1" x14ac:dyDescent="0.2">
      <c r="A9" s="15" t="str">
        <f t="shared" si="0"/>
        <v>ELE-SCH.Sor.61</v>
      </c>
      <c r="B9" s="21" t="s">
        <v>31</v>
      </c>
      <c r="C9" s="6" t="s">
        <v>21</v>
      </c>
      <c r="D9" s="6" t="s">
        <v>5</v>
      </c>
      <c r="E9" s="6" t="s">
        <v>33</v>
      </c>
      <c r="F9" s="16">
        <v>0</v>
      </c>
      <c r="G9" s="17">
        <v>1192</v>
      </c>
      <c r="I9" s="40" cm="1">
        <f t="array" aca="1" ref="I9" ca="1">INDEX(FOURNISSEUR,MIN(IF(FOURNISSEUR&lt;&gt;"",IF(COUNTIF(I$1:I8,FOURNISSEUR)=0,ROW(INDIRECT("1:"&amp;ROWS(FOURNISSEUR))),ROWS(FOURNISSEUR)))))</f>
        <v>0</v>
      </c>
      <c r="J9" s="40" cm="1">
        <f t="array" aca="1" ref="J9" ca="1">INDEX(MARQUES,MIN(IF(FOURNISSEUR=MenuFournisseur,IF(COUNTIF(J$1:J8,MARQUES)=0,ROW(INDIRECT("1:"&amp;ROWS(MARQUES))),ROWS(MARQUES)))))</f>
        <v>0</v>
      </c>
    </row>
    <row r="10" spans="1:1019" ht="27.75" customHeight="1" x14ac:dyDescent="0.2">
      <c r="A10" s="15" t="str">
        <f t="shared" si="0"/>
        <v>ELE-SCH.Pri.75</v>
      </c>
      <c r="B10" s="21" t="s">
        <v>31</v>
      </c>
      <c r="C10" s="6" t="s">
        <v>21</v>
      </c>
      <c r="D10" s="6" t="s">
        <v>6</v>
      </c>
      <c r="E10" s="6" t="s">
        <v>33</v>
      </c>
      <c r="F10" s="16">
        <v>0</v>
      </c>
      <c r="G10" s="17">
        <v>4403</v>
      </c>
      <c r="I10" s="40" cm="1">
        <f t="array" aca="1" ref="I10" ca="1">INDEX(FOURNISSEUR,MIN(IF(FOURNISSEUR&lt;&gt;"",IF(COUNTIF(I$1:I9,FOURNISSEUR)=0,ROW(INDIRECT("1:"&amp;ROWS(FOURNISSEUR))),ROWS(FOURNISSEUR)))))</f>
        <v>0</v>
      </c>
      <c r="J10" s="40" cm="1">
        <f t="array" aca="1" ref="J10" ca="1">INDEX(MARQUES,MIN(IF(FOURNISSEUR=MenuFournisseur,IF(COUNTIF(J$1:J9,MARQUES)=0,ROW(INDIRECT("1:"&amp;ROWS(MARQUES))),ROWS(MARQUES)))))</f>
        <v>0</v>
      </c>
    </row>
    <row r="11" spans="1:1019" ht="27.75" customHeight="1" x14ac:dyDescent="0.2">
      <c r="I11" s="40" cm="1">
        <f t="array" aca="1" ref="I11" ca="1">INDEX(FOURNISSEUR,MIN(IF(FOURNISSEUR&lt;&gt;"",IF(COUNTIF(I$1:I10,FOURNISSEUR)=0,ROW(INDIRECT("1:"&amp;ROWS(FOURNISSEUR))),ROWS(FOURNISSEUR)))))</f>
        <v>0</v>
      </c>
      <c r="J11" s="40" cm="1">
        <f t="array" aca="1" ref="J11" ca="1">INDEX(MARQUES,MIN(IF(FOURNISSEUR=MenuFournisseur,IF(COUNTIF(J$1:J10,MARQUES)=0,ROW(INDIRECT("1:"&amp;ROWS(MARQUES))),ROWS(MARQUES)))))</f>
        <v>0</v>
      </c>
    </row>
    <row r="12" spans="1:1019" ht="27.75" customHeight="1" x14ac:dyDescent="0.2">
      <c r="I12" s="40" cm="1">
        <f t="array" aca="1" ref="I12" ca="1">INDEX(FOURNISSEUR,MIN(IF(FOURNISSEUR&lt;&gt;"",IF(COUNTIF(I$1:I11,FOURNISSEUR)=0,ROW(INDIRECT("1:"&amp;ROWS(FOURNISSEUR))),ROWS(FOURNISSEUR)))))</f>
        <v>0</v>
      </c>
      <c r="J12" s="40" cm="1">
        <f t="array" aca="1" ref="J12" ca="1">INDEX(MARQUES,MIN(IF(FOURNISSEUR=MenuFournisseur,IF(COUNTIF(J$1:J11,MARQUES)=0,ROW(INDIRECT("1:"&amp;ROWS(MARQUES))),ROWS(MARQUES)))))</f>
        <v>0</v>
      </c>
    </row>
    <row r="13" spans="1:1019" ht="27.75" customHeight="1" x14ac:dyDescent="0.2">
      <c r="I13" s="40" cm="1">
        <f t="array" aca="1" ref="I13" ca="1">INDEX(FOURNISSEUR,MIN(IF(FOURNISSEUR&lt;&gt;"",IF(COUNTIF(I$1:I12,FOURNISSEUR)=0,ROW(INDIRECT("1:"&amp;ROWS(FOURNISSEUR))),ROWS(FOURNISSEUR)))))</f>
        <v>0</v>
      </c>
      <c r="J13" s="40" cm="1">
        <f t="array" aca="1" ref="J13" ca="1">INDEX(MARQUES,MIN(IF(FOURNISSEUR=MenuFournisseur,IF(COUNTIF(J$1:J12,MARQUES)=0,ROW(INDIRECT("1:"&amp;ROWS(MARQUES))),ROWS(MARQUES)))))</f>
        <v>0</v>
      </c>
    </row>
    <row r="14" spans="1:1019" ht="27.75" customHeight="1" x14ac:dyDescent="0.2">
      <c r="I14" s="42" cm="1">
        <f t="array" aca="1" ref="I14" ca="1">INDEX(FOURNISSEUR,MIN(IF(FOURNISSEUR&lt;&gt;"",IF(COUNTIF(I$1:I13,FOURNISSEUR)=0,ROW(INDIRECT("1:"&amp;ROWS(FOURNISSEUR))),ROWS(FOURNISSEUR)))))</f>
        <v>0</v>
      </c>
      <c r="J14" s="40" cm="1">
        <f t="array" aca="1" ref="J14" ca="1">INDEX(MARQUES,MIN(IF(FOURNISSEUR=MenuFournisseur,IF(COUNTIF(J$1:J13,MARQUES)=0,ROW(INDIRECT("1:"&amp;ROWS(MARQUES))),ROWS(MARQUES)))))</f>
        <v>0</v>
      </c>
    </row>
    <row r="15" spans="1:1019" ht="27.75" customHeight="1" x14ac:dyDescent="0.2">
      <c r="I15" s="41" cm="1">
        <f t="array" aca="1" ref="I15" ca="1">INDEX(FOURNISSEUR,MIN(IF(FOURNISSEUR&lt;&gt;"",IF(COUNTIF(I$1:I14,FOURNISSEUR)=0,ROW(INDIRECT("1:"&amp;ROWS(FOURNISSEUR))),ROWS(FOURNISSEUR)))))</f>
        <v>0</v>
      </c>
      <c r="J15" s="40" cm="1">
        <f t="array" aca="1" ref="J15" ca="1">INDEX(MARQUES,MIN(IF(FOURNISSEUR=MenuFournisseur,IF(COUNTIF(J$1:J14,MARQUES)=0,ROW(INDIRECT("1:"&amp;ROWS(MARQUES))),ROWS(MARQUES)))))</f>
        <v>0</v>
      </c>
    </row>
    <row r="16" spans="1:1019" ht="27.75" customHeight="1" x14ac:dyDescent="0.2">
      <c r="I16" s="40" cm="1">
        <f t="array" aca="1" ref="I16" ca="1">INDEX(FOURNISSEUR,MIN(IF(FOURNISSEUR&lt;&gt;"",IF(COUNTIF(I$1:I15,FOURNISSEUR)=0,ROW(INDIRECT("1:"&amp;ROWS(FOURNISSEUR))),ROWS(FOURNISSEUR)))))</f>
        <v>0</v>
      </c>
      <c r="J16" s="40" cm="1">
        <f t="array" aca="1" ref="J16" ca="1">INDEX(MARQUES,MIN(IF(FOURNISSEUR=MenuFournisseur,IF(COUNTIF(J$1:J15,MARQUES)=0,ROW(INDIRECT("1:"&amp;ROWS(MARQUES))),ROWS(MARQUES)))))</f>
        <v>0</v>
      </c>
    </row>
    <row r="17" spans="9:10" ht="27.75" customHeight="1" x14ac:dyDescent="0.2">
      <c r="I17" s="40" cm="1">
        <f t="array" aca="1" ref="I17" ca="1">INDEX(FOURNISSEUR,MIN(IF(FOURNISSEUR&lt;&gt;"",IF(COUNTIF(I$1:I16,FOURNISSEUR)=0,ROW(INDIRECT("1:"&amp;ROWS(FOURNISSEUR))),ROWS(FOURNISSEUR)))))</f>
        <v>0</v>
      </c>
      <c r="J17" s="40" cm="1">
        <f t="array" aca="1" ref="J17" ca="1">INDEX(MARQUES,MIN(IF(FOURNISSEUR=MenuFournisseur,IF(COUNTIF(J$1:J16,MARQUES)=0,ROW(INDIRECT("1:"&amp;ROWS(MARQUES))),ROWS(MARQUES)))))</f>
        <v>0</v>
      </c>
    </row>
    <row r="18" spans="9:10" ht="27.75" customHeight="1" x14ac:dyDescent="0.2">
      <c r="I18" s="40" cm="1">
        <f t="array" aca="1" ref="I18" ca="1">INDEX(FOURNISSEUR,MIN(IF(FOURNISSEUR&lt;&gt;"",IF(COUNTIF(I$1:I17,FOURNISSEUR)=0,ROW(INDIRECT("1:"&amp;ROWS(FOURNISSEUR))),ROWS(FOURNISSEUR)))))</f>
        <v>0</v>
      </c>
      <c r="J18" s="40" cm="1">
        <f t="array" aca="1" ref="J18" ca="1">INDEX(MARQUES,MIN(IF(FOURNISSEUR=MenuFournisseur,IF(COUNTIF(J$1:J17,MARQUES)=0,ROW(INDIRECT("1:"&amp;ROWS(MARQUES))),ROWS(MARQUES)))))</f>
        <v>0</v>
      </c>
    </row>
    <row r="19" spans="9:10" ht="27.75" customHeight="1" x14ac:dyDescent="0.2">
      <c r="I19" s="40" cm="1">
        <f t="array" aca="1" ref="I19" ca="1">INDEX(FOURNISSEUR,MIN(IF(FOURNISSEUR&lt;&gt;"",IF(COUNTIF(I$1:I18,FOURNISSEUR)=0,ROW(INDIRECT("1:"&amp;ROWS(FOURNISSEUR))),ROWS(FOURNISSEUR)))))</f>
        <v>0</v>
      </c>
      <c r="J19" s="40" cm="1">
        <f t="array" aca="1" ref="J19" ca="1">INDEX(MARQUES,MIN(IF(FOURNISSEUR=MenuFournisseur,IF(COUNTIF(J$1:J18,MARQUES)=0,ROW(INDIRECT("1:"&amp;ROWS(MARQUES))),ROWS(MARQUES)))))</f>
        <v>0</v>
      </c>
    </row>
    <row r="20" spans="9:10" ht="27.75" customHeight="1" x14ac:dyDescent="0.2">
      <c r="I20" s="40" cm="1">
        <f t="array" aca="1" ref="I20" ca="1">INDEX(FOURNISSEUR,MIN(IF(FOURNISSEUR&lt;&gt;"",IF(COUNTIF(I$1:I19,FOURNISSEUR)=0,ROW(INDIRECT("1:"&amp;ROWS(FOURNISSEUR))),ROWS(FOURNISSEUR)))))</f>
        <v>0</v>
      </c>
      <c r="J20" s="40" cm="1">
        <f t="array" aca="1" ref="J20" ca="1">INDEX(MARQUES,MIN(IF(FOURNISSEUR=MenuFournisseur,IF(COUNTIF(J$1:J19,MARQUES)=0,ROW(INDIRECT("1:"&amp;ROWS(MARQUES))),ROWS(MARQUES)))))</f>
        <v>0</v>
      </c>
    </row>
    <row r="21" spans="9:10" ht="27.75" customHeight="1" x14ac:dyDescent="0.2"/>
    <row r="22" spans="9:10" ht="27.75" customHeight="1" x14ac:dyDescent="0.2">
      <c r="I22" s="45"/>
    </row>
    <row r="23" spans="9:10" ht="27.75" customHeight="1" x14ac:dyDescent="0.2"/>
    <row r="24" spans="9:10" ht="27.75" customHeight="1" x14ac:dyDescent="0.2"/>
    <row r="25" spans="9:10" ht="27.75" customHeight="1" x14ac:dyDescent="0.2"/>
    <row r="26" spans="9:10" ht="27.75" customHeight="1" x14ac:dyDescent="0.2"/>
    <row r="27" spans="9:10" ht="27.75" customHeight="1" x14ac:dyDescent="0.2"/>
    <row r="28" spans="9:10" ht="27.75" customHeight="1" x14ac:dyDescent="0.2"/>
    <row r="29" spans="9:10" ht="27.75" customHeight="1" x14ac:dyDescent="0.2"/>
    <row r="30" spans="9:10" ht="27.75" customHeight="1" x14ac:dyDescent="0.2"/>
    <row r="31" spans="9:10" ht="27.75" customHeight="1" x14ac:dyDescent="0.2"/>
    <row r="32" spans="9:10" ht="27.75" customHeight="1" x14ac:dyDescent="0.2"/>
    <row r="33" ht="27.75" customHeight="1" x14ac:dyDescent="0.2"/>
    <row r="34" ht="27.75" customHeight="1" x14ac:dyDescent="0.2"/>
    <row r="35" ht="27.75" customHeight="1" x14ac:dyDescent="0.2"/>
    <row r="36" ht="27.75" customHeight="1" x14ac:dyDescent="0.2"/>
    <row r="37" ht="27.75" customHeight="1" x14ac:dyDescent="0.2"/>
    <row r="38" ht="27.75" customHeight="1" x14ac:dyDescent="0.2"/>
    <row r="39" ht="27.75" customHeight="1" x14ac:dyDescent="0.2"/>
    <row r="40" ht="27.75" customHeight="1" x14ac:dyDescent="0.2"/>
    <row r="41" ht="27.75" customHeight="1" x14ac:dyDescent="0.2"/>
    <row r="42" ht="27.75" customHeight="1" x14ac:dyDescent="0.2"/>
    <row r="43" ht="27.75" customHeight="1" x14ac:dyDescent="0.2"/>
    <row r="44" ht="27.75" customHeight="1" x14ac:dyDescent="0.2"/>
    <row r="45" ht="27.75" customHeight="1" x14ac:dyDescent="0.2"/>
    <row r="46" ht="27.75" customHeight="1" x14ac:dyDescent="0.2"/>
    <row r="47" ht="27.75" customHeight="1" x14ac:dyDescent="0.2"/>
    <row r="48" ht="27.75" customHeight="1" x14ac:dyDescent="0.2"/>
    <row r="49" ht="27.75" customHeight="1" x14ac:dyDescent="0.2"/>
    <row r="50" ht="27.75" customHeight="1" x14ac:dyDescent="0.2"/>
    <row r="51" ht="27.75" customHeight="1" x14ac:dyDescent="0.2"/>
    <row r="52" ht="27.75" customHeight="1" x14ac:dyDescent="0.2"/>
    <row r="53" ht="27.75" customHeight="1" x14ac:dyDescent="0.2"/>
    <row r="54" ht="27.75" customHeight="1" x14ac:dyDescent="0.2"/>
    <row r="55" ht="27.75" customHeight="1" x14ac:dyDescent="0.2"/>
    <row r="56" ht="27.75" customHeight="1" x14ac:dyDescent="0.2"/>
    <row r="57" ht="27.75" customHeight="1" x14ac:dyDescent="0.2"/>
    <row r="58" ht="27.75" customHeight="1" x14ac:dyDescent="0.2"/>
    <row r="59" ht="27.75" customHeight="1" x14ac:dyDescent="0.2"/>
    <row r="60" ht="27.75" customHeight="1" x14ac:dyDescent="0.2"/>
    <row r="61" ht="27.75" customHeight="1" x14ac:dyDescent="0.2"/>
    <row r="62" ht="27.75" customHeight="1" x14ac:dyDescent="0.2"/>
    <row r="63" ht="27.75" customHeight="1" x14ac:dyDescent="0.2"/>
    <row r="64" ht="27.75" customHeight="1" x14ac:dyDescent="0.2"/>
    <row r="65" ht="27.75" customHeight="1" x14ac:dyDescent="0.2"/>
    <row r="66" ht="27.75" customHeight="1" x14ac:dyDescent="0.2"/>
    <row r="67" ht="27.75" customHeight="1" x14ac:dyDescent="0.2"/>
    <row r="68" ht="27.75" customHeight="1" x14ac:dyDescent="0.2"/>
    <row r="69" ht="27.75" customHeight="1" x14ac:dyDescent="0.2"/>
    <row r="70" ht="27.75" customHeight="1" x14ac:dyDescent="0.2"/>
    <row r="71" ht="27.75" customHeight="1" x14ac:dyDescent="0.2"/>
    <row r="72" ht="27.75" customHeight="1" x14ac:dyDescent="0.2"/>
    <row r="73" ht="27.75" customHeight="1" x14ac:dyDescent="0.2"/>
    <row r="74" ht="27.75" customHeight="1" x14ac:dyDescent="0.2"/>
    <row r="75" ht="27.75" customHeight="1" x14ac:dyDescent="0.2"/>
    <row r="76" ht="27.75" customHeight="1" x14ac:dyDescent="0.2"/>
    <row r="77" ht="27.75" customHeight="1" x14ac:dyDescent="0.2"/>
    <row r="78" ht="27.75" customHeight="1" x14ac:dyDescent="0.2"/>
    <row r="79" ht="27.75" customHeight="1" x14ac:dyDescent="0.2"/>
    <row r="80" ht="27.75" customHeight="1" x14ac:dyDescent="0.2"/>
    <row r="81" ht="27.75" customHeight="1" x14ac:dyDescent="0.2"/>
    <row r="82" ht="27.75" customHeight="1" x14ac:dyDescent="0.2"/>
    <row r="83" ht="27.75" customHeight="1" x14ac:dyDescent="0.2"/>
    <row r="84" ht="27.75" customHeight="1" x14ac:dyDescent="0.2"/>
    <row r="85" ht="27.75" customHeight="1" x14ac:dyDescent="0.2"/>
    <row r="86" ht="27.75" customHeight="1" x14ac:dyDescent="0.2"/>
    <row r="87" ht="27.75" customHeight="1" x14ac:dyDescent="0.2"/>
    <row r="88" ht="27.75" customHeight="1" x14ac:dyDescent="0.2"/>
    <row r="89" ht="27.75" customHeight="1" x14ac:dyDescent="0.2"/>
    <row r="90" ht="27.75" customHeight="1" x14ac:dyDescent="0.2"/>
    <row r="91" ht="27.75" customHeight="1" x14ac:dyDescent="0.2"/>
    <row r="92" ht="27.75" customHeight="1" x14ac:dyDescent="0.2"/>
    <row r="93" ht="27.75" customHeight="1" x14ac:dyDescent="0.2"/>
    <row r="94" ht="27.75" customHeight="1" x14ac:dyDescent="0.2"/>
    <row r="95" ht="27.75" customHeight="1" x14ac:dyDescent="0.2"/>
    <row r="96" ht="27.75" customHeight="1" x14ac:dyDescent="0.2"/>
    <row r="97" ht="27.75" customHeight="1" x14ac:dyDescent="0.2"/>
    <row r="98" ht="27.75" customHeight="1" x14ac:dyDescent="0.2"/>
    <row r="99" ht="27.75" customHeight="1" x14ac:dyDescent="0.2"/>
    <row r="100" ht="27.75" customHeight="1" x14ac:dyDescent="0.2"/>
    <row r="101" ht="27.75" customHeight="1" x14ac:dyDescent="0.2"/>
    <row r="102" ht="27.75" customHeight="1" x14ac:dyDescent="0.2"/>
    <row r="103" ht="27.75" customHeight="1" x14ac:dyDescent="0.2"/>
    <row r="104" ht="27.75" customHeight="1" x14ac:dyDescent="0.2"/>
    <row r="105" ht="27.75" customHeight="1" x14ac:dyDescent="0.2"/>
    <row r="106" ht="27.75" customHeight="1" x14ac:dyDescent="0.2"/>
    <row r="107" ht="27.75" customHeight="1" x14ac:dyDescent="0.2"/>
    <row r="108" ht="27.75" customHeight="1" x14ac:dyDescent="0.2"/>
    <row r="109" ht="27.75" customHeight="1" x14ac:dyDescent="0.2"/>
    <row r="110" ht="27.75" customHeight="1" x14ac:dyDescent="0.2"/>
    <row r="111" ht="27.75" customHeight="1" x14ac:dyDescent="0.2"/>
    <row r="112" ht="27.75" customHeight="1" x14ac:dyDescent="0.2"/>
    <row r="113" ht="27.75" customHeight="1" x14ac:dyDescent="0.2"/>
    <row r="114" ht="27.75" customHeight="1" x14ac:dyDescent="0.2"/>
    <row r="115" ht="27.75" customHeight="1" x14ac:dyDescent="0.2"/>
    <row r="116" ht="27.75" customHeight="1" x14ac:dyDescent="0.2"/>
    <row r="117" ht="27.75" customHeight="1" x14ac:dyDescent="0.2"/>
    <row r="118" ht="27.75" customHeight="1" x14ac:dyDescent="0.2"/>
    <row r="119" ht="27.75" customHeight="1" x14ac:dyDescent="0.2"/>
    <row r="120" ht="27.75" customHeight="1" x14ac:dyDescent="0.2"/>
    <row r="121" ht="27.75" customHeight="1" x14ac:dyDescent="0.2"/>
    <row r="122" ht="27.75" customHeight="1" x14ac:dyDescent="0.2"/>
    <row r="123" ht="27.75" customHeight="1" x14ac:dyDescent="0.2"/>
    <row r="124" ht="27.75" customHeight="1" x14ac:dyDescent="0.2"/>
    <row r="125" ht="27.75" customHeight="1" x14ac:dyDescent="0.2"/>
    <row r="126" ht="27.75" customHeight="1" x14ac:dyDescent="0.2"/>
    <row r="127" ht="27.75" customHeight="1" x14ac:dyDescent="0.2"/>
    <row r="128" ht="27.75" customHeight="1" x14ac:dyDescent="0.2"/>
    <row r="129" ht="27.75" customHeight="1" x14ac:dyDescent="0.2"/>
    <row r="130" ht="27.75" customHeight="1" x14ac:dyDescent="0.2"/>
    <row r="131" ht="27.75" customHeight="1" x14ac:dyDescent="0.2"/>
    <row r="132" ht="27.75" customHeight="1" x14ac:dyDescent="0.2"/>
    <row r="133" ht="27.75" customHeight="1" x14ac:dyDescent="0.2"/>
    <row r="134" ht="27.75" customHeight="1" x14ac:dyDescent="0.2"/>
    <row r="135" ht="27.75" customHeight="1" x14ac:dyDescent="0.2"/>
    <row r="136" ht="27.75" customHeight="1" x14ac:dyDescent="0.2"/>
    <row r="137" ht="27.75" customHeight="1" x14ac:dyDescent="0.2"/>
    <row r="138" ht="27.75" customHeight="1" x14ac:dyDescent="0.2"/>
    <row r="139" ht="27.75" customHeight="1" x14ac:dyDescent="0.2"/>
    <row r="140" ht="27.75" customHeight="1" x14ac:dyDescent="0.2"/>
    <row r="141" ht="27.75" customHeight="1" x14ac:dyDescent="0.2"/>
    <row r="142" ht="27.75" customHeight="1" x14ac:dyDescent="0.2"/>
    <row r="143" ht="27.75" customHeight="1" x14ac:dyDescent="0.2"/>
    <row r="144" ht="27.75" customHeight="1" x14ac:dyDescent="0.2"/>
    <row r="145" ht="27.75" customHeight="1" x14ac:dyDescent="0.2"/>
    <row r="146" ht="27.75" customHeight="1" x14ac:dyDescent="0.2"/>
    <row r="147" ht="27.75" customHeight="1" x14ac:dyDescent="0.2"/>
    <row r="148" ht="27.75" customHeight="1" x14ac:dyDescent="0.2"/>
    <row r="149" ht="27.75" customHeight="1" x14ac:dyDescent="0.2"/>
    <row r="150" ht="27.75" customHeight="1" x14ac:dyDescent="0.2"/>
    <row r="151" ht="27.75" customHeight="1" x14ac:dyDescent="0.2"/>
    <row r="152" ht="27.75" customHeight="1" x14ac:dyDescent="0.2"/>
    <row r="153" ht="27.75" customHeight="1" x14ac:dyDescent="0.2"/>
    <row r="154" ht="27.75" customHeight="1" x14ac:dyDescent="0.2"/>
    <row r="155" ht="27.75" customHeight="1" x14ac:dyDescent="0.2"/>
    <row r="156" ht="27.75" customHeight="1" x14ac:dyDescent="0.2"/>
    <row r="157" ht="27.75" customHeight="1" x14ac:dyDescent="0.2"/>
    <row r="158" ht="27.75" customHeight="1" x14ac:dyDescent="0.2"/>
    <row r="159" ht="27.75" customHeight="1" x14ac:dyDescent="0.2"/>
    <row r="160" ht="27.75" customHeight="1" x14ac:dyDescent="0.2"/>
    <row r="161" ht="27.75" customHeight="1" x14ac:dyDescent="0.2"/>
    <row r="162" ht="27.75" customHeight="1" x14ac:dyDescent="0.2"/>
    <row r="163" ht="27.75" customHeight="1" x14ac:dyDescent="0.2"/>
    <row r="164" ht="27.75" customHeight="1" x14ac:dyDescent="0.2"/>
    <row r="165" ht="27.75" customHeight="1" x14ac:dyDescent="0.2"/>
    <row r="166" ht="27.75" customHeight="1" x14ac:dyDescent="0.2"/>
    <row r="167" ht="27.75" customHeight="1" x14ac:dyDescent="0.2"/>
    <row r="168" ht="27.75" customHeight="1" x14ac:dyDescent="0.2"/>
    <row r="169" ht="27.75" customHeight="1" x14ac:dyDescent="0.2"/>
    <row r="170" ht="27.75" customHeight="1" x14ac:dyDescent="0.2"/>
    <row r="171" ht="27.75" customHeight="1" x14ac:dyDescent="0.2"/>
    <row r="172" ht="27.75" customHeight="1" x14ac:dyDescent="0.2"/>
    <row r="173" ht="27.75" customHeight="1" x14ac:dyDescent="0.2"/>
    <row r="174" ht="27.75" customHeight="1" x14ac:dyDescent="0.2"/>
    <row r="175" ht="27.75" customHeight="1" x14ac:dyDescent="0.2"/>
    <row r="176" ht="27.75" customHeight="1" x14ac:dyDescent="0.2"/>
    <row r="177" ht="27.75" customHeight="1" x14ac:dyDescent="0.2"/>
    <row r="178" ht="27.75" customHeight="1" x14ac:dyDescent="0.2"/>
    <row r="179" ht="27.75" customHeight="1" x14ac:dyDescent="0.2"/>
    <row r="180" ht="27.75" customHeight="1" x14ac:dyDescent="0.2"/>
    <row r="181" ht="27.75" customHeight="1" x14ac:dyDescent="0.2"/>
    <row r="182" ht="27.75" customHeight="1" x14ac:dyDescent="0.2"/>
    <row r="183" ht="27.75" customHeight="1" x14ac:dyDescent="0.2"/>
    <row r="184" ht="27.75" customHeight="1" x14ac:dyDescent="0.2"/>
    <row r="185" ht="27.75" customHeight="1" x14ac:dyDescent="0.2"/>
    <row r="186" ht="27.75" customHeight="1" x14ac:dyDescent="0.2"/>
    <row r="187" ht="27.75" customHeight="1" x14ac:dyDescent="0.2"/>
    <row r="188" ht="27.75" customHeight="1" x14ac:dyDescent="0.2"/>
    <row r="189" ht="27.75" customHeight="1" x14ac:dyDescent="0.2"/>
    <row r="190" ht="27.75" customHeight="1" x14ac:dyDescent="0.2"/>
    <row r="191" ht="27.75" customHeight="1" x14ac:dyDescent="0.2"/>
    <row r="192" ht="27.75" customHeight="1" x14ac:dyDescent="0.2"/>
    <row r="193" ht="27.75" customHeight="1" x14ac:dyDescent="0.2"/>
    <row r="194" ht="27.75" customHeight="1" x14ac:dyDescent="0.2"/>
    <row r="195" ht="27.75" customHeight="1" x14ac:dyDescent="0.2"/>
    <row r="196" ht="27.75" customHeight="1" x14ac:dyDescent="0.2"/>
    <row r="197" ht="27.75" customHeight="1" x14ac:dyDescent="0.2"/>
    <row r="198" ht="27.75" customHeight="1" x14ac:dyDescent="0.2"/>
    <row r="199" ht="27.75" customHeight="1" x14ac:dyDescent="0.2"/>
    <row r="200" ht="27.75" customHeight="1" x14ac:dyDescent="0.2"/>
    <row r="201" ht="27.75" customHeight="1" x14ac:dyDescent="0.2"/>
    <row r="202" ht="27.75" customHeight="1" x14ac:dyDescent="0.2"/>
    <row r="203" ht="27.75" customHeight="1" x14ac:dyDescent="0.2"/>
    <row r="204" ht="27.75" customHeight="1" x14ac:dyDescent="0.2"/>
    <row r="205" ht="27.75" customHeight="1" x14ac:dyDescent="0.2"/>
    <row r="206" ht="27.75" customHeight="1" x14ac:dyDescent="0.2"/>
    <row r="207" ht="27.75" customHeight="1" x14ac:dyDescent="0.2"/>
    <row r="208" ht="27.75" customHeight="1" x14ac:dyDescent="0.2"/>
    <row r="209" ht="27.75" customHeight="1" x14ac:dyDescent="0.2"/>
    <row r="210" ht="27.75" customHeight="1" x14ac:dyDescent="0.2"/>
    <row r="211" ht="27.75" customHeight="1" x14ac:dyDescent="0.2"/>
    <row r="212" ht="27.75" customHeight="1" x14ac:dyDescent="0.2"/>
    <row r="213" ht="27.75" customHeight="1" x14ac:dyDescent="0.2"/>
    <row r="214" ht="27.75" customHeight="1" x14ac:dyDescent="0.2"/>
    <row r="215" ht="27.75" customHeight="1" x14ac:dyDescent="0.2"/>
    <row r="216" ht="27.75" customHeight="1" x14ac:dyDescent="0.2"/>
    <row r="217" ht="27.75" customHeight="1" x14ac:dyDescent="0.2"/>
    <row r="218" ht="27.75" customHeight="1" x14ac:dyDescent="0.2"/>
    <row r="219" ht="27.75" customHeight="1" x14ac:dyDescent="0.2"/>
    <row r="220" ht="27.75" customHeight="1" x14ac:dyDescent="0.2"/>
    <row r="221" ht="27.75" customHeight="1" x14ac:dyDescent="0.2"/>
    <row r="222" ht="27.75" customHeight="1" x14ac:dyDescent="0.2"/>
    <row r="223" ht="27.75" customHeight="1" x14ac:dyDescent="0.2"/>
    <row r="224" ht="27.75" customHeight="1" x14ac:dyDescent="0.2"/>
    <row r="225" ht="27.75" customHeight="1" x14ac:dyDescent="0.2"/>
    <row r="226" ht="27.75" customHeight="1" x14ac:dyDescent="0.2"/>
    <row r="227" ht="27.75" customHeight="1" x14ac:dyDescent="0.2"/>
    <row r="228" ht="27.75" customHeight="1" x14ac:dyDescent="0.2"/>
    <row r="229" ht="27.75" customHeight="1" x14ac:dyDescent="0.2"/>
    <row r="230" ht="27.75" customHeight="1" x14ac:dyDescent="0.2"/>
    <row r="231" ht="27.75" customHeight="1" x14ac:dyDescent="0.2"/>
    <row r="232" ht="27.75" customHeight="1" x14ac:dyDescent="0.2"/>
    <row r="233" ht="27.75" customHeight="1" x14ac:dyDescent="0.2"/>
    <row r="234" ht="27.75" customHeight="1" x14ac:dyDescent="0.2"/>
    <row r="235" ht="27.75" customHeight="1" x14ac:dyDescent="0.2"/>
    <row r="236" ht="27.75" customHeight="1" x14ac:dyDescent="0.2"/>
    <row r="237" ht="27.75" customHeight="1" x14ac:dyDescent="0.2"/>
    <row r="238" ht="27.75" customHeight="1" x14ac:dyDescent="0.2"/>
    <row r="239" ht="27.75" customHeight="1" x14ac:dyDescent="0.2"/>
    <row r="240" ht="27.75" customHeight="1" x14ac:dyDescent="0.2"/>
    <row r="241" ht="27.75" customHeight="1" x14ac:dyDescent="0.2"/>
    <row r="242" ht="27.75" customHeight="1" x14ac:dyDescent="0.2"/>
    <row r="243" ht="27.75" customHeight="1" x14ac:dyDescent="0.2"/>
    <row r="244" ht="27.75" customHeight="1" x14ac:dyDescent="0.2"/>
    <row r="245" ht="27.75" customHeight="1" x14ac:dyDescent="0.2"/>
    <row r="246" ht="27.75" customHeight="1" x14ac:dyDescent="0.2"/>
    <row r="247" ht="27.75" customHeight="1" x14ac:dyDescent="0.2"/>
    <row r="248" ht="27.75" customHeight="1" x14ac:dyDescent="0.2"/>
    <row r="249" ht="27.75" customHeight="1" x14ac:dyDescent="0.2"/>
    <row r="250" ht="27.75" customHeight="1" x14ac:dyDescent="0.2"/>
    <row r="251" ht="27.75" customHeight="1" x14ac:dyDescent="0.2"/>
    <row r="252" ht="27.75" customHeight="1" x14ac:dyDescent="0.2"/>
    <row r="253" ht="27.75" customHeight="1" x14ac:dyDescent="0.2"/>
    <row r="254" ht="27.75" customHeight="1" x14ac:dyDescent="0.2"/>
    <row r="255" ht="27.75" customHeight="1" x14ac:dyDescent="0.2"/>
    <row r="256" ht="27.75" customHeight="1" x14ac:dyDescent="0.2"/>
    <row r="257" ht="27.75" customHeight="1" x14ac:dyDescent="0.2"/>
    <row r="258" ht="27.75" customHeight="1" x14ac:dyDescent="0.2"/>
    <row r="259" ht="27.75" customHeight="1" x14ac:dyDescent="0.2"/>
    <row r="260" ht="27.75" customHeight="1" x14ac:dyDescent="0.2"/>
    <row r="261" ht="27.75" customHeight="1" x14ac:dyDescent="0.2"/>
    <row r="262" ht="27.75" customHeight="1" x14ac:dyDescent="0.2"/>
    <row r="263" ht="27.75" customHeight="1" x14ac:dyDescent="0.2"/>
    <row r="264" ht="27.75" customHeight="1" x14ac:dyDescent="0.2"/>
    <row r="265" ht="27.75" customHeight="1" x14ac:dyDescent="0.2"/>
    <row r="266" ht="27.75" customHeight="1" x14ac:dyDescent="0.2"/>
    <row r="267" ht="27.75" customHeight="1" x14ac:dyDescent="0.2"/>
    <row r="268" ht="27.75" customHeight="1" x14ac:dyDescent="0.2"/>
    <row r="269" ht="27.75" customHeight="1" x14ac:dyDescent="0.2"/>
    <row r="270" ht="27.75" customHeight="1" x14ac:dyDescent="0.2"/>
    <row r="271" ht="27.75" customHeight="1" x14ac:dyDescent="0.2"/>
    <row r="272" ht="27.75" customHeight="1" x14ac:dyDescent="0.2"/>
    <row r="273" ht="27.75" customHeight="1" x14ac:dyDescent="0.2"/>
    <row r="274" ht="27.75" customHeight="1" x14ac:dyDescent="0.2"/>
    <row r="275" ht="27.75" customHeight="1" x14ac:dyDescent="0.2"/>
    <row r="276" ht="27.75" customHeight="1" x14ac:dyDescent="0.2"/>
    <row r="277" ht="27.75" customHeight="1" x14ac:dyDescent="0.2"/>
    <row r="278" ht="27.75" customHeight="1" x14ac:dyDescent="0.2"/>
    <row r="279" ht="27.75" customHeight="1" x14ac:dyDescent="0.2"/>
    <row r="280" ht="27.75" customHeight="1" x14ac:dyDescent="0.2"/>
    <row r="281" ht="27.75" customHeight="1" x14ac:dyDescent="0.2"/>
    <row r="282" ht="27.75" customHeight="1" x14ac:dyDescent="0.2"/>
    <row r="283" ht="27.75" customHeight="1" x14ac:dyDescent="0.2"/>
    <row r="284" ht="27.75" customHeight="1" x14ac:dyDescent="0.2"/>
    <row r="285" ht="27.75" customHeight="1" x14ac:dyDescent="0.2"/>
    <row r="286" ht="27.75" customHeight="1" x14ac:dyDescent="0.2"/>
    <row r="287" ht="27.75" customHeight="1" x14ac:dyDescent="0.2"/>
    <row r="288" ht="27.75" customHeight="1" x14ac:dyDescent="0.2"/>
    <row r="289" ht="27.75" customHeight="1" x14ac:dyDescent="0.2"/>
    <row r="290" ht="27.75" customHeight="1" x14ac:dyDescent="0.2"/>
    <row r="291" ht="27.75" customHeight="1" x14ac:dyDescent="0.2"/>
    <row r="292" ht="27.75" customHeight="1" x14ac:dyDescent="0.2"/>
    <row r="293" ht="27.75" customHeight="1" x14ac:dyDescent="0.2"/>
    <row r="294" ht="27.75" customHeight="1" x14ac:dyDescent="0.2"/>
    <row r="295" ht="27.75" customHeight="1" x14ac:dyDescent="0.2"/>
    <row r="296" ht="27.75" customHeight="1" x14ac:dyDescent="0.2"/>
    <row r="297" ht="27.75" customHeight="1" x14ac:dyDescent="0.2"/>
    <row r="298" ht="27.75" customHeight="1" x14ac:dyDescent="0.2"/>
    <row r="299" ht="27.75" customHeight="1" x14ac:dyDescent="0.2"/>
    <row r="300" ht="27.75" customHeight="1" x14ac:dyDescent="0.2"/>
    <row r="301" ht="27.75" customHeight="1" x14ac:dyDescent="0.2"/>
    <row r="302" ht="27.75" customHeight="1" x14ac:dyDescent="0.2"/>
    <row r="303" ht="27.75" customHeight="1" x14ac:dyDescent="0.2"/>
    <row r="304" ht="27.75" customHeight="1" x14ac:dyDescent="0.2"/>
    <row r="305" ht="27.75" customHeight="1" x14ac:dyDescent="0.2"/>
    <row r="306" ht="27.75" customHeight="1" x14ac:dyDescent="0.2"/>
    <row r="307" ht="27.75" customHeight="1" x14ac:dyDescent="0.2"/>
    <row r="308" ht="27.75" customHeight="1" x14ac:dyDescent="0.2"/>
    <row r="309" ht="27.75" customHeight="1" x14ac:dyDescent="0.2"/>
    <row r="310" ht="27.75" customHeight="1" x14ac:dyDescent="0.2"/>
    <row r="311" ht="27.75" customHeight="1" x14ac:dyDescent="0.2"/>
    <row r="312" ht="27.75" customHeight="1" x14ac:dyDescent="0.2"/>
    <row r="313" ht="27.75" customHeight="1" x14ac:dyDescent="0.2"/>
    <row r="314" ht="27.75" customHeight="1" x14ac:dyDescent="0.2"/>
    <row r="315" ht="27.75" customHeight="1" x14ac:dyDescent="0.2"/>
    <row r="316" ht="27.75" customHeight="1" x14ac:dyDescent="0.2"/>
    <row r="317" ht="27.75" customHeight="1" x14ac:dyDescent="0.2"/>
    <row r="318" ht="27.75" customHeight="1" x14ac:dyDescent="0.2"/>
    <row r="319" ht="27.75" customHeight="1" x14ac:dyDescent="0.2"/>
    <row r="320" ht="27.75" customHeight="1" x14ac:dyDescent="0.2"/>
    <row r="321" ht="27.75" customHeight="1" x14ac:dyDescent="0.2"/>
    <row r="322" ht="27.75" customHeight="1" x14ac:dyDescent="0.2"/>
    <row r="323" ht="27.75" customHeight="1" x14ac:dyDescent="0.2"/>
    <row r="324" ht="27.75" customHeight="1" x14ac:dyDescent="0.2"/>
    <row r="325" ht="27.75" customHeight="1" x14ac:dyDescent="0.2"/>
    <row r="326" ht="27.75" customHeight="1" x14ac:dyDescent="0.2"/>
    <row r="327" ht="27.75" customHeight="1" x14ac:dyDescent="0.2"/>
    <row r="328" ht="27.75" customHeight="1" x14ac:dyDescent="0.2"/>
    <row r="329" ht="27.75" customHeight="1" x14ac:dyDescent="0.2"/>
    <row r="330" ht="27.75" customHeight="1" x14ac:dyDescent="0.2"/>
    <row r="331" ht="27.75" customHeight="1" x14ac:dyDescent="0.2"/>
    <row r="332" ht="27.75" customHeight="1" x14ac:dyDescent="0.2"/>
    <row r="333" ht="27.75" customHeight="1" x14ac:dyDescent="0.2"/>
    <row r="334" ht="27.75" customHeight="1" x14ac:dyDescent="0.2"/>
    <row r="335" ht="27.75" customHeight="1" x14ac:dyDescent="0.2"/>
    <row r="336" ht="27.75" customHeight="1" x14ac:dyDescent="0.2"/>
    <row r="337" ht="27.75" customHeight="1" x14ac:dyDescent="0.2"/>
    <row r="338" ht="27.75" customHeight="1" x14ac:dyDescent="0.2"/>
    <row r="339" ht="27.75" customHeight="1" x14ac:dyDescent="0.2"/>
    <row r="340" ht="27.75" customHeight="1" x14ac:dyDescent="0.2"/>
    <row r="341" ht="27.75" customHeight="1" x14ac:dyDescent="0.2"/>
    <row r="342" ht="27.75" customHeight="1" x14ac:dyDescent="0.2"/>
    <row r="343" ht="27.75" customHeight="1" x14ac:dyDescent="0.2"/>
    <row r="344" ht="27.75" customHeight="1" x14ac:dyDescent="0.2"/>
    <row r="345" ht="27.75" customHeight="1" x14ac:dyDescent="0.2"/>
    <row r="346" ht="27.75" customHeight="1" x14ac:dyDescent="0.2"/>
    <row r="347" ht="27.75" customHeight="1" x14ac:dyDescent="0.2"/>
    <row r="348" ht="27.75" customHeight="1" x14ac:dyDescent="0.2"/>
    <row r="349" ht="27.75" customHeight="1" x14ac:dyDescent="0.2"/>
    <row r="350" ht="27.75" customHeight="1" x14ac:dyDescent="0.2"/>
    <row r="351" ht="27.75" customHeight="1" x14ac:dyDescent="0.2"/>
    <row r="352" ht="27.75" customHeight="1" x14ac:dyDescent="0.2"/>
    <row r="353" ht="27.75" customHeight="1" x14ac:dyDescent="0.2"/>
    <row r="354" ht="27.75" customHeight="1" x14ac:dyDescent="0.2"/>
    <row r="355" ht="27.75" customHeight="1" x14ac:dyDescent="0.2"/>
    <row r="356" ht="27.75" customHeight="1" x14ac:dyDescent="0.2"/>
    <row r="357" ht="27.75" customHeight="1" x14ac:dyDescent="0.2"/>
    <row r="358" ht="27.75" customHeight="1" x14ac:dyDescent="0.2"/>
    <row r="359" ht="27.75" customHeight="1" x14ac:dyDescent="0.2"/>
    <row r="360" ht="27.75" customHeight="1" x14ac:dyDescent="0.2"/>
    <row r="361" ht="27.75" customHeight="1" x14ac:dyDescent="0.2"/>
    <row r="362" ht="27.75" customHeight="1" x14ac:dyDescent="0.2"/>
    <row r="363" ht="27.75" customHeight="1" x14ac:dyDescent="0.2"/>
    <row r="364" ht="27.75" customHeight="1" x14ac:dyDescent="0.2"/>
    <row r="365" ht="27.75" customHeight="1" x14ac:dyDescent="0.2"/>
    <row r="366" ht="27.75" customHeight="1" x14ac:dyDescent="0.2"/>
    <row r="367" ht="27.75" customHeight="1" x14ac:dyDescent="0.2"/>
    <row r="368" ht="27.75" customHeight="1" x14ac:dyDescent="0.2"/>
    <row r="369" ht="27.75" customHeight="1" x14ac:dyDescent="0.2"/>
    <row r="370" ht="27.75" customHeight="1" x14ac:dyDescent="0.2"/>
    <row r="371" ht="27.75" customHeight="1" x14ac:dyDescent="0.2"/>
    <row r="372" ht="27.75" customHeight="1" x14ac:dyDescent="0.2"/>
    <row r="373" ht="27.75" customHeight="1" x14ac:dyDescent="0.2"/>
    <row r="374" ht="27.75" customHeight="1" x14ac:dyDescent="0.2"/>
    <row r="375" ht="27.75" customHeight="1" x14ac:dyDescent="0.2"/>
    <row r="376" ht="27.75" customHeight="1" x14ac:dyDescent="0.2"/>
    <row r="377" ht="27.75" customHeight="1" x14ac:dyDescent="0.2"/>
    <row r="378" ht="27.75" customHeight="1" x14ac:dyDescent="0.2"/>
    <row r="379" ht="27.75" customHeight="1" x14ac:dyDescent="0.2"/>
    <row r="380" ht="27.75" customHeight="1" x14ac:dyDescent="0.2"/>
    <row r="381" ht="27.75" customHeight="1" x14ac:dyDescent="0.2"/>
    <row r="382" ht="27.75" customHeight="1" x14ac:dyDescent="0.2"/>
    <row r="383" ht="27.75" customHeight="1" x14ac:dyDescent="0.2"/>
    <row r="384" ht="27.75" customHeight="1" x14ac:dyDescent="0.2"/>
    <row r="385" ht="27.75" customHeight="1" x14ac:dyDescent="0.2"/>
    <row r="386" ht="27.75" customHeight="1" x14ac:dyDescent="0.2"/>
    <row r="387" ht="27.75" customHeight="1" x14ac:dyDescent="0.2"/>
    <row r="388" ht="27.75" customHeight="1" x14ac:dyDescent="0.2"/>
    <row r="389" ht="27.75" customHeight="1" x14ac:dyDescent="0.2"/>
    <row r="390" ht="27.75" customHeight="1" x14ac:dyDescent="0.2"/>
    <row r="391" ht="27.75" customHeight="1" x14ac:dyDescent="0.2"/>
    <row r="392" ht="27.75" customHeight="1" x14ac:dyDescent="0.2"/>
    <row r="393" ht="27.75" customHeight="1" x14ac:dyDescent="0.2"/>
    <row r="394" ht="27.75" customHeight="1" x14ac:dyDescent="0.2"/>
    <row r="395" ht="27.75" customHeight="1" x14ac:dyDescent="0.2"/>
    <row r="396" ht="27.75" customHeight="1" x14ac:dyDescent="0.2"/>
    <row r="397" ht="27.75" customHeight="1" x14ac:dyDescent="0.2"/>
    <row r="398" ht="27.75" customHeight="1" x14ac:dyDescent="0.2"/>
    <row r="399" ht="27.75" customHeight="1" x14ac:dyDescent="0.2"/>
    <row r="400" ht="27.75" customHeight="1" x14ac:dyDescent="0.2"/>
    <row r="401" ht="27.75" customHeight="1" x14ac:dyDescent="0.2"/>
    <row r="402" ht="27.75" customHeight="1" x14ac:dyDescent="0.2"/>
    <row r="403" ht="27.75" customHeight="1" x14ac:dyDescent="0.2"/>
    <row r="404" ht="27.75" customHeight="1" x14ac:dyDescent="0.2"/>
    <row r="405" ht="27.75" customHeight="1" x14ac:dyDescent="0.2"/>
    <row r="406" ht="27.75" customHeight="1" x14ac:dyDescent="0.2"/>
    <row r="407" ht="27.75" customHeight="1" x14ac:dyDescent="0.2"/>
    <row r="408" ht="27.75" customHeight="1" x14ac:dyDescent="0.2"/>
    <row r="409" ht="27.75" customHeight="1" x14ac:dyDescent="0.2"/>
    <row r="410" ht="27.75" customHeight="1" x14ac:dyDescent="0.2"/>
    <row r="411" ht="27.75" customHeight="1" x14ac:dyDescent="0.2"/>
    <row r="412" ht="27.75" customHeight="1" x14ac:dyDescent="0.2"/>
    <row r="413" ht="27.75" customHeight="1" x14ac:dyDescent="0.2"/>
    <row r="414" ht="27.75" customHeight="1" x14ac:dyDescent="0.2"/>
    <row r="415" ht="27.75" customHeight="1" x14ac:dyDescent="0.2"/>
    <row r="416" ht="27.75" customHeight="1" x14ac:dyDescent="0.2"/>
    <row r="417" ht="27.75" customHeight="1" x14ac:dyDescent="0.2"/>
    <row r="418" ht="27.75" customHeight="1" x14ac:dyDescent="0.2"/>
    <row r="419" ht="27.75" customHeight="1" x14ac:dyDescent="0.2"/>
    <row r="420" ht="27.75" customHeight="1" x14ac:dyDescent="0.2"/>
    <row r="421" ht="27.75" customHeight="1" x14ac:dyDescent="0.2"/>
    <row r="422" ht="27.75" customHeight="1" x14ac:dyDescent="0.2"/>
    <row r="423" ht="27.75" customHeight="1" x14ac:dyDescent="0.2"/>
    <row r="424" ht="27.75" customHeight="1" x14ac:dyDescent="0.2"/>
    <row r="425" ht="27.75" customHeight="1" x14ac:dyDescent="0.2"/>
    <row r="426" ht="27.75" customHeight="1" x14ac:dyDescent="0.2"/>
    <row r="427" ht="27.75" customHeight="1" x14ac:dyDescent="0.2"/>
    <row r="428" ht="27.75" customHeight="1" x14ac:dyDescent="0.2"/>
    <row r="429" ht="27.75" customHeight="1" x14ac:dyDescent="0.2"/>
    <row r="430" ht="27.75" customHeight="1" x14ac:dyDescent="0.2"/>
    <row r="431" ht="27.75" customHeight="1" x14ac:dyDescent="0.2"/>
    <row r="432" ht="27.75" customHeight="1" x14ac:dyDescent="0.2"/>
    <row r="433" ht="27.75" customHeight="1" x14ac:dyDescent="0.2"/>
    <row r="434" ht="27.75" customHeight="1" x14ac:dyDescent="0.2"/>
    <row r="435" ht="27.75" customHeight="1" x14ac:dyDescent="0.2"/>
    <row r="436" ht="27.75" customHeight="1" x14ac:dyDescent="0.2"/>
    <row r="437" ht="27.75" customHeight="1" x14ac:dyDescent="0.2"/>
    <row r="438" ht="27.75" customHeight="1" x14ac:dyDescent="0.2"/>
    <row r="439" ht="27.75" customHeight="1" x14ac:dyDescent="0.2"/>
    <row r="440" ht="27.75" customHeight="1" x14ac:dyDescent="0.2"/>
    <row r="441" ht="27.75" customHeight="1" x14ac:dyDescent="0.2"/>
    <row r="442" ht="27.75" customHeight="1" x14ac:dyDescent="0.2"/>
    <row r="443" ht="27.75" customHeight="1" x14ac:dyDescent="0.2"/>
    <row r="444" ht="27.75" customHeight="1" x14ac:dyDescent="0.2"/>
    <row r="445" ht="27.75" customHeight="1" x14ac:dyDescent="0.2"/>
    <row r="446" ht="27.75" customHeight="1" x14ac:dyDescent="0.2"/>
    <row r="447" ht="27.75" customHeight="1" x14ac:dyDescent="0.2"/>
    <row r="448" ht="27.75" customHeight="1" x14ac:dyDescent="0.2"/>
    <row r="449" ht="27.75" customHeight="1" x14ac:dyDescent="0.2"/>
    <row r="450" ht="27.75" customHeight="1" x14ac:dyDescent="0.2"/>
    <row r="451" ht="27.75" customHeight="1" x14ac:dyDescent="0.2"/>
    <row r="452" ht="27.75" customHeight="1" x14ac:dyDescent="0.2"/>
    <row r="453" ht="27.75" customHeight="1" x14ac:dyDescent="0.2"/>
    <row r="454" ht="27.75" customHeight="1" x14ac:dyDescent="0.2"/>
    <row r="455" ht="27.75" customHeight="1" x14ac:dyDescent="0.2"/>
    <row r="456" ht="27.75" customHeight="1" x14ac:dyDescent="0.2"/>
    <row r="457" ht="27.75" customHeight="1" x14ac:dyDescent="0.2"/>
    <row r="458" ht="27.75" customHeight="1" x14ac:dyDescent="0.2"/>
    <row r="459" ht="27.75" customHeight="1" x14ac:dyDescent="0.2"/>
    <row r="460" ht="27.75" customHeight="1" x14ac:dyDescent="0.2"/>
    <row r="461" ht="27.75" customHeight="1" x14ac:dyDescent="0.2"/>
    <row r="462" ht="27.75" customHeight="1" x14ac:dyDescent="0.2"/>
    <row r="463" ht="27.75" customHeight="1" x14ac:dyDescent="0.2"/>
    <row r="464" ht="27.75" customHeight="1" x14ac:dyDescent="0.2"/>
    <row r="465" ht="27.75" customHeight="1" x14ac:dyDescent="0.2"/>
    <row r="466" ht="27.75" customHeight="1" x14ac:dyDescent="0.2"/>
    <row r="467" ht="27.75" customHeight="1" x14ac:dyDescent="0.2"/>
    <row r="468" ht="27.75" customHeight="1" x14ac:dyDescent="0.2"/>
    <row r="469" ht="27.75" customHeight="1" x14ac:dyDescent="0.2"/>
    <row r="470" ht="27.75" customHeight="1" x14ac:dyDescent="0.2"/>
    <row r="471" ht="27.75" customHeight="1" x14ac:dyDescent="0.2"/>
    <row r="472" ht="27.75" customHeight="1" x14ac:dyDescent="0.2"/>
    <row r="473" ht="27.75" customHeight="1" x14ac:dyDescent="0.2"/>
    <row r="474" ht="27.75" customHeight="1" x14ac:dyDescent="0.2"/>
    <row r="475" ht="27.75" customHeight="1" x14ac:dyDescent="0.2"/>
    <row r="476" ht="27.75" customHeight="1" x14ac:dyDescent="0.2"/>
    <row r="477" ht="27.75" customHeight="1" x14ac:dyDescent="0.2"/>
    <row r="478" ht="27.75" customHeight="1" x14ac:dyDescent="0.2"/>
    <row r="479" ht="27.75" customHeight="1" x14ac:dyDescent="0.2"/>
    <row r="480" ht="27.75" customHeight="1" x14ac:dyDescent="0.2"/>
    <row r="481" ht="27.75" customHeight="1" x14ac:dyDescent="0.2"/>
    <row r="482" ht="27.75" customHeight="1" x14ac:dyDescent="0.2"/>
    <row r="483" ht="27.75" customHeight="1" x14ac:dyDescent="0.2"/>
    <row r="484" ht="27.75" customHeight="1" x14ac:dyDescent="0.2"/>
    <row r="485" ht="27.75" customHeight="1" x14ac:dyDescent="0.2"/>
    <row r="486" ht="27.75" customHeight="1" x14ac:dyDescent="0.2"/>
    <row r="487" ht="27.75" customHeight="1" x14ac:dyDescent="0.2"/>
    <row r="488" ht="27.75" customHeight="1" x14ac:dyDescent="0.2"/>
    <row r="489" ht="27.75" customHeight="1" x14ac:dyDescent="0.2"/>
    <row r="490" ht="27.75" customHeight="1" x14ac:dyDescent="0.2"/>
    <row r="491" ht="27.75" customHeight="1" x14ac:dyDescent="0.2"/>
    <row r="492" ht="27.75" customHeight="1" x14ac:dyDescent="0.2"/>
    <row r="493" ht="27.75" customHeight="1" x14ac:dyDescent="0.2"/>
    <row r="494" ht="27.75" customHeight="1" x14ac:dyDescent="0.2"/>
    <row r="495" ht="27.75" customHeight="1" x14ac:dyDescent="0.2"/>
    <row r="496" ht="27.75" customHeight="1" x14ac:dyDescent="0.2"/>
    <row r="497" ht="27.75" customHeight="1" x14ac:dyDescent="0.2"/>
    <row r="498" ht="27.75" customHeight="1" x14ac:dyDescent="0.2"/>
    <row r="499" ht="27.75" customHeight="1" x14ac:dyDescent="0.2"/>
    <row r="500" ht="27.75" customHeight="1" x14ac:dyDescent="0.2"/>
  </sheetData>
  <dataValidations count="4">
    <dataValidation type="list" allowBlank="1" showInputMessage="1" showErrorMessage="1" sqref="I15" xr:uid="{3F879FBA-EF60-924A-AB0B-DEE3EE6F0681}">
      <formula1>Lst_Fournisseurs</formula1>
      <formula2>0</formula2>
    </dataValidation>
    <dataValidation type="list" allowBlank="1" showInputMessage="1" showErrorMessage="1" sqref="M3" xr:uid="{AD41489D-A9C0-AB49-A86B-4A85BAE1E197}">
      <formula1>OFFSET(DESIGNATION,MATCH(M2,MARQUES,0)-1,,COUNTIF(MARQUES,M2))</formula1>
    </dataValidation>
    <dataValidation type="list" allowBlank="1" showInputMessage="1" showErrorMessage="1" sqref="M2" xr:uid="{7C7C782F-4C8A-2B41-BEE3-3DE116F31C94}">
      <formula1>ListeMarques</formula1>
    </dataValidation>
    <dataValidation type="list" allowBlank="1" showInputMessage="1" showErrorMessage="1" sqref="M1" xr:uid="{41272957-20A4-A344-B8E1-F57C020439E9}">
      <formula1>ListeFournisseur</formula1>
    </dataValidation>
  </dataValidation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zoomScale="110" zoomScaleNormal="110" workbookViewId="0"/>
  </sheetViews>
  <sheetFormatPr baseColWidth="10" defaultColWidth="9.1640625" defaultRowHeight="14" x14ac:dyDescent="0.2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NEW_DEVIS</vt:lpstr>
      <vt:lpstr>ARTICLES</vt:lpstr>
      <vt:lpstr>Feuille7</vt:lpstr>
      <vt:lpstr>MenuFournisseur</vt:lpstr>
      <vt:lpstr>MenuMarques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Microsoft Office User</cp:lastModifiedBy>
  <cp:revision>3</cp:revision>
  <cp:lastPrinted>2025-02-19T05:09:03Z</cp:lastPrinted>
  <dcterms:created xsi:type="dcterms:W3CDTF">2017-09-10T06:58:24Z</dcterms:created>
  <dcterms:modified xsi:type="dcterms:W3CDTF">2025-02-23T04:40:22Z</dcterms:modified>
  <dc:language>fr-FR</dc:language>
</cp:coreProperties>
</file>