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3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4.xml" ContentType="application/vnd.openxmlformats-officedocument.drawing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drawings/drawing5.xml" ContentType="application/vnd.openxmlformats-officedocument.drawing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drawings/drawing6.xml" ContentType="application/vnd.openxmlformats-officedocument.drawing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drawings/drawing7.xml" ContentType="application/vnd.openxmlformats-officedocument.drawing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8.xml" ContentType="application/vnd.openxmlformats-officedocument.drawing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drawings/drawing9.xml" ContentType="application/vnd.openxmlformats-officedocument.drawing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drawings/drawing10.xml" ContentType="application/vnd.openxmlformats-officedocument.drawing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drawings/drawing11.xml" ContentType="application/vnd.openxmlformats-officedocument.drawing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drawings/drawing12.xml" ContentType="application/vnd.openxmlformats-officedocument.drawing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drawings/drawing13.xml" ContentType="application/vnd.openxmlformats-officedocument.drawing+xml"/>
  <Override PartName="/xl/ctrlProps/ctrlProp4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p.poupinelle\Desktop\Nouveau planning 2020 au 15.11.2019\"/>
    </mc:Choice>
  </mc:AlternateContent>
  <bookViews>
    <workbookView xWindow="0" yWindow="0" windowWidth="25200" windowHeight="11985" tabRatio="766"/>
  </bookViews>
  <sheets>
    <sheet name="Janvier 2020" sheetId="50" r:id="rId1"/>
    <sheet name="Fevrier 2020" sheetId="53" r:id="rId2"/>
    <sheet name="Mars 2020" sheetId="54" r:id="rId3"/>
    <sheet name="Avril 2020" sheetId="73" r:id="rId4"/>
    <sheet name="Mai 2020" sheetId="74" r:id="rId5"/>
    <sheet name="Juin 2020" sheetId="75" r:id="rId6"/>
    <sheet name="Juillet 2020" sheetId="76" r:id="rId7"/>
    <sheet name="Aout 2020" sheetId="77" r:id="rId8"/>
    <sheet name="Sept 2020" sheetId="78" r:id="rId9"/>
    <sheet name="Oct 2020" sheetId="79" r:id="rId10"/>
    <sheet name="Nov 2020" sheetId="80" r:id="rId11"/>
    <sheet name="Dec 2020" sheetId="81" r:id="rId12"/>
    <sheet name="Feuil1" sheetId="51" r:id="rId13"/>
  </sheets>
  <functionGroups builtInGroupCount="18"/>
  <externalReferences>
    <externalReference r:id="rId14"/>
    <externalReference r:id="rId15"/>
  </externalReferences>
  <definedNames>
    <definedName name="_xlnm._FilterDatabase" localSheetId="7" hidden="1">'Aout 2020'!$C$2:$C$89</definedName>
    <definedName name="_xlnm._FilterDatabase" localSheetId="3" hidden="1">'Avril 2020'!$C$2:$C$89</definedName>
    <definedName name="_xlnm._FilterDatabase" localSheetId="11" hidden="1">'Dec 2020'!$C$2:$C$89</definedName>
    <definedName name="_xlnm._FilterDatabase" localSheetId="1" hidden="1">'Fevrier 2020'!$C$2:$C$89</definedName>
    <definedName name="_xlnm._FilterDatabase" localSheetId="0" hidden="1">'Janvier 2020'!$C$2:$C$91</definedName>
    <definedName name="_xlnm._FilterDatabase" localSheetId="6" hidden="1">'Juillet 2020'!$C$2:$C$89</definedName>
    <definedName name="_xlnm._FilterDatabase" localSheetId="5" hidden="1">'Juin 2020'!$C$2:$C$89</definedName>
    <definedName name="_xlnm._FilterDatabase" localSheetId="4" hidden="1">'Mai 2020'!$C$2:$C$89</definedName>
    <definedName name="_xlnm._FilterDatabase" localSheetId="2" hidden="1">'Mars 2020'!$C$2:$C$89</definedName>
    <definedName name="_xlnm._FilterDatabase" localSheetId="10" hidden="1">'Nov 2020'!$C$2:$C$89</definedName>
    <definedName name="_xlnm._FilterDatabase" localSheetId="9" hidden="1">'Oct 2020'!$C$2:$C$89</definedName>
    <definedName name="_xlnm._FilterDatabase" localSheetId="8" hidden="1">'Sept 2020'!$C$2:$C$89</definedName>
    <definedName name="Postes">[1]Feuil2!$B$2:$B$37</definedName>
    <definedName name="_xlnm.Print_Area" localSheetId="7">'Aout 2020'!$A$2:$AF$50</definedName>
    <definedName name="_xlnm.Print_Area" localSheetId="3">'Avril 2020'!$A$2:$AF$50</definedName>
    <definedName name="_xlnm.Print_Area" localSheetId="11">'Dec 2020'!$A$2:$AF$50</definedName>
    <definedName name="_xlnm.Print_Area" localSheetId="1">'Fevrier 2020'!$A$2:$AF$50</definedName>
    <definedName name="_xlnm.Print_Area" localSheetId="0">'Janvier 2020'!$A$2:$AF$50</definedName>
    <definedName name="_xlnm.Print_Area" localSheetId="6">'Juillet 2020'!$A$2:$AF$50</definedName>
    <definedName name="_xlnm.Print_Area" localSheetId="5">'Juin 2020'!$A$2:$AF$50</definedName>
    <definedName name="_xlnm.Print_Area" localSheetId="4">'Mai 2020'!$A$2:$AF$50</definedName>
    <definedName name="_xlnm.Print_Area" localSheetId="2">'Mars 2020'!$A$2:$AF$50</definedName>
    <definedName name="_xlnm.Print_Area" localSheetId="10">'Nov 2020'!$A$2:$AF$50</definedName>
    <definedName name="_xlnm.Print_Area" localSheetId="9">'Oct 2020'!$A$2:$AF$50</definedName>
    <definedName name="_xlnm.Print_Area" localSheetId="8">'Sept 2020'!$A$2:$AF$50</definedName>
  </definedNames>
  <calcPr calcId="152511"/>
</workbook>
</file>

<file path=xl/calcChain.xml><?xml version="1.0" encoding="utf-8"?>
<calcChain xmlns="http://schemas.openxmlformats.org/spreadsheetml/2006/main">
  <c r="AZ5" i="50" l="1"/>
  <c r="L17" i="54" l="1"/>
  <c r="M17" i="54"/>
  <c r="N17" i="54"/>
  <c r="O17" i="54"/>
  <c r="P17" i="54"/>
  <c r="AK48" i="81" l="1"/>
  <c r="AK47" i="81"/>
  <c r="AK26" i="81"/>
  <c r="AK24" i="81"/>
  <c r="AJ48" i="80"/>
  <c r="AJ47" i="80"/>
  <c r="AJ35" i="80"/>
  <c r="AJ26" i="80"/>
  <c r="AJ24" i="80"/>
  <c r="AK48" i="79"/>
  <c r="AK47" i="79"/>
  <c r="AK35" i="79"/>
  <c r="AK26" i="79"/>
  <c r="AK24" i="79"/>
  <c r="AJ48" i="78"/>
  <c r="AJ47" i="78"/>
  <c r="AJ35" i="78"/>
  <c r="AJ26" i="78"/>
  <c r="AJ24" i="78"/>
  <c r="AK48" i="77"/>
  <c r="AK47" i="77"/>
  <c r="AK35" i="77"/>
  <c r="AK26" i="77"/>
  <c r="AK24" i="77"/>
  <c r="AK48" i="76"/>
  <c r="AK47" i="76"/>
  <c r="AK24" i="76"/>
  <c r="AK26" i="76"/>
  <c r="AK35" i="76"/>
  <c r="AJ47" i="75"/>
  <c r="AJ48" i="75"/>
  <c r="AJ26" i="75"/>
  <c r="AJ24" i="75"/>
  <c r="AJ35" i="75"/>
  <c r="AK47" i="74"/>
  <c r="AK48" i="74"/>
  <c r="AK26" i="74"/>
  <c r="AK24" i="74"/>
  <c r="AK35" i="74"/>
  <c r="AJ47" i="73"/>
  <c r="AJ48" i="73"/>
  <c r="AJ26" i="73"/>
  <c r="AJ24" i="73"/>
  <c r="AJ35" i="73"/>
  <c r="AK47" i="54"/>
  <c r="AK48" i="54"/>
  <c r="AK26" i="54"/>
  <c r="AK24" i="54"/>
  <c r="AK35" i="54"/>
  <c r="AI48" i="53"/>
  <c r="AI47" i="53"/>
  <c r="AI26" i="53"/>
  <c r="AI24" i="53"/>
  <c r="AI35" i="53"/>
  <c r="AK47" i="50"/>
  <c r="AK48" i="50"/>
  <c r="AK26" i="50"/>
  <c r="AK24" i="50"/>
  <c r="AK35" i="50"/>
  <c r="AX50" i="81"/>
  <c r="AX49" i="81"/>
  <c r="AX48" i="81"/>
  <c r="AX47" i="81"/>
  <c r="AX46" i="81"/>
  <c r="AX45" i="81"/>
  <c r="AX44" i="81"/>
  <c r="AX43" i="81"/>
  <c r="AX42" i="81"/>
  <c r="AX41" i="81"/>
  <c r="AX40" i="81"/>
  <c r="AX39" i="81"/>
  <c r="AX38" i="81"/>
  <c r="AX37" i="81"/>
  <c r="AX36" i="81"/>
  <c r="AX34" i="81"/>
  <c r="AX33" i="81"/>
  <c r="AX32" i="81"/>
  <c r="AX31" i="81"/>
  <c r="AX30" i="81"/>
  <c r="AX29" i="81"/>
  <c r="AX28" i="81"/>
  <c r="AX27" i="81"/>
  <c r="AX26" i="81"/>
  <c r="AX25" i="81"/>
  <c r="AX24" i="81"/>
  <c r="AX23" i="81"/>
  <c r="AX22" i="81"/>
  <c r="AX21" i="81"/>
  <c r="AX19" i="81"/>
  <c r="AX18" i="81"/>
  <c r="AX16" i="81"/>
  <c r="AX15" i="81"/>
  <c r="AX14" i="81"/>
  <c r="AX13" i="81"/>
  <c r="AX11" i="81"/>
  <c r="AX10" i="81"/>
  <c r="AX9" i="81"/>
  <c r="AX8" i="81"/>
  <c r="AL50" i="81"/>
  <c r="AL49" i="81"/>
  <c r="AL48" i="81"/>
  <c r="AL47" i="81"/>
  <c r="AL46" i="81"/>
  <c r="AL45" i="81"/>
  <c r="AL44" i="81"/>
  <c r="AL43" i="81"/>
  <c r="AL42" i="81"/>
  <c r="AL41" i="81"/>
  <c r="AL40" i="81"/>
  <c r="AL39" i="81"/>
  <c r="AL38" i="81"/>
  <c r="AL37" i="81"/>
  <c r="AL36" i="81"/>
  <c r="AL35" i="81"/>
  <c r="AL34" i="81"/>
  <c r="AL33" i="81"/>
  <c r="AL32" i="81"/>
  <c r="AL31" i="81"/>
  <c r="AL30" i="81"/>
  <c r="AL29" i="81"/>
  <c r="AL28" i="81"/>
  <c r="AL27" i="81"/>
  <c r="AL26" i="81"/>
  <c r="AL25" i="81"/>
  <c r="AL24" i="81"/>
  <c r="AL23" i="81"/>
  <c r="AL22" i="81"/>
  <c r="AL21" i="81"/>
  <c r="AL19" i="81"/>
  <c r="AL18" i="81"/>
  <c r="AL16" i="81"/>
  <c r="AL15" i="81"/>
  <c r="AL14" i="81"/>
  <c r="AL13" i="81"/>
  <c r="AL11" i="81"/>
  <c r="AL10" i="81"/>
  <c r="AL9" i="81"/>
  <c r="AL8" i="81"/>
  <c r="AJ50" i="81"/>
  <c r="AJ49" i="81"/>
  <c r="AJ48" i="81"/>
  <c r="AJ47" i="81"/>
  <c r="AJ46" i="81"/>
  <c r="AJ45" i="81"/>
  <c r="AJ44" i="81"/>
  <c r="AJ43" i="81"/>
  <c r="AJ42" i="81"/>
  <c r="AJ41" i="81"/>
  <c r="AJ40" i="81"/>
  <c r="AJ39" i="81"/>
  <c r="AJ38" i="81"/>
  <c r="AJ37" i="81"/>
  <c r="AJ36" i="81"/>
  <c r="AJ35" i="81"/>
  <c r="AK35" i="81" s="1"/>
  <c r="AJ34" i="81"/>
  <c r="AJ33" i="81"/>
  <c r="AJ32" i="81"/>
  <c r="AJ31" i="81"/>
  <c r="AJ30" i="81"/>
  <c r="AJ29" i="81"/>
  <c r="AJ28" i="81"/>
  <c r="AJ27" i="81"/>
  <c r="AJ26" i="81"/>
  <c r="AJ25" i="81"/>
  <c r="AJ24" i="81"/>
  <c r="AJ23" i="81"/>
  <c r="AJ22" i="81"/>
  <c r="AJ21" i="81"/>
  <c r="AJ19" i="81"/>
  <c r="AJ18" i="81"/>
  <c r="AJ16" i="81"/>
  <c r="AJ15" i="81"/>
  <c r="AJ14" i="81"/>
  <c r="AJ13" i="81"/>
  <c r="AJ11" i="81"/>
  <c r="AJ10" i="81"/>
  <c r="AJ9" i="81"/>
  <c r="AJ8" i="81"/>
  <c r="AF7" i="81"/>
  <c r="AE7" i="81"/>
  <c r="AC8" i="81"/>
  <c r="AD7" i="81"/>
  <c r="AC7" i="81"/>
  <c r="AH45" i="81"/>
  <c r="AF45" i="81"/>
  <c r="AE45" i="81"/>
  <c r="Y45" i="81"/>
  <c r="X45" i="81"/>
  <c r="R45" i="81"/>
  <c r="Q45" i="81"/>
  <c r="D45" i="81"/>
  <c r="K45" i="81"/>
  <c r="J45" i="81"/>
  <c r="AD45" i="81"/>
  <c r="AC45" i="81"/>
  <c r="W45" i="81"/>
  <c r="V45" i="81"/>
  <c r="P45" i="81"/>
  <c r="O45" i="81"/>
  <c r="I45" i="81"/>
  <c r="H45" i="81"/>
  <c r="AH7" i="81"/>
  <c r="Y7" i="81"/>
  <c r="X7" i="81"/>
  <c r="R7" i="81"/>
  <c r="Q7" i="81"/>
  <c r="K7" i="81"/>
  <c r="J7" i="81"/>
  <c r="D7" i="81"/>
  <c r="V8" i="81"/>
  <c r="W7" i="81"/>
  <c r="V7" i="81"/>
  <c r="O8" i="81"/>
  <c r="P7" i="81"/>
  <c r="O7" i="81"/>
  <c r="H8" i="81"/>
  <c r="I7" i="81"/>
  <c r="H7" i="81"/>
  <c r="AW50" i="80"/>
  <c r="AW49" i="80"/>
  <c r="AW39" i="80"/>
  <c r="AW38" i="80"/>
  <c r="AW37" i="80"/>
  <c r="AW36" i="80"/>
  <c r="AW35" i="80"/>
  <c r="AW34" i="80"/>
  <c r="AW33" i="80"/>
  <c r="AW32" i="80"/>
  <c r="AW31" i="80"/>
  <c r="AW30" i="80"/>
  <c r="AW29" i="80"/>
  <c r="AW28" i="80"/>
  <c r="AW27" i="80"/>
  <c r="AW26" i="80"/>
  <c r="AW25" i="80"/>
  <c r="AW24" i="80"/>
  <c r="AW23" i="80"/>
  <c r="AW22" i="80"/>
  <c r="AW21" i="80"/>
  <c r="AW19" i="80"/>
  <c r="AW18" i="80"/>
  <c r="AW16" i="80"/>
  <c r="AK50" i="80"/>
  <c r="AK49" i="80"/>
  <c r="AK48" i="80"/>
  <c r="AK47" i="80"/>
  <c r="AK46" i="80"/>
  <c r="AK45" i="80"/>
  <c r="AK44" i="80"/>
  <c r="AK43" i="80"/>
  <c r="AK42" i="80"/>
  <c r="AK41" i="80"/>
  <c r="AK40" i="80"/>
  <c r="AK39" i="80"/>
  <c r="AK38" i="80"/>
  <c r="AK37" i="80"/>
  <c r="AK36" i="80"/>
  <c r="AK35" i="80"/>
  <c r="AK34" i="80"/>
  <c r="AK33" i="80"/>
  <c r="AK32" i="80"/>
  <c r="AK31" i="80"/>
  <c r="AK30" i="80"/>
  <c r="AK29" i="80"/>
  <c r="AK28" i="80"/>
  <c r="AK27" i="80"/>
  <c r="AK26" i="80"/>
  <c r="AK25" i="80"/>
  <c r="AK24" i="80"/>
  <c r="AK23" i="80"/>
  <c r="AK22" i="80"/>
  <c r="AK21" i="80"/>
  <c r="AK19" i="80"/>
  <c r="AK18" i="80"/>
  <c r="AK16" i="80"/>
  <c r="AK15" i="80"/>
  <c r="AK14" i="80"/>
  <c r="AK13" i="80"/>
  <c r="AK11" i="80"/>
  <c r="AK10" i="80"/>
  <c r="AK9" i="80"/>
  <c r="AK8" i="80"/>
  <c r="AI50" i="80"/>
  <c r="AI49" i="80"/>
  <c r="AI48" i="80"/>
  <c r="AW48" i="80" s="1"/>
  <c r="AI47" i="80"/>
  <c r="AW47" i="80" s="1"/>
  <c r="AI46" i="80"/>
  <c r="AW46" i="80" s="1"/>
  <c r="AI45" i="80"/>
  <c r="AW45" i="80" s="1"/>
  <c r="AI44" i="80"/>
  <c r="AW44" i="80" s="1"/>
  <c r="AI43" i="80"/>
  <c r="AW43" i="80" s="1"/>
  <c r="AI42" i="80"/>
  <c r="AW42" i="80" s="1"/>
  <c r="AI41" i="80"/>
  <c r="AW41" i="80" s="1"/>
  <c r="AI40" i="80"/>
  <c r="AW40" i="80" s="1"/>
  <c r="AI39" i="80"/>
  <c r="AI38" i="80"/>
  <c r="AI37" i="80"/>
  <c r="AI36" i="80"/>
  <c r="AI35" i="80"/>
  <c r="AI34" i="80"/>
  <c r="AI33" i="80"/>
  <c r="AI32" i="80"/>
  <c r="AI31" i="80"/>
  <c r="AI30" i="80"/>
  <c r="AI29" i="80"/>
  <c r="AI28" i="80"/>
  <c r="AI27" i="80"/>
  <c r="AI26" i="80"/>
  <c r="AI25" i="80"/>
  <c r="AI24" i="80"/>
  <c r="AI23" i="80"/>
  <c r="AI22" i="80"/>
  <c r="AI21" i="80"/>
  <c r="AI19" i="80"/>
  <c r="AI18" i="80"/>
  <c r="AI16" i="80"/>
  <c r="AI15" i="80"/>
  <c r="AW15" i="80" s="1"/>
  <c r="AI14" i="80"/>
  <c r="AW14" i="80" s="1"/>
  <c r="AI13" i="80"/>
  <c r="AW13" i="80" s="1"/>
  <c r="AI11" i="80"/>
  <c r="AW11" i="80" s="1"/>
  <c r="AI10" i="80"/>
  <c r="AW10" i="80" s="1"/>
  <c r="AI9" i="80"/>
  <c r="AW9" i="80" s="1"/>
  <c r="AI8" i="80"/>
  <c r="AW8" i="80" s="1"/>
  <c r="AX50" i="79"/>
  <c r="AX49" i="79"/>
  <c r="AX48" i="79"/>
  <c r="AX47" i="79"/>
  <c r="AX46" i="79"/>
  <c r="AX45" i="79"/>
  <c r="AX44" i="79"/>
  <c r="AX43" i="79"/>
  <c r="AX42" i="79"/>
  <c r="AX41" i="79"/>
  <c r="AX40" i="79"/>
  <c r="AX39" i="79"/>
  <c r="AX38" i="79"/>
  <c r="AX37" i="79"/>
  <c r="AX36" i="79"/>
  <c r="AX35" i="79"/>
  <c r="AX34" i="79"/>
  <c r="AX33" i="79"/>
  <c r="AX32" i="79"/>
  <c r="AX31" i="79"/>
  <c r="AX30" i="79"/>
  <c r="AX29" i="79"/>
  <c r="AX28" i="79"/>
  <c r="AX27" i="79"/>
  <c r="AX26" i="79"/>
  <c r="AX25" i="79"/>
  <c r="AX24" i="79"/>
  <c r="AX23" i="79"/>
  <c r="AX22" i="79"/>
  <c r="AX21" i="79"/>
  <c r="AX19" i="79"/>
  <c r="AX18" i="79"/>
  <c r="AX16" i="79"/>
  <c r="AX15" i="79"/>
  <c r="AX14" i="79"/>
  <c r="AX13" i="79"/>
  <c r="AX11" i="79"/>
  <c r="AX10" i="79"/>
  <c r="AX9" i="79"/>
  <c r="AX8" i="79"/>
  <c r="AL50" i="79"/>
  <c r="AL49" i="79"/>
  <c r="AL48" i="79"/>
  <c r="AL47" i="79"/>
  <c r="AL46" i="79"/>
  <c r="AL45" i="79"/>
  <c r="AL44" i="79"/>
  <c r="AL43" i="79"/>
  <c r="AL42" i="79"/>
  <c r="AL41" i="79"/>
  <c r="AL40" i="79"/>
  <c r="AL39" i="79"/>
  <c r="AL38" i="79"/>
  <c r="AL37" i="79"/>
  <c r="AL36" i="79"/>
  <c r="AL35" i="79"/>
  <c r="AL34" i="79"/>
  <c r="AL33" i="79"/>
  <c r="AL32" i="79"/>
  <c r="AL31" i="79"/>
  <c r="AL30" i="79"/>
  <c r="AL29" i="79"/>
  <c r="AL28" i="79"/>
  <c r="AL27" i="79"/>
  <c r="AL26" i="79"/>
  <c r="AL25" i="79"/>
  <c r="AL24" i="79"/>
  <c r="AL23" i="79"/>
  <c r="AL22" i="79"/>
  <c r="AL21" i="79"/>
  <c r="AL19" i="79"/>
  <c r="AL18" i="79"/>
  <c r="AL16" i="79"/>
  <c r="AL15" i="79"/>
  <c r="AL14" i="79"/>
  <c r="AL13" i="79"/>
  <c r="AL11" i="79"/>
  <c r="AL10" i="79"/>
  <c r="AL9" i="79"/>
  <c r="AL8" i="79"/>
  <c r="AJ50" i="79"/>
  <c r="AJ49" i="79"/>
  <c r="AJ48" i="79"/>
  <c r="AJ47" i="79"/>
  <c r="AJ46" i="79"/>
  <c r="AJ45" i="79"/>
  <c r="AJ44" i="79"/>
  <c r="AJ43" i="79"/>
  <c r="AJ42" i="79"/>
  <c r="AJ41" i="79"/>
  <c r="AJ40" i="79"/>
  <c r="AJ39" i="79"/>
  <c r="AJ38" i="79"/>
  <c r="AJ37" i="79"/>
  <c r="AJ36" i="79"/>
  <c r="AJ35" i="79"/>
  <c r="AJ34" i="79"/>
  <c r="AJ33" i="79"/>
  <c r="AJ32" i="79"/>
  <c r="AJ31" i="79"/>
  <c r="AJ30" i="79"/>
  <c r="AJ29" i="79"/>
  <c r="AJ28" i="79"/>
  <c r="AJ27" i="79"/>
  <c r="AJ26" i="79"/>
  <c r="AJ25" i="79"/>
  <c r="AJ24" i="79"/>
  <c r="AJ23" i="79"/>
  <c r="AJ22" i="79"/>
  <c r="AJ21" i="79"/>
  <c r="AJ19" i="79"/>
  <c r="AJ18" i="79"/>
  <c r="AJ16" i="79"/>
  <c r="AJ15" i="79"/>
  <c r="AJ14" i="79"/>
  <c r="AJ13" i="79"/>
  <c r="AJ11" i="79"/>
  <c r="AJ10" i="79"/>
  <c r="AJ9" i="79"/>
  <c r="AJ8" i="79"/>
  <c r="AF45" i="79"/>
  <c r="AE45" i="79"/>
  <c r="Y45" i="79"/>
  <c r="X45" i="79"/>
  <c r="R45" i="79"/>
  <c r="Q45" i="79"/>
  <c r="K45" i="79"/>
  <c r="J45" i="79"/>
  <c r="D45" i="79"/>
  <c r="AB45" i="79"/>
  <c r="AA45" i="79"/>
  <c r="U45" i="79"/>
  <c r="T45" i="79"/>
  <c r="N45" i="79"/>
  <c r="M45" i="79"/>
  <c r="G45" i="79"/>
  <c r="F45" i="79"/>
  <c r="AF7" i="79"/>
  <c r="AE7" i="79"/>
  <c r="Y7" i="79"/>
  <c r="X7" i="79"/>
  <c r="R7" i="79"/>
  <c r="Q7" i="79"/>
  <c r="K7" i="79"/>
  <c r="J7" i="79"/>
  <c r="D7" i="79"/>
  <c r="AA8" i="79"/>
  <c r="AB7" i="79"/>
  <c r="AA7" i="79"/>
  <c r="T8" i="79"/>
  <c r="U7" i="79"/>
  <c r="T7" i="79"/>
  <c r="M8" i="79"/>
  <c r="N7" i="79"/>
  <c r="M7" i="79"/>
  <c r="F8" i="79"/>
  <c r="G7" i="79"/>
  <c r="F7" i="79"/>
  <c r="B78" i="81"/>
  <c r="B81" i="80"/>
  <c r="B78" i="80"/>
  <c r="B53" i="78"/>
  <c r="B81" i="78"/>
  <c r="B83" i="77"/>
  <c r="B81" i="77"/>
  <c r="B83" i="76"/>
  <c r="B81" i="76"/>
  <c r="B79" i="76"/>
  <c r="B77" i="76"/>
  <c r="B78" i="75"/>
  <c r="B73" i="75"/>
  <c r="B75" i="75"/>
  <c r="B82" i="75"/>
  <c r="B80" i="75"/>
  <c r="B77" i="75"/>
  <c r="B81" i="74"/>
  <c r="B79" i="74"/>
  <c r="B77" i="74"/>
  <c r="B75" i="74"/>
  <c r="B72" i="74"/>
  <c r="B70" i="74"/>
  <c r="B82" i="73"/>
  <c r="B80" i="73"/>
  <c r="B78" i="73"/>
  <c r="B76" i="73"/>
  <c r="B83" i="54"/>
  <c r="B81" i="54"/>
  <c r="B79" i="54"/>
  <c r="B77" i="54"/>
  <c r="B76" i="53"/>
  <c r="B78" i="53"/>
  <c r="B80" i="53"/>
  <c r="B75" i="50"/>
  <c r="B83" i="50"/>
  <c r="B83" i="81"/>
  <c r="B81" i="81"/>
  <c r="B82" i="79"/>
  <c r="B81" i="79"/>
  <c r="B79" i="81"/>
  <c r="B82" i="80"/>
  <c r="B80" i="80"/>
  <c r="B78" i="79"/>
  <c r="B82" i="78"/>
  <c r="B78" i="78"/>
  <c r="B82" i="77"/>
  <c r="B78" i="77"/>
  <c r="B82" i="76"/>
  <c r="B80" i="76"/>
  <c r="B76" i="76"/>
  <c r="B78" i="76"/>
  <c r="B72" i="75"/>
  <c r="B74" i="75"/>
  <c r="B76" i="75"/>
  <c r="B81" i="75"/>
  <c r="B79" i="75"/>
  <c r="B83" i="74"/>
  <c r="B80" i="74"/>
  <c r="B78" i="74"/>
  <c r="B76" i="74"/>
  <c r="B74" i="74"/>
  <c r="B71" i="74"/>
  <c r="B67" i="74"/>
  <c r="B81" i="73"/>
  <c r="B79" i="73"/>
  <c r="B77" i="73"/>
  <c r="B75" i="73"/>
  <c r="B82" i="54"/>
  <c r="B80" i="54"/>
  <c r="B78" i="54"/>
  <c r="B76" i="54"/>
  <c r="B77" i="53"/>
  <c r="B81" i="53"/>
  <c r="B79" i="53"/>
  <c r="B77" i="50"/>
  <c r="B82" i="50"/>
  <c r="B82" i="81"/>
  <c r="B83" i="79"/>
  <c r="B80" i="79"/>
  <c r="B81" i="50"/>
  <c r="AX35" i="81" l="1"/>
  <c r="AW50" i="78"/>
  <c r="AW49" i="78"/>
  <c r="AW48" i="78"/>
  <c r="AW47" i="78"/>
  <c r="AW46" i="78"/>
  <c r="AW45" i="78"/>
  <c r="AW44" i="78"/>
  <c r="AW43" i="78"/>
  <c r="AW42" i="78"/>
  <c r="AW41" i="78"/>
  <c r="AW40" i="78"/>
  <c r="AW39" i="78"/>
  <c r="AW37" i="78"/>
  <c r="AW36" i="78"/>
  <c r="AW35" i="78"/>
  <c r="AW34" i="78"/>
  <c r="AW33" i="78"/>
  <c r="AW32" i="78"/>
  <c r="AW31" i="78"/>
  <c r="AW30" i="78"/>
  <c r="AW29" i="78"/>
  <c r="AW28" i="78"/>
  <c r="AW27" i="78"/>
  <c r="AW26" i="78"/>
  <c r="AW25" i="78"/>
  <c r="AW24" i="78"/>
  <c r="AW23" i="78"/>
  <c r="AW22" i="78"/>
  <c r="AW21" i="78"/>
  <c r="AW19" i="78"/>
  <c r="AW18" i="78"/>
  <c r="AW16" i="78"/>
  <c r="AW15" i="78"/>
  <c r="AW14" i="78"/>
  <c r="AW13" i="78"/>
  <c r="AW11" i="78"/>
  <c r="AW10" i="78"/>
  <c r="AW9" i="78"/>
  <c r="AW8" i="78"/>
  <c r="AK50" i="78"/>
  <c r="AK49" i="78"/>
  <c r="AK48" i="78"/>
  <c r="AK47" i="78"/>
  <c r="AK46" i="78"/>
  <c r="AK45" i="78"/>
  <c r="AK44" i="78"/>
  <c r="AK43" i="78"/>
  <c r="AK42" i="78"/>
  <c r="AK41" i="78"/>
  <c r="AK40" i="78"/>
  <c r="AK39" i="78"/>
  <c r="AK38" i="78"/>
  <c r="AK37" i="78"/>
  <c r="AK36" i="78"/>
  <c r="AK35" i="78"/>
  <c r="AK34" i="78"/>
  <c r="AK33" i="78"/>
  <c r="AK32" i="78"/>
  <c r="AK31" i="78"/>
  <c r="AK30" i="78"/>
  <c r="AK29" i="78"/>
  <c r="AK28" i="78"/>
  <c r="AK27" i="78"/>
  <c r="AK26" i="78"/>
  <c r="AK25" i="78"/>
  <c r="AK24" i="78"/>
  <c r="AK23" i="78"/>
  <c r="AK22" i="78"/>
  <c r="AK21" i="78"/>
  <c r="AK19" i="78"/>
  <c r="AK18" i="78"/>
  <c r="AK16" i="78"/>
  <c r="AK15" i="78"/>
  <c r="AK14" i="78"/>
  <c r="AK13" i="78"/>
  <c r="AK11" i="78"/>
  <c r="AK10" i="78"/>
  <c r="AK9" i="78"/>
  <c r="AK8" i="78"/>
  <c r="AI50" i="78"/>
  <c r="AI49" i="78"/>
  <c r="AI48" i="78"/>
  <c r="AI47" i="78"/>
  <c r="AI46" i="78"/>
  <c r="AI45" i="78"/>
  <c r="AI44" i="78"/>
  <c r="AI43" i="78"/>
  <c r="AI42" i="78"/>
  <c r="AI41" i="78"/>
  <c r="AI40" i="78"/>
  <c r="AI39" i="78"/>
  <c r="AI38" i="78"/>
  <c r="AW38" i="78" s="1"/>
  <c r="AI37" i="78"/>
  <c r="AI36" i="78"/>
  <c r="AI35" i="78"/>
  <c r="AI34" i="78"/>
  <c r="AI33" i="78"/>
  <c r="AI32" i="78"/>
  <c r="AI31" i="78"/>
  <c r="AI30" i="78"/>
  <c r="AI29" i="78"/>
  <c r="AI28" i="78"/>
  <c r="AI27" i="78"/>
  <c r="AI26" i="78"/>
  <c r="AI25" i="78"/>
  <c r="AI24" i="78"/>
  <c r="AI23" i="78"/>
  <c r="AI22" i="78"/>
  <c r="AI21" i="78"/>
  <c r="AI19" i="78"/>
  <c r="AI18" i="78"/>
  <c r="AI16" i="78"/>
  <c r="AI15" i="78"/>
  <c r="AI14" i="78"/>
  <c r="AI13" i="78"/>
  <c r="AI11" i="78"/>
  <c r="AI10" i="78"/>
  <c r="AI9" i="78"/>
  <c r="AI8" i="78"/>
  <c r="AF45" i="78"/>
  <c r="AE45" i="78"/>
  <c r="Y45" i="78"/>
  <c r="X45" i="78"/>
  <c r="R45" i="78"/>
  <c r="Q45" i="78"/>
  <c r="K45" i="78"/>
  <c r="J45" i="78"/>
  <c r="D45" i="78"/>
  <c r="AF7" i="78"/>
  <c r="AE7" i="78"/>
  <c r="Y7" i="78"/>
  <c r="X7" i="78"/>
  <c r="R7" i="78"/>
  <c r="Q7" i="78"/>
  <c r="K7" i="78"/>
  <c r="J7" i="78"/>
  <c r="AC8" i="78"/>
  <c r="AD7" i="78"/>
  <c r="AC7" i="78"/>
  <c r="V8" i="78"/>
  <c r="W7" i="78"/>
  <c r="V7" i="78"/>
  <c r="O8" i="78"/>
  <c r="P7" i="78"/>
  <c r="O7" i="78"/>
  <c r="H8" i="78"/>
  <c r="I7" i="78"/>
  <c r="H7" i="78"/>
  <c r="AX50" i="77"/>
  <c r="AX49" i="77"/>
  <c r="AX48" i="77"/>
  <c r="AX47" i="77"/>
  <c r="AX46" i="77"/>
  <c r="AX45" i="77"/>
  <c r="AX44" i="77"/>
  <c r="AX43" i="77"/>
  <c r="AX42" i="77"/>
  <c r="AX41" i="77"/>
  <c r="AX40" i="77"/>
  <c r="AX39" i="77"/>
  <c r="AX38" i="77"/>
  <c r="AX37" i="77"/>
  <c r="AX36" i="77"/>
  <c r="AX35" i="77"/>
  <c r="AX34" i="77"/>
  <c r="AX33" i="77"/>
  <c r="AX32" i="77"/>
  <c r="AX31" i="77"/>
  <c r="AX30" i="77"/>
  <c r="AX29" i="77"/>
  <c r="AX28" i="77"/>
  <c r="AX27" i="77"/>
  <c r="AX26" i="77"/>
  <c r="AX25" i="77"/>
  <c r="AX24" i="77"/>
  <c r="AX23" i="77"/>
  <c r="AX22" i="77"/>
  <c r="AX21" i="77"/>
  <c r="AX19" i="77"/>
  <c r="AX18" i="77"/>
  <c r="AX16" i="77"/>
  <c r="AX15" i="77"/>
  <c r="AX14" i="77"/>
  <c r="AX13" i="77"/>
  <c r="AX11" i="77"/>
  <c r="AX10" i="77"/>
  <c r="AX9" i="77"/>
  <c r="AX8" i="77"/>
  <c r="AL50" i="77"/>
  <c r="AL49" i="77"/>
  <c r="AL48" i="77"/>
  <c r="AL47" i="77"/>
  <c r="AL46" i="77"/>
  <c r="AL45" i="77"/>
  <c r="AL44" i="77"/>
  <c r="AL43" i="77"/>
  <c r="AL42" i="77"/>
  <c r="AL41" i="77"/>
  <c r="AL40" i="77"/>
  <c r="AL39" i="77"/>
  <c r="AL38" i="77"/>
  <c r="AL37" i="77"/>
  <c r="AL36" i="77"/>
  <c r="AL35" i="77"/>
  <c r="AL34" i="77"/>
  <c r="AL33" i="77"/>
  <c r="AL32" i="77"/>
  <c r="AL31" i="77"/>
  <c r="AL30" i="77"/>
  <c r="AL29" i="77"/>
  <c r="AL28" i="77"/>
  <c r="AL27" i="77"/>
  <c r="AL26" i="77"/>
  <c r="AL25" i="77"/>
  <c r="AL24" i="77"/>
  <c r="AL23" i="77"/>
  <c r="AL22" i="77"/>
  <c r="AL21" i="77"/>
  <c r="AL19" i="77"/>
  <c r="AL18" i="77"/>
  <c r="AL16" i="77"/>
  <c r="AL15" i="77"/>
  <c r="AL14" i="77"/>
  <c r="AL13" i="77"/>
  <c r="AL11" i="77"/>
  <c r="AL10" i="77"/>
  <c r="AL9" i="77"/>
  <c r="AL8" i="77"/>
  <c r="AJ50" i="77"/>
  <c r="AJ49" i="77"/>
  <c r="AJ48" i="77"/>
  <c r="AJ47" i="77"/>
  <c r="AJ46" i="77"/>
  <c r="AJ45" i="77"/>
  <c r="AJ44" i="77"/>
  <c r="AJ43" i="77"/>
  <c r="AJ42" i="77"/>
  <c r="AJ41" i="77"/>
  <c r="AJ40" i="77"/>
  <c r="AJ39" i="77"/>
  <c r="AJ38" i="77"/>
  <c r="AJ37" i="77"/>
  <c r="AJ36" i="77"/>
  <c r="AJ35" i="77"/>
  <c r="AJ34" i="77"/>
  <c r="AJ33" i="77"/>
  <c r="AJ32" i="77"/>
  <c r="AJ31" i="77"/>
  <c r="AJ30" i="77"/>
  <c r="AJ29" i="77"/>
  <c r="AJ28" i="77"/>
  <c r="AJ27" i="77"/>
  <c r="AJ26" i="77"/>
  <c r="AJ25" i="77"/>
  <c r="AJ24" i="77"/>
  <c r="AJ23" i="77"/>
  <c r="AJ22" i="77"/>
  <c r="AJ21" i="77"/>
  <c r="AJ19" i="77"/>
  <c r="AJ18" i="77"/>
  <c r="AJ16" i="77"/>
  <c r="AJ15" i="77"/>
  <c r="AJ14" i="77"/>
  <c r="AJ13" i="77"/>
  <c r="AJ11" i="77"/>
  <c r="AJ10" i="77"/>
  <c r="AJ9" i="77"/>
  <c r="AJ8" i="77"/>
  <c r="AH45" i="77"/>
  <c r="AE45" i="77"/>
  <c r="X45" i="77"/>
  <c r="Q45" i="77"/>
  <c r="J45" i="77"/>
  <c r="AG45" i="77"/>
  <c r="Z45" i="77"/>
  <c r="S45" i="77"/>
  <c r="L45" i="77"/>
  <c r="E45" i="77"/>
  <c r="L7" i="77"/>
  <c r="J7" i="77"/>
  <c r="AH7" i="77"/>
  <c r="AE7" i="77"/>
  <c r="X7" i="77"/>
  <c r="Q7" i="77"/>
  <c r="AG8" i="77"/>
  <c r="AG7" i="77"/>
  <c r="Z8" i="77"/>
  <c r="Z7" i="77"/>
  <c r="S8" i="77"/>
  <c r="S7" i="77"/>
  <c r="E8" i="77"/>
  <c r="E7" i="77"/>
  <c r="AX50" i="76"/>
  <c r="AX49" i="76"/>
  <c r="AX48" i="76"/>
  <c r="AX47" i="76"/>
  <c r="AX46" i="76"/>
  <c r="AX45" i="76"/>
  <c r="AX44" i="76"/>
  <c r="AX43" i="76"/>
  <c r="AX42" i="76"/>
  <c r="AX41" i="76"/>
  <c r="AX40" i="76"/>
  <c r="AX39" i="76"/>
  <c r="AX38" i="76"/>
  <c r="AX37" i="76"/>
  <c r="AX36" i="76"/>
  <c r="AX35" i="76"/>
  <c r="AX34" i="76"/>
  <c r="AX33" i="76"/>
  <c r="AX32" i="76"/>
  <c r="AX31" i="76"/>
  <c r="AX30" i="76"/>
  <c r="AX29" i="76"/>
  <c r="AX28" i="76"/>
  <c r="AX27" i="76"/>
  <c r="AX26" i="76"/>
  <c r="AX25" i="76"/>
  <c r="AX24" i="76"/>
  <c r="AX23" i="76"/>
  <c r="AX22" i="76"/>
  <c r="AX21" i="76"/>
  <c r="AX19" i="76"/>
  <c r="AX18" i="76"/>
  <c r="AX16" i="76"/>
  <c r="AX15" i="76"/>
  <c r="AX14" i="76"/>
  <c r="AX13" i="76"/>
  <c r="AX11" i="76"/>
  <c r="AX10" i="76"/>
  <c r="AX9" i="76"/>
  <c r="AX8" i="76"/>
  <c r="AL50" i="76"/>
  <c r="AL49" i="76"/>
  <c r="AL48" i="76"/>
  <c r="AL47" i="76"/>
  <c r="AL46" i="76"/>
  <c r="AL45" i="76"/>
  <c r="AL44" i="76"/>
  <c r="AL43" i="76"/>
  <c r="AL42" i="76"/>
  <c r="AL41" i="76"/>
  <c r="AL40" i="76"/>
  <c r="AL39" i="76"/>
  <c r="AL38" i="76"/>
  <c r="AL37" i="76"/>
  <c r="AL36" i="76"/>
  <c r="AL35" i="76"/>
  <c r="AL34" i="76"/>
  <c r="AL33" i="76"/>
  <c r="AL32" i="76"/>
  <c r="AL31" i="76"/>
  <c r="AL30" i="76"/>
  <c r="AL29" i="76"/>
  <c r="AL28" i="76"/>
  <c r="AL27" i="76"/>
  <c r="AL26" i="76"/>
  <c r="AL25" i="76"/>
  <c r="AL24" i="76"/>
  <c r="AL23" i="76"/>
  <c r="AL22" i="76"/>
  <c r="AL21" i="76"/>
  <c r="AL19" i="76"/>
  <c r="AL18" i="76"/>
  <c r="AL16" i="76"/>
  <c r="AL15" i="76"/>
  <c r="AL14" i="76"/>
  <c r="AL13" i="76"/>
  <c r="AL11" i="76"/>
  <c r="AL10" i="76"/>
  <c r="AL9" i="76"/>
  <c r="AL8" i="76"/>
  <c r="AJ50" i="76"/>
  <c r="AJ49" i="76"/>
  <c r="AJ48" i="76"/>
  <c r="AJ47" i="76"/>
  <c r="AJ46" i="76"/>
  <c r="AJ45" i="76"/>
  <c r="AJ44" i="76"/>
  <c r="AJ43" i="76"/>
  <c r="AJ42" i="76"/>
  <c r="AJ41" i="76"/>
  <c r="AJ40" i="76"/>
  <c r="AJ39" i="76"/>
  <c r="AJ38" i="76"/>
  <c r="AJ37" i="76"/>
  <c r="AJ36" i="76"/>
  <c r="AJ35" i="76"/>
  <c r="AJ34" i="76"/>
  <c r="AJ33" i="76"/>
  <c r="AJ32" i="76"/>
  <c r="AJ31" i="76"/>
  <c r="AJ30" i="76"/>
  <c r="AJ29" i="76"/>
  <c r="AJ28" i="76"/>
  <c r="AJ27" i="76"/>
  <c r="AJ26" i="76"/>
  <c r="AJ25" i="76"/>
  <c r="AJ24" i="76"/>
  <c r="AJ23" i="76"/>
  <c r="AJ22" i="76"/>
  <c r="AJ21" i="76"/>
  <c r="AJ19" i="76"/>
  <c r="AJ18" i="76"/>
  <c r="AJ16" i="76"/>
  <c r="AJ15" i="76"/>
  <c r="AJ14" i="76"/>
  <c r="AJ13" i="76"/>
  <c r="AJ11" i="76"/>
  <c r="AJ10" i="76"/>
  <c r="AJ9" i="76"/>
  <c r="AJ8" i="76"/>
  <c r="AH45" i="76"/>
  <c r="AF45" i="76"/>
  <c r="AE45" i="76"/>
  <c r="Y45" i="76"/>
  <c r="X45" i="76"/>
  <c r="R45" i="76"/>
  <c r="K45" i="76"/>
  <c r="J45" i="76"/>
  <c r="D45" i="76"/>
  <c r="AC45" i="76"/>
  <c r="AB45" i="76"/>
  <c r="V45" i="76"/>
  <c r="U45" i="76"/>
  <c r="O45" i="76"/>
  <c r="N45" i="76"/>
  <c r="H45" i="76"/>
  <c r="G45" i="76"/>
  <c r="AH7" i="76"/>
  <c r="AF7" i="76"/>
  <c r="AE7" i="76"/>
  <c r="Y7" i="76"/>
  <c r="X7" i="76"/>
  <c r="R7" i="76"/>
  <c r="K7" i="76"/>
  <c r="J7" i="76"/>
  <c r="D7" i="76"/>
  <c r="AB8" i="76"/>
  <c r="AC7" i="76"/>
  <c r="AB7" i="76"/>
  <c r="U8" i="76"/>
  <c r="V7" i="76"/>
  <c r="U7" i="76"/>
  <c r="N8" i="76"/>
  <c r="O7" i="76"/>
  <c r="N7" i="76"/>
  <c r="G8" i="76"/>
  <c r="H7" i="76"/>
  <c r="G7" i="76"/>
  <c r="AW50" i="75" l="1"/>
  <c r="AW49" i="75"/>
  <c r="AW48" i="75"/>
  <c r="AW47" i="75"/>
  <c r="AW46" i="75"/>
  <c r="AW45" i="75"/>
  <c r="AW44" i="75"/>
  <c r="AW43" i="75"/>
  <c r="AW42" i="75"/>
  <c r="AW41" i="75"/>
  <c r="AW40" i="75"/>
  <c r="AW39" i="75"/>
  <c r="AW38" i="75"/>
  <c r="AW37" i="75"/>
  <c r="AW36" i="75"/>
  <c r="AW35" i="75"/>
  <c r="AW34" i="75"/>
  <c r="AW33" i="75"/>
  <c r="AW32" i="75"/>
  <c r="AW31" i="75"/>
  <c r="AW30" i="75"/>
  <c r="AW29" i="75"/>
  <c r="AW28" i="75"/>
  <c r="AW27" i="75"/>
  <c r="AW26" i="75"/>
  <c r="AW25" i="75"/>
  <c r="AW24" i="75"/>
  <c r="AW23" i="75"/>
  <c r="AW22" i="75"/>
  <c r="AW21" i="75"/>
  <c r="AW19" i="75"/>
  <c r="AW18" i="75"/>
  <c r="AW16" i="75"/>
  <c r="AW15" i="75"/>
  <c r="AW14" i="75"/>
  <c r="AW13" i="75"/>
  <c r="AW11" i="75"/>
  <c r="AW10" i="75"/>
  <c r="AW9" i="75"/>
  <c r="AW8" i="75"/>
  <c r="AK50" i="75"/>
  <c r="AK49" i="75"/>
  <c r="AK48" i="75"/>
  <c r="AK47" i="75"/>
  <c r="AK46" i="75"/>
  <c r="AK45" i="75"/>
  <c r="AK44" i="75"/>
  <c r="AK43" i="75"/>
  <c r="AK42" i="75"/>
  <c r="AK41" i="75"/>
  <c r="AK40" i="75"/>
  <c r="AK39" i="75"/>
  <c r="AK38" i="75"/>
  <c r="AK37" i="75"/>
  <c r="AK36" i="75"/>
  <c r="AK35" i="75"/>
  <c r="AK34" i="75"/>
  <c r="AK33" i="75"/>
  <c r="AK32" i="75"/>
  <c r="AK31" i="75"/>
  <c r="AK30" i="75"/>
  <c r="AK29" i="75"/>
  <c r="AK28" i="75"/>
  <c r="AK27" i="75"/>
  <c r="AK26" i="75"/>
  <c r="AK25" i="75"/>
  <c r="AK24" i="75"/>
  <c r="AK23" i="75"/>
  <c r="AK22" i="75"/>
  <c r="AK21" i="75"/>
  <c r="AK19" i="75"/>
  <c r="AK18" i="75"/>
  <c r="AK16" i="75"/>
  <c r="AK15" i="75"/>
  <c r="AK14" i="75"/>
  <c r="AK13" i="75"/>
  <c r="AK11" i="75"/>
  <c r="AK10" i="75"/>
  <c r="AK9" i="75"/>
  <c r="AK8" i="75"/>
  <c r="AI50" i="75"/>
  <c r="AI49" i="75"/>
  <c r="AI48" i="75"/>
  <c r="AI47" i="75"/>
  <c r="AI46" i="75"/>
  <c r="AI45" i="75"/>
  <c r="AI44" i="75"/>
  <c r="AI43" i="75"/>
  <c r="AI42" i="75"/>
  <c r="AI41" i="75"/>
  <c r="AI40" i="75"/>
  <c r="AI39" i="75"/>
  <c r="AI38" i="75"/>
  <c r="AI37" i="75"/>
  <c r="AI36" i="75"/>
  <c r="AI35" i="75"/>
  <c r="AI34" i="75"/>
  <c r="AI33" i="75"/>
  <c r="AI32" i="75"/>
  <c r="AI31" i="75"/>
  <c r="AI30" i="75"/>
  <c r="AI29" i="75"/>
  <c r="AI28" i="75"/>
  <c r="AI27" i="75"/>
  <c r="AI26" i="75"/>
  <c r="AI25" i="75"/>
  <c r="AI24" i="75"/>
  <c r="AI23" i="75"/>
  <c r="AI22" i="75"/>
  <c r="AI21" i="75"/>
  <c r="AI19" i="75"/>
  <c r="AI18" i="75"/>
  <c r="AI16" i="75"/>
  <c r="AI15" i="75"/>
  <c r="AI14" i="75"/>
  <c r="AI13" i="75"/>
  <c r="AI11" i="75"/>
  <c r="AI10" i="75"/>
  <c r="AI9" i="75"/>
  <c r="AI8" i="75"/>
  <c r="AF45" i="75"/>
  <c r="Y45" i="75"/>
  <c r="R45" i="75"/>
  <c r="K45" i="75"/>
  <c r="AD45" i="75"/>
  <c r="W45" i="75"/>
  <c r="P45" i="75"/>
  <c r="I45" i="75"/>
  <c r="AF7" i="75"/>
  <c r="Y7" i="75"/>
  <c r="R7" i="75"/>
  <c r="K7" i="75"/>
  <c r="AD8" i="75"/>
  <c r="AD7" i="75"/>
  <c r="W8" i="75"/>
  <c r="W7" i="75"/>
  <c r="P8" i="75"/>
  <c r="P7" i="75"/>
  <c r="I8" i="75"/>
  <c r="I7" i="75"/>
  <c r="AX50" i="74"/>
  <c r="AX49" i="74"/>
  <c r="AX48" i="74"/>
  <c r="AX47" i="74"/>
  <c r="AX46" i="74"/>
  <c r="AX45" i="74"/>
  <c r="AX44" i="74"/>
  <c r="AX43" i="74"/>
  <c r="AX42" i="74"/>
  <c r="AX41" i="74"/>
  <c r="AX40" i="74"/>
  <c r="AX39" i="74"/>
  <c r="AX38" i="74"/>
  <c r="AX37" i="74"/>
  <c r="AX36" i="74"/>
  <c r="AX35" i="74"/>
  <c r="AX34" i="74"/>
  <c r="AX33" i="74"/>
  <c r="AX32" i="74"/>
  <c r="AX31" i="74"/>
  <c r="AX30" i="74"/>
  <c r="AX29" i="74"/>
  <c r="AX28" i="74"/>
  <c r="AX27" i="74"/>
  <c r="AX26" i="74"/>
  <c r="AX25" i="74"/>
  <c r="AX24" i="74"/>
  <c r="AX23" i="74"/>
  <c r="AX22" i="74"/>
  <c r="AX21" i="74"/>
  <c r="AX19" i="74"/>
  <c r="AX18" i="74"/>
  <c r="AX16" i="74"/>
  <c r="AX15" i="74"/>
  <c r="AX14" i="74"/>
  <c r="AX13" i="74"/>
  <c r="AX11" i="74"/>
  <c r="AX10" i="74"/>
  <c r="AX9" i="74"/>
  <c r="AX8" i="74"/>
  <c r="AL50" i="74"/>
  <c r="AL49" i="74"/>
  <c r="AL48" i="74"/>
  <c r="AL47" i="74"/>
  <c r="AM47" i="74" s="1"/>
  <c r="AL46" i="74"/>
  <c r="AL45" i="74"/>
  <c r="AL44" i="74"/>
  <c r="AL43" i="74"/>
  <c r="AL42" i="74"/>
  <c r="AL41" i="74"/>
  <c r="AM41" i="74" s="1"/>
  <c r="AL40" i="74"/>
  <c r="AL39" i="74"/>
  <c r="AL38" i="74"/>
  <c r="AL37" i="74"/>
  <c r="AL36" i="74"/>
  <c r="AL35" i="74"/>
  <c r="AL34" i="74"/>
  <c r="AL33" i="74"/>
  <c r="AL32" i="74"/>
  <c r="AL31" i="74"/>
  <c r="AL30" i="74"/>
  <c r="AL29" i="74"/>
  <c r="AL28" i="74"/>
  <c r="AL27" i="74"/>
  <c r="AL26" i="74"/>
  <c r="AL25" i="74"/>
  <c r="AL24" i="74"/>
  <c r="AL23" i="74"/>
  <c r="AL22" i="74"/>
  <c r="AL21" i="74"/>
  <c r="AL19" i="74"/>
  <c r="AL18" i="74"/>
  <c r="AL16" i="74"/>
  <c r="AL15" i="74"/>
  <c r="AM15" i="74" s="1"/>
  <c r="AL14" i="74"/>
  <c r="AL13" i="74"/>
  <c r="AM13" i="74" s="1"/>
  <c r="AL11" i="74"/>
  <c r="AM11" i="74" s="1"/>
  <c r="AL10" i="74"/>
  <c r="AL9" i="74"/>
  <c r="AL8" i="74"/>
  <c r="AJ50" i="74"/>
  <c r="AJ49" i="74"/>
  <c r="AJ48" i="74"/>
  <c r="AJ47" i="74"/>
  <c r="AJ46" i="74"/>
  <c r="AJ45" i="74"/>
  <c r="AJ44" i="74"/>
  <c r="AJ43" i="74"/>
  <c r="AJ42" i="74"/>
  <c r="AJ41" i="74"/>
  <c r="AJ40" i="74"/>
  <c r="AJ39" i="74"/>
  <c r="AJ38" i="74"/>
  <c r="AJ37" i="74"/>
  <c r="AJ36" i="74"/>
  <c r="AJ35" i="74"/>
  <c r="AJ34" i="74"/>
  <c r="AJ33" i="74"/>
  <c r="AJ32" i="74"/>
  <c r="AJ31" i="74"/>
  <c r="AJ30" i="74"/>
  <c r="AJ29" i="74"/>
  <c r="AJ28" i="74"/>
  <c r="AJ27" i="74"/>
  <c r="AJ26" i="74"/>
  <c r="AJ25" i="74"/>
  <c r="AJ24" i="74"/>
  <c r="AJ23" i="74"/>
  <c r="AJ22" i="74"/>
  <c r="AJ21" i="74"/>
  <c r="AJ19" i="74"/>
  <c r="AJ18" i="74"/>
  <c r="AJ16" i="74"/>
  <c r="AJ15" i="74"/>
  <c r="AJ14" i="74"/>
  <c r="AJ13" i="74"/>
  <c r="AJ11" i="74"/>
  <c r="AJ10" i="74"/>
  <c r="AJ9" i="74"/>
  <c r="AJ8" i="74"/>
  <c r="AH45" i="54"/>
  <c r="AH7" i="54"/>
  <c r="AF45" i="74"/>
  <c r="AE45" i="74"/>
  <c r="Y45" i="74"/>
  <c r="R45" i="74"/>
  <c r="Q45" i="74"/>
  <c r="J45" i="74"/>
  <c r="AH45" i="74"/>
  <c r="AG45" i="74"/>
  <c r="AA45" i="74"/>
  <c r="Z45" i="74"/>
  <c r="T45" i="74"/>
  <c r="S45" i="74"/>
  <c r="M45" i="74"/>
  <c r="L45" i="74"/>
  <c r="F45" i="74"/>
  <c r="E45" i="74"/>
  <c r="AF7" i="74"/>
  <c r="AE7" i="74"/>
  <c r="Y7" i="74"/>
  <c r="R7" i="74"/>
  <c r="Q7" i="74"/>
  <c r="J7" i="74"/>
  <c r="AG8" i="74"/>
  <c r="AH7" i="74"/>
  <c r="AG7" i="74"/>
  <c r="Z8" i="74"/>
  <c r="AA7" i="74"/>
  <c r="Z7" i="74"/>
  <c r="S8" i="74"/>
  <c r="T7" i="74"/>
  <c r="S7" i="74"/>
  <c r="L8" i="74"/>
  <c r="M7" i="74"/>
  <c r="L7" i="74"/>
  <c r="E8" i="74"/>
  <c r="F7" i="74"/>
  <c r="E7" i="74"/>
  <c r="AW50" i="73"/>
  <c r="AW49" i="73"/>
  <c r="AW46" i="73"/>
  <c r="AW39" i="73"/>
  <c r="AW38" i="73"/>
  <c r="AW37" i="73"/>
  <c r="AW36" i="73"/>
  <c r="AW35" i="73"/>
  <c r="AW34" i="73"/>
  <c r="AW33" i="73"/>
  <c r="AW32" i="73"/>
  <c r="AW31" i="73"/>
  <c r="AW30" i="73"/>
  <c r="AW29" i="73"/>
  <c r="AW28" i="73"/>
  <c r="AW27" i="73"/>
  <c r="AW26" i="73"/>
  <c r="AW25" i="73"/>
  <c r="AW24" i="73"/>
  <c r="AW23" i="73"/>
  <c r="AW22" i="73"/>
  <c r="AW21" i="73"/>
  <c r="AW19" i="73"/>
  <c r="AW18" i="73"/>
  <c r="AW16" i="73"/>
  <c r="AK50" i="73"/>
  <c r="AK49" i="73"/>
  <c r="AK46" i="73"/>
  <c r="AK43" i="73"/>
  <c r="AK39" i="73"/>
  <c r="AK38" i="73"/>
  <c r="AK37" i="73"/>
  <c r="AK36" i="73"/>
  <c r="AK35" i="73"/>
  <c r="AK34" i="73"/>
  <c r="AK33" i="73"/>
  <c r="AK32" i="73"/>
  <c r="AK31" i="73"/>
  <c r="AK30" i="73"/>
  <c r="AK29" i="73"/>
  <c r="AK28" i="73"/>
  <c r="AK27" i="73"/>
  <c r="AK26" i="73"/>
  <c r="AK25" i="73"/>
  <c r="AK24" i="73"/>
  <c r="AK23" i="73"/>
  <c r="AK22" i="73"/>
  <c r="AK21" i="73"/>
  <c r="AK19" i="73"/>
  <c r="AK18" i="73"/>
  <c r="AK16" i="73"/>
  <c r="AK14" i="73"/>
  <c r="AK10" i="73"/>
  <c r="AI50" i="73"/>
  <c r="AI49" i="73"/>
  <c r="AI46" i="73"/>
  <c r="AI43" i="73"/>
  <c r="AI39" i="73"/>
  <c r="AI38" i="73"/>
  <c r="AI37" i="73"/>
  <c r="AI36" i="73"/>
  <c r="AI35" i="73"/>
  <c r="AI34" i="73"/>
  <c r="AI33" i="73"/>
  <c r="AI32" i="73"/>
  <c r="AI31" i="73"/>
  <c r="AI30" i="73"/>
  <c r="AI29" i="73"/>
  <c r="AI28" i="73"/>
  <c r="AI27" i="73"/>
  <c r="AI26" i="73"/>
  <c r="AI25" i="73"/>
  <c r="AI24" i="73"/>
  <c r="AI23" i="73"/>
  <c r="AI22" i="73"/>
  <c r="AI21" i="73"/>
  <c r="AI19" i="73"/>
  <c r="AI18" i="73"/>
  <c r="AI16" i="73"/>
  <c r="AI14" i="73"/>
  <c r="AI10" i="73"/>
  <c r="AX50" i="54"/>
  <c r="AX49" i="54"/>
  <c r="AX46" i="54"/>
  <c r="AX43" i="54"/>
  <c r="AW43" i="73" s="1"/>
  <c r="AX39" i="54"/>
  <c r="AX38" i="54"/>
  <c r="AX37" i="54"/>
  <c r="AX36" i="54"/>
  <c r="AX35" i="54"/>
  <c r="AX34" i="54"/>
  <c r="AX33" i="54"/>
  <c r="AX32" i="54"/>
  <c r="AX31" i="54"/>
  <c r="AX30" i="54"/>
  <c r="AX29" i="54"/>
  <c r="AX28" i="54"/>
  <c r="AX27" i="54"/>
  <c r="AX26" i="54"/>
  <c r="AX25" i="54"/>
  <c r="AX24" i="54"/>
  <c r="AX23" i="54"/>
  <c r="AX22" i="54"/>
  <c r="AX21" i="54"/>
  <c r="AX19" i="54"/>
  <c r="AX18" i="54"/>
  <c r="AX16" i="54"/>
  <c r="AX14" i="54"/>
  <c r="AW14" i="73" s="1"/>
  <c r="AX10" i="54"/>
  <c r="AW10" i="73" s="1"/>
  <c r="AF7" i="73"/>
  <c r="AE7" i="73"/>
  <c r="Y7" i="73"/>
  <c r="X7" i="73"/>
  <c r="R7" i="73"/>
  <c r="Q7" i="73"/>
  <c r="G8" i="73"/>
  <c r="AP8" i="73" s="1"/>
  <c r="AQ60" i="81"/>
  <c r="AU51" i="81"/>
  <c r="AQ51" i="81"/>
  <c r="AU48" i="81"/>
  <c r="AQ48" i="81"/>
  <c r="AM48" i="81"/>
  <c r="AU47" i="81"/>
  <c r="AQ47" i="81"/>
  <c r="AM47" i="81"/>
  <c r="AU44" i="81"/>
  <c r="AQ44" i="81"/>
  <c r="AM44" i="81"/>
  <c r="AK44" i="81"/>
  <c r="AU43" i="81"/>
  <c r="AQ43" i="81"/>
  <c r="AM43" i="81"/>
  <c r="AK43" i="81"/>
  <c r="AU42" i="81"/>
  <c r="AQ42" i="81"/>
  <c r="AM42" i="81"/>
  <c r="AU41" i="81"/>
  <c r="AQ41" i="81"/>
  <c r="AM41" i="81"/>
  <c r="AU40" i="81"/>
  <c r="AQ40" i="81"/>
  <c r="AM40" i="81"/>
  <c r="D18" i="81"/>
  <c r="AU15" i="81"/>
  <c r="AQ15" i="81"/>
  <c r="AM15" i="81"/>
  <c r="AU13" i="81"/>
  <c r="AQ13" i="81"/>
  <c r="AM13" i="81"/>
  <c r="AU12" i="81"/>
  <c r="AQ12" i="81"/>
  <c r="AU11" i="81"/>
  <c r="AQ11" i="81"/>
  <c r="AM11" i="81"/>
  <c r="AU9" i="81"/>
  <c r="AQ9" i="81"/>
  <c r="AM9" i="81"/>
  <c r="AQ8" i="81"/>
  <c r="AM8" i="81"/>
  <c r="AU6" i="81"/>
  <c r="AQ6" i="81"/>
  <c r="BA5" i="81"/>
  <c r="AU5" i="81"/>
  <c r="AQ5" i="81"/>
  <c r="E3" i="81"/>
  <c r="D3" i="81"/>
  <c r="D26" i="81" s="1"/>
  <c r="D2" i="81"/>
  <c r="E2" i="81" s="1"/>
  <c r="F3" i="81" s="1"/>
  <c r="AP60" i="80"/>
  <c r="AT51" i="80"/>
  <c r="AP51" i="80"/>
  <c r="AT48" i="80"/>
  <c r="AP48" i="80"/>
  <c r="AL48" i="80"/>
  <c r="AT47" i="80"/>
  <c r="AP47" i="80"/>
  <c r="AL47" i="80"/>
  <c r="AT44" i="80"/>
  <c r="AP44" i="80"/>
  <c r="AL44" i="80"/>
  <c r="AJ44" i="80"/>
  <c r="AT43" i="80"/>
  <c r="AP43" i="80"/>
  <c r="AL43" i="80"/>
  <c r="AJ43" i="80"/>
  <c r="AT42" i="80"/>
  <c r="AP42" i="80"/>
  <c r="AL42" i="80"/>
  <c r="AT41" i="80"/>
  <c r="AP41" i="80"/>
  <c r="AL41" i="80"/>
  <c r="AT40" i="80"/>
  <c r="AP40" i="80"/>
  <c r="AL40" i="80"/>
  <c r="AT15" i="80"/>
  <c r="AP15" i="80"/>
  <c r="AL15" i="80"/>
  <c r="AT13" i="80"/>
  <c r="AP13" i="80"/>
  <c r="AL13" i="80"/>
  <c r="AJ13" i="80"/>
  <c r="AT12" i="80"/>
  <c r="AP12" i="80"/>
  <c r="AT11" i="80"/>
  <c r="AP11" i="80"/>
  <c r="AL11" i="80"/>
  <c r="AT9" i="80"/>
  <c r="AP9" i="80"/>
  <c r="AL9" i="80"/>
  <c r="J8" i="80"/>
  <c r="AT6" i="80"/>
  <c r="AP6" i="80"/>
  <c r="AZ5" i="80"/>
  <c r="AT5" i="80"/>
  <c r="AP5" i="80"/>
  <c r="E3" i="80"/>
  <c r="D3" i="80"/>
  <c r="D23" i="80" s="1"/>
  <c r="D2" i="80"/>
  <c r="E2" i="80" s="1"/>
  <c r="AQ60" i="79"/>
  <c r="AU51" i="79"/>
  <c r="AQ51" i="79"/>
  <c r="AU48" i="79"/>
  <c r="AQ48" i="79"/>
  <c r="AM48" i="79"/>
  <c r="AU47" i="79"/>
  <c r="AQ47" i="79"/>
  <c r="AM47" i="79"/>
  <c r="AU44" i="79"/>
  <c r="AQ44" i="79"/>
  <c r="AM44" i="79"/>
  <c r="AU43" i="79"/>
  <c r="AQ43" i="79"/>
  <c r="AM43" i="79"/>
  <c r="AK43" i="79"/>
  <c r="AU42" i="79"/>
  <c r="AQ42" i="79"/>
  <c r="AM42" i="79"/>
  <c r="AK42" i="79"/>
  <c r="AU41" i="79"/>
  <c r="AQ41" i="79"/>
  <c r="AM41" i="79"/>
  <c r="AU40" i="79"/>
  <c r="AQ40" i="79"/>
  <c r="AM40" i="79"/>
  <c r="AK40" i="79"/>
  <c r="AU15" i="79"/>
  <c r="AQ15" i="79"/>
  <c r="AM15" i="79"/>
  <c r="AU13" i="79"/>
  <c r="AQ13" i="79"/>
  <c r="AM13" i="79"/>
  <c r="AU12" i="79"/>
  <c r="AQ12" i="79"/>
  <c r="AU11" i="79"/>
  <c r="AQ11" i="79"/>
  <c r="AM11" i="79"/>
  <c r="AU9" i="79"/>
  <c r="AQ9" i="79"/>
  <c r="AM9" i="79"/>
  <c r="AQ8" i="79"/>
  <c r="AM8" i="79"/>
  <c r="AU6" i="79"/>
  <c r="AQ6" i="79"/>
  <c r="BA5" i="79"/>
  <c r="AU5" i="79"/>
  <c r="AQ5" i="79"/>
  <c r="E3" i="79"/>
  <c r="E27" i="79" s="1"/>
  <c r="D3" i="79"/>
  <c r="E2" i="79"/>
  <c r="F3" i="79" s="1"/>
  <c r="D2" i="79"/>
  <c r="AP60" i="78"/>
  <c r="AT51" i="78"/>
  <c r="AP51" i="78"/>
  <c r="AT48" i="78"/>
  <c r="AP48" i="78"/>
  <c r="AL48" i="78"/>
  <c r="AT47" i="78"/>
  <c r="AP47" i="78"/>
  <c r="AL47" i="78"/>
  <c r="AT44" i="78"/>
  <c r="AP44" i="78"/>
  <c r="AL44" i="78"/>
  <c r="AJ44" i="78"/>
  <c r="AT43" i="78"/>
  <c r="AP43" i="78"/>
  <c r="AL43" i="78"/>
  <c r="AJ43" i="78"/>
  <c r="AT42" i="78"/>
  <c r="AP42" i="78"/>
  <c r="AL42" i="78"/>
  <c r="AT41" i="78"/>
  <c r="AP41" i="78"/>
  <c r="AL41" i="78"/>
  <c r="AT40" i="78"/>
  <c r="AP40" i="78"/>
  <c r="AL40" i="78"/>
  <c r="AT15" i="78"/>
  <c r="AP15" i="78"/>
  <c r="AL15" i="78"/>
  <c r="AT13" i="78"/>
  <c r="AP13" i="78"/>
  <c r="AL13" i="78"/>
  <c r="AJ13" i="78"/>
  <c r="AT12" i="78"/>
  <c r="AP12" i="78"/>
  <c r="AT11" i="78"/>
  <c r="AP11" i="78"/>
  <c r="AL11" i="78"/>
  <c r="AT9" i="78"/>
  <c r="AP9" i="78"/>
  <c r="AL9" i="78"/>
  <c r="AT6" i="78"/>
  <c r="AP6" i="78"/>
  <c r="AZ5" i="78"/>
  <c r="AT5" i="78"/>
  <c r="AP5" i="78"/>
  <c r="E3" i="78"/>
  <c r="D3" i="78"/>
  <c r="D23" i="78" s="1"/>
  <c r="D2" i="78"/>
  <c r="E2" i="78" s="1"/>
  <c r="AQ60" i="77"/>
  <c r="AU51" i="77"/>
  <c r="AQ51" i="77"/>
  <c r="AU48" i="77"/>
  <c r="AQ48" i="77"/>
  <c r="AM48" i="77"/>
  <c r="AU47" i="77"/>
  <c r="AQ47" i="77"/>
  <c r="AM47" i="77"/>
  <c r="AU44" i="77"/>
  <c r="AQ44" i="77"/>
  <c r="AM44" i="77"/>
  <c r="AK44" i="77"/>
  <c r="AU43" i="77"/>
  <c r="AQ43" i="77"/>
  <c r="AM43" i="77"/>
  <c r="AK43" i="77"/>
  <c r="AU42" i="77"/>
  <c r="AQ42" i="77"/>
  <c r="AM42" i="77"/>
  <c r="AU41" i="77"/>
  <c r="AQ41" i="77"/>
  <c r="AM41" i="77"/>
  <c r="AU40" i="77"/>
  <c r="AQ40" i="77"/>
  <c r="AM40" i="77"/>
  <c r="AU15" i="77"/>
  <c r="AQ15" i="77"/>
  <c r="AM15" i="77"/>
  <c r="AU13" i="77"/>
  <c r="AQ13" i="77"/>
  <c r="AM13" i="77"/>
  <c r="AK13" i="77"/>
  <c r="AU12" i="77"/>
  <c r="AQ12" i="77"/>
  <c r="AU11" i="77"/>
  <c r="AQ11" i="77"/>
  <c r="AM11" i="77"/>
  <c r="AU9" i="77"/>
  <c r="AQ9" i="77"/>
  <c r="AM9" i="77"/>
  <c r="AU6" i="77"/>
  <c r="AQ6" i="77"/>
  <c r="BA5" i="77"/>
  <c r="AU5" i="77"/>
  <c r="AQ5" i="77"/>
  <c r="E3" i="77"/>
  <c r="D3" i="77"/>
  <c r="D23" i="77" s="1"/>
  <c r="D2" i="77"/>
  <c r="E2" i="77" s="1"/>
  <c r="AQ60" i="76"/>
  <c r="AU51" i="76"/>
  <c r="AQ51" i="76"/>
  <c r="AU48" i="76"/>
  <c r="AQ48" i="76"/>
  <c r="AM48" i="76"/>
  <c r="AU47" i="76"/>
  <c r="AQ47" i="76"/>
  <c r="AM47" i="76"/>
  <c r="AU44" i="76"/>
  <c r="AQ44" i="76"/>
  <c r="AM44" i="76"/>
  <c r="AU43" i="76"/>
  <c r="AQ43" i="76"/>
  <c r="AM43" i="76"/>
  <c r="AK43" i="76"/>
  <c r="AU42" i="76"/>
  <c r="AQ42" i="76"/>
  <c r="AM42" i="76"/>
  <c r="AU41" i="76"/>
  <c r="AQ41" i="76"/>
  <c r="AM41" i="76"/>
  <c r="AU40" i="76"/>
  <c r="AQ40" i="76"/>
  <c r="AM40" i="76"/>
  <c r="AU15" i="76"/>
  <c r="AQ15" i="76"/>
  <c r="AM15" i="76"/>
  <c r="AU13" i="76"/>
  <c r="AQ13" i="76"/>
  <c r="AM13" i="76"/>
  <c r="AU12" i="76"/>
  <c r="AQ12" i="76"/>
  <c r="AU11" i="76"/>
  <c r="AQ11" i="76"/>
  <c r="AM11" i="76"/>
  <c r="AU9" i="76"/>
  <c r="AQ9" i="76"/>
  <c r="AM9" i="76"/>
  <c r="AQ8" i="76"/>
  <c r="AM8" i="76"/>
  <c r="AU6" i="76"/>
  <c r="AQ6" i="76"/>
  <c r="BA5" i="76"/>
  <c r="AU5" i="76"/>
  <c r="AQ5" i="76"/>
  <c r="E3" i="76"/>
  <c r="D3" i="76"/>
  <c r="D18" i="76" s="1"/>
  <c r="D2" i="76"/>
  <c r="E2" i="76" s="1"/>
  <c r="AP60" i="75"/>
  <c r="AT51" i="75"/>
  <c r="AP51" i="75"/>
  <c r="AT48" i="75"/>
  <c r="AP48" i="75"/>
  <c r="AL48" i="75"/>
  <c r="AT47" i="75"/>
  <c r="AP47" i="75"/>
  <c r="AL47" i="75"/>
  <c r="AT44" i="75"/>
  <c r="AP44" i="75"/>
  <c r="AL44" i="75"/>
  <c r="AJ44" i="75"/>
  <c r="AT43" i="75"/>
  <c r="AP43" i="75"/>
  <c r="AL43" i="75"/>
  <c r="AJ43" i="75"/>
  <c r="AT42" i="75"/>
  <c r="AP42" i="75"/>
  <c r="AL42" i="75"/>
  <c r="AT41" i="75"/>
  <c r="AP41" i="75"/>
  <c r="AL41" i="75"/>
  <c r="AT40" i="75"/>
  <c r="AP40" i="75"/>
  <c r="AL40" i="75"/>
  <c r="AT15" i="75"/>
  <c r="AP15" i="75"/>
  <c r="AL15" i="75"/>
  <c r="AT13" i="75"/>
  <c r="AP13" i="75"/>
  <c r="AL13" i="75"/>
  <c r="AT12" i="75"/>
  <c r="AP12" i="75"/>
  <c r="AT11" i="75"/>
  <c r="AP11" i="75"/>
  <c r="AL11" i="75"/>
  <c r="AT9" i="75"/>
  <c r="AP9" i="75"/>
  <c r="AL9" i="75"/>
  <c r="J8" i="75"/>
  <c r="AT6" i="75"/>
  <c r="AP6" i="75"/>
  <c r="AZ5" i="75"/>
  <c r="AT5" i="75"/>
  <c r="AP5" i="75"/>
  <c r="E3" i="75"/>
  <c r="D3" i="75"/>
  <c r="D16" i="75" s="1"/>
  <c r="D2" i="75"/>
  <c r="E2" i="75" s="1"/>
  <c r="AQ60" i="74"/>
  <c r="AU51" i="74"/>
  <c r="AQ51" i="74"/>
  <c r="AU48" i="74"/>
  <c r="AQ48" i="74"/>
  <c r="AM48" i="74"/>
  <c r="AU47" i="74"/>
  <c r="AQ47" i="74"/>
  <c r="AU44" i="74"/>
  <c r="AQ44" i="74"/>
  <c r="AM44" i="74"/>
  <c r="AK44" i="74"/>
  <c r="AU43" i="74"/>
  <c r="AQ43" i="74"/>
  <c r="AM43" i="74"/>
  <c r="AK43" i="74"/>
  <c r="AU42" i="74"/>
  <c r="AQ42" i="74"/>
  <c r="AM42" i="74"/>
  <c r="AU41" i="74"/>
  <c r="AQ41" i="74"/>
  <c r="AU40" i="74"/>
  <c r="AQ40" i="74"/>
  <c r="AM40" i="74"/>
  <c r="AU15" i="74"/>
  <c r="AQ15" i="74"/>
  <c r="AK15" i="74"/>
  <c r="AU13" i="74"/>
  <c r="AQ13" i="74"/>
  <c r="AU12" i="74"/>
  <c r="AQ12" i="74"/>
  <c r="AU11" i="74"/>
  <c r="AQ11" i="74"/>
  <c r="AU9" i="74"/>
  <c r="AQ9" i="74"/>
  <c r="AM9" i="74"/>
  <c r="AU6" i="74"/>
  <c r="AQ6" i="74"/>
  <c r="BA5" i="74"/>
  <c r="AU5" i="74"/>
  <c r="AQ5" i="74"/>
  <c r="E3" i="74"/>
  <c r="E22" i="74" s="1"/>
  <c r="D3" i="74"/>
  <c r="D23" i="74" s="1"/>
  <c r="D2" i="74"/>
  <c r="E2" i="74" s="1"/>
  <c r="AP60" i="73"/>
  <c r="AT51" i="73"/>
  <c r="AP51" i="73"/>
  <c r="AT48" i="73"/>
  <c r="AP48" i="73"/>
  <c r="AT47" i="73"/>
  <c r="AP47" i="73"/>
  <c r="AT44" i="73"/>
  <c r="AP44" i="73"/>
  <c r="AT43" i="73"/>
  <c r="AP43" i="73"/>
  <c r="AL43" i="73"/>
  <c r="AJ43" i="73"/>
  <c r="AT42" i="73"/>
  <c r="AP42" i="73"/>
  <c r="AT41" i="73"/>
  <c r="AP41" i="73"/>
  <c r="AT40" i="73"/>
  <c r="AP40" i="73"/>
  <c r="AT15" i="73"/>
  <c r="AP15" i="73"/>
  <c r="AT13" i="73"/>
  <c r="AP13" i="73"/>
  <c r="AT12" i="73"/>
  <c r="AP12" i="73"/>
  <c r="AT11" i="73"/>
  <c r="AP11" i="73"/>
  <c r="AT9" i="73"/>
  <c r="AP9" i="73"/>
  <c r="AT6" i="73"/>
  <c r="AP6" i="73"/>
  <c r="AZ5" i="73"/>
  <c r="AT5" i="73"/>
  <c r="AP5" i="73"/>
  <c r="E3" i="73"/>
  <c r="D3" i="73"/>
  <c r="D45" i="73" s="1"/>
  <c r="D2" i="73"/>
  <c r="E2" i="73" s="1"/>
  <c r="B71" i="75"/>
  <c r="B65" i="75"/>
  <c r="B82" i="74"/>
  <c r="B67" i="75"/>
  <c r="B63" i="75"/>
  <c r="B60" i="75"/>
  <c r="B57" i="75"/>
  <c r="B73" i="78"/>
  <c r="B65" i="78"/>
  <c r="B55" i="78"/>
  <c r="B70" i="78"/>
  <c r="B74" i="78"/>
  <c r="B79" i="78"/>
  <c r="B67" i="78"/>
  <c r="B60" i="78"/>
  <c r="B80" i="78"/>
  <c r="B64" i="78"/>
  <c r="B66" i="78"/>
  <c r="B75" i="77"/>
  <c r="B63" i="77"/>
  <c r="B80" i="77"/>
  <c r="B62" i="77"/>
  <c r="B66" i="77"/>
  <c r="B73" i="77"/>
  <c r="B65" i="77"/>
  <c r="B58" i="77"/>
  <c r="B76" i="77"/>
  <c r="B54" i="77"/>
  <c r="B59" i="77"/>
  <c r="B56" i="77"/>
  <c r="B69" i="76"/>
  <c r="B61" i="76"/>
  <c r="B55" i="76"/>
  <c r="B54" i="76"/>
  <c r="B59" i="76"/>
  <c r="B75" i="76"/>
  <c r="B63" i="76"/>
  <c r="B72" i="76"/>
  <c r="B62" i="76"/>
  <c r="B75" i="78"/>
  <c r="B61" i="78"/>
  <c r="B71" i="77"/>
  <c r="B57" i="77"/>
  <c r="B67" i="76"/>
  <c r="B53" i="76"/>
  <c r="B55" i="75"/>
  <c r="B73" i="81"/>
  <c r="B65" i="81"/>
  <c r="B58" i="81"/>
  <c r="B76" i="81"/>
  <c r="B54" i="81"/>
  <c r="B59" i="81"/>
  <c r="B74" i="81"/>
  <c r="B71" i="81"/>
  <c r="B63" i="81"/>
  <c r="B57" i="81"/>
  <c r="B72" i="81"/>
  <c r="B62" i="81"/>
  <c r="B56" i="81"/>
  <c r="B69" i="80"/>
  <c r="B55" i="80"/>
  <c r="B70" i="80"/>
  <c r="B79" i="80"/>
  <c r="B63" i="80"/>
  <c r="B72" i="80"/>
  <c r="B73" i="80"/>
  <c r="B58" i="80"/>
  <c r="B54" i="80"/>
  <c r="B56" i="80"/>
  <c r="B67" i="80"/>
  <c r="B64" i="80"/>
  <c r="B66" i="80"/>
  <c r="B70" i="79"/>
  <c r="B62" i="79"/>
  <c r="B53" i="79"/>
  <c r="B69" i="79"/>
  <c r="B57" i="79"/>
  <c r="B79" i="79"/>
  <c r="B76" i="79"/>
  <c r="B68" i="79"/>
  <c r="B59" i="79"/>
  <c r="B73" i="79"/>
  <c r="B60" i="79"/>
  <c r="B55" i="79"/>
  <c r="B71" i="79"/>
  <c r="B61" i="75"/>
  <c r="B58" i="75"/>
  <c r="B77" i="78"/>
  <c r="B69" i="78"/>
  <c r="B58" i="78"/>
  <c r="B76" i="78"/>
  <c r="B59" i="78"/>
  <c r="B56" i="78"/>
  <c r="B71" i="78"/>
  <c r="B63" i="78"/>
  <c r="B57" i="78"/>
  <c r="B72" i="78"/>
  <c r="B62" i="78"/>
  <c r="B79" i="77"/>
  <c r="B67" i="77"/>
  <c r="B60" i="77"/>
  <c r="B72" i="77"/>
  <c r="B53" i="77"/>
  <c r="B77" i="77"/>
  <c r="B69" i="77"/>
  <c r="B61" i="77"/>
  <c r="B55" i="77"/>
  <c r="B68" i="77"/>
  <c r="B70" i="77"/>
  <c r="B74" i="77"/>
  <c r="B73" i="76"/>
  <c r="B65" i="76"/>
  <c r="B58" i="76"/>
  <c r="B68" i="76"/>
  <c r="B70" i="76"/>
  <c r="B56" i="76"/>
  <c r="B71" i="76"/>
  <c r="B57" i="76"/>
  <c r="B64" i="76"/>
  <c r="B66" i="76"/>
  <c r="B68" i="78"/>
  <c r="B54" i="78"/>
  <c r="B64" i="77"/>
  <c r="B74" i="76"/>
  <c r="B60" i="76"/>
  <c r="B69" i="75"/>
  <c r="B77" i="81"/>
  <c r="B69" i="81"/>
  <c r="B61" i="81"/>
  <c r="B68" i="81"/>
  <c r="B66" i="81"/>
  <c r="B67" i="81"/>
  <c r="B80" i="81"/>
  <c r="B53" i="81"/>
  <c r="B61" i="80"/>
  <c r="B74" i="80"/>
  <c r="B57" i="80"/>
  <c r="B65" i="80"/>
  <c r="B59" i="80"/>
  <c r="B60" i="80"/>
  <c r="B74" i="79"/>
  <c r="B56" i="79"/>
  <c r="B61" i="79"/>
  <c r="B58" i="79"/>
  <c r="B64" i="79"/>
  <c r="B65" i="79"/>
  <c r="B63" i="79"/>
  <c r="B55" i="81"/>
  <c r="B70" i="81"/>
  <c r="B75" i="81"/>
  <c r="B60" i="81"/>
  <c r="B64" i="81"/>
  <c r="B77" i="80"/>
  <c r="B68" i="80"/>
  <c r="B71" i="80"/>
  <c r="B53" i="80"/>
  <c r="B76" i="80"/>
  <c r="B75" i="80"/>
  <c r="B62" i="80"/>
  <c r="B66" i="79"/>
  <c r="B77" i="79"/>
  <c r="B67" i="79"/>
  <c r="B72" i="79"/>
  <c r="B54" i="79"/>
  <c r="B75" i="79"/>
  <c r="AW42" i="81"/>
  <c r="AW9" i="81"/>
  <c r="BB43" i="81" l="1"/>
  <c r="BB44" i="81"/>
  <c r="BB48" i="81"/>
  <c r="BB47" i="81"/>
  <c r="D16" i="81"/>
  <c r="BA43" i="80"/>
  <c r="BA44" i="80"/>
  <c r="BA48" i="80"/>
  <c r="AW12" i="79"/>
  <c r="AV5" i="80"/>
  <c r="AV8" i="80"/>
  <c r="AW40" i="81"/>
  <c r="AW9" i="79"/>
  <c r="AW44" i="81"/>
  <c r="AW15" i="79"/>
  <c r="AV47" i="80"/>
  <c r="AW6" i="81"/>
  <c r="AV13" i="80"/>
  <c r="AW12" i="81"/>
  <c r="AW48" i="81"/>
  <c r="AW48" i="79"/>
  <c r="AV11" i="80"/>
  <c r="AW41" i="79"/>
  <c r="AV41" i="80"/>
  <c r="AW15" i="81"/>
  <c r="AW6" i="79"/>
  <c r="AW44" i="79"/>
  <c r="AK41" i="79" l="1"/>
  <c r="BB41" i="79" s="1"/>
  <c r="BB40" i="79"/>
  <c r="BB42" i="79"/>
  <c r="BB43" i="79"/>
  <c r="E19" i="79"/>
  <c r="E24" i="79"/>
  <c r="E32" i="79"/>
  <c r="E20" i="79"/>
  <c r="AJ15" i="80"/>
  <c r="BA15" i="80" s="1"/>
  <c r="BA47" i="80"/>
  <c r="BA13" i="80"/>
  <c r="BA47" i="78"/>
  <c r="BA48" i="78"/>
  <c r="BA43" i="78"/>
  <c r="BA44" i="78"/>
  <c r="AJ15" i="78"/>
  <c r="BA15" i="78" s="1"/>
  <c r="BA13" i="78"/>
  <c r="AW41" i="81"/>
  <c r="AW13" i="79"/>
  <c r="AW8" i="77"/>
  <c r="AV47" i="78"/>
  <c r="AW13" i="81"/>
  <c r="AW11" i="79"/>
  <c r="AW5" i="77"/>
  <c r="AV13" i="78"/>
  <c r="AW11" i="81"/>
  <c r="AW8" i="79"/>
  <c r="AW48" i="76"/>
  <c r="AV41" i="78"/>
  <c r="AW8" i="81"/>
  <c r="AW5" i="79"/>
  <c r="AW44" i="76"/>
  <c r="AV11" i="78"/>
  <c r="AW5" i="81"/>
  <c r="AV48" i="78"/>
  <c r="AW42" i="76"/>
  <c r="AV8" i="78"/>
  <c r="AV48" i="80"/>
  <c r="AV42" i="78"/>
  <c r="AW40" i="76"/>
  <c r="AV5" i="78"/>
  <c r="AV12" i="80"/>
  <c r="AV44" i="78"/>
  <c r="AW6" i="76"/>
  <c r="AW48" i="77"/>
  <c r="AV9" i="80"/>
  <c r="AV40" i="78"/>
  <c r="AW13" i="76"/>
  <c r="AW44" i="77"/>
  <c r="AV40" i="80"/>
  <c r="AV15" i="78"/>
  <c r="AW11" i="76"/>
  <c r="AW42" i="77"/>
  <c r="AV15" i="80"/>
  <c r="AV12" i="78"/>
  <c r="AW8" i="76"/>
  <c r="AW15" i="77"/>
  <c r="AV44" i="80"/>
  <c r="AV9" i="78"/>
  <c r="AW40" i="77"/>
  <c r="AW6" i="77"/>
  <c r="AV42" i="80"/>
  <c r="AV6" i="78"/>
  <c r="AW12" i="77"/>
  <c r="AW41" i="76"/>
  <c r="AV6" i="80"/>
  <c r="AW47" i="77"/>
  <c r="AW9" i="77"/>
  <c r="AW12" i="76"/>
  <c r="AW42" i="79"/>
  <c r="AW41" i="77"/>
  <c r="AW47" i="76"/>
  <c r="AW5" i="76"/>
  <c r="AW40" i="79"/>
  <c r="AW13" i="77"/>
  <c r="AW15" i="76"/>
  <c r="AW47" i="81"/>
  <c r="AW47" i="79"/>
  <c r="AW11" i="77"/>
  <c r="AW9" i="76"/>
  <c r="BB47" i="77" l="1"/>
  <c r="BB43" i="77"/>
  <c r="BB44" i="77"/>
  <c r="BB48" i="77"/>
  <c r="AK15" i="77"/>
  <c r="BB15" i="77" s="1"/>
  <c r="BB13" i="77"/>
  <c r="BB47" i="76"/>
  <c r="AK44" i="76"/>
  <c r="BB44" i="76" s="1"/>
  <c r="BB48" i="76"/>
  <c r="BB43" i="76"/>
  <c r="BA43" i="75"/>
  <c r="BA44" i="75"/>
  <c r="BA48" i="75"/>
  <c r="BA47" i="75"/>
  <c r="AJ15" i="75"/>
  <c r="BA15" i="75" s="1"/>
  <c r="B64" i="75"/>
  <c r="B70" i="75"/>
  <c r="B59" i="75"/>
  <c r="B73" i="74"/>
  <c r="B63" i="74"/>
  <c r="B60" i="74"/>
  <c r="B55" i="74"/>
  <c r="B64" i="74"/>
  <c r="B62" i="74"/>
  <c r="B53" i="74"/>
  <c r="B56" i="74"/>
  <c r="B71" i="73"/>
  <c r="B65" i="73"/>
  <c r="B61" i="73"/>
  <c r="B57" i="73"/>
  <c r="B62" i="75"/>
  <c r="B65" i="74"/>
  <c r="B67" i="73"/>
  <c r="B68" i="75"/>
  <c r="B54" i="75"/>
  <c r="B66" i="75"/>
  <c r="B69" i="74"/>
  <c r="B61" i="74"/>
  <c r="B57" i="74"/>
  <c r="B68" i="74"/>
  <c r="B54" i="74"/>
  <c r="B59" i="74"/>
  <c r="B66" i="74"/>
  <c r="B73" i="73"/>
  <c r="B69" i="73"/>
  <c r="B58" i="73"/>
  <c r="B55" i="73"/>
  <c r="B58" i="74"/>
  <c r="B56" i="75"/>
  <c r="B63" i="73"/>
  <c r="B53" i="75"/>
  <c r="B60" i="73"/>
  <c r="AW42" i="74"/>
  <c r="AW11" i="74"/>
  <c r="AW12" i="74"/>
  <c r="AV15" i="75"/>
  <c r="AV11" i="75"/>
  <c r="AV6" i="75"/>
  <c r="AW48" i="74"/>
  <c r="AW9" i="74"/>
  <c r="AV47" i="75"/>
  <c r="AV42" i="75"/>
  <c r="AW47" i="74"/>
  <c r="AW41" i="74"/>
  <c r="AW40" i="74"/>
  <c r="AW8" i="74"/>
  <c r="AV44" i="75"/>
  <c r="AV41" i="75"/>
  <c r="AV12" i="75"/>
  <c r="AV8" i="75"/>
  <c r="AW15" i="74"/>
  <c r="AW5" i="74"/>
  <c r="AW6" i="74"/>
  <c r="AV9" i="75"/>
  <c r="AV5" i="75"/>
  <c r="AW44" i="74"/>
  <c r="AW13" i="74"/>
  <c r="AV48" i="75"/>
  <c r="AV40" i="75"/>
  <c r="AV13" i="75"/>
  <c r="BB43" i="74" l="1"/>
  <c r="BB44" i="74"/>
  <c r="BB48" i="74"/>
  <c r="BB47" i="74"/>
  <c r="BB15" i="74"/>
  <c r="D7" i="73"/>
  <c r="B68" i="73"/>
  <c r="B54" i="73"/>
  <c r="B62" i="73"/>
  <c r="B66" i="73"/>
  <c r="B74" i="73"/>
  <c r="B72" i="73"/>
  <c r="B64" i="73"/>
  <c r="B70" i="73"/>
  <c r="B59" i="73"/>
  <c r="B56" i="73"/>
  <c r="B53" i="73"/>
  <c r="AV8" i="73"/>
  <c r="AV42" i="73"/>
  <c r="AV12" i="73"/>
  <c r="AV48" i="73"/>
  <c r="AV41" i="73"/>
  <c r="AV9" i="73"/>
  <c r="AV40" i="73"/>
  <c r="AV15" i="73"/>
  <c r="AV6" i="73"/>
  <c r="AV13" i="73"/>
  <c r="AV5" i="73"/>
  <c r="AV47" i="73"/>
  <c r="AV11" i="73"/>
  <c r="AV44" i="73"/>
  <c r="BA43" i="73" l="1"/>
  <c r="AY8" i="81"/>
  <c r="AY44" i="81"/>
  <c r="AY47" i="81"/>
  <c r="AY48" i="81"/>
  <c r="F49" i="81"/>
  <c r="F50" i="81"/>
  <c r="F45" i="81"/>
  <c r="F38" i="81"/>
  <c r="F36" i="81"/>
  <c r="F33" i="81"/>
  <c r="F37" i="81"/>
  <c r="F31" i="81"/>
  <c r="F29" i="81"/>
  <c r="F27" i="81"/>
  <c r="F24" i="81"/>
  <c r="F22" i="81"/>
  <c r="F20" i="81"/>
  <c r="F19" i="81"/>
  <c r="F30" i="81"/>
  <c r="F35" i="81"/>
  <c r="F32" i="81"/>
  <c r="F26" i="81"/>
  <c r="F21" i="81"/>
  <c r="F17" i="81"/>
  <c r="F28" i="81"/>
  <c r="F18" i="81"/>
  <c r="F23" i="81"/>
  <c r="F16" i="81"/>
  <c r="F7" i="81"/>
  <c r="F2" i="81"/>
  <c r="E50" i="81"/>
  <c r="E37" i="81"/>
  <c r="E35" i="81"/>
  <c r="E38" i="81"/>
  <c r="E33" i="81"/>
  <c r="E32" i="81"/>
  <c r="E30" i="81"/>
  <c r="E28" i="81"/>
  <c r="E26" i="81"/>
  <c r="E23" i="81"/>
  <c r="E21" i="81"/>
  <c r="E45" i="81"/>
  <c r="E31" i="81"/>
  <c r="E49" i="81"/>
  <c r="E27" i="81"/>
  <c r="E22" i="81"/>
  <c r="E18" i="81"/>
  <c r="E17" i="81"/>
  <c r="E24" i="81"/>
  <c r="E29" i="81"/>
  <c r="D49" i="81"/>
  <c r="D38" i="81"/>
  <c r="D36" i="81"/>
  <c r="D33" i="81"/>
  <c r="D35" i="81"/>
  <c r="D31" i="81"/>
  <c r="D29" i="81"/>
  <c r="D27" i="81"/>
  <c r="D24" i="81"/>
  <c r="D22" i="81"/>
  <c r="D50" i="81"/>
  <c r="D32" i="81"/>
  <c r="D37" i="81"/>
  <c r="D28" i="81"/>
  <c r="D23" i="81"/>
  <c r="D19" i="81"/>
  <c r="D17" i="81"/>
  <c r="E7" i="81"/>
  <c r="AK8" i="81"/>
  <c r="BB8" i="81" s="1"/>
  <c r="AU8" i="81"/>
  <c r="AK9" i="81"/>
  <c r="BB9" i="81" s="1"/>
  <c r="AY9" i="81"/>
  <c r="AK11" i="81"/>
  <c r="BB11" i="81" s="1"/>
  <c r="AY11" i="81"/>
  <c r="AK13" i="81"/>
  <c r="BB13" i="81" s="1"/>
  <c r="AY13" i="81"/>
  <c r="AK15" i="81"/>
  <c r="BB15" i="81" s="1"/>
  <c r="AY15" i="81"/>
  <c r="E16" i="81"/>
  <c r="E19" i="81"/>
  <c r="D21" i="81"/>
  <c r="D30" i="81"/>
  <c r="E36" i="81"/>
  <c r="AY40" i="81"/>
  <c r="AK40" i="81"/>
  <c r="BB40" i="81" s="1"/>
  <c r="AY41" i="81"/>
  <c r="AK41" i="81"/>
  <c r="BB41" i="81" s="1"/>
  <c r="AY42" i="81"/>
  <c r="AK42" i="81"/>
  <c r="BB42" i="81" s="1"/>
  <c r="AX15" i="80"/>
  <c r="AX44" i="80"/>
  <c r="AX47" i="80"/>
  <c r="AX48" i="80"/>
  <c r="F3" i="80"/>
  <c r="F2" i="80"/>
  <c r="E50" i="80"/>
  <c r="E37" i="80"/>
  <c r="E35" i="80"/>
  <c r="E38" i="80"/>
  <c r="E33" i="80"/>
  <c r="E32" i="80"/>
  <c r="E30" i="80"/>
  <c r="E28" i="80"/>
  <c r="E26" i="80"/>
  <c r="E23" i="80"/>
  <c r="E21" i="80"/>
  <c r="E49" i="80"/>
  <c r="E36" i="80"/>
  <c r="E29" i="80"/>
  <c r="E24" i="80"/>
  <c r="E20" i="80"/>
  <c r="E19" i="80"/>
  <c r="E17" i="80"/>
  <c r="E45" i="80"/>
  <c r="E31" i="80"/>
  <c r="D7" i="80"/>
  <c r="AL8" i="80"/>
  <c r="AP8" i="80"/>
  <c r="AX13" i="80"/>
  <c r="E16" i="80"/>
  <c r="D17" i="80"/>
  <c r="E22" i="80"/>
  <c r="D49" i="80"/>
  <c r="D45" i="80"/>
  <c r="D38" i="80"/>
  <c r="D36" i="80"/>
  <c r="D33" i="80"/>
  <c r="D35" i="80"/>
  <c r="D31" i="80"/>
  <c r="D29" i="80"/>
  <c r="D27" i="80"/>
  <c r="D24" i="80"/>
  <c r="D22" i="80"/>
  <c r="D37" i="80"/>
  <c r="D30" i="80"/>
  <c r="D26" i="80"/>
  <c r="D21" i="80"/>
  <c r="D18" i="80"/>
  <c r="D16" i="80"/>
  <c r="D50" i="80"/>
  <c r="D32" i="80"/>
  <c r="E7" i="80"/>
  <c r="AT8" i="80"/>
  <c r="AJ9" i="80"/>
  <c r="BA9" i="80" s="1"/>
  <c r="AX9" i="80"/>
  <c r="AJ11" i="80"/>
  <c r="BA11" i="80" s="1"/>
  <c r="AX11" i="80"/>
  <c r="E18" i="80"/>
  <c r="D19" i="80"/>
  <c r="E27" i="80"/>
  <c r="D28" i="80"/>
  <c r="AX40" i="80"/>
  <c r="AJ40" i="80"/>
  <c r="BA40" i="80" s="1"/>
  <c r="AX41" i="80"/>
  <c r="AJ41" i="80"/>
  <c r="BA41" i="80" s="1"/>
  <c r="AX42" i="80"/>
  <c r="AJ42" i="80"/>
  <c r="BA42" i="80" s="1"/>
  <c r="AY8" i="79"/>
  <c r="AY40" i="79"/>
  <c r="AY41" i="79"/>
  <c r="AY42" i="79"/>
  <c r="F50" i="79"/>
  <c r="F49" i="79"/>
  <c r="F37" i="79"/>
  <c r="F35" i="79"/>
  <c r="F32" i="79"/>
  <c r="F33" i="79"/>
  <c r="F29" i="79"/>
  <c r="F27" i="79"/>
  <c r="F38" i="79"/>
  <c r="F36" i="79"/>
  <c r="F28" i="79"/>
  <c r="F24" i="79"/>
  <c r="F22" i="79"/>
  <c r="F20" i="79"/>
  <c r="F19" i="79"/>
  <c r="F17" i="79"/>
  <c r="D50" i="79"/>
  <c r="D49" i="79"/>
  <c r="D38" i="79"/>
  <c r="D37" i="79"/>
  <c r="D35" i="79"/>
  <c r="D32" i="79"/>
  <c r="D36" i="79"/>
  <c r="D31" i="79"/>
  <c r="D29" i="79"/>
  <c r="D27" i="79"/>
  <c r="D30" i="79"/>
  <c r="D24" i="79"/>
  <c r="D22" i="79"/>
  <c r="D19" i="79"/>
  <c r="D17" i="79"/>
  <c r="AY9" i="79"/>
  <c r="AK9" i="79"/>
  <c r="BB9" i="79" s="1"/>
  <c r="AY11" i="79"/>
  <c r="AK11" i="79"/>
  <c r="BB11" i="79" s="1"/>
  <c r="AY13" i="79"/>
  <c r="AK13" i="79"/>
  <c r="BB13" i="79" s="1"/>
  <c r="AY15" i="79"/>
  <c r="AK15" i="79"/>
  <c r="BB15" i="79" s="1"/>
  <c r="D16" i="79"/>
  <c r="F18" i="79"/>
  <c r="D21" i="79"/>
  <c r="F23" i="79"/>
  <c r="D26" i="79"/>
  <c r="D28" i="79"/>
  <c r="F2" i="79"/>
  <c r="E49" i="79"/>
  <c r="E50" i="79"/>
  <c r="E45" i="79"/>
  <c r="E38" i="79"/>
  <c r="E36" i="79"/>
  <c r="E33" i="79"/>
  <c r="E31" i="79"/>
  <c r="E35" i="79"/>
  <c r="E30" i="79"/>
  <c r="E28" i="79"/>
  <c r="E37" i="79"/>
  <c r="E29" i="79"/>
  <c r="E26" i="79"/>
  <c r="E23" i="79"/>
  <c r="E21" i="79"/>
  <c r="E18" i="79"/>
  <c r="E16" i="79"/>
  <c r="E7" i="79"/>
  <c r="AK8" i="79"/>
  <c r="BB8" i="79" s="1"/>
  <c r="F16" i="79"/>
  <c r="E17" i="79"/>
  <c r="D18" i="79"/>
  <c r="F21" i="79"/>
  <c r="E22" i="79"/>
  <c r="D23" i="79"/>
  <c r="F26" i="79"/>
  <c r="F30" i="79"/>
  <c r="F31" i="79"/>
  <c r="D33" i="79"/>
  <c r="AU8" i="79"/>
  <c r="AY48" i="79"/>
  <c r="BB48" i="79"/>
  <c r="AY44" i="79"/>
  <c r="AK44" i="79"/>
  <c r="BB44" i="79" s="1"/>
  <c r="AY47" i="79"/>
  <c r="BB47" i="79"/>
  <c r="AX15" i="78"/>
  <c r="AX44" i="78"/>
  <c r="AX47" i="78"/>
  <c r="AX48" i="78"/>
  <c r="F3" i="78"/>
  <c r="F2" i="78"/>
  <c r="E50" i="78"/>
  <c r="E37" i="78"/>
  <c r="E35" i="78"/>
  <c r="E38" i="78"/>
  <c r="E33" i="78"/>
  <c r="E32" i="78"/>
  <c r="E30" i="78"/>
  <c r="E28" i="78"/>
  <c r="E26" i="78"/>
  <c r="E23" i="78"/>
  <c r="E21" i="78"/>
  <c r="E49" i="78"/>
  <c r="E36" i="78"/>
  <c r="E29" i="78"/>
  <c r="E24" i="78"/>
  <c r="E19" i="78"/>
  <c r="E17" i="78"/>
  <c r="E45" i="78"/>
  <c r="E31" i="78"/>
  <c r="AL8" i="78"/>
  <c r="AP8" i="78"/>
  <c r="AX13" i="78"/>
  <c r="E16" i="78"/>
  <c r="D17" i="78"/>
  <c r="E22" i="78"/>
  <c r="D49" i="78"/>
  <c r="D36" i="78"/>
  <c r="D33" i="78"/>
  <c r="D35" i="78"/>
  <c r="D31" i="78"/>
  <c r="D29" i="78"/>
  <c r="D27" i="78"/>
  <c r="D24" i="78"/>
  <c r="D22" i="78"/>
  <c r="D37" i="78"/>
  <c r="D30" i="78"/>
  <c r="D26" i="78"/>
  <c r="D21" i="78"/>
  <c r="D18" i="78"/>
  <c r="D16" i="78"/>
  <c r="D50" i="78"/>
  <c r="D32" i="78"/>
  <c r="E7" i="78"/>
  <c r="AT8" i="78"/>
  <c r="AJ9" i="78"/>
  <c r="BA9" i="78" s="1"/>
  <c r="AX9" i="78"/>
  <c r="AJ11" i="78"/>
  <c r="BA11" i="78" s="1"/>
  <c r="AX11" i="78"/>
  <c r="E18" i="78"/>
  <c r="D19" i="78"/>
  <c r="E27" i="78"/>
  <c r="D28" i="78"/>
  <c r="AX40" i="78"/>
  <c r="AJ40" i="78"/>
  <c r="BA40" i="78" s="1"/>
  <c r="AX41" i="78"/>
  <c r="AJ41" i="78"/>
  <c r="BA41" i="78" s="1"/>
  <c r="AX42" i="78"/>
  <c r="AJ42" i="78"/>
  <c r="BA42" i="78" s="1"/>
  <c r="AY13" i="77"/>
  <c r="AY15" i="77"/>
  <c r="AY44" i="77"/>
  <c r="AY47" i="77"/>
  <c r="AY48" i="77"/>
  <c r="F3" i="77"/>
  <c r="F2" i="77"/>
  <c r="E50" i="77"/>
  <c r="E37" i="77"/>
  <c r="E35" i="77"/>
  <c r="E38" i="77"/>
  <c r="E33" i="77"/>
  <c r="E32" i="77"/>
  <c r="E30" i="77"/>
  <c r="E28" i="77"/>
  <c r="E26" i="77"/>
  <c r="E23" i="77"/>
  <c r="E21" i="77"/>
  <c r="E49" i="77"/>
  <c r="E36" i="77"/>
  <c r="E29" i="77"/>
  <c r="E24" i="77"/>
  <c r="E20" i="77"/>
  <c r="E19" i="77"/>
  <c r="E17" i="77"/>
  <c r="E31" i="77"/>
  <c r="D7" i="77"/>
  <c r="AM8" i="77"/>
  <c r="AQ8" i="77"/>
  <c r="E16" i="77"/>
  <c r="D17" i="77"/>
  <c r="E22" i="77"/>
  <c r="D49" i="77"/>
  <c r="D45" i="77"/>
  <c r="D38" i="77"/>
  <c r="D36" i="77"/>
  <c r="D33" i="77"/>
  <c r="D35" i="77"/>
  <c r="D31" i="77"/>
  <c r="D29" i="77"/>
  <c r="D27" i="77"/>
  <c r="D24" i="77"/>
  <c r="D22" i="77"/>
  <c r="D37" i="77"/>
  <c r="D30" i="77"/>
  <c r="D26" i="77"/>
  <c r="D21" i="77"/>
  <c r="D18" i="77"/>
  <c r="D16" i="77"/>
  <c r="D50" i="77"/>
  <c r="D32" i="77"/>
  <c r="AU8" i="77"/>
  <c r="AK9" i="77"/>
  <c r="BB9" i="77" s="1"/>
  <c r="AY9" i="77"/>
  <c r="AK11" i="77"/>
  <c r="BB11" i="77" s="1"/>
  <c r="AY11" i="77"/>
  <c r="E18" i="77"/>
  <c r="D19" i="77"/>
  <c r="E27" i="77"/>
  <c r="D28" i="77"/>
  <c r="AY40" i="77"/>
  <c r="AK40" i="77"/>
  <c r="BB40" i="77" s="1"/>
  <c r="AY41" i="77"/>
  <c r="AK41" i="77"/>
  <c r="BB41" i="77" s="1"/>
  <c r="AY42" i="77"/>
  <c r="AK42" i="77"/>
  <c r="BB42" i="77" s="1"/>
  <c r="AY8" i="76"/>
  <c r="AY44" i="76"/>
  <c r="AY47" i="76"/>
  <c r="AY48" i="76"/>
  <c r="F3" i="76"/>
  <c r="F2" i="76"/>
  <c r="E50" i="76"/>
  <c r="E37" i="76"/>
  <c r="E35" i="76"/>
  <c r="E38" i="76"/>
  <c r="E33" i="76"/>
  <c r="E32" i="76"/>
  <c r="E30" i="76"/>
  <c r="E28" i="76"/>
  <c r="E26" i="76"/>
  <c r="E49" i="76"/>
  <c r="E45" i="76"/>
  <c r="E36" i="76"/>
  <c r="E29" i="76"/>
  <c r="E23" i="76"/>
  <c r="E21" i="76"/>
  <c r="E31" i="76"/>
  <c r="E27" i="76"/>
  <c r="E24" i="76"/>
  <c r="E22" i="76"/>
  <c r="E20" i="76"/>
  <c r="D16" i="76"/>
  <c r="E17" i="76"/>
  <c r="E19" i="76"/>
  <c r="D49" i="76"/>
  <c r="D38" i="76"/>
  <c r="D36" i="76"/>
  <c r="D33" i="76"/>
  <c r="D35" i="76"/>
  <c r="D31" i="76"/>
  <c r="D29" i="76"/>
  <c r="D27" i="76"/>
  <c r="D50" i="76"/>
  <c r="D37" i="76"/>
  <c r="D30" i="76"/>
  <c r="D26" i="76"/>
  <c r="D24" i="76"/>
  <c r="D22" i="76"/>
  <c r="D32" i="76"/>
  <c r="D28" i="76"/>
  <c r="D23" i="76"/>
  <c r="D21" i="76"/>
  <c r="E7" i="76"/>
  <c r="AK8" i="76"/>
  <c r="BB8" i="76" s="1"/>
  <c r="AU8" i="76"/>
  <c r="AK9" i="76"/>
  <c r="BB9" i="76" s="1"/>
  <c r="AY9" i="76"/>
  <c r="AK11" i="76"/>
  <c r="BB11" i="76" s="1"/>
  <c r="AY11" i="76"/>
  <c r="AK13" i="76"/>
  <c r="BB13" i="76" s="1"/>
  <c r="AY13" i="76"/>
  <c r="AK15" i="76"/>
  <c r="BB15" i="76" s="1"/>
  <c r="AY15" i="76"/>
  <c r="E16" i="76"/>
  <c r="D17" i="76"/>
  <c r="E18" i="76"/>
  <c r="D19" i="76"/>
  <c r="AY40" i="76"/>
  <c r="AK40" i="76"/>
  <c r="BB40" i="76" s="1"/>
  <c r="AY41" i="76"/>
  <c r="AK41" i="76"/>
  <c r="BB41" i="76" s="1"/>
  <c r="AY42" i="76"/>
  <c r="AK42" i="76"/>
  <c r="BB42" i="76" s="1"/>
  <c r="AX44" i="75"/>
  <c r="AX47" i="75"/>
  <c r="AX48" i="75"/>
  <c r="F3" i="75"/>
  <c r="F2" i="75"/>
  <c r="E50" i="75"/>
  <c r="E37" i="75"/>
  <c r="E35" i="75"/>
  <c r="E49" i="75"/>
  <c r="E45" i="75"/>
  <c r="E38" i="75"/>
  <c r="E36" i="75"/>
  <c r="E33" i="75"/>
  <c r="E31" i="75"/>
  <c r="E29" i="75"/>
  <c r="E27" i="75"/>
  <c r="E32" i="75"/>
  <c r="E30" i="75"/>
  <c r="E28" i="75"/>
  <c r="E24" i="75"/>
  <c r="E22" i="75"/>
  <c r="E20" i="75"/>
  <c r="E19" i="75"/>
  <c r="E26" i="75"/>
  <c r="E23" i="75"/>
  <c r="E21" i="75"/>
  <c r="E18" i="75"/>
  <c r="AL8" i="75"/>
  <c r="AP8" i="75"/>
  <c r="E17" i="75"/>
  <c r="D49" i="75"/>
  <c r="D38" i="75"/>
  <c r="D36" i="75"/>
  <c r="D50" i="75"/>
  <c r="D37" i="75"/>
  <c r="D32" i="75"/>
  <c r="D30" i="75"/>
  <c r="D28" i="75"/>
  <c r="D35" i="75"/>
  <c r="D33" i="75"/>
  <c r="D31" i="75"/>
  <c r="D29" i="75"/>
  <c r="D26" i="75"/>
  <c r="D23" i="75"/>
  <c r="D21" i="75"/>
  <c r="D18" i="75"/>
  <c r="D27" i="75"/>
  <c r="D24" i="75"/>
  <c r="D22" i="75"/>
  <c r="D19" i="75"/>
  <c r="E7" i="75"/>
  <c r="AT8" i="75"/>
  <c r="AJ9" i="75"/>
  <c r="BA9" i="75" s="1"/>
  <c r="AX9" i="75"/>
  <c r="AJ11" i="75"/>
  <c r="BA11" i="75" s="1"/>
  <c r="AX11" i="75"/>
  <c r="AJ13" i="75"/>
  <c r="BA13" i="75" s="1"/>
  <c r="AX13" i="75"/>
  <c r="AX15" i="75"/>
  <c r="E16" i="75"/>
  <c r="D17" i="75"/>
  <c r="AJ40" i="75"/>
  <c r="BA40" i="75" s="1"/>
  <c r="AX40" i="75"/>
  <c r="AJ41" i="75"/>
  <c r="BA41" i="75" s="1"/>
  <c r="AX41" i="75"/>
  <c r="AJ42" i="75"/>
  <c r="BA42" i="75" s="1"/>
  <c r="AX42" i="75"/>
  <c r="AY15" i="74"/>
  <c r="AY44" i="74"/>
  <c r="AY47" i="74"/>
  <c r="AY48" i="74"/>
  <c r="F3" i="74"/>
  <c r="F2" i="74"/>
  <c r="AY8" i="74"/>
  <c r="AM8" i="74"/>
  <c r="AQ8" i="74"/>
  <c r="AY13" i="74"/>
  <c r="E16" i="74"/>
  <c r="D17" i="74"/>
  <c r="E50" i="74"/>
  <c r="E37" i="74"/>
  <c r="E35" i="74"/>
  <c r="E38" i="74"/>
  <c r="E33" i="74"/>
  <c r="E32" i="74"/>
  <c r="E30" i="74"/>
  <c r="E28" i="74"/>
  <c r="E26" i="74"/>
  <c r="E23" i="74"/>
  <c r="E21" i="74"/>
  <c r="E49" i="74"/>
  <c r="E36" i="74"/>
  <c r="E29" i="74"/>
  <c r="E24" i="74"/>
  <c r="E20" i="74"/>
  <c r="E19" i="74"/>
  <c r="E17" i="74"/>
  <c r="E31" i="74"/>
  <c r="D49" i="74"/>
  <c r="D38" i="74"/>
  <c r="D36" i="74"/>
  <c r="D33" i="74"/>
  <c r="D35" i="74"/>
  <c r="D31" i="74"/>
  <c r="D29" i="74"/>
  <c r="D27" i="74"/>
  <c r="D24" i="74"/>
  <c r="D22" i="74"/>
  <c r="D37" i="74"/>
  <c r="D30" i="74"/>
  <c r="D26" i="74"/>
  <c r="D21" i="74"/>
  <c r="D18" i="74"/>
  <c r="D16" i="74"/>
  <c r="D50" i="74"/>
  <c r="D32" i="74"/>
  <c r="AU8" i="74"/>
  <c r="AK9" i="74"/>
  <c r="BB9" i="74" s="1"/>
  <c r="AY9" i="74"/>
  <c r="AK11" i="74"/>
  <c r="BB11" i="74" s="1"/>
  <c r="AY11" i="74"/>
  <c r="AK13" i="74"/>
  <c r="BB13" i="74" s="1"/>
  <c r="E18" i="74"/>
  <c r="D19" i="74"/>
  <c r="E27" i="74"/>
  <c r="D28" i="74"/>
  <c r="AY40" i="74"/>
  <c r="AK40" i="74"/>
  <c r="BB40" i="74" s="1"/>
  <c r="AY41" i="74"/>
  <c r="AK41" i="74"/>
  <c r="BB41" i="74" s="1"/>
  <c r="AY42" i="74"/>
  <c r="AK42" i="74"/>
  <c r="BB42" i="74" s="1"/>
  <c r="F3" i="73"/>
  <c r="F2" i="73"/>
  <c r="E50" i="73"/>
  <c r="E37" i="73"/>
  <c r="E35" i="73"/>
  <c r="E38" i="73"/>
  <c r="E33" i="73"/>
  <c r="E32" i="73"/>
  <c r="E30" i="73"/>
  <c r="E49" i="73"/>
  <c r="E45" i="73"/>
  <c r="E36" i="73"/>
  <c r="E28" i="73"/>
  <c r="E26" i="73"/>
  <c r="E23" i="73"/>
  <c r="E31" i="73"/>
  <c r="E29" i="73"/>
  <c r="E27" i="73"/>
  <c r="E24" i="73"/>
  <c r="E22" i="73"/>
  <c r="D49" i="73"/>
  <c r="D38" i="73"/>
  <c r="D36" i="73"/>
  <c r="D33" i="73"/>
  <c r="D35" i="73"/>
  <c r="D31" i="73"/>
  <c r="D50" i="73"/>
  <c r="D37" i="73"/>
  <c r="D30" i="73"/>
  <c r="D29" i="73"/>
  <c r="D27" i="73"/>
  <c r="D24" i="73"/>
  <c r="D32" i="73"/>
  <c r="D28" i="73"/>
  <c r="D26" i="73"/>
  <c r="D23" i="73"/>
  <c r="E7" i="73"/>
  <c r="AT8" i="73"/>
  <c r="E16" i="73"/>
  <c r="D17" i="73"/>
  <c r="E18" i="73"/>
  <c r="D19" i="73"/>
  <c r="E21" i="73"/>
  <c r="D16" i="73"/>
  <c r="E17" i="73"/>
  <c r="D18" i="73"/>
  <c r="E19" i="73"/>
  <c r="E20" i="73"/>
  <c r="D21" i="73"/>
  <c r="D22" i="73"/>
  <c r="AL50" i="54"/>
  <c r="AL49" i="54"/>
  <c r="AL48" i="54"/>
  <c r="AK48" i="73" s="1"/>
  <c r="AL48" i="73" s="1"/>
  <c r="AL47" i="54"/>
  <c r="AK47" i="73" s="1"/>
  <c r="AL47" i="73" s="1"/>
  <c r="AL45" i="54"/>
  <c r="AK45" i="73" s="1"/>
  <c r="AL44" i="54"/>
  <c r="AK44" i="73" s="1"/>
  <c r="AL44" i="73" s="1"/>
  <c r="AL42" i="54"/>
  <c r="AK42" i="73" s="1"/>
  <c r="AL42" i="73" s="1"/>
  <c r="AL41" i="54"/>
  <c r="AK41" i="73" s="1"/>
  <c r="AL41" i="73" s="1"/>
  <c r="AL40" i="54"/>
  <c r="AK40" i="73" s="1"/>
  <c r="AL40" i="73" s="1"/>
  <c r="AL38" i="54"/>
  <c r="AL37" i="54"/>
  <c r="AL36" i="54"/>
  <c r="AL35" i="54"/>
  <c r="AL33" i="54"/>
  <c r="AL32" i="54"/>
  <c r="AL31" i="54"/>
  <c r="AL30" i="54"/>
  <c r="AL29" i="54"/>
  <c r="AL28" i="54"/>
  <c r="AL27" i="54"/>
  <c r="AL26" i="54"/>
  <c r="AL24" i="54"/>
  <c r="AL23" i="54"/>
  <c r="AL22" i="54"/>
  <c r="AL21" i="54"/>
  <c r="AL19" i="54"/>
  <c r="AL18" i="54"/>
  <c r="AL17" i="54"/>
  <c r="AK17" i="73" s="1"/>
  <c r="AL17" i="74" s="1"/>
  <c r="AK17" i="75" s="1"/>
  <c r="AL17" i="76" s="1"/>
  <c r="AL17" i="77" s="1"/>
  <c r="AK17" i="78" s="1"/>
  <c r="AL17" i="79" s="1"/>
  <c r="AK17" i="80" s="1"/>
  <c r="AL17" i="81" s="1"/>
  <c r="AL16" i="54"/>
  <c r="AL15" i="54"/>
  <c r="AK15" i="73" s="1"/>
  <c r="AL15" i="73" s="1"/>
  <c r="AL13" i="54"/>
  <c r="AK13" i="73" s="1"/>
  <c r="AL13" i="73" s="1"/>
  <c r="AL11" i="54"/>
  <c r="AK11" i="73" s="1"/>
  <c r="AL11" i="73" s="1"/>
  <c r="AL9" i="54"/>
  <c r="AK9" i="73" s="1"/>
  <c r="AL9" i="73" s="1"/>
  <c r="AL8" i="54"/>
  <c r="AK8" i="73" s="1"/>
  <c r="AL8" i="73" s="1"/>
  <c r="AJ50" i="54"/>
  <c r="AJ49" i="54"/>
  <c r="AJ48" i="54"/>
  <c r="AJ47" i="54"/>
  <c r="AJ45" i="54"/>
  <c r="AJ44" i="54"/>
  <c r="AJ42" i="54"/>
  <c r="AJ41" i="54"/>
  <c r="AJ40" i="54"/>
  <c r="AJ38" i="54"/>
  <c r="AJ37" i="54"/>
  <c r="AJ36" i="54"/>
  <c r="AJ35" i="54"/>
  <c r="AJ33" i="54"/>
  <c r="AJ32" i="54"/>
  <c r="AJ31" i="54"/>
  <c r="AJ30" i="54"/>
  <c r="AJ29" i="54"/>
  <c r="AJ28" i="54"/>
  <c r="AJ27" i="54"/>
  <c r="AJ26" i="54"/>
  <c r="AJ24" i="54"/>
  <c r="AJ23" i="54"/>
  <c r="AJ22" i="54"/>
  <c r="AJ21" i="54"/>
  <c r="AJ19" i="54"/>
  <c r="AJ18" i="54"/>
  <c r="AJ17" i="54"/>
  <c r="AJ16" i="54"/>
  <c r="AJ15" i="54"/>
  <c r="AJ13" i="54"/>
  <c r="AJ11" i="54"/>
  <c r="AJ9" i="54"/>
  <c r="AJ8" i="54"/>
  <c r="AE45" i="54"/>
  <c r="AE7" i="54"/>
  <c r="Z45" i="54"/>
  <c r="Z7" i="54"/>
  <c r="X50" i="54"/>
  <c r="X49" i="54"/>
  <c r="X45" i="54"/>
  <c r="X7" i="54"/>
  <c r="S45" i="54"/>
  <c r="S7" i="54"/>
  <c r="Q50" i="54"/>
  <c r="Q49" i="54"/>
  <c r="Q45" i="54"/>
  <c r="J45" i="54"/>
  <c r="L45" i="54"/>
  <c r="J8" i="54"/>
  <c r="F49" i="54"/>
  <c r="F50" i="54"/>
  <c r="F51" i="54" s="1"/>
  <c r="AW31" i="54"/>
  <c r="AW19" i="54"/>
  <c r="AW42" i="54"/>
  <c r="AW37" i="54"/>
  <c r="AW13" i="54"/>
  <c r="AW7" i="54"/>
  <c r="AW24" i="54"/>
  <c r="AW6" i="54"/>
  <c r="AW40" i="54"/>
  <c r="AW28" i="54"/>
  <c r="AW18" i="54"/>
  <c r="AW20" i="54"/>
  <c r="AW5" i="54"/>
  <c r="AW33" i="54"/>
  <c r="AW23" i="54"/>
  <c r="AW45" i="54"/>
  <c r="AW17" i="54"/>
  <c r="AW27" i="54"/>
  <c r="AW8" i="54"/>
  <c r="AW9" i="54"/>
  <c r="AW48" i="54"/>
  <c r="AW11" i="54"/>
  <c r="AW21" i="54"/>
  <c r="AW15" i="54"/>
  <c r="AW49" i="54"/>
  <c r="AW30" i="54"/>
  <c r="AW32" i="54"/>
  <c r="AW47" i="54"/>
  <c r="AW36" i="54"/>
  <c r="AW29" i="54"/>
  <c r="AW38" i="54"/>
  <c r="AW41" i="54"/>
  <c r="AW35" i="54"/>
  <c r="AW12" i="54"/>
  <c r="AW22" i="54"/>
  <c r="AW50" i="54"/>
  <c r="AW26" i="54"/>
  <c r="AW16" i="54"/>
  <c r="AW44" i="54"/>
  <c r="AX17" i="54" l="1"/>
  <c r="AI17" i="73"/>
  <c r="AJ17" i="74" s="1"/>
  <c r="AI17" i="75" s="1"/>
  <c r="AJ17" i="76" s="1"/>
  <c r="AJ17" i="77" s="1"/>
  <c r="AI17" i="78" s="1"/>
  <c r="AJ17" i="79" s="1"/>
  <c r="AI17" i="80" s="1"/>
  <c r="AJ17" i="81" s="1"/>
  <c r="AX40" i="54"/>
  <c r="AI40" i="73"/>
  <c r="AX42" i="54"/>
  <c r="AI42" i="73"/>
  <c r="AI45" i="73"/>
  <c r="AX45" i="54"/>
  <c r="AX48" i="54"/>
  <c r="AI48" i="73"/>
  <c r="AI41" i="73"/>
  <c r="AX41" i="54"/>
  <c r="AX44" i="54"/>
  <c r="AI44" i="73"/>
  <c r="AI47" i="73"/>
  <c r="AX47" i="54"/>
  <c r="AX8" i="54"/>
  <c r="AI8" i="73"/>
  <c r="AI11" i="73"/>
  <c r="AX11" i="54"/>
  <c r="AI15" i="73"/>
  <c r="AX15" i="54"/>
  <c r="AI9" i="73"/>
  <c r="AX9" i="54"/>
  <c r="AI13" i="73"/>
  <c r="AX13" i="54"/>
  <c r="G2" i="81"/>
  <c r="G3" i="81"/>
  <c r="E51" i="81"/>
  <c r="D51" i="81"/>
  <c r="F51" i="81"/>
  <c r="AJ8" i="80"/>
  <c r="BA8" i="80" s="1"/>
  <c r="G2" i="80"/>
  <c r="G3" i="80"/>
  <c r="E51" i="80"/>
  <c r="D51" i="80"/>
  <c r="AX8" i="80"/>
  <c r="F49" i="80"/>
  <c r="F50" i="80"/>
  <c r="F45" i="80"/>
  <c r="F38" i="80"/>
  <c r="F36" i="80"/>
  <c r="F33" i="80"/>
  <c r="F37" i="80"/>
  <c r="F31" i="80"/>
  <c r="F29" i="80"/>
  <c r="F27" i="80"/>
  <c r="F24" i="80"/>
  <c r="F22" i="80"/>
  <c r="F20" i="80"/>
  <c r="F19" i="80"/>
  <c r="F35" i="80"/>
  <c r="F32" i="80"/>
  <c r="F28" i="80"/>
  <c r="F23" i="80"/>
  <c r="F18" i="80"/>
  <c r="F16" i="80"/>
  <c r="F30" i="80"/>
  <c r="F26" i="80"/>
  <c r="F17" i="80"/>
  <c r="F21" i="80"/>
  <c r="F7" i="80"/>
  <c r="D51" i="79"/>
  <c r="F51" i="79"/>
  <c r="E51" i="79"/>
  <c r="G3" i="79"/>
  <c r="G2" i="79"/>
  <c r="E51" i="78"/>
  <c r="D51" i="78"/>
  <c r="G2" i="78"/>
  <c r="G3" i="78"/>
  <c r="AJ8" i="78"/>
  <c r="BA8" i="78" s="1"/>
  <c r="AX8" i="78"/>
  <c r="F49" i="78"/>
  <c r="F50" i="78"/>
  <c r="F45" i="78"/>
  <c r="F38" i="78"/>
  <c r="F36" i="78"/>
  <c r="F33" i="78"/>
  <c r="F37" i="78"/>
  <c r="F31" i="78"/>
  <c r="F29" i="78"/>
  <c r="F27" i="78"/>
  <c r="F24" i="78"/>
  <c r="F22" i="78"/>
  <c r="F20" i="78"/>
  <c r="F19" i="78"/>
  <c r="F35" i="78"/>
  <c r="F32" i="78"/>
  <c r="F28" i="78"/>
  <c r="F23" i="78"/>
  <c r="F18" i="78"/>
  <c r="F16" i="78"/>
  <c r="F30" i="78"/>
  <c r="F26" i="78"/>
  <c r="F17" i="78"/>
  <c r="F21" i="78"/>
  <c r="F7" i="78"/>
  <c r="E51" i="77"/>
  <c r="D51" i="77"/>
  <c r="G2" i="77"/>
  <c r="G3" i="77"/>
  <c r="AK8" i="77"/>
  <c r="BB8" i="77" s="1"/>
  <c r="AY8" i="77"/>
  <c r="F49" i="77"/>
  <c r="F50" i="77"/>
  <c r="F45" i="77"/>
  <c r="F38" i="77"/>
  <c r="F36" i="77"/>
  <c r="F33" i="77"/>
  <c r="F37" i="77"/>
  <c r="F31" i="77"/>
  <c r="F29" i="77"/>
  <c r="F27" i="77"/>
  <c r="F24" i="77"/>
  <c r="F22" i="77"/>
  <c r="F20" i="77"/>
  <c r="F19" i="77"/>
  <c r="F35" i="77"/>
  <c r="F32" i="77"/>
  <c r="F28" i="77"/>
  <c r="F23" i="77"/>
  <c r="F18" i="77"/>
  <c r="F16" i="77"/>
  <c r="F30" i="77"/>
  <c r="F26" i="77"/>
  <c r="F17" i="77"/>
  <c r="F21" i="77"/>
  <c r="F7" i="77"/>
  <c r="E51" i="76"/>
  <c r="D51" i="76"/>
  <c r="F49" i="76"/>
  <c r="F50" i="76"/>
  <c r="F45" i="76"/>
  <c r="F38" i="76"/>
  <c r="F36" i="76"/>
  <c r="F33" i="76"/>
  <c r="F37" i="76"/>
  <c r="F31" i="76"/>
  <c r="F29" i="76"/>
  <c r="F27" i="76"/>
  <c r="F35" i="76"/>
  <c r="F32" i="76"/>
  <c r="F28" i="76"/>
  <c r="F24" i="76"/>
  <c r="F22" i="76"/>
  <c r="F20" i="76"/>
  <c r="F30" i="76"/>
  <c r="F26" i="76"/>
  <c r="F23" i="76"/>
  <c r="F21" i="76"/>
  <c r="F19" i="76"/>
  <c r="F17" i="76"/>
  <c r="F7" i="76"/>
  <c r="F18" i="76"/>
  <c r="F16" i="76"/>
  <c r="G2" i="76"/>
  <c r="G3" i="76"/>
  <c r="E51" i="75"/>
  <c r="AJ8" i="75"/>
  <c r="BA8" i="75" s="1"/>
  <c r="G2" i="75"/>
  <c r="G3" i="75"/>
  <c r="D51" i="75"/>
  <c r="AX8" i="75"/>
  <c r="F49" i="75"/>
  <c r="F50" i="75"/>
  <c r="F45" i="75"/>
  <c r="F38" i="75"/>
  <c r="F36" i="75"/>
  <c r="F35" i="75"/>
  <c r="F32" i="75"/>
  <c r="F30" i="75"/>
  <c r="F28" i="75"/>
  <c r="F37" i="75"/>
  <c r="F33" i="75"/>
  <c r="F31" i="75"/>
  <c r="F29" i="75"/>
  <c r="F27" i="75"/>
  <c r="F26" i="75"/>
  <c r="F23" i="75"/>
  <c r="F21" i="75"/>
  <c r="F18" i="75"/>
  <c r="F24" i="75"/>
  <c r="F22" i="75"/>
  <c r="F19" i="75"/>
  <c r="F17" i="75"/>
  <c r="F16" i="75"/>
  <c r="F7" i="75"/>
  <c r="E51" i="74"/>
  <c r="D51" i="74"/>
  <c r="G2" i="74"/>
  <c r="G3" i="74"/>
  <c r="AK8" i="74"/>
  <c r="BB8" i="74" s="1"/>
  <c r="F49" i="74"/>
  <c r="F50" i="74"/>
  <c r="F38" i="74"/>
  <c r="F36" i="74"/>
  <c r="F33" i="74"/>
  <c r="F37" i="74"/>
  <c r="F31" i="74"/>
  <c r="F29" i="74"/>
  <c r="F27" i="74"/>
  <c r="F24" i="74"/>
  <c r="F22" i="74"/>
  <c r="F20" i="74"/>
  <c r="F19" i="74"/>
  <c r="F35" i="74"/>
  <c r="F32" i="74"/>
  <c r="F28" i="74"/>
  <c r="F23" i="74"/>
  <c r="F18" i="74"/>
  <c r="F16" i="74"/>
  <c r="F30" i="74"/>
  <c r="F26" i="74"/>
  <c r="F17" i="74"/>
  <c r="F21" i="74"/>
  <c r="G2" i="73"/>
  <c r="G3" i="73"/>
  <c r="G7" i="73" s="1"/>
  <c r="E51" i="73"/>
  <c r="D51" i="73"/>
  <c r="F49" i="73"/>
  <c r="F50" i="73"/>
  <c r="F45" i="73"/>
  <c r="F38" i="73"/>
  <c r="F36" i="73"/>
  <c r="F33" i="73"/>
  <c r="F37" i="73"/>
  <c r="F31" i="73"/>
  <c r="F35" i="73"/>
  <c r="F32" i="73"/>
  <c r="F29" i="73"/>
  <c r="F27" i="73"/>
  <c r="F24" i="73"/>
  <c r="F30" i="73"/>
  <c r="F28" i="73"/>
  <c r="F26" i="73"/>
  <c r="F23" i="73"/>
  <c r="F21" i="73"/>
  <c r="F18" i="73"/>
  <c r="F16" i="73"/>
  <c r="F22" i="73"/>
  <c r="F20" i="73"/>
  <c r="F19" i="73"/>
  <c r="F17" i="73"/>
  <c r="F7" i="73"/>
  <c r="AX50" i="50"/>
  <c r="AX49" i="50"/>
  <c r="AX48" i="50"/>
  <c r="AX47" i="50"/>
  <c r="AX45" i="50"/>
  <c r="AX44" i="50"/>
  <c r="AX42" i="50"/>
  <c r="AX41" i="50"/>
  <c r="AX40" i="50"/>
  <c r="AX38" i="50"/>
  <c r="AX37" i="50"/>
  <c r="AX36" i="50"/>
  <c r="AX35" i="50"/>
  <c r="AX33" i="50"/>
  <c r="AX32" i="50"/>
  <c r="AX31" i="50"/>
  <c r="AX30" i="50"/>
  <c r="AX29" i="50"/>
  <c r="AX28" i="50"/>
  <c r="AX27" i="50"/>
  <c r="AX26" i="50"/>
  <c r="AX24" i="50"/>
  <c r="AX23" i="50"/>
  <c r="AX22" i="50"/>
  <c r="AX21" i="50"/>
  <c r="AX20" i="50"/>
  <c r="AX19" i="50"/>
  <c r="AX18" i="50"/>
  <c r="AX17" i="50"/>
  <c r="AX16" i="50"/>
  <c r="AX15" i="50"/>
  <c r="AX13" i="50"/>
  <c r="AX12" i="50"/>
  <c r="AX11" i="50"/>
  <c r="AX9" i="50"/>
  <c r="AX8" i="50"/>
  <c r="AX7" i="50"/>
  <c r="AX6" i="50"/>
  <c r="AX5" i="50"/>
  <c r="AL5" i="50"/>
  <c r="AJ5" i="50"/>
  <c r="AQ60" i="54"/>
  <c r="AU51" i="54"/>
  <c r="AQ51" i="54"/>
  <c r="AU48" i="54"/>
  <c r="AQ48" i="54"/>
  <c r="AM48" i="54"/>
  <c r="AU47" i="54"/>
  <c r="AQ47" i="54"/>
  <c r="AM47" i="54"/>
  <c r="AU44" i="54"/>
  <c r="AQ44" i="54"/>
  <c r="AM44" i="54"/>
  <c r="AK44" i="54"/>
  <c r="BB44" i="54" s="1"/>
  <c r="AU43" i="54"/>
  <c r="AQ43" i="54"/>
  <c r="AL43" i="54"/>
  <c r="AM43" i="54" s="1"/>
  <c r="AK43" i="54"/>
  <c r="AU42" i="54"/>
  <c r="AQ42" i="54"/>
  <c r="AM42" i="54"/>
  <c r="AU41" i="54"/>
  <c r="AQ41" i="54"/>
  <c r="AM41" i="54"/>
  <c r="AU40" i="54"/>
  <c r="AQ40" i="54"/>
  <c r="AM40" i="54"/>
  <c r="AU15" i="54"/>
  <c r="AQ15" i="54"/>
  <c r="AM15" i="54"/>
  <c r="AU13" i="54"/>
  <c r="AQ13" i="54"/>
  <c r="AM13" i="54"/>
  <c r="AU12" i="54"/>
  <c r="AQ12" i="54"/>
  <c r="AU11" i="54"/>
  <c r="AQ11" i="54"/>
  <c r="AM11" i="54"/>
  <c r="AU9" i="54"/>
  <c r="AQ9" i="54"/>
  <c r="AM9" i="54"/>
  <c r="AU8" i="54"/>
  <c r="AQ8" i="54"/>
  <c r="AU6" i="54"/>
  <c r="AQ6" i="54"/>
  <c r="BA5" i="54"/>
  <c r="AU5" i="54"/>
  <c r="AQ5" i="54"/>
  <c r="E3" i="54"/>
  <c r="E45" i="54" s="1"/>
  <c r="D3" i="54"/>
  <c r="E2" i="54"/>
  <c r="F3" i="54" s="1"/>
  <c r="D2" i="54"/>
  <c r="B66" i="54"/>
  <c r="B74" i="54"/>
  <c r="B73" i="54"/>
  <c r="B75" i="54"/>
  <c r="B71" i="54"/>
  <c r="B68" i="54"/>
  <c r="B57" i="54"/>
  <c r="B54" i="54"/>
  <c r="B56" i="54"/>
  <c r="B53" i="54"/>
  <c r="B60" i="54"/>
  <c r="B67" i="54"/>
  <c r="B59" i="54"/>
  <c r="B72" i="54"/>
  <c r="B69" i="54"/>
  <c r="B58" i="54"/>
  <c r="B55" i="54"/>
  <c r="B70" i="54"/>
  <c r="B61" i="54"/>
  <c r="B64" i="54"/>
  <c r="B62" i="54"/>
  <c r="B63" i="54"/>
  <c r="B65" i="54"/>
  <c r="AU27" i="53"/>
  <c r="AU32" i="53"/>
  <c r="AU8" i="53"/>
  <c r="AU36" i="53"/>
  <c r="AU21" i="53"/>
  <c r="AU18" i="53"/>
  <c r="AU47" i="53"/>
  <c r="AU30" i="53"/>
  <c r="AU6" i="53"/>
  <c r="AU12" i="53"/>
  <c r="AU40" i="53"/>
  <c r="AU45" i="53"/>
  <c r="AU20" i="53"/>
  <c r="AU49" i="53"/>
  <c r="AW47" i="50"/>
  <c r="AU29" i="53"/>
  <c r="AU15" i="53"/>
  <c r="AU42" i="53"/>
  <c r="AU38" i="53"/>
  <c r="AU23" i="53"/>
  <c r="AU5" i="53"/>
  <c r="AW45" i="50"/>
  <c r="AU31" i="53"/>
  <c r="AU17" i="53"/>
  <c r="AU13" i="53"/>
  <c r="AU41" i="53"/>
  <c r="AU26" i="53"/>
  <c r="AW8" i="50"/>
  <c r="AU7" i="53"/>
  <c r="AU35" i="53"/>
  <c r="AU11" i="53"/>
  <c r="AU16" i="53"/>
  <c r="AU44" i="53"/>
  <c r="AU50" i="53"/>
  <c r="AU24" i="53"/>
  <c r="AU9" i="53"/>
  <c r="AU37" i="53"/>
  <c r="AU33" i="53"/>
  <c r="AU19" i="53"/>
  <c r="AU48" i="53"/>
  <c r="AU22" i="53"/>
  <c r="AU28" i="53"/>
  <c r="AW17" i="73" l="1"/>
  <c r="AX17" i="74" s="1"/>
  <c r="AW17" i="75" s="1"/>
  <c r="AX17" i="76" s="1"/>
  <c r="AX17" i="77" s="1"/>
  <c r="AW17" i="78" s="1"/>
  <c r="AX17" i="79" s="1"/>
  <c r="AW17" i="80" s="1"/>
  <c r="AX17" i="81" s="1"/>
  <c r="F51" i="77"/>
  <c r="AW44" i="73"/>
  <c r="AX44" i="73" s="1"/>
  <c r="AJ44" i="73"/>
  <c r="BA44" i="73" s="1"/>
  <c r="AW48" i="73"/>
  <c r="AX48" i="73" s="1"/>
  <c r="BA48" i="73"/>
  <c r="AW42" i="73"/>
  <c r="AX42" i="73" s="1"/>
  <c r="AJ42" i="73"/>
  <c r="BA42" i="73" s="1"/>
  <c r="AW40" i="73"/>
  <c r="AX40" i="73" s="1"/>
  <c r="AJ40" i="73"/>
  <c r="BA40" i="73" s="1"/>
  <c r="AW47" i="73"/>
  <c r="AX47" i="73" s="1"/>
  <c r="BA47" i="73"/>
  <c r="AW41" i="73"/>
  <c r="AX41" i="73" s="1"/>
  <c r="AJ41" i="73"/>
  <c r="BA41" i="73" s="1"/>
  <c r="AW45" i="73"/>
  <c r="AW8" i="73"/>
  <c r="AX8" i="73" s="1"/>
  <c r="AJ8" i="73"/>
  <c r="BA8" i="73" s="1"/>
  <c r="AW13" i="73"/>
  <c r="AX13" i="73" s="1"/>
  <c r="AJ13" i="73"/>
  <c r="BA13" i="73" s="1"/>
  <c r="AW9" i="73"/>
  <c r="AX9" i="73" s="1"/>
  <c r="AJ9" i="73"/>
  <c r="BA9" i="73" s="1"/>
  <c r="AW15" i="73"/>
  <c r="AX15" i="73" s="1"/>
  <c r="AJ15" i="73"/>
  <c r="BA15" i="73" s="1"/>
  <c r="AW11" i="73"/>
  <c r="AX11" i="73" s="1"/>
  <c r="AJ11" i="73"/>
  <c r="BA11" i="73" s="1"/>
  <c r="G50" i="81"/>
  <c r="G49" i="81"/>
  <c r="G37" i="81"/>
  <c r="G35" i="81"/>
  <c r="G45" i="81"/>
  <c r="G36" i="81"/>
  <c r="G32" i="81"/>
  <c r="G30" i="81"/>
  <c r="G28" i="81"/>
  <c r="G26" i="81"/>
  <c r="G23" i="81"/>
  <c r="G21" i="81"/>
  <c r="G38" i="81"/>
  <c r="G29" i="81"/>
  <c r="G31" i="81"/>
  <c r="G24" i="81"/>
  <c r="G20" i="81"/>
  <c r="G19" i="81"/>
  <c r="G18" i="81"/>
  <c r="G27" i="81"/>
  <c r="G17" i="81"/>
  <c r="G16" i="81"/>
  <c r="G7" i="81"/>
  <c r="G33" i="81"/>
  <c r="G22" i="81"/>
  <c r="H3" i="81"/>
  <c r="H2" i="81"/>
  <c r="F51" i="80"/>
  <c r="G50" i="80"/>
  <c r="G49" i="80"/>
  <c r="G37" i="80"/>
  <c r="G35" i="80"/>
  <c r="G45" i="80"/>
  <c r="G36" i="80"/>
  <c r="G32" i="80"/>
  <c r="G30" i="80"/>
  <c r="G28" i="80"/>
  <c r="G26" i="80"/>
  <c r="G23" i="80"/>
  <c r="G21" i="80"/>
  <c r="G33" i="80"/>
  <c r="G31" i="80"/>
  <c r="G27" i="80"/>
  <c r="G22" i="80"/>
  <c r="G17" i="80"/>
  <c r="G38" i="80"/>
  <c r="G29" i="80"/>
  <c r="G24" i="80"/>
  <c r="G16" i="80"/>
  <c r="G7" i="80"/>
  <c r="G19" i="80"/>
  <c r="G18" i="80"/>
  <c r="H3" i="80"/>
  <c r="H2" i="80"/>
  <c r="G49" i="79"/>
  <c r="G38" i="79"/>
  <c r="G36" i="79"/>
  <c r="G33" i="79"/>
  <c r="G31" i="79"/>
  <c r="G50" i="79"/>
  <c r="G37" i="79"/>
  <c r="G32" i="79"/>
  <c r="G30" i="79"/>
  <c r="G28" i="79"/>
  <c r="G35" i="79"/>
  <c r="G27" i="79"/>
  <c r="G26" i="79"/>
  <c r="G23" i="79"/>
  <c r="G21" i="79"/>
  <c r="G18" i="79"/>
  <c r="G16" i="79"/>
  <c r="G29" i="79"/>
  <c r="G24" i="79"/>
  <c r="G20" i="79"/>
  <c r="G19" i="79"/>
  <c r="G22" i="79"/>
  <c r="G17" i="79"/>
  <c r="H3" i="79"/>
  <c r="H2" i="79"/>
  <c r="H3" i="78"/>
  <c r="H2" i="78"/>
  <c r="F51" i="78"/>
  <c r="G50" i="78"/>
  <c r="G49" i="78"/>
  <c r="G37" i="78"/>
  <c r="G35" i="78"/>
  <c r="G45" i="78"/>
  <c r="G36" i="78"/>
  <c r="G32" i="78"/>
  <c r="G30" i="78"/>
  <c r="G28" i="78"/>
  <c r="G26" i="78"/>
  <c r="G23" i="78"/>
  <c r="G21" i="78"/>
  <c r="G33" i="78"/>
  <c r="G31" i="78"/>
  <c r="G27" i="78"/>
  <c r="G22" i="78"/>
  <c r="G17" i="78"/>
  <c r="G38" i="78"/>
  <c r="G29" i="78"/>
  <c r="G24" i="78"/>
  <c r="G16" i="78"/>
  <c r="G7" i="78"/>
  <c r="G20" i="78"/>
  <c r="G19" i="78"/>
  <c r="G18" i="78"/>
  <c r="G50" i="77"/>
  <c r="G49" i="77"/>
  <c r="G37" i="77"/>
  <c r="G35" i="77"/>
  <c r="G45" i="77"/>
  <c r="G36" i="77"/>
  <c r="G32" i="77"/>
  <c r="G30" i="77"/>
  <c r="G28" i="77"/>
  <c r="G26" i="77"/>
  <c r="G23" i="77"/>
  <c r="G21" i="77"/>
  <c r="G33" i="77"/>
  <c r="G31" i="77"/>
  <c r="G27" i="77"/>
  <c r="G22" i="77"/>
  <c r="G17" i="77"/>
  <c r="G38" i="77"/>
  <c r="G29" i="77"/>
  <c r="G24" i="77"/>
  <c r="G16" i="77"/>
  <c r="G7" i="77"/>
  <c r="G20" i="77"/>
  <c r="G19" i="77"/>
  <c r="G18" i="77"/>
  <c r="H3" i="77"/>
  <c r="H2" i="77"/>
  <c r="G50" i="76"/>
  <c r="G49" i="76"/>
  <c r="G37" i="76"/>
  <c r="G35" i="76"/>
  <c r="G36" i="76"/>
  <c r="G32" i="76"/>
  <c r="G30" i="76"/>
  <c r="G28" i="76"/>
  <c r="G26" i="76"/>
  <c r="G38" i="76"/>
  <c r="G33" i="76"/>
  <c r="G31" i="76"/>
  <c r="G27" i="76"/>
  <c r="G23" i="76"/>
  <c r="G21" i="76"/>
  <c r="G29" i="76"/>
  <c r="G24" i="76"/>
  <c r="G22" i="76"/>
  <c r="G20" i="76"/>
  <c r="G18" i="76"/>
  <c r="G16" i="76"/>
  <c r="G19" i="76"/>
  <c r="G17" i="76"/>
  <c r="H3" i="76"/>
  <c r="H2" i="76"/>
  <c r="F51" i="76"/>
  <c r="F51" i="75"/>
  <c r="G50" i="75"/>
  <c r="G49" i="75"/>
  <c r="G37" i="75"/>
  <c r="G35" i="75"/>
  <c r="G45" i="75"/>
  <c r="G38" i="75"/>
  <c r="G33" i="75"/>
  <c r="G31" i="75"/>
  <c r="G29" i="75"/>
  <c r="G27" i="75"/>
  <c r="G36" i="75"/>
  <c r="G32" i="75"/>
  <c r="G30" i="75"/>
  <c r="G28" i="75"/>
  <c r="G24" i="75"/>
  <c r="G22" i="75"/>
  <c r="G20" i="75"/>
  <c r="G19" i="75"/>
  <c r="G26" i="75"/>
  <c r="G23" i="75"/>
  <c r="G21" i="75"/>
  <c r="G18" i="75"/>
  <c r="G16" i="75"/>
  <c r="G7" i="75"/>
  <c r="G17" i="75"/>
  <c r="H3" i="75"/>
  <c r="H2" i="75"/>
  <c r="F51" i="74"/>
  <c r="G50" i="74"/>
  <c r="G49" i="74"/>
  <c r="G37" i="74"/>
  <c r="G35" i="74"/>
  <c r="G45" i="74"/>
  <c r="G36" i="74"/>
  <c r="G32" i="74"/>
  <c r="G30" i="74"/>
  <c r="G28" i="74"/>
  <c r="G26" i="74"/>
  <c r="G23" i="74"/>
  <c r="G21" i="74"/>
  <c r="G33" i="74"/>
  <c r="G31" i="74"/>
  <c r="G27" i="74"/>
  <c r="G22" i="74"/>
  <c r="G17" i="74"/>
  <c r="G38" i="74"/>
  <c r="G29" i="74"/>
  <c r="G24" i="74"/>
  <c r="G16" i="74"/>
  <c r="G7" i="74"/>
  <c r="G20" i="74"/>
  <c r="G19" i="74"/>
  <c r="G18" i="74"/>
  <c r="H3" i="74"/>
  <c r="H2" i="74"/>
  <c r="F51" i="73"/>
  <c r="G50" i="73"/>
  <c r="G49" i="73"/>
  <c r="G37" i="73"/>
  <c r="G35" i="73"/>
  <c r="G45" i="73"/>
  <c r="G36" i="73"/>
  <c r="G32" i="73"/>
  <c r="G30" i="73"/>
  <c r="G38" i="73"/>
  <c r="G33" i="73"/>
  <c r="G31" i="73"/>
  <c r="G28" i="73"/>
  <c r="G26" i="73"/>
  <c r="G23" i="73"/>
  <c r="G29" i="73"/>
  <c r="G27" i="73"/>
  <c r="G24" i="73"/>
  <c r="G22" i="73"/>
  <c r="G20" i="73"/>
  <c r="G19" i="73"/>
  <c r="G17" i="73"/>
  <c r="G21" i="73"/>
  <c r="G18" i="73"/>
  <c r="G16" i="73"/>
  <c r="H3" i="73"/>
  <c r="H7" i="73" s="1"/>
  <c r="H2" i="73"/>
  <c r="BB43" i="54"/>
  <c r="E7" i="54"/>
  <c r="E21" i="54"/>
  <c r="E30" i="54"/>
  <c r="E17" i="54"/>
  <c r="E26" i="54"/>
  <c r="E38" i="54"/>
  <c r="F45" i="54"/>
  <c r="F38" i="54"/>
  <c r="F36" i="54"/>
  <c r="F33" i="54"/>
  <c r="F37" i="54"/>
  <c r="F32" i="54"/>
  <c r="F30" i="54"/>
  <c r="F28" i="54"/>
  <c r="F26" i="54"/>
  <c r="F23" i="54"/>
  <c r="F21" i="54"/>
  <c r="F35" i="54"/>
  <c r="F29" i="54"/>
  <c r="F24" i="54"/>
  <c r="F20" i="54"/>
  <c r="F17" i="54"/>
  <c r="F7" i="54"/>
  <c r="F31" i="54"/>
  <c r="F27" i="54"/>
  <c r="F22" i="54"/>
  <c r="F19" i="54"/>
  <c r="F18" i="54"/>
  <c r="F16" i="54"/>
  <c r="D50" i="54"/>
  <c r="D45" i="54"/>
  <c r="D38" i="54"/>
  <c r="D36" i="54"/>
  <c r="D33" i="54"/>
  <c r="D49" i="54"/>
  <c r="D35" i="54"/>
  <c r="D32" i="54"/>
  <c r="D30" i="54"/>
  <c r="D28" i="54"/>
  <c r="D26" i="54"/>
  <c r="D23" i="54"/>
  <c r="D21" i="54"/>
  <c r="D16" i="54"/>
  <c r="D18" i="54"/>
  <c r="D24" i="54"/>
  <c r="D29" i="54"/>
  <c r="D37" i="54"/>
  <c r="F2" i="54"/>
  <c r="E49" i="54"/>
  <c r="E37" i="54"/>
  <c r="E35" i="54"/>
  <c r="E50" i="54"/>
  <c r="E36" i="54"/>
  <c r="E31" i="54"/>
  <c r="E29" i="54"/>
  <c r="E27" i="54"/>
  <c r="E24" i="54"/>
  <c r="E22" i="54"/>
  <c r="E20" i="54"/>
  <c r="E19" i="54"/>
  <c r="D7" i="54"/>
  <c r="AK9" i="54"/>
  <c r="BB9" i="54" s="1"/>
  <c r="AK11" i="54"/>
  <c r="BB11" i="54" s="1"/>
  <c r="AK13" i="54"/>
  <c r="BB13" i="54" s="1"/>
  <c r="AK15" i="54"/>
  <c r="BB15" i="54" s="1"/>
  <c r="E16" i="54"/>
  <c r="D17" i="54"/>
  <c r="E18" i="54"/>
  <c r="D19" i="54"/>
  <c r="D22" i="54"/>
  <c r="E23" i="54"/>
  <c r="D27" i="54"/>
  <c r="E28" i="54"/>
  <c r="D31" i="54"/>
  <c r="E32" i="54"/>
  <c r="E33" i="54"/>
  <c r="BB48" i="54"/>
  <c r="AK40" i="54"/>
  <c r="BB40" i="54" s="1"/>
  <c r="AK41" i="54"/>
  <c r="BB41" i="54" s="1"/>
  <c r="AK42" i="54"/>
  <c r="BB42" i="54" s="1"/>
  <c r="BB47" i="54"/>
  <c r="AV43" i="53"/>
  <c r="B70" i="50"/>
  <c r="B74" i="53"/>
  <c r="B78" i="50"/>
  <c r="B67" i="53"/>
  <c r="B68" i="53"/>
  <c r="B60" i="53"/>
  <c r="B61" i="53"/>
  <c r="B53" i="53"/>
  <c r="B54" i="53"/>
  <c r="B75" i="53"/>
  <c r="B71" i="50"/>
  <c r="B63" i="50"/>
  <c r="B64" i="50"/>
  <c r="B56" i="50"/>
  <c r="B57" i="50"/>
  <c r="H49" i="81" l="1"/>
  <c r="H38" i="81"/>
  <c r="H36" i="81"/>
  <c r="H33" i="81"/>
  <c r="H50" i="81"/>
  <c r="H35" i="81"/>
  <c r="H31" i="81"/>
  <c r="H29" i="81"/>
  <c r="H27" i="81"/>
  <c r="H24" i="81"/>
  <c r="H22" i="81"/>
  <c r="H20" i="81"/>
  <c r="H19" i="81"/>
  <c r="H37" i="81"/>
  <c r="H32" i="81"/>
  <c r="H30" i="81"/>
  <c r="H28" i="81"/>
  <c r="H23" i="81"/>
  <c r="H17" i="81"/>
  <c r="H26" i="81"/>
  <c r="H21" i="81"/>
  <c r="H18" i="81"/>
  <c r="H16" i="81"/>
  <c r="H51" i="81"/>
  <c r="I2" i="81"/>
  <c r="I3" i="81"/>
  <c r="G51" i="81"/>
  <c r="I2" i="80"/>
  <c r="I3" i="80"/>
  <c r="G51" i="80"/>
  <c r="H49" i="80"/>
  <c r="H45" i="80"/>
  <c r="H38" i="80"/>
  <c r="H36" i="80"/>
  <c r="H33" i="80"/>
  <c r="H50" i="80"/>
  <c r="H35" i="80"/>
  <c r="H31" i="80"/>
  <c r="H29" i="80"/>
  <c r="H27" i="80"/>
  <c r="H24" i="80"/>
  <c r="H22" i="80"/>
  <c r="H20" i="80"/>
  <c r="H19" i="80"/>
  <c r="H30" i="80"/>
  <c r="H26" i="80"/>
  <c r="H21" i="80"/>
  <c r="H18" i="80"/>
  <c r="H16" i="80"/>
  <c r="H37" i="80"/>
  <c r="H32" i="80"/>
  <c r="H23" i="80"/>
  <c r="H28" i="80"/>
  <c r="H17" i="80"/>
  <c r="H7" i="80"/>
  <c r="H50" i="79"/>
  <c r="H45" i="79"/>
  <c r="H38" i="79"/>
  <c r="H37" i="79"/>
  <c r="H35" i="79"/>
  <c r="H32" i="79"/>
  <c r="H36" i="79"/>
  <c r="H31" i="79"/>
  <c r="H29" i="79"/>
  <c r="H27" i="79"/>
  <c r="H49" i="79"/>
  <c r="H33" i="79"/>
  <c r="H30" i="79"/>
  <c r="H24" i="79"/>
  <c r="H22" i="79"/>
  <c r="H20" i="79"/>
  <c r="H19" i="79"/>
  <c r="H17" i="79"/>
  <c r="H28" i="79"/>
  <c r="H23" i="79"/>
  <c r="H18" i="79"/>
  <c r="H26" i="79"/>
  <c r="H21" i="79"/>
  <c r="H16" i="79"/>
  <c r="H7" i="79"/>
  <c r="H51" i="79" s="1"/>
  <c r="I3" i="79"/>
  <c r="I2" i="79"/>
  <c r="G51" i="79"/>
  <c r="I2" i="78"/>
  <c r="I3" i="78"/>
  <c r="G51" i="78"/>
  <c r="H49" i="78"/>
  <c r="H45" i="78"/>
  <c r="H38" i="78"/>
  <c r="H36" i="78"/>
  <c r="H33" i="78"/>
  <c r="H50" i="78"/>
  <c r="H35" i="78"/>
  <c r="H31" i="78"/>
  <c r="H29" i="78"/>
  <c r="H27" i="78"/>
  <c r="H24" i="78"/>
  <c r="H22" i="78"/>
  <c r="H20" i="78"/>
  <c r="H19" i="78"/>
  <c r="H30" i="78"/>
  <c r="H26" i="78"/>
  <c r="H21" i="78"/>
  <c r="H18" i="78"/>
  <c r="H16" i="78"/>
  <c r="H37" i="78"/>
  <c r="H32" i="78"/>
  <c r="H23" i="78"/>
  <c r="H28" i="78"/>
  <c r="H17" i="78"/>
  <c r="I2" i="77"/>
  <c r="I3" i="77"/>
  <c r="H49" i="77"/>
  <c r="H45" i="77"/>
  <c r="H38" i="77"/>
  <c r="H36" i="77"/>
  <c r="H33" i="77"/>
  <c r="H50" i="77"/>
  <c r="H35" i="77"/>
  <c r="H31" i="77"/>
  <c r="H29" i="77"/>
  <c r="H27" i="77"/>
  <c r="H24" i="77"/>
  <c r="H22" i="77"/>
  <c r="H19" i="77"/>
  <c r="H30" i="77"/>
  <c r="H26" i="77"/>
  <c r="H21" i="77"/>
  <c r="H18" i="77"/>
  <c r="H16" i="77"/>
  <c r="H37" i="77"/>
  <c r="H32" i="77"/>
  <c r="H23" i="77"/>
  <c r="H28" i="77"/>
  <c r="H17" i="77"/>
  <c r="H7" i="77"/>
  <c r="G51" i="77"/>
  <c r="I2" i="76"/>
  <c r="I3" i="76"/>
  <c r="G51" i="76"/>
  <c r="H49" i="76"/>
  <c r="H38" i="76"/>
  <c r="H36" i="76"/>
  <c r="H33" i="76"/>
  <c r="H50" i="76"/>
  <c r="H35" i="76"/>
  <c r="H31" i="76"/>
  <c r="H29" i="76"/>
  <c r="H27" i="76"/>
  <c r="H37" i="76"/>
  <c r="H30" i="76"/>
  <c r="H26" i="76"/>
  <c r="H24" i="76"/>
  <c r="H22" i="76"/>
  <c r="H20" i="76"/>
  <c r="H32" i="76"/>
  <c r="H28" i="76"/>
  <c r="H23" i="76"/>
  <c r="H21" i="76"/>
  <c r="H19" i="76"/>
  <c r="H17" i="76"/>
  <c r="H18" i="76"/>
  <c r="H16" i="76"/>
  <c r="I2" i="75"/>
  <c r="I3" i="75"/>
  <c r="H49" i="75"/>
  <c r="H45" i="75"/>
  <c r="H38" i="75"/>
  <c r="H36" i="75"/>
  <c r="H50" i="75"/>
  <c r="H37" i="75"/>
  <c r="H32" i="75"/>
  <c r="H30" i="75"/>
  <c r="H28" i="75"/>
  <c r="H35" i="75"/>
  <c r="H33" i="75"/>
  <c r="H31" i="75"/>
  <c r="H29" i="75"/>
  <c r="H26" i="75"/>
  <c r="H23" i="75"/>
  <c r="H21" i="75"/>
  <c r="H18" i="75"/>
  <c r="H27" i="75"/>
  <c r="H24" i="75"/>
  <c r="H22" i="75"/>
  <c r="H20" i="75"/>
  <c r="H19" i="75"/>
  <c r="H17" i="75"/>
  <c r="H16" i="75"/>
  <c r="H7" i="75"/>
  <c r="G51" i="75"/>
  <c r="I2" i="74"/>
  <c r="I3" i="74"/>
  <c r="H49" i="74"/>
  <c r="H45" i="74"/>
  <c r="H38" i="74"/>
  <c r="H36" i="74"/>
  <c r="H33" i="74"/>
  <c r="H50" i="74"/>
  <c r="H35" i="74"/>
  <c r="H31" i="74"/>
  <c r="H29" i="74"/>
  <c r="H27" i="74"/>
  <c r="H24" i="74"/>
  <c r="H22" i="74"/>
  <c r="H20" i="74"/>
  <c r="H19" i="74"/>
  <c r="H30" i="74"/>
  <c r="H26" i="74"/>
  <c r="H21" i="74"/>
  <c r="H18" i="74"/>
  <c r="H16" i="74"/>
  <c r="H37" i="74"/>
  <c r="H32" i="74"/>
  <c r="H23" i="74"/>
  <c r="H28" i="74"/>
  <c r="H17" i="74"/>
  <c r="H7" i="74"/>
  <c r="G51" i="74"/>
  <c r="I2" i="73"/>
  <c r="I3" i="73"/>
  <c r="G51" i="73"/>
  <c r="H49" i="73"/>
  <c r="H45" i="73"/>
  <c r="H38" i="73"/>
  <c r="H36" i="73"/>
  <c r="H33" i="73"/>
  <c r="H50" i="73"/>
  <c r="H35" i="73"/>
  <c r="H31" i="73"/>
  <c r="H37" i="73"/>
  <c r="H30" i="73"/>
  <c r="H29" i="73"/>
  <c r="H27" i="73"/>
  <c r="H24" i="73"/>
  <c r="H32" i="73"/>
  <c r="H28" i="73"/>
  <c r="H26" i="73"/>
  <c r="H23" i="73"/>
  <c r="H22" i="73"/>
  <c r="H21" i="73"/>
  <c r="H18" i="73"/>
  <c r="H16" i="73"/>
  <c r="H20" i="73"/>
  <c r="H19" i="73"/>
  <c r="H17" i="73"/>
  <c r="E51" i="54"/>
  <c r="D51" i="54"/>
  <c r="G2" i="54"/>
  <c r="G3" i="54"/>
  <c r="AX43" i="50"/>
  <c r="J3" i="81" l="1"/>
  <c r="J2" i="81"/>
  <c r="I50" i="81"/>
  <c r="I37" i="81"/>
  <c r="I35" i="81"/>
  <c r="I49" i="81"/>
  <c r="I38" i="81"/>
  <c r="I33" i="81"/>
  <c r="I32" i="81"/>
  <c r="I30" i="81"/>
  <c r="I28" i="81"/>
  <c r="I26" i="81"/>
  <c r="I23" i="81"/>
  <c r="I21" i="81"/>
  <c r="I36" i="81"/>
  <c r="I31" i="81"/>
  <c r="I29" i="81"/>
  <c r="I27" i="81"/>
  <c r="I22" i="81"/>
  <c r="I18" i="81"/>
  <c r="I24" i="81"/>
  <c r="I16" i="81"/>
  <c r="I20" i="81"/>
  <c r="I19" i="81"/>
  <c r="I17" i="81"/>
  <c r="I50" i="80"/>
  <c r="I37" i="80"/>
  <c r="I35" i="80"/>
  <c r="I49" i="80"/>
  <c r="I38" i="80"/>
  <c r="I33" i="80"/>
  <c r="I32" i="80"/>
  <c r="I30" i="80"/>
  <c r="I28" i="80"/>
  <c r="I26" i="80"/>
  <c r="I23" i="80"/>
  <c r="I21" i="80"/>
  <c r="I45" i="80"/>
  <c r="I29" i="80"/>
  <c r="I24" i="80"/>
  <c r="I20" i="80"/>
  <c r="I19" i="80"/>
  <c r="I17" i="80"/>
  <c r="I36" i="80"/>
  <c r="I31" i="80"/>
  <c r="I22" i="80"/>
  <c r="I18" i="80"/>
  <c r="I7" i="80"/>
  <c r="I27" i="80"/>
  <c r="I16" i="80"/>
  <c r="H51" i="80"/>
  <c r="J3" i="80"/>
  <c r="J2" i="80"/>
  <c r="I49" i="79"/>
  <c r="I50" i="79"/>
  <c r="I45" i="79"/>
  <c r="I38" i="79"/>
  <c r="I36" i="79"/>
  <c r="I33" i="79"/>
  <c r="I31" i="79"/>
  <c r="I35" i="79"/>
  <c r="I30" i="79"/>
  <c r="I28" i="79"/>
  <c r="I32" i="79"/>
  <c r="I29" i="79"/>
  <c r="I26" i="79"/>
  <c r="I23" i="79"/>
  <c r="I21" i="79"/>
  <c r="I18" i="79"/>
  <c r="I16" i="79"/>
  <c r="I7" i="79"/>
  <c r="I37" i="79"/>
  <c r="I27" i="79"/>
  <c r="I22" i="79"/>
  <c r="I17" i="79"/>
  <c r="I24" i="79"/>
  <c r="I20" i="79"/>
  <c r="I19" i="79"/>
  <c r="J3" i="79"/>
  <c r="J2" i="79"/>
  <c r="H51" i="78"/>
  <c r="J3" i="78"/>
  <c r="J2" i="78"/>
  <c r="I50" i="78"/>
  <c r="I37" i="78"/>
  <c r="I35" i="78"/>
  <c r="I49" i="78"/>
  <c r="I38" i="78"/>
  <c r="I33" i="78"/>
  <c r="I32" i="78"/>
  <c r="I30" i="78"/>
  <c r="I28" i="78"/>
  <c r="I26" i="78"/>
  <c r="I23" i="78"/>
  <c r="I21" i="78"/>
  <c r="I45" i="78"/>
  <c r="I29" i="78"/>
  <c r="I24" i="78"/>
  <c r="I20" i="78"/>
  <c r="I19" i="78"/>
  <c r="I17" i="78"/>
  <c r="I36" i="78"/>
  <c r="I31" i="78"/>
  <c r="I22" i="78"/>
  <c r="I18" i="78"/>
  <c r="I27" i="78"/>
  <c r="I16" i="78"/>
  <c r="J3" i="77"/>
  <c r="J2" i="77"/>
  <c r="H51" i="77"/>
  <c r="I50" i="77"/>
  <c r="I37" i="77"/>
  <c r="I35" i="77"/>
  <c r="I49" i="77"/>
  <c r="I38" i="77"/>
  <c r="I33" i="77"/>
  <c r="I32" i="77"/>
  <c r="I30" i="77"/>
  <c r="I28" i="77"/>
  <c r="I26" i="77"/>
  <c r="I23" i="77"/>
  <c r="I21" i="77"/>
  <c r="I45" i="77"/>
  <c r="I29" i="77"/>
  <c r="I24" i="77"/>
  <c r="I20" i="77"/>
  <c r="I19" i="77"/>
  <c r="I17" i="77"/>
  <c r="I36" i="77"/>
  <c r="I31" i="77"/>
  <c r="I22" i="77"/>
  <c r="I18" i="77"/>
  <c r="I7" i="77"/>
  <c r="I27" i="77"/>
  <c r="I16" i="77"/>
  <c r="H51" i="76"/>
  <c r="J3" i="76"/>
  <c r="J2" i="76"/>
  <c r="I50" i="76"/>
  <c r="I37" i="76"/>
  <c r="I35" i="76"/>
  <c r="I49" i="76"/>
  <c r="I38" i="76"/>
  <c r="I33" i="76"/>
  <c r="I32" i="76"/>
  <c r="I30" i="76"/>
  <c r="I28" i="76"/>
  <c r="I26" i="76"/>
  <c r="I45" i="76"/>
  <c r="I36" i="76"/>
  <c r="I29" i="76"/>
  <c r="I23" i="76"/>
  <c r="I21" i="76"/>
  <c r="I31" i="76"/>
  <c r="I27" i="76"/>
  <c r="I24" i="76"/>
  <c r="I22" i="76"/>
  <c r="I20" i="76"/>
  <c r="I18" i="76"/>
  <c r="I16" i="76"/>
  <c r="I7" i="76"/>
  <c r="I19" i="76"/>
  <c r="I17" i="76"/>
  <c r="I50" i="75"/>
  <c r="I37" i="75"/>
  <c r="I35" i="75"/>
  <c r="I49" i="75"/>
  <c r="I38" i="75"/>
  <c r="I36" i="75"/>
  <c r="I33" i="75"/>
  <c r="I31" i="75"/>
  <c r="I29" i="75"/>
  <c r="I27" i="75"/>
  <c r="I32" i="75"/>
  <c r="I30" i="75"/>
  <c r="I28" i="75"/>
  <c r="I24" i="75"/>
  <c r="I22" i="75"/>
  <c r="I20" i="75"/>
  <c r="I19" i="75"/>
  <c r="I26" i="75"/>
  <c r="I23" i="75"/>
  <c r="I21" i="75"/>
  <c r="I18" i="75"/>
  <c r="I16" i="75"/>
  <c r="I17" i="75"/>
  <c r="H51" i="75"/>
  <c r="J3" i="75"/>
  <c r="J2" i="75"/>
  <c r="H51" i="74"/>
  <c r="I50" i="74"/>
  <c r="I37" i="74"/>
  <c r="I35" i="74"/>
  <c r="I49" i="74"/>
  <c r="I38" i="74"/>
  <c r="I33" i="74"/>
  <c r="I32" i="74"/>
  <c r="I30" i="74"/>
  <c r="I28" i="74"/>
  <c r="I26" i="74"/>
  <c r="I23" i="74"/>
  <c r="I21" i="74"/>
  <c r="I45" i="74"/>
  <c r="I29" i="74"/>
  <c r="I24" i="74"/>
  <c r="I19" i="74"/>
  <c r="I17" i="74"/>
  <c r="I36" i="74"/>
  <c r="I31" i="74"/>
  <c r="I22" i="74"/>
  <c r="I18" i="74"/>
  <c r="I7" i="74"/>
  <c r="I27" i="74"/>
  <c r="I16" i="74"/>
  <c r="J3" i="74"/>
  <c r="J2" i="74"/>
  <c r="J3" i="73"/>
  <c r="J2" i="73"/>
  <c r="H51" i="73"/>
  <c r="I50" i="73"/>
  <c r="I37" i="73"/>
  <c r="I35" i="73"/>
  <c r="I49" i="73"/>
  <c r="I38" i="73"/>
  <c r="I33" i="73"/>
  <c r="I32" i="73"/>
  <c r="I30" i="73"/>
  <c r="I45" i="73"/>
  <c r="I36" i="73"/>
  <c r="I28" i="73"/>
  <c r="I26" i="73"/>
  <c r="I23" i="73"/>
  <c r="I31" i="73"/>
  <c r="I29" i="73"/>
  <c r="I27" i="73"/>
  <c r="I24" i="73"/>
  <c r="I22" i="73"/>
  <c r="I20" i="73"/>
  <c r="I19" i="73"/>
  <c r="I17" i="73"/>
  <c r="I21" i="73"/>
  <c r="I18" i="73"/>
  <c r="I16" i="73"/>
  <c r="I7" i="73"/>
  <c r="I51" i="73" s="1"/>
  <c r="H2" i="54"/>
  <c r="H3" i="54"/>
  <c r="G49" i="54"/>
  <c r="G50" i="54"/>
  <c r="G37" i="54"/>
  <c r="G35" i="54"/>
  <c r="G45" i="54"/>
  <c r="G38" i="54"/>
  <c r="G33" i="54"/>
  <c r="G31" i="54"/>
  <c r="G29" i="54"/>
  <c r="G27" i="54"/>
  <c r="G24" i="54"/>
  <c r="G22" i="54"/>
  <c r="G19" i="54"/>
  <c r="G7" i="54"/>
  <c r="G36" i="54"/>
  <c r="G30" i="54"/>
  <c r="G26" i="54"/>
  <c r="G21" i="54"/>
  <c r="G18" i="54"/>
  <c r="G16" i="54"/>
  <c r="G32" i="54"/>
  <c r="G28" i="54"/>
  <c r="G23" i="54"/>
  <c r="G17" i="54"/>
  <c r="AO60" i="53"/>
  <c r="AS51" i="53"/>
  <c r="AO51" i="53"/>
  <c r="AS43" i="53"/>
  <c r="AO43" i="53"/>
  <c r="AJ43" i="53"/>
  <c r="AK43" i="53" s="1"/>
  <c r="AI43" i="53"/>
  <c r="AY5" i="53"/>
  <c r="E3" i="53"/>
  <c r="D3" i="53"/>
  <c r="D19" i="53" s="1"/>
  <c r="D2" i="53"/>
  <c r="E2" i="53" s="1"/>
  <c r="F3" i="53" s="1"/>
  <c r="B66" i="53"/>
  <c r="B63" i="53"/>
  <c r="B69" i="53"/>
  <c r="B73" i="53"/>
  <c r="B64" i="53"/>
  <c r="B62" i="53"/>
  <c r="B65" i="53"/>
  <c r="B70" i="53"/>
  <c r="B72" i="53"/>
  <c r="B71" i="53"/>
  <c r="B58" i="53"/>
  <c r="B57" i="53"/>
  <c r="B56" i="53"/>
  <c r="B59" i="53"/>
  <c r="B55" i="53"/>
  <c r="J45" i="73" l="1"/>
  <c r="J7" i="73"/>
  <c r="J49" i="81"/>
  <c r="J50" i="81"/>
  <c r="J38" i="81"/>
  <c r="J36" i="81"/>
  <c r="J33" i="81"/>
  <c r="J37" i="81"/>
  <c r="J31" i="81"/>
  <c r="J29" i="81"/>
  <c r="J27" i="81"/>
  <c r="J24" i="81"/>
  <c r="J22" i="81"/>
  <c r="J20" i="81"/>
  <c r="J19" i="81"/>
  <c r="J35" i="81"/>
  <c r="J30" i="81"/>
  <c r="J26" i="81"/>
  <c r="J21" i="81"/>
  <c r="J17" i="81"/>
  <c r="J23" i="81"/>
  <c r="J18" i="81"/>
  <c r="J32" i="81"/>
  <c r="J28" i="81"/>
  <c r="J16" i="81"/>
  <c r="I51" i="81"/>
  <c r="K2" i="81"/>
  <c r="K3" i="81"/>
  <c r="K2" i="80"/>
  <c r="K3" i="80"/>
  <c r="I51" i="80"/>
  <c r="J49" i="80"/>
  <c r="J50" i="80"/>
  <c r="J45" i="80"/>
  <c r="J38" i="80"/>
  <c r="J36" i="80"/>
  <c r="J33" i="80"/>
  <c r="J37" i="80"/>
  <c r="J31" i="80"/>
  <c r="J29" i="80"/>
  <c r="J27" i="80"/>
  <c r="J24" i="80"/>
  <c r="J22" i="80"/>
  <c r="J20" i="80"/>
  <c r="J19" i="80"/>
  <c r="J32" i="80"/>
  <c r="J28" i="80"/>
  <c r="J23" i="80"/>
  <c r="J18" i="80"/>
  <c r="J16" i="80"/>
  <c r="J35" i="80"/>
  <c r="J30" i="80"/>
  <c r="J21" i="80"/>
  <c r="J17" i="80"/>
  <c r="J26" i="80"/>
  <c r="J7" i="80"/>
  <c r="K3" i="79"/>
  <c r="K2" i="79"/>
  <c r="J50" i="79"/>
  <c r="J49" i="79"/>
  <c r="J37" i="79"/>
  <c r="J35" i="79"/>
  <c r="J32" i="79"/>
  <c r="J38" i="79"/>
  <c r="J33" i="79"/>
  <c r="J29" i="79"/>
  <c r="J27" i="79"/>
  <c r="J31" i="79"/>
  <c r="J28" i="79"/>
  <c r="J24" i="79"/>
  <c r="J22" i="79"/>
  <c r="J19" i="79"/>
  <c r="J17" i="79"/>
  <c r="J26" i="79"/>
  <c r="J21" i="79"/>
  <c r="J16" i="79"/>
  <c r="J36" i="79"/>
  <c r="J30" i="79"/>
  <c r="J23" i="79"/>
  <c r="J18" i="79"/>
  <c r="I51" i="79"/>
  <c r="K2" i="78"/>
  <c r="K3" i="78"/>
  <c r="I51" i="78"/>
  <c r="J49" i="78"/>
  <c r="J50" i="78"/>
  <c r="J38" i="78"/>
  <c r="J36" i="78"/>
  <c r="J33" i="78"/>
  <c r="J37" i="78"/>
  <c r="J31" i="78"/>
  <c r="J29" i="78"/>
  <c r="J27" i="78"/>
  <c r="J24" i="78"/>
  <c r="J22" i="78"/>
  <c r="J20" i="78"/>
  <c r="J19" i="78"/>
  <c r="J32" i="78"/>
  <c r="J28" i="78"/>
  <c r="J23" i="78"/>
  <c r="J18" i="78"/>
  <c r="J16" i="78"/>
  <c r="J35" i="78"/>
  <c r="J30" i="78"/>
  <c r="J21" i="78"/>
  <c r="J17" i="78"/>
  <c r="J26" i="78"/>
  <c r="I51" i="77"/>
  <c r="K2" i="77"/>
  <c r="K3" i="77"/>
  <c r="J49" i="77"/>
  <c r="J50" i="77"/>
  <c r="J38" i="77"/>
  <c r="J36" i="77"/>
  <c r="J33" i="77"/>
  <c r="J37" i="77"/>
  <c r="J31" i="77"/>
  <c r="J29" i="77"/>
  <c r="J27" i="77"/>
  <c r="J24" i="77"/>
  <c r="J22" i="77"/>
  <c r="J20" i="77"/>
  <c r="J19" i="77"/>
  <c r="J32" i="77"/>
  <c r="J28" i="77"/>
  <c r="J23" i="77"/>
  <c r="J18" i="77"/>
  <c r="J16" i="77"/>
  <c r="J35" i="77"/>
  <c r="J30" i="77"/>
  <c r="J21" i="77"/>
  <c r="J17" i="77"/>
  <c r="J26" i="77"/>
  <c r="I51" i="76"/>
  <c r="K2" i="76"/>
  <c r="K3" i="76"/>
  <c r="J49" i="76"/>
  <c r="J50" i="76"/>
  <c r="J38" i="76"/>
  <c r="J36" i="76"/>
  <c r="J33" i="76"/>
  <c r="J37" i="76"/>
  <c r="J31" i="76"/>
  <c r="J29" i="76"/>
  <c r="J27" i="76"/>
  <c r="J35" i="76"/>
  <c r="J32" i="76"/>
  <c r="J28" i="76"/>
  <c r="J24" i="76"/>
  <c r="J22" i="76"/>
  <c r="J20" i="76"/>
  <c r="J30" i="76"/>
  <c r="J26" i="76"/>
  <c r="J23" i="76"/>
  <c r="J21" i="76"/>
  <c r="J19" i="76"/>
  <c r="J17" i="76"/>
  <c r="J18" i="76"/>
  <c r="J16" i="76"/>
  <c r="K2" i="75"/>
  <c r="K3" i="75"/>
  <c r="J49" i="75"/>
  <c r="J50" i="75"/>
  <c r="J45" i="75"/>
  <c r="J38" i="75"/>
  <c r="J36" i="75"/>
  <c r="J35" i="75"/>
  <c r="J32" i="75"/>
  <c r="J30" i="75"/>
  <c r="J28" i="75"/>
  <c r="J37" i="75"/>
  <c r="J33" i="75"/>
  <c r="J31" i="75"/>
  <c r="J29" i="75"/>
  <c r="J27" i="75"/>
  <c r="J26" i="75"/>
  <c r="J23" i="75"/>
  <c r="J21" i="75"/>
  <c r="J18" i="75"/>
  <c r="J24" i="75"/>
  <c r="J22" i="75"/>
  <c r="J20" i="75"/>
  <c r="J19" i="75"/>
  <c r="J17" i="75"/>
  <c r="J16" i="75"/>
  <c r="J7" i="75"/>
  <c r="I51" i="75"/>
  <c r="K2" i="74"/>
  <c r="K3" i="74"/>
  <c r="J49" i="74"/>
  <c r="J50" i="74"/>
  <c r="J38" i="74"/>
  <c r="J36" i="74"/>
  <c r="J33" i="74"/>
  <c r="J37" i="74"/>
  <c r="J31" i="74"/>
  <c r="J29" i="74"/>
  <c r="J27" i="74"/>
  <c r="J24" i="74"/>
  <c r="J22" i="74"/>
  <c r="J20" i="74"/>
  <c r="J19" i="74"/>
  <c r="J32" i="74"/>
  <c r="J28" i="74"/>
  <c r="J23" i="74"/>
  <c r="J18" i="74"/>
  <c r="J16" i="74"/>
  <c r="J35" i="74"/>
  <c r="J30" i="74"/>
  <c r="J21" i="74"/>
  <c r="J17" i="74"/>
  <c r="J26" i="74"/>
  <c r="I51" i="74"/>
  <c r="K2" i="73"/>
  <c r="K3" i="73"/>
  <c r="J49" i="73"/>
  <c r="J50" i="73"/>
  <c r="J38" i="73"/>
  <c r="J36" i="73"/>
  <c r="J33" i="73"/>
  <c r="J37" i="73"/>
  <c r="J31" i="73"/>
  <c r="J35" i="73"/>
  <c r="J32" i="73"/>
  <c r="J29" i="73"/>
  <c r="J27" i="73"/>
  <c r="J24" i="73"/>
  <c r="J30" i="73"/>
  <c r="J28" i="73"/>
  <c r="J26" i="73"/>
  <c r="J23" i="73"/>
  <c r="J21" i="73"/>
  <c r="J18" i="73"/>
  <c r="J16" i="73"/>
  <c r="J22" i="73"/>
  <c r="J20" i="73"/>
  <c r="J19" i="73"/>
  <c r="J17" i="73"/>
  <c r="H50" i="54"/>
  <c r="H45" i="54"/>
  <c r="H38" i="54"/>
  <c r="H36" i="54"/>
  <c r="H33" i="54"/>
  <c r="H35" i="54"/>
  <c r="H32" i="54"/>
  <c r="H30" i="54"/>
  <c r="H28" i="54"/>
  <c r="H26" i="54"/>
  <c r="H23" i="54"/>
  <c r="H21" i="54"/>
  <c r="H37" i="54"/>
  <c r="H31" i="54"/>
  <c r="H27" i="54"/>
  <c r="H22" i="54"/>
  <c r="H19" i="54"/>
  <c r="H17" i="54"/>
  <c r="H7" i="54"/>
  <c r="H49" i="54"/>
  <c r="H29" i="54"/>
  <c r="H24" i="54"/>
  <c r="H20" i="54"/>
  <c r="H18" i="54"/>
  <c r="H16" i="54"/>
  <c r="G51" i="54"/>
  <c r="I3" i="54"/>
  <c r="I2" i="54"/>
  <c r="F2" i="53"/>
  <c r="G2" i="53" s="1"/>
  <c r="H3" i="53" s="1"/>
  <c r="D7" i="53"/>
  <c r="D22" i="53"/>
  <c r="H49" i="53"/>
  <c r="H35" i="53"/>
  <c r="H45" i="53"/>
  <c r="H31" i="53"/>
  <c r="H30" i="53"/>
  <c r="H23" i="53"/>
  <c r="H18" i="53"/>
  <c r="H32" i="53"/>
  <c r="H36" i="53"/>
  <c r="H24" i="53"/>
  <c r="H17" i="53"/>
  <c r="H19" i="53"/>
  <c r="E49" i="53"/>
  <c r="E45" i="53"/>
  <c r="E38" i="53"/>
  <c r="E36" i="53"/>
  <c r="E50" i="53"/>
  <c r="E35" i="53"/>
  <c r="E37" i="53"/>
  <c r="E32" i="53"/>
  <c r="E30" i="53"/>
  <c r="E28" i="53"/>
  <c r="E31" i="53"/>
  <c r="E27" i="53"/>
  <c r="E24" i="53"/>
  <c r="E22" i="53"/>
  <c r="E20" i="53"/>
  <c r="E19" i="53"/>
  <c r="E17" i="53"/>
  <c r="E29" i="53"/>
  <c r="E33" i="53"/>
  <c r="E26" i="53"/>
  <c r="E21" i="53"/>
  <c r="E18" i="53"/>
  <c r="E7" i="53"/>
  <c r="E23" i="53"/>
  <c r="E16" i="53"/>
  <c r="F50" i="53"/>
  <c r="F37" i="53"/>
  <c r="F35" i="53"/>
  <c r="F45" i="53"/>
  <c r="F36" i="53"/>
  <c r="F49" i="53"/>
  <c r="F38" i="53"/>
  <c r="F33" i="53"/>
  <c r="F31" i="53"/>
  <c r="F29" i="53"/>
  <c r="F32" i="53"/>
  <c r="F28" i="53"/>
  <c r="F26" i="53"/>
  <c r="F23" i="53"/>
  <c r="F21" i="53"/>
  <c r="F18" i="53"/>
  <c r="F16" i="53"/>
  <c r="F30" i="53"/>
  <c r="F24" i="53"/>
  <c r="F27" i="53"/>
  <c r="F22" i="53"/>
  <c r="F19" i="53"/>
  <c r="F20" i="53"/>
  <c r="F17" i="53"/>
  <c r="G3" i="53"/>
  <c r="D50" i="53"/>
  <c r="D49" i="53"/>
  <c r="D37" i="53"/>
  <c r="D35" i="53"/>
  <c r="D38" i="53"/>
  <c r="D36" i="53"/>
  <c r="D33" i="53"/>
  <c r="D31" i="53"/>
  <c r="D29" i="53"/>
  <c r="D30" i="53"/>
  <c r="D26" i="53"/>
  <c r="D23" i="53"/>
  <c r="D21" i="53"/>
  <c r="D18" i="53"/>
  <c r="D16" i="53"/>
  <c r="D17" i="53"/>
  <c r="D24" i="53"/>
  <c r="D32" i="53"/>
  <c r="D27" i="53"/>
  <c r="D28" i="53"/>
  <c r="D45" i="53"/>
  <c r="AZ43" i="53"/>
  <c r="J51" i="81" l="1"/>
  <c r="J51" i="78"/>
  <c r="K45" i="73"/>
  <c r="K7" i="73"/>
  <c r="L3" i="81"/>
  <c r="L2" i="81"/>
  <c r="K50" i="81"/>
  <c r="K49" i="81"/>
  <c r="K37" i="81"/>
  <c r="K35" i="81"/>
  <c r="K36" i="81"/>
  <c r="K32" i="81"/>
  <c r="K30" i="81"/>
  <c r="K28" i="81"/>
  <c r="K26" i="81"/>
  <c r="K23" i="81"/>
  <c r="K21" i="81"/>
  <c r="K33" i="81"/>
  <c r="K29" i="81"/>
  <c r="K38" i="81"/>
  <c r="K24" i="81"/>
  <c r="K20" i="81"/>
  <c r="K19" i="81"/>
  <c r="K18" i="81"/>
  <c r="K31" i="81"/>
  <c r="K22" i="81"/>
  <c r="K17" i="81"/>
  <c r="K16" i="81"/>
  <c r="K27" i="81"/>
  <c r="J51" i="80"/>
  <c r="L3" i="80"/>
  <c r="L2" i="80"/>
  <c r="K50" i="80"/>
  <c r="K49" i="80"/>
  <c r="K37" i="80"/>
  <c r="K35" i="80"/>
  <c r="K45" i="80"/>
  <c r="K36" i="80"/>
  <c r="K32" i="80"/>
  <c r="K30" i="80"/>
  <c r="K28" i="80"/>
  <c r="K26" i="80"/>
  <c r="K23" i="80"/>
  <c r="K21" i="80"/>
  <c r="K38" i="80"/>
  <c r="K31" i="80"/>
  <c r="K27" i="80"/>
  <c r="K22" i="80"/>
  <c r="K17" i="80"/>
  <c r="K33" i="80"/>
  <c r="K29" i="80"/>
  <c r="K20" i="80"/>
  <c r="K19" i="80"/>
  <c r="K16" i="80"/>
  <c r="K7" i="80"/>
  <c r="K24" i="80"/>
  <c r="K18" i="80"/>
  <c r="L3" i="79"/>
  <c r="L2" i="79"/>
  <c r="J51" i="79"/>
  <c r="K49" i="79"/>
  <c r="K38" i="79"/>
  <c r="K50" i="79"/>
  <c r="K36" i="79"/>
  <c r="K33" i="79"/>
  <c r="K31" i="79"/>
  <c r="K37" i="79"/>
  <c r="K32" i="79"/>
  <c r="K30" i="79"/>
  <c r="K28" i="79"/>
  <c r="K27" i="79"/>
  <c r="K26" i="79"/>
  <c r="K23" i="79"/>
  <c r="K21" i="79"/>
  <c r="K18" i="79"/>
  <c r="K16" i="79"/>
  <c r="K35" i="79"/>
  <c r="K24" i="79"/>
  <c r="K20" i="79"/>
  <c r="K19" i="79"/>
  <c r="K29" i="79"/>
  <c r="K22" i="79"/>
  <c r="K17" i="79"/>
  <c r="K50" i="78"/>
  <c r="K49" i="78"/>
  <c r="K37" i="78"/>
  <c r="K35" i="78"/>
  <c r="K36" i="78"/>
  <c r="K32" i="78"/>
  <c r="K30" i="78"/>
  <c r="K28" i="78"/>
  <c r="K26" i="78"/>
  <c r="K23" i="78"/>
  <c r="K21" i="78"/>
  <c r="K38" i="78"/>
  <c r="K31" i="78"/>
  <c r="K27" i="78"/>
  <c r="K22" i="78"/>
  <c r="K17" i="78"/>
  <c r="K33" i="78"/>
  <c r="K29" i="78"/>
  <c r="K20" i="78"/>
  <c r="K19" i="78"/>
  <c r="K16" i="78"/>
  <c r="K24" i="78"/>
  <c r="K18" i="78"/>
  <c r="L3" i="78"/>
  <c r="L2" i="78"/>
  <c r="L3" i="77"/>
  <c r="L2" i="77"/>
  <c r="J51" i="77"/>
  <c r="K50" i="77"/>
  <c r="K49" i="77"/>
  <c r="K37" i="77"/>
  <c r="K35" i="77"/>
  <c r="K45" i="77"/>
  <c r="K36" i="77"/>
  <c r="K32" i="77"/>
  <c r="K30" i="77"/>
  <c r="K28" i="77"/>
  <c r="K26" i="77"/>
  <c r="K23" i="77"/>
  <c r="K21" i="77"/>
  <c r="K38" i="77"/>
  <c r="K31" i="77"/>
  <c r="K27" i="77"/>
  <c r="K22" i="77"/>
  <c r="K17" i="77"/>
  <c r="K33" i="77"/>
  <c r="K29" i="77"/>
  <c r="K20" i="77"/>
  <c r="K19" i="77"/>
  <c r="K16" i="77"/>
  <c r="K7" i="77"/>
  <c r="K24" i="77"/>
  <c r="K18" i="77"/>
  <c r="J51" i="76"/>
  <c r="L3" i="76"/>
  <c r="L2" i="76"/>
  <c r="K50" i="76"/>
  <c r="K49" i="76"/>
  <c r="K37" i="76"/>
  <c r="K35" i="76"/>
  <c r="K36" i="76"/>
  <c r="K32" i="76"/>
  <c r="K30" i="76"/>
  <c r="K28" i="76"/>
  <c r="K26" i="76"/>
  <c r="K38" i="76"/>
  <c r="K33" i="76"/>
  <c r="K31" i="76"/>
  <c r="K27" i="76"/>
  <c r="K23" i="76"/>
  <c r="K21" i="76"/>
  <c r="K29" i="76"/>
  <c r="K24" i="76"/>
  <c r="K22" i="76"/>
  <c r="K18" i="76"/>
  <c r="K16" i="76"/>
  <c r="K19" i="76"/>
  <c r="K17" i="76"/>
  <c r="J51" i="75"/>
  <c r="K50" i="75"/>
  <c r="K49" i="75"/>
  <c r="K37" i="75"/>
  <c r="K35" i="75"/>
  <c r="K38" i="75"/>
  <c r="K33" i="75"/>
  <c r="K31" i="75"/>
  <c r="K29" i="75"/>
  <c r="K27" i="75"/>
  <c r="K36" i="75"/>
  <c r="K32" i="75"/>
  <c r="K30" i="75"/>
  <c r="K28" i="75"/>
  <c r="K24" i="75"/>
  <c r="K22" i="75"/>
  <c r="K20" i="75"/>
  <c r="K19" i="75"/>
  <c r="K26" i="75"/>
  <c r="K23" i="75"/>
  <c r="K21" i="75"/>
  <c r="K18" i="75"/>
  <c r="K16" i="75"/>
  <c r="K17" i="75"/>
  <c r="L3" i="75"/>
  <c r="L2" i="75"/>
  <c r="J51" i="74"/>
  <c r="L3" i="74"/>
  <c r="L2" i="74"/>
  <c r="K50" i="74"/>
  <c r="K49" i="74"/>
  <c r="K37" i="74"/>
  <c r="K35" i="74"/>
  <c r="K36" i="74"/>
  <c r="K32" i="74"/>
  <c r="K30" i="74"/>
  <c r="K28" i="74"/>
  <c r="K26" i="74"/>
  <c r="K23" i="74"/>
  <c r="K21" i="74"/>
  <c r="K38" i="74"/>
  <c r="K31" i="74"/>
  <c r="K27" i="74"/>
  <c r="K22" i="74"/>
  <c r="K17" i="74"/>
  <c r="K33" i="74"/>
  <c r="K29" i="74"/>
  <c r="K20" i="74"/>
  <c r="K19" i="74"/>
  <c r="K16" i="74"/>
  <c r="K24" i="74"/>
  <c r="K18" i="74"/>
  <c r="K50" i="73"/>
  <c r="K49" i="73"/>
  <c r="K37" i="73"/>
  <c r="K35" i="73"/>
  <c r="K36" i="73"/>
  <c r="K32" i="73"/>
  <c r="K30" i="73"/>
  <c r="K38" i="73"/>
  <c r="K33" i="73"/>
  <c r="K31" i="73"/>
  <c r="K28" i="73"/>
  <c r="K26" i="73"/>
  <c r="K23" i="73"/>
  <c r="K29" i="73"/>
  <c r="K27" i="73"/>
  <c r="K24" i="73"/>
  <c r="K22" i="73"/>
  <c r="K19" i="73"/>
  <c r="K17" i="73"/>
  <c r="K21" i="73"/>
  <c r="K18" i="73"/>
  <c r="K16" i="73"/>
  <c r="J51" i="73"/>
  <c r="L3" i="73"/>
  <c r="L2" i="73"/>
  <c r="J3" i="54"/>
  <c r="J2" i="54"/>
  <c r="I49" i="54"/>
  <c r="I37" i="54"/>
  <c r="I35" i="54"/>
  <c r="I36" i="54"/>
  <c r="I31" i="54"/>
  <c r="I29" i="54"/>
  <c r="I27" i="54"/>
  <c r="I24" i="54"/>
  <c r="I22" i="54"/>
  <c r="I20" i="54"/>
  <c r="I19" i="54"/>
  <c r="I50" i="54"/>
  <c r="I45" i="54"/>
  <c r="I38" i="54"/>
  <c r="I32" i="54"/>
  <c r="I28" i="54"/>
  <c r="I23" i="54"/>
  <c r="I18" i="54"/>
  <c r="I16" i="54"/>
  <c r="I33" i="54"/>
  <c r="I30" i="54"/>
  <c r="I26" i="54"/>
  <c r="I21" i="54"/>
  <c r="I17" i="54"/>
  <c r="I7" i="54"/>
  <c r="H51" i="54"/>
  <c r="H2" i="53"/>
  <c r="H22" i="53"/>
  <c r="H28" i="53"/>
  <c r="H27" i="53"/>
  <c r="H16" i="53"/>
  <c r="H21" i="53"/>
  <c r="H26" i="53"/>
  <c r="H29" i="53"/>
  <c r="H33" i="53"/>
  <c r="H38" i="53"/>
  <c r="H37" i="53"/>
  <c r="H50" i="53"/>
  <c r="F51" i="53"/>
  <c r="G49" i="53"/>
  <c r="G50" i="53"/>
  <c r="G45" i="53"/>
  <c r="G38" i="53"/>
  <c r="G36" i="53"/>
  <c r="G37" i="53"/>
  <c r="G32" i="53"/>
  <c r="G30" i="53"/>
  <c r="G28" i="53"/>
  <c r="G35" i="53"/>
  <c r="G33" i="53"/>
  <c r="G29" i="53"/>
  <c r="G27" i="53"/>
  <c r="G24" i="53"/>
  <c r="G22" i="53"/>
  <c r="G20" i="53"/>
  <c r="G19" i="53"/>
  <c r="G17" i="53"/>
  <c r="G31" i="53"/>
  <c r="G26" i="53"/>
  <c r="G23" i="53"/>
  <c r="G16" i="53"/>
  <c r="G21" i="53"/>
  <c r="G18" i="53"/>
  <c r="D51" i="53"/>
  <c r="I2" i="53"/>
  <c r="I3" i="53"/>
  <c r="E51" i="53"/>
  <c r="H51" i="53"/>
  <c r="K51" i="81" l="1"/>
  <c r="M2" i="81"/>
  <c r="M3" i="81"/>
  <c r="L49" i="81"/>
  <c r="L45" i="81"/>
  <c r="L38" i="81"/>
  <c r="L36" i="81"/>
  <c r="L33" i="81"/>
  <c r="L35" i="81"/>
  <c r="L31" i="81"/>
  <c r="L29" i="81"/>
  <c r="L27" i="81"/>
  <c r="L24" i="81"/>
  <c r="L22" i="81"/>
  <c r="L19" i="81"/>
  <c r="L32" i="81"/>
  <c r="L28" i="81"/>
  <c r="L23" i="81"/>
  <c r="L17" i="81"/>
  <c r="L21" i="81"/>
  <c r="L50" i="81"/>
  <c r="L37" i="81"/>
  <c r="L30" i="81"/>
  <c r="L26" i="81"/>
  <c r="L18" i="81"/>
  <c r="L16" i="81"/>
  <c r="L7" i="81"/>
  <c r="L49" i="80"/>
  <c r="L45" i="80"/>
  <c r="L38" i="80"/>
  <c r="L36" i="80"/>
  <c r="L33" i="80"/>
  <c r="L35" i="80"/>
  <c r="L31" i="80"/>
  <c r="L29" i="80"/>
  <c r="L27" i="80"/>
  <c r="L24" i="80"/>
  <c r="L22" i="80"/>
  <c r="L20" i="80"/>
  <c r="L19" i="80"/>
  <c r="L50" i="80"/>
  <c r="L37" i="80"/>
  <c r="L30" i="80"/>
  <c r="L26" i="80"/>
  <c r="L21" i="80"/>
  <c r="L18" i="80"/>
  <c r="L16" i="80"/>
  <c r="L32" i="80"/>
  <c r="L28" i="80"/>
  <c r="L23" i="80"/>
  <c r="L17" i="80"/>
  <c r="L7" i="80"/>
  <c r="K51" i="80"/>
  <c r="M2" i="80"/>
  <c r="M3" i="80"/>
  <c r="M3" i="79"/>
  <c r="M2" i="79"/>
  <c r="K51" i="79"/>
  <c r="L50" i="79"/>
  <c r="L49" i="79"/>
  <c r="L45" i="79"/>
  <c r="L38" i="79"/>
  <c r="L37" i="79"/>
  <c r="L35" i="79"/>
  <c r="L32" i="79"/>
  <c r="L36" i="79"/>
  <c r="L31" i="79"/>
  <c r="L29" i="79"/>
  <c r="L27" i="79"/>
  <c r="L30" i="79"/>
  <c r="L24" i="79"/>
  <c r="L22" i="79"/>
  <c r="L20" i="79"/>
  <c r="L19" i="79"/>
  <c r="L17" i="79"/>
  <c r="L23" i="79"/>
  <c r="L18" i="79"/>
  <c r="L33" i="79"/>
  <c r="L28" i="79"/>
  <c r="L26" i="79"/>
  <c r="L21" i="79"/>
  <c r="L16" i="79"/>
  <c r="L7" i="79"/>
  <c r="M2" i="78"/>
  <c r="M3" i="78"/>
  <c r="L49" i="78"/>
  <c r="L45" i="78"/>
  <c r="L38" i="78"/>
  <c r="L36" i="78"/>
  <c r="L33" i="78"/>
  <c r="L35" i="78"/>
  <c r="L31" i="78"/>
  <c r="L29" i="78"/>
  <c r="L27" i="78"/>
  <c r="L24" i="78"/>
  <c r="L22" i="78"/>
  <c r="L19" i="78"/>
  <c r="L50" i="78"/>
  <c r="L37" i="78"/>
  <c r="L30" i="78"/>
  <c r="L26" i="78"/>
  <c r="L21" i="78"/>
  <c r="L18" i="78"/>
  <c r="L16" i="78"/>
  <c r="L32" i="78"/>
  <c r="L28" i="78"/>
  <c r="L23" i="78"/>
  <c r="L17" i="78"/>
  <c r="L7" i="78"/>
  <c r="K51" i="78"/>
  <c r="K51" i="77"/>
  <c r="L49" i="77"/>
  <c r="L38" i="77"/>
  <c r="L36" i="77"/>
  <c r="L33" i="77"/>
  <c r="L35" i="77"/>
  <c r="L31" i="77"/>
  <c r="L29" i="77"/>
  <c r="L27" i="77"/>
  <c r="L24" i="77"/>
  <c r="L22" i="77"/>
  <c r="L20" i="77"/>
  <c r="L19" i="77"/>
  <c r="L50" i="77"/>
  <c r="L37" i="77"/>
  <c r="L30" i="77"/>
  <c r="L26" i="77"/>
  <c r="L21" i="77"/>
  <c r="L18" i="77"/>
  <c r="L16" i="77"/>
  <c r="L32" i="77"/>
  <c r="L28" i="77"/>
  <c r="L23" i="77"/>
  <c r="L17" i="77"/>
  <c r="M2" i="77"/>
  <c r="M3" i="77"/>
  <c r="K51" i="76"/>
  <c r="M2" i="76"/>
  <c r="M3" i="76"/>
  <c r="L49" i="76"/>
  <c r="L45" i="76"/>
  <c r="L38" i="76"/>
  <c r="L36" i="76"/>
  <c r="L33" i="76"/>
  <c r="L35" i="76"/>
  <c r="L31" i="76"/>
  <c r="L29" i="76"/>
  <c r="L27" i="76"/>
  <c r="L50" i="76"/>
  <c r="L37" i="76"/>
  <c r="L30" i="76"/>
  <c r="L26" i="76"/>
  <c r="L24" i="76"/>
  <c r="L22" i="76"/>
  <c r="L20" i="76"/>
  <c r="L32" i="76"/>
  <c r="L28" i="76"/>
  <c r="L23" i="76"/>
  <c r="L21" i="76"/>
  <c r="L19" i="76"/>
  <c r="L17" i="76"/>
  <c r="L18" i="76"/>
  <c r="L16" i="76"/>
  <c r="L7" i="76"/>
  <c r="L49" i="75"/>
  <c r="L45" i="75"/>
  <c r="L38" i="75"/>
  <c r="L36" i="75"/>
  <c r="L50" i="75"/>
  <c r="L37" i="75"/>
  <c r="L32" i="75"/>
  <c r="L30" i="75"/>
  <c r="L28" i="75"/>
  <c r="L35" i="75"/>
  <c r="L33" i="75"/>
  <c r="L31" i="75"/>
  <c r="L29" i="75"/>
  <c r="L27" i="75"/>
  <c r="L26" i="75"/>
  <c r="L23" i="75"/>
  <c r="L21" i="75"/>
  <c r="L18" i="75"/>
  <c r="L24" i="75"/>
  <c r="L22" i="75"/>
  <c r="L20" i="75"/>
  <c r="L19" i="75"/>
  <c r="L17" i="75"/>
  <c r="L16" i="75"/>
  <c r="L7" i="75"/>
  <c r="L51" i="75" s="1"/>
  <c r="M2" i="75"/>
  <c r="M3" i="75"/>
  <c r="K51" i="75"/>
  <c r="K51" i="74"/>
  <c r="M2" i="74"/>
  <c r="M3" i="74"/>
  <c r="L49" i="74"/>
  <c r="L38" i="74"/>
  <c r="L36" i="74"/>
  <c r="L33" i="74"/>
  <c r="L35" i="74"/>
  <c r="L31" i="74"/>
  <c r="L29" i="74"/>
  <c r="L27" i="74"/>
  <c r="L24" i="74"/>
  <c r="L22" i="74"/>
  <c r="L20" i="74"/>
  <c r="L19" i="74"/>
  <c r="L50" i="74"/>
  <c r="L37" i="74"/>
  <c r="L30" i="74"/>
  <c r="L26" i="74"/>
  <c r="L21" i="74"/>
  <c r="L18" i="74"/>
  <c r="L16" i="74"/>
  <c r="L32" i="74"/>
  <c r="L28" i="74"/>
  <c r="L23" i="74"/>
  <c r="L17" i="74"/>
  <c r="L51" i="74"/>
  <c r="M2" i="73"/>
  <c r="M3" i="73"/>
  <c r="L49" i="73"/>
  <c r="L45" i="73"/>
  <c r="L38" i="73"/>
  <c r="L36" i="73"/>
  <c r="L33" i="73"/>
  <c r="L35" i="73"/>
  <c r="L31" i="73"/>
  <c r="L50" i="73"/>
  <c r="L37" i="73"/>
  <c r="L30" i="73"/>
  <c r="L29" i="73"/>
  <c r="L27" i="73"/>
  <c r="L24" i="73"/>
  <c r="L32" i="73"/>
  <c r="L28" i="73"/>
  <c r="L26" i="73"/>
  <c r="L23" i="73"/>
  <c r="L22" i="73"/>
  <c r="L21" i="73"/>
  <c r="L18" i="73"/>
  <c r="L16" i="73"/>
  <c r="L20" i="73"/>
  <c r="L19" i="73"/>
  <c r="L17" i="73"/>
  <c r="L7" i="73"/>
  <c r="K51" i="73"/>
  <c r="I51" i="54"/>
  <c r="K2" i="54"/>
  <c r="K3" i="54"/>
  <c r="J50" i="54"/>
  <c r="J49" i="54"/>
  <c r="J38" i="54"/>
  <c r="J36" i="54"/>
  <c r="J33" i="54"/>
  <c r="J37" i="54"/>
  <c r="J32" i="54"/>
  <c r="J30" i="54"/>
  <c r="J28" i="54"/>
  <c r="J26" i="54"/>
  <c r="J23" i="54"/>
  <c r="J21" i="54"/>
  <c r="J29" i="54"/>
  <c r="J24" i="54"/>
  <c r="J20" i="54"/>
  <c r="J17" i="54"/>
  <c r="J7" i="54"/>
  <c r="J35" i="54"/>
  <c r="J31" i="54"/>
  <c r="J27" i="54"/>
  <c r="J22" i="54"/>
  <c r="J19" i="54"/>
  <c r="J18" i="54"/>
  <c r="J16" i="54"/>
  <c r="J3" i="53"/>
  <c r="J2" i="53"/>
  <c r="I49" i="53"/>
  <c r="I45" i="53"/>
  <c r="I38" i="53"/>
  <c r="I36" i="53"/>
  <c r="I35" i="53"/>
  <c r="I32" i="53"/>
  <c r="I30" i="53"/>
  <c r="I28" i="53"/>
  <c r="I50" i="53"/>
  <c r="I37" i="53"/>
  <c r="I31" i="53"/>
  <c r="I27" i="53"/>
  <c r="I24" i="53"/>
  <c r="I22" i="53"/>
  <c r="I20" i="53"/>
  <c r="I19" i="53"/>
  <c r="I17" i="53"/>
  <c r="I33" i="53"/>
  <c r="I23" i="53"/>
  <c r="I29" i="53"/>
  <c r="I26" i="53"/>
  <c r="I21" i="53"/>
  <c r="I18" i="53"/>
  <c r="I16" i="53"/>
  <c r="G51" i="53"/>
  <c r="L51" i="81" l="1"/>
  <c r="N3" i="81"/>
  <c r="N2" i="81"/>
  <c r="M50" i="81"/>
  <c r="M37" i="81"/>
  <c r="M35" i="81"/>
  <c r="M38" i="81"/>
  <c r="M33" i="81"/>
  <c r="M32" i="81"/>
  <c r="M30" i="81"/>
  <c r="M28" i="81"/>
  <c r="M26" i="81"/>
  <c r="M23" i="81"/>
  <c r="M21" i="81"/>
  <c r="M49" i="81"/>
  <c r="M45" i="81"/>
  <c r="M31" i="81"/>
  <c r="M36" i="81"/>
  <c r="M27" i="81"/>
  <c r="M22" i="81"/>
  <c r="M18" i="81"/>
  <c r="M29" i="81"/>
  <c r="M20" i="81"/>
  <c r="M19" i="81"/>
  <c r="M16" i="81"/>
  <c r="M7" i="81"/>
  <c r="M24" i="81"/>
  <c r="M17" i="81"/>
  <c r="M50" i="80"/>
  <c r="M37" i="80"/>
  <c r="M35" i="80"/>
  <c r="M38" i="80"/>
  <c r="M33" i="80"/>
  <c r="M32" i="80"/>
  <c r="M30" i="80"/>
  <c r="M28" i="80"/>
  <c r="M26" i="80"/>
  <c r="M23" i="80"/>
  <c r="M21" i="80"/>
  <c r="M36" i="80"/>
  <c r="M29" i="80"/>
  <c r="M24" i="80"/>
  <c r="M20" i="80"/>
  <c r="M19" i="80"/>
  <c r="M17" i="80"/>
  <c r="M49" i="80"/>
  <c r="M45" i="80"/>
  <c r="M31" i="80"/>
  <c r="M27" i="80"/>
  <c r="M18" i="80"/>
  <c r="M7" i="80"/>
  <c r="M22" i="80"/>
  <c r="M16" i="80"/>
  <c r="L51" i="80"/>
  <c r="N3" i="80"/>
  <c r="N2" i="80"/>
  <c r="M49" i="79"/>
  <c r="M50" i="79"/>
  <c r="M38" i="79"/>
  <c r="M36" i="79"/>
  <c r="M33" i="79"/>
  <c r="M31" i="79"/>
  <c r="M35" i="79"/>
  <c r="M30" i="79"/>
  <c r="M28" i="79"/>
  <c r="M37" i="79"/>
  <c r="M29" i="79"/>
  <c r="M26" i="79"/>
  <c r="M23" i="79"/>
  <c r="M21" i="79"/>
  <c r="M18" i="79"/>
  <c r="M16" i="79"/>
  <c r="M32" i="79"/>
  <c r="M22" i="79"/>
  <c r="M17" i="79"/>
  <c r="M27" i="79"/>
  <c r="M24" i="79"/>
  <c r="M20" i="79"/>
  <c r="M19" i="79"/>
  <c r="L51" i="79"/>
  <c r="N3" i="79"/>
  <c r="N2" i="79"/>
  <c r="L51" i="78"/>
  <c r="M50" i="78"/>
  <c r="M37" i="78"/>
  <c r="M35" i="78"/>
  <c r="M38" i="78"/>
  <c r="M33" i="78"/>
  <c r="M32" i="78"/>
  <c r="M30" i="78"/>
  <c r="M28" i="78"/>
  <c r="M26" i="78"/>
  <c r="M23" i="78"/>
  <c r="M21" i="78"/>
  <c r="M36" i="78"/>
  <c r="M29" i="78"/>
  <c r="M24" i="78"/>
  <c r="M20" i="78"/>
  <c r="M19" i="78"/>
  <c r="M17" i="78"/>
  <c r="M49" i="78"/>
  <c r="M45" i="78"/>
  <c r="M31" i="78"/>
  <c r="M27" i="78"/>
  <c r="M18" i="78"/>
  <c r="M7" i="78"/>
  <c r="M22" i="78"/>
  <c r="M16" i="78"/>
  <c r="N3" i="78"/>
  <c r="N2" i="78"/>
  <c r="M50" i="77"/>
  <c r="M37" i="77"/>
  <c r="M35" i="77"/>
  <c r="M38" i="77"/>
  <c r="M33" i="77"/>
  <c r="M32" i="77"/>
  <c r="M30" i="77"/>
  <c r="M28" i="77"/>
  <c r="M26" i="77"/>
  <c r="M23" i="77"/>
  <c r="M21" i="77"/>
  <c r="M36" i="77"/>
  <c r="M29" i="77"/>
  <c r="M24" i="77"/>
  <c r="M20" i="77"/>
  <c r="M19" i="77"/>
  <c r="M17" i="77"/>
  <c r="M49" i="77"/>
  <c r="M45" i="77"/>
  <c r="M31" i="77"/>
  <c r="M27" i="77"/>
  <c r="M18" i="77"/>
  <c r="M7" i="77"/>
  <c r="M22" i="77"/>
  <c r="M16" i="77"/>
  <c r="L51" i="77"/>
  <c r="N3" i="77"/>
  <c r="N2" i="77"/>
  <c r="L51" i="76"/>
  <c r="N3" i="76"/>
  <c r="N2" i="76"/>
  <c r="M50" i="76"/>
  <c r="M37" i="76"/>
  <c r="M35" i="76"/>
  <c r="M38" i="76"/>
  <c r="M33" i="76"/>
  <c r="M32" i="76"/>
  <c r="M30" i="76"/>
  <c r="M28" i="76"/>
  <c r="M26" i="76"/>
  <c r="M49" i="76"/>
  <c r="M45" i="76"/>
  <c r="M36" i="76"/>
  <c r="M29" i="76"/>
  <c r="M23" i="76"/>
  <c r="M21" i="76"/>
  <c r="M31" i="76"/>
  <c r="M27" i="76"/>
  <c r="M24" i="76"/>
  <c r="M22" i="76"/>
  <c r="M20" i="76"/>
  <c r="M18" i="76"/>
  <c r="M16" i="76"/>
  <c r="M7" i="76"/>
  <c r="M19" i="76"/>
  <c r="M17" i="76"/>
  <c r="N3" i="75"/>
  <c r="N2" i="75"/>
  <c r="M50" i="75"/>
  <c r="M37" i="75"/>
  <c r="M35" i="75"/>
  <c r="M49" i="75"/>
  <c r="M45" i="75"/>
  <c r="M38" i="75"/>
  <c r="M36" i="75"/>
  <c r="M33" i="75"/>
  <c r="M31" i="75"/>
  <c r="M29" i="75"/>
  <c r="M27" i="75"/>
  <c r="M32" i="75"/>
  <c r="M30" i="75"/>
  <c r="M28" i="75"/>
  <c r="M24" i="75"/>
  <c r="M22" i="75"/>
  <c r="M19" i="75"/>
  <c r="M26" i="75"/>
  <c r="M23" i="75"/>
  <c r="M21" i="75"/>
  <c r="M18" i="75"/>
  <c r="M16" i="75"/>
  <c r="M7" i="75"/>
  <c r="M17" i="75"/>
  <c r="M50" i="74"/>
  <c r="M37" i="74"/>
  <c r="M35" i="74"/>
  <c r="M38" i="74"/>
  <c r="M33" i="74"/>
  <c r="M32" i="74"/>
  <c r="M30" i="74"/>
  <c r="M28" i="74"/>
  <c r="M26" i="74"/>
  <c r="M23" i="74"/>
  <c r="M21" i="74"/>
  <c r="M36" i="74"/>
  <c r="M29" i="74"/>
  <c r="M24" i="74"/>
  <c r="M20" i="74"/>
  <c r="M19" i="74"/>
  <c r="M17" i="74"/>
  <c r="M49" i="74"/>
  <c r="M31" i="74"/>
  <c r="M27" i="74"/>
  <c r="M18" i="74"/>
  <c r="M22" i="74"/>
  <c r="M16" i="74"/>
  <c r="N3" i="74"/>
  <c r="N2" i="74"/>
  <c r="M50" i="73"/>
  <c r="M37" i="73"/>
  <c r="M35" i="73"/>
  <c r="M38" i="73"/>
  <c r="M33" i="73"/>
  <c r="M32" i="73"/>
  <c r="M30" i="73"/>
  <c r="M49" i="73"/>
  <c r="M45" i="73"/>
  <c r="M36" i="73"/>
  <c r="M28" i="73"/>
  <c r="M26" i="73"/>
  <c r="M23" i="73"/>
  <c r="M31" i="73"/>
  <c r="M29" i="73"/>
  <c r="M27" i="73"/>
  <c r="M24" i="73"/>
  <c r="M22" i="73"/>
  <c r="M20" i="73"/>
  <c r="M19" i="73"/>
  <c r="M17" i="73"/>
  <c r="M21" i="73"/>
  <c r="M18" i="73"/>
  <c r="M16" i="73"/>
  <c r="M7" i="73"/>
  <c r="L51" i="73"/>
  <c r="N3" i="73"/>
  <c r="N45" i="73" s="1"/>
  <c r="N2" i="73"/>
  <c r="J51" i="54"/>
  <c r="K49" i="54"/>
  <c r="K50" i="54"/>
  <c r="K37" i="54"/>
  <c r="K35" i="54"/>
  <c r="K45" i="54"/>
  <c r="K38" i="54"/>
  <c r="K33" i="54"/>
  <c r="K31" i="54"/>
  <c r="K29" i="54"/>
  <c r="K27" i="54"/>
  <c r="K24" i="54"/>
  <c r="K22" i="54"/>
  <c r="K20" i="54"/>
  <c r="K19" i="54"/>
  <c r="K7" i="54"/>
  <c r="K30" i="54"/>
  <c r="K26" i="54"/>
  <c r="K21" i="54"/>
  <c r="K18" i="54"/>
  <c r="K16" i="54"/>
  <c r="K36" i="54"/>
  <c r="K32" i="54"/>
  <c r="K28" i="54"/>
  <c r="K23" i="54"/>
  <c r="K17" i="54"/>
  <c r="L2" i="54"/>
  <c r="L3" i="54"/>
  <c r="I51" i="53"/>
  <c r="K2" i="53"/>
  <c r="K3" i="53"/>
  <c r="J50" i="53"/>
  <c r="J37" i="53"/>
  <c r="J35" i="53"/>
  <c r="J49" i="53"/>
  <c r="J45" i="53"/>
  <c r="J36" i="53"/>
  <c r="J33" i="53"/>
  <c r="J31" i="53"/>
  <c r="J29" i="53"/>
  <c r="J32" i="53"/>
  <c r="J28" i="53"/>
  <c r="J26" i="53"/>
  <c r="J23" i="53"/>
  <c r="J21" i="53"/>
  <c r="J18" i="53"/>
  <c r="J16" i="53"/>
  <c r="J38" i="53"/>
  <c r="J24" i="53"/>
  <c r="J30" i="53"/>
  <c r="J27" i="53"/>
  <c r="J22" i="53"/>
  <c r="J19" i="53"/>
  <c r="J20" i="53"/>
  <c r="J17" i="53"/>
  <c r="M51" i="81" l="1"/>
  <c r="O2" i="81"/>
  <c r="O3" i="81"/>
  <c r="N49" i="81"/>
  <c r="N50" i="81"/>
  <c r="N45" i="81"/>
  <c r="N38" i="81"/>
  <c r="N36" i="81"/>
  <c r="N33" i="81"/>
  <c r="N37" i="81"/>
  <c r="N31" i="81"/>
  <c r="N29" i="81"/>
  <c r="N27" i="81"/>
  <c r="N24" i="81"/>
  <c r="N22" i="81"/>
  <c r="N20" i="81"/>
  <c r="N19" i="81"/>
  <c r="N30" i="81"/>
  <c r="N32" i="81"/>
  <c r="N26" i="81"/>
  <c r="N21" i="81"/>
  <c r="N17" i="81"/>
  <c r="N35" i="81"/>
  <c r="N28" i="81"/>
  <c r="N18" i="81"/>
  <c r="N23" i="81"/>
  <c r="N16" i="81"/>
  <c r="N7" i="81"/>
  <c r="N49" i="80"/>
  <c r="N50" i="80"/>
  <c r="N38" i="80"/>
  <c r="N36" i="80"/>
  <c r="N33" i="80"/>
  <c r="N37" i="80"/>
  <c r="N31" i="80"/>
  <c r="N29" i="80"/>
  <c r="N27" i="80"/>
  <c r="N24" i="80"/>
  <c r="N22" i="80"/>
  <c r="N19" i="80"/>
  <c r="N35" i="80"/>
  <c r="N32" i="80"/>
  <c r="N28" i="80"/>
  <c r="N23" i="80"/>
  <c r="N18" i="80"/>
  <c r="N16" i="80"/>
  <c r="N30" i="80"/>
  <c r="N26" i="80"/>
  <c r="N17" i="80"/>
  <c r="N21" i="80"/>
  <c r="O2" i="80"/>
  <c r="O3" i="80"/>
  <c r="M51" i="80"/>
  <c r="N50" i="79"/>
  <c r="N49" i="79"/>
  <c r="N37" i="79"/>
  <c r="N35" i="79"/>
  <c r="N32" i="79"/>
  <c r="N33" i="79"/>
  <c r="N29" i="79"/>
  <c r="N27" i="79"/>
  <c r="N36" i="79"/>
  <c r="N28" i="79"/>
  <c r="N24" i="79"/>
  <c r="N22" i="79"/>
  <c r="N20" i="79"/>
  <c r="N19" i="79"/>
  <c r="N17" i="79"/>
  <c r="N30" i="79"/>
  <c r="N26" i="79"/>
  <c r="N21" i="79"/>
  <c r="N16" i="79"/>
  <c r="N38" i="79"/>
  <c r="N31" i="79"/>
  <c r="N23" i="79"/>
  <c r="N18" i="79"/>
  <c r="M51" i="79"/>
  <c r="O3" i="79"/>
  <c r="O2" i="79"/>
  <c r="N49" i="78"/>
  <c r="N50" i="78"/>
  <c r="N45" i="78"/>
  <c r="N38" i="78"/>
  <c r="N36" i="78"/>
  <c r="N33" i="78"/>
  <c r="N37" i="78"/>
  <c r="N31" i="78"/>
  <c r="N29" i="78"/>
  <c r="N27" i="78"/>
  <c r="N24" i="78"/>
  <c r="N22" i="78"/>
  <c r="N20" i="78"/>
  <c r="N19" i="78"/>
  <c r="N35" i="78"/>
  <c r="N32" i="78"/>
  <c r="N28" i="78"/>
  <c r="N23" i="78"/>
  <c r="N18" i="78"/>
  <c r="N16" i="78"/>
  <c r="N30" i="78"/>
  <c r="N26" i="78"/>
  <c r="N17" i="78"/>
  <c r="N21" i="78"/>
  <c r="N7" i="78"/>
  <c r="M51" i="78"/>
  <c r="O2" i="78"/>
  <c r="O3" i="78"/>
  <c r="O2" i="77"/>
  <c r="O3" i="77"/>
  <c r="M51" i="77"/>
  <c r="N49" i="77"/>
  <c r="N50" i="77"/>
  <c r="N45" i="77"/>
  <c r="N38" i="77"/>
  <c r="N36" i="77"/>
  <c r="N33" i="77"/>
  <c r="N37" i="77"/>
  <c r="N31" i="77"/>
  <c r="N29" i="77"/>
  <c r="N27" i="77"/>
  <c r="N24" i="77"/>
  <c r="N22" i="77"/>
  <c r="N20" i="77"/>
  <c r="N19" i="77"/>
  <c r="N35" i="77"/>
  <c r="N32" i="77"/>
  <c r="N28" i="77"/>
  <c r="N23" i="77"/>
  <c r="N18" i="77"/>
  <c r="N16" i="77"/>
  <c r="N30" i="77"/>
  <c r="N26" i="77"/>
  <c r="N17" i="77"/>
  <c r="N21" i="77"/>
  <c r="N7" i="77"/>
  <c r="O2" i="76"/>
  <c r="O3" i="76"/>
  <c r="M51" i="76"/>
  <c r="N49" i="76"/>
  <c r="N50" i="76"/>
  <c r="N38" i="76"/>
  <c r="N36" i="76"/>
  <c r="N33" i="76"/>
  <c r="N37" i="76"/>
  <c r="N31" i="76"/>
  <c r="N29" i="76"/>
  <c r="N27" i="76"/>
  <c r="N35" i="76"/>
  <c r="N32" i="76"/>
  <c r="N28" i="76"/>
  <c r="N24" i="76"/>
  <c r="N22" i="76"/>
  <c r="N20" i="76"/>
  <c r="N30" i="76"/>
  <c r="N26" i="76"/>
  <c r="N23" i="76"/>
  <c r="N21" i="76"/>
  <c r="N19" i="76"/>
  <c r="N17" i="76"/>
  <c r="N18" i="76"/>
  <c r="N16" i="76"/>
  <c r="M51" i="75"/>
  <c r="O2" i="75"/>
  <c r="O3" i="75"/>
  <c r="N49" i="75"/>
  <c r="N50" i="75"/>
  <c r="N45" i="75"/>
  <c r="N38" i="75"/>
  <c r="N36" i="75"/>
  <c r="N35" i="75"/>
  <c r="N32" i="75"/>
  <c r="N30" i="75"/>
  <c r="N28" i="75"/>
  <c r="N37" i="75"/>
  <c r="N33" i="75"/>
  <c r="N31" i="75"/>
  <c r="N29" i="75"/>
  <c r="N27" i="75"/>
  <c r="N26" i="75"/>
  <c r="N23" i="75"/>
  <c r="N21" i="75"/>
  <c r="N18" i="75"/>
  <c r="N24" i="75"/>
  <c r="N22" i="75"/>
  <c r="N20" i="75"/>
  <c r="N19" i="75"/>
  <c r="N17" i="75"/>
  <c r="N16" i="75"/>
  <c r="N7" i="75"/>
  <c r="O2" i="74"/>
  <c r="O3" i="74"/>
  <c r="N49" i="74"/>
  <c r="N50" i="74"/>
  <c r="N45" i="74"/>
  <c r="N38" i="74"/>
  <c r="N36" i="74"/>
  <c r="N33" i="74"/>
  <c r="N37" i="74"/>
  <c r="N31" i="74"/>
  <c r="N29" i="74"/>
  <c r="N27" i="74"/>
  <c r="N24" i="74"/>
  <c r="N22" i="74"/>
  <c r="N20" i="74"/>
  <c r="N19" i="74"/>
  <c r="N35" i="74"/>
  <c r="N32" i="74"/>
  <c r="N28" i="74"/>
  <c r="N23" i="74"/>
  <c r="N18" i="74"/>
  <c r="N16" i="74"/>
  <c r="N30" i="74"/>
  <c r="N26" i="74"/>
  <c r="N17" i="74"/>
  <c r="N21" i="74"/>
  <c r="N7" i="74"/>
  <c r="M51" i="74"/>
  <c r="O2" i="73"/>
  <c r="O3" i="73"/>
  <c r="O45" i="73" s="1"/>
  <c r="N49" i="73"/>
  <c r="N50" i="73"/>
  <c r="N38" i="73"/>
  <c r="N36" i="73"/>
  <c r="N33" i="73"/>
  <c r="N37" i="73"/>
  <c r="N31" i="73"/>
  <c r="N35" i="73"/>
  <c r="N32" i="73"/>
  <c r="N29" i="73"/>
  <c r="N27" i="73"/>
  <c r="N24" i="73"/>
  <c r="N30" i="73"/>
  <c r="N28" i="73"/>
  <c r="N26" i="73"/>
  <c r="N23" i="73"/>
  <c r="N21" i="73"/>
  <c r="N18" i="73"/>
  <c r="N16" i="73"/>
  <c r="N22" i="73"/>
  <c r="N20" i="73"/>
  <c r="N19" i="73"/>
  <c r="N17" i="73"/>
  <c r="M51" i="73"/>
  <c r="L50" i="54"/>
  <c r="L38" i="54"/>
  <c r="L36" i="54"/>
  <c r="L33" i="54"/>
  <c r="L49" i="54"/>
  <c r="L35" i="54"/>
  <c r="L32" i="54"/>
  <c r="L30" i="54"/>
  <c r="L28" i="54"/>
  <c r="L26" i="54"/>
  <c r="L23" i="54"/>
  <c r="L21" i="54"/>
  <c r="L31" i="54"/>
  <c r="L27" i="54"/>
  <c r="L22" i="54"/>
  <c r="L19" i="54"/>
  <c r="L37" i="54"/>
  <c r="L29" i="54"/>
  <c r="L24" i="54"/>
  <c r="L20" i="54"/>
  <c r="L18" i="54"/>
  <c r="L16" i="54"/>
  <c r="M3" i="54"/>
  <c r="M2" i="54"/>
  <c r="K51" i="54"/>
  <c r="J51" i="53"/>
  <c r="K49" i="53"/>
  <c r="K50" i="53"/>
  <c r="K45" i="53"/>
  <c r="K38" i="53"/>
  <c r="K36" i="53"/>
  <c r="K37" i="53"/>
  <c r="K35" i="53"/>
  <c r="K32" i="53"/>
  <c r="K30" i="53"/>
  <c r="K28" i="53"/>
  <c r="K33" i="53"/>
  <c r="K29" i="53"/>
  <c r="K27" i="53"/>
  <c r="K24" i="53"/>
  <c r="K22" i="53"/>
  <c r="K20" i="53"/>
  <c r="K19" i="53"/>
  <c r="K17" i="53"/>
  <c r="K26" i="53"/>
  <c r="K31" i="53"/>
  <c r="K23" i="53"/>
  <c r="K16" i="53"/>
  <c r="K7" i="53"/>
  <c r="K21" i="53"/>
  <c r="K18" i="53"/>
  <c r="L3" i="53"/>
  <c r="L2" i="53"/>
  <c r="N51" i="81" l="1"/>
  <c r="N51" i="73"/>
  <c r="P3" i="81"/>
  <c r="P2" i="81"/>
  <c r="O50" i="81"/>
  <c r="O49" i="81"/>
  <c r="O37" i="81"/>
  <c r="O35" i="81"/>
  <c r="O36" i="81"/>
  <c r="O32" i="81"/>
  <c r="O30" i="81"/>
  <c r="O28" i="81"/>
  <c r="O26" i="81"/>
  <c r="O23" i="81"/>
  <c r="O21" i="81"/>
  <c r="O38" i="81"/>
  <c r="O29" i="81"/>
  <c r="O33" i="81"/>
  <c r="O31" i="81"/>
  <c r="O24" i="81"/>
  <c r="O20" i="81"/>
  <c r="O19" i="81"/>
  <c r="O18" i="81"/>
  <c r="O27" i="81"/>
  <c r="O17" i="81"/>
  <c r="O16" i="81"/>
  <c r="O22" i="81"/>
  <c r="P3" i="80"/>
  <c r="P2" i="80"/>
  <c r="O50" i="80"/>
  <c r="O49" i="80"/>
  <c r="O37" i="80"/>
  <c r="O35" i="80"/>
  <c r="O45" i="80"/>
  <c r="O36" i="80"/>
  <c r="O32" i="80"/>
  <c r="O30" i="80"/>
  <c r="O28" i="80"/>
  <c r="O26" i="80"/>
  <c r="O23" i="80"/>
  <c r="O21" i="80"/>
  <c r="O33" i="80"/>
  <c r="O31" i="80"/>
  <c r="O27" i="80"/>
  <c r="O22" i="80"/>
  <c r="O17" i="80"/>
  <c r="O38" i="80"/>
  <c r="O29" i="80"/>
  <c r="O24" i="80"/>
  <c r="O16" i="80"/>
  <c r="O7" i="80"/>
  <c r="O20" i="80"/>
  <c r="O19" i="80"/>
  <c r="O18" i="80"/>
  <c r="N51" i="80"/>
  <c r="P3" i="79"/>
  <c r="P2" i="79"/>
  <c r="O49" i="79"/>
  <c r="O45" i="79"/>
  <c r="O38" i="79"/>
  <c r="O36" i="79"/>
  <c r="O33" i="79"/>
  <c r="O31" i="79"/>
  <c r="O37" i="79"/>
  <c r="O32" i="79"/>
  <c r="O30" i="79"/>
  <c r="O28" i="79"/>
  <c r="O35" i="79"/>
  <c r="O27" i="79"/>
  <c r="O26" i="79"/>
  <c r="O23" i="79"/>
  <c r="O21" i="79"/>
  <c r="O18" i="79"/>
  <c r="O16" i="79"/>
  <c r="O7" i="79"/>
  <c r="O29" i="79"/>
  <c r="O24" i="79"/>
  <c r="O20" i="79"/>
  <c r="O19" i="79"/>
  <c r="O50" i="79"/>
  <c r="O22" i="79"/>
  <c r="O17" i="79"/>
  <c r="N51" i="79"/>
  <c r="P3" i="78"/>
  <c r="P2" i="78"/>
  <c r="O50" i="78"/>
  <c r="O49" i="78"/>
  <c r="O37" i="78"/>
  <c r="O35" i="78"/>
  <c r="O45" i="78"/>
  <c r="O36" i="78"/>
  <c r="O32" i="78"/>
  <c r="O30" i="78"/>
  <c r="O28" i="78"/>
  <c r="O26" i="78"/>
  <c r="O23" i="78"/>
  <c r="O21" i="78"/>
  <c r="O33" i="78"/>
  <c r="O31" i="78"/>
  <c r="O27" i="78"/>
  <c r="O22" i="78"/>
  <c r="O17" i="78"/>
  <c r="O38" i="78"/>
  <c r="O29" i="78"/>
  <c r="O24" i="78"/>
  <c r="O16" i="78"/>
  <c r="O20" i="78"/>
  <c r="O19" i="78"/>
  <c r="O18" i="78"/>
  <c r="N51" i="78"/>
  <c r="N51" i="77"/>
  <c r="P3" i="77"/>
  <c r="P2" i="77"/>
  <c r="O50" i="77"/>
  <c r="O49" i="77"/>
  <c r="O37" i="77"/>
  <c r="O35" i="77"/>
  <c r="O45" i="77"/>
  <c r="O36" i="77"/>
  <c r="O32" i="77"/>
  <c r="O30" i="77"/>
  <c r="O28" i="77"/>
  <c r="O26" i="77"/>
  <c r="O23" i="77"/>
  <c r="O21" i="77"/>
  <c r="O33" i="77"/>
  <c r="O31" i="77"/>
  <c r="O27" i="77"/>
  <c r="O22" i="77"/>
  <c r="O17" i="77"/>
  <c r="O38" i="77"/>
  <c r="O29" i="77"/>
  <c r="O24" i="77"/>
  <c r="O16" i="77"/>
  <c r="O7" i="77"/>
  <c r="O19" i="77"/>
  <c r="O18" i="77"/>
  <c r="P3" i="76"/>
  <c r="P2" i="76"/>
  <c r="N51" i="76"/>
  <c r="O50" i="76"/>
  <c r="O49" i="76"/>
  <c r="O37" i="76"/>
  <c r="O35" i="76"/>
  <c r="O36" i="76"/>
  <c r="O32" i="76"/>
  <c r="O30" i="76"/>
  <c r="O28" i="76"/>
  <c r="O26" i="76"/>
  <c r="O38" i="76"/>
  <c r="O33" i="76"/>
  <c r="O31" i="76"/>
  <c r="O27" i="76"/>
  <c r="O23" i="76"/>
  <c r="O21" i="76"/>
  <c r="O29" i="76"/>
  <c r="O24" i="76"/>
  <c r="O22" i="76"/>
  <c r="O20" i="76"/>
  <c r="O18" i="76"/>
  <c r="O16" i="76"/>
  <c r="O19" i="76"/>
  <c r="O17" i="76"/>
  <c r="N51" i="75"/>
  <c r="O50" i="75"/>
  <c r="O49" i="75"/>
  <c r="O37" i="75"/>
  <c r="O35" i="75"/>
  <c r="O45" i="75"/>
  <c r="O38" i="75"/>
  <c r="O33" i="75"/>
  <c r="O31" i="75"/>
  <c r="O29" i="75"/>
  <c r="O27" i="75"/>
  <c r="O36" i="75"/>
  <c r="O32" i="75"/>
  <c r="O30" i="75"/>
  <c r="O28" i="75"/>
  <c r="O24" i="75"/>
  <c r="O22" i="75"/>
  <c r="O20" i="75"/>
  <c r="O19" i="75"/>
  <c r="O26" i="75"/>
  <c r="O23" i="75"/>
  <c r="O21" i="75"/>
  <c r="O18" i="75"/>
  <c r="O16" i="75"/>
  <c r="O7" i="75"/>
  <c r="O17" i="75"/>
  <c r="P3" i="75"/>
  <c r="P2" i="75"/>
  <c r="N51" i="74"/>
  <c r="P3" i="74"/>
  <c r="P2" i="74"/>
  <c r="O50" i="74"/>
  <c r="O49" i="74"/>
  <c r="O37" i="74"/>
  <c r="O35" i="74"/>
  <c r="O45" i="74"/>
  <c r="O36" i="74"/>
  <c r="O32" i="74"/>
  <c r="O30" i="74"/>
  <c r="O28" i="74"/>
  <c r="O26" i="74"/>
  <c r="O23" i="74"/>
  <c r="O21" i="74"/>
  <c r="O33" i="74"/>
  <c r="O31" i="74"/>
  <c r="O27" i="74"/>
  <c r="O22" i="74"/>
  <c r="O17" i="74"/>
  <c r="O38" i="74"/>
  <c r="O29" i="74"/>
  <c r="O24" i="74"/>
  <c r="O16" i="74"/>
  <c r="O7" i="74"/>
  <c r="O20" i="74"/>
  <c r="O19" i="74"/>
  <c r="O18" i="74"/>
  <c r="O50" i="73"/>
  <c r="O49" i="73"/>
  <c r="O37" i="73"/>
  <c r="O35" i="73"/>
  <c r="O36" i="73"/>
  <c r="O32" i="73"/>
  <c r="O30" i="73"/>
  <c r="O38" i="73"/>
  <c r="O33" i="73"/>
  <c r="O31" i="73"/>
  <c r="O28" i="73"/>
  <c r="O26" i="73"/>
  <c r="O23" i="73"/>
  <c r="O29" i="73"/>
  <c r="O27" i="73"/>
  <c r="O24" i="73"/>
  <c r="O22" i="73"/>
  <c r="O20" i="73"/>
  <c r="O19" i="73"/>
  <c r="O17" i="73"/>
  <c r="O21" i="73"/>
  <c r="O18" i="73"/>
  <c r="O16" i="73"/>
  <c r="P3" i="73"/>
  <c r="P2" i="73"/>
  <c r="M49" i="54"/>
  <c r="M37" i="54"/>
  <c r="M35" i="54"/>
  <c r="M50" i="54"/>
  <c r="M36" i="54"/>
  <c r="M31" i="54"/>
  <c r="M29" i="54"/>
  <c r="M27" i="54"/>
  <c r="M24" i="54"/>
  <c r="M22" i="54"/>
  <c r="M20" i="54"/>
  <c r="M19" i="54"/>
  <c r="M33" i="54"/>
  <c r="M32" i="54"/>
  <c r="M28" i="54"/>
  <c r="M23" i="54"/>
  <c r="M18" i="54"/>
  <c r="M16" i="54"/>
  <c r="M45" i="54"/>
  <c r="M38" i="54"/>
  <c r="M30" i="54"/>
  <c r="M26" i="54"/>
  <c r="M21" i="54"/>
  <c r="N3" i="54"/>
  <c r="N2" i="54"/>
  <c r="L51" i="54"/>
  <c r="L50" i="53"/>
  <c r="L49" i="53"/>
  <c r="L37" i="53"/>
  <c r="L35" i="53"/>
  <c r="L38" i="53"/>
  <c r="L36" i="53"/>
  <c r="L33" i="53"/>
  <c r="L31" i="53"/>
  <c r="L29" i="53"/>
  <c r="L45" i="53"/>
  <c r="L30" i="53"/>
  <c r="L26" i="53"/>
  <c r="L23" i="53"/>
  <c r="L21" i="53"/>
  <c r="L18" i="53"/>
  <c r="L16" i="53"/>
  <c r="L28" i="53"/>
  <c r="L27" i="53"/>
  <c r="L32" i="53"/>
  <c r="L24" i="53"/>
  <c r="L20" i="53"/>
  <c r="L17" i="53"/>
  <c r="L22" i="53"/>
  <c r="L19" i="53"/>
  <c r="L7" i="53"/>
  <c r="M2" i="53"/>
  <c r="M3" i="53"/>
  <c r="K51" i="53"/>
  <c r="O51" i="81" l="1"/>
  <c r="P49" i="81"/>
  <c r="P38" i="81"/>
  <c r="P36" i="81"/>
  <c r="P33" i="81"/>
  <c r="P50" i="81"/>
  <c r="P35" i="81"/>
  <c r="P31" i="81"/>
  <c r="P29" i="81"/>
  <c r="P27" i="81"/>
  <c r="P24" i="81"/>
  <c r="P22" i="81"/>
  <c r="P20" i="81"/>
  <c r="P19" i="81"/>
  <c r="P37" i="81"/>
  <c r="P32" i="81"/>
  <c r="P30" i="81"/>
  <c r="P28" i="81"/>
  <c r="P23" i="81"/>
  <c r="P17" i="81"/>
  <c r="P26" i="81"/>
  <c r="P21" i="81"/>
  <c r="P18" i="81"/>
  <c r="P16" i="81"/>
  <c r="P51" i="81"/>
  <c r="Q2" i="81"/>
  <c r="Q3" i="81"/>
  <c r="O51" i="80"/>
  <c r="Q2" i="80"/>
  <c r="Q3" i="80"/>
  <c r="P49" i="80"/>
  <c r="P45" i="80"/>
  <c r="P38" i="80"/>
  <c r="P36" i="80"/>
  <c r="P33" i="80"/>
  <c r="P50" i="80"/>
  <c r="P35" i="80"/>
  <c r="P31" i="80"/>
  <c r="P29" i="80"/>
  <c r="P27" i="80"/>
  <c r="P24" i="80"/>
  <c r="P22" i="80"/>
  <c r="P20" i="80"/>
  <c r="P19" i="80"/>
  <c r="P30" i="80"/>
  <c r="P26" i="80"/>
  <c r="P21" i="80"/>
  <c r="P18" i="80"/>
  <c r="P16" i="80"/>
  <c r="P37" i="80"/>
  <c r="P32" i="80"/>
  <c r="P23" i="80"/>
  <c r="P28" i="80"/>
  <c r="P17" i="80"/>
  <c r="P7" i="80"/>
  <c r="O51" i="79"/>
  <c r="Q3" i="79"/>
  <c r="Q2" i="79"/>
  <c r="P50" i="79"/>
  <c r="P45" i="79"/>
  <c r="P38" i="79"/>
  <c r="P37" i="79"/>
  <c r="P35" i="79"/>
  <c r="P32" i="79"/>
  <c r="P49" i="79"/>
  <c r="P36" i="79"/>
  <c r="P31" i="79"/>
  <c r="P29" i="79"/>
  <c r="P27" i="79"/>
  <c r="P33" i="79"/>
  <c r="P30" i="79"/>
  <c r="P24" i="79"/>
  <c r="P22" i="79"/>
  <c r="P20" i="79"/>
  <c r="P19" i="79"/>
  <c r="P17" i="79"/>
  <c r="P28" i="79"/>
  <c r="P23" i="79"/>
  <c r="P18" i="79"/>
  <c r="P26" i="79"/>
  <c r="P21" i="79"/>
  <c r="P16" i="79"/>
  <c r="P7" i="79"/>
  <c r="P51" i="79" s="1"/>
  <c r="Q2" i="78"/>
  <c r="Q3" i="78"/>
  <c r="O51" i="78"/>
  <c r="P49" i="78"/>
  <c r="P45" i="78"/>
  <c r="P38" i="78"/>
  <c r="P36" i="78"/>
  <c r="P33" i="78"/>
  <c r="P50" i="78"/>
  <c r="P35" i="78"/>
  <c r="P31" i="78"/>
  <c r="P29" i="78"/>
  <c r="P27" i="78"/>
  <c r="P24" i="78"/>
  <c r="P22" i="78"/>
  <c r="P20" i="78"/>
  <c r="P19" i="78"/>
  <c r="P30" i="78"/>
  <c r="P26" i="78"/>
  <c r="P21" i="78"/>
  <c r="P18" i="78"/>
  <c r="P16" i="78"/>
  <c r="P37" i="78"/>
  <c r="P32" i="78"/>
  <c r="P23" i="78"/>
  <c r="P28" i="78"/>
  <c r="P17" i="78"/>
  <c r="Q2" i="77"/>
  <c r="Q3" i="77"/>
  <c r="O51" i="77"/>
  <c r="P49" i="77"/>
  <c r="P45" i="77"/>
  <c r="P38" i="77"/>
  <c r="P36" i="77"/>
  <c r="P33" i="77"/>
  <c r="P50" i="77"/>
  <c r="P35" i="77"/>
  <c r="P31" i="77"/>
  <c r="P29" i="77"/>
  <c r="P27" i="77"/>
  <c r="P24" i="77"/>
  <c r="P22" i="77"/>
  <c r="P20" i="77"/>
  <c r="P19" i="77"/>
  <c r="P30" i="77"/>
  <c r="P26" i="77"/>
  <c r="P21" i="77"/>
  <c r="P18" i="77"/>
  <c r="P16" i="77"/>
  <c r="P37" i="77"/>
  <c r="P32" i="77"/>
  <c r="P23" i="77"/>
  <c r="P28" i="77"/>
  <c r="P17" i="77"/>
  <c r="P7" i="77"/>
  <c r="O51" i="76"/>
  <c r="P49" i="76"/>
  <c r="P45" i="76"/>
  <c r="P38" i="76"/>
  <c r="P36" i="76"/>
  <c r="P33" i="76"/>
  <c r="P50" i="76"/>
  <c r="P35" i="76"/>
  <c r="P31" i="76"/>
  <c r="P29" i="76"/>
  <c r="P27" i="76"/>
  <c r="P37" i="76"/>
  <c r="P30" i="76"/>
  <c r="P26" i="76"/>
  <c r="P24" i="76"/>
  <c r="P22" i="76"/>
  <c r="P20" i="76"/>
  <c r="P32" i="76"/>
  <c r="P28" i="76"/>
  <c r="P23" i="76"/>
  <c r="P21" i="76"/>
  <c r="P19" i="76"/>
  <c r="P17" i="76"/>
  <c r="P7" i="76"/>
  <c r="P18" i="76"/>
  <c r="P16" i="76"/>
  <c r="Q2" i="76"/>
  <c r="Q3" i="76"/>
  <c r="P49" i="75"/>
  <c r="P38" i="75"/>
  <c r="P36" i="75"/>
  <c r="P50" i="75"/>
  <c r="P37" i="75"/>
  <c r="P32" i="75"/>
  <c r="P30" i="75"/>
  <c r="P28" i="75"/>
  <c r="P35" i="75"/>
  <c r="P33" i="75"/>
  <c r="P31" i="75"/>
  <c r="P29" i="75"/>
  <c r="P27" i="75"/>
  <c r="P26" i="75"/>
  <c r="P23" i="75"/>
  <c r="P21" i="75"/>
  <c r="P18" i="75"/>
  <c r="P24" i="75"/>
  <c r="P22" i="75"/>
  <c r="P20" i="75"/>
  <c r="P19" i="75"/>
  <c r="P17" i="75"/>
  <c r="P16" i="75"/>
  <c r="O51" i="75"/>
  <c r="Q2" i="75"/>
  <c r="Q3" i="75"/>
  <c r="O51" i="74"/>
  <c r="P49" i="74"/>
  <c r="P45" i="74"/>
  <c r="P38" i="74"/>
  <c r="P36" i="74"/>
  <c r="P33" i="74"/>
  <c r="P50" i="74"/>
  <c r="P35" i="74"/>
  <c r="P31" i="74"/>
  <c r="P29" i="74"/>
  <c r="P27" i="74"/>
  <c r="P24" i="74"/>
  <c r="P22" i="74"/>
  <c r="P19" i="74"/>
  <c r="P30" i="74"/>
  <c r="P26" i="74"/>
  <c r="P21" i="74"/>
  <c r="P18" i="74"/>
  <c r="P16" i="74"/>
  <c r="P37" i="74"/>
  <c r="P32" i="74"/>
  <c r="P23" i="74"/>
  <c r="P28" i="74"/>
  <c r="P17" i="74"/>
  <c r="P7" i="74"/>
  <c r="Q2" i="74"/>
  <c r="Q3" i="74"/>
  <c r="Q2" i="73"/>
  <c r="Q3" i="73"/>
  <c r="P49" i="73"/>
  <c r="P45" i="73"/>
  <c r="P38" i="73"/>
  <c r="P36" i="73"/>
  <c r="P33" i="73"/>
  <c r="P50" i="73"/>
  <c r="P35" i="73"/>
  <c r="P31" i="73"/>
  <c r="P37" i="73"/>
  <c r="P30" i="73"/>
  <c r="P29" i="73"/>
  <c r="P27" i="73"/>
  <c r="P24" i="73"/>
  <c r="P32" i="73"/>
  <c r="P28" i="73"/>
  <c r="P26" i="73"/>
  <c r="P23" i="73"/>
  <c r="P22" i="73"/>
  <c r="P21" i="73"/>
  <c r="P18" i="73"/>
  <c r="P16" i="73"/>
  <c r="P20" i="73"/>
  <c r="P19" i="73"/>
  <c r="P17" i="73"/>
  <c r="P7" i="73"/>
  <c r="P51" i="73" s="1"/>
  <c r="O51" i="73"/>
  <c r="N50" i="54"/>
  <c r="N49" i="54"/>
  <c r="N45" i="54"/>
  <c r="N38" i="54"/>
  <c r="N36" i="54"/>
  <c r="N33" i="54"/>
  <c r="N37" i="54"/>
  <c r="N32" i="54"/>
  <c r="N30" i="54"/>
  <c r="N28" i="54"/>
  <c r="N26" i="54"/>
  <c r="N23" i="54"/>
  <c r="N21" i="54"/>
  <c r="N35" i="54"/>
  <c r="N29" i="54"/>
  <c r="N24" i="54"/>
  <c r="N31" i="54"/>
  <c r="N27" i="54"/>
  <c r="N22" i="54"/>
  <c r="N19" i="54"/>
  <c r="N18" i="54"/>
  <c r="N16" i="54"/>
  <c r="O2" i="54"/>
  <c r="O3" i="54"/>
  <c r="M51" i="54"/>
  <c r="M49" i="53"/>
  <c r="M45" i="53"/>
  <c r="M38" i="53"/>
  <c r="M36" i="53"/>
  <c r="M50" i="53"/>
  <c r="M35" i="53"/>
  <c r="M37" i="53"/>
  <c r="M32" i="53"/>
  <c r="M30" i="53"/>
  <c r="M28" i="53"/>
  <c r="M31" i="53"/>
  <c r="M27" i="53"/>
  <c r="M24" i="53"/>
  <c r="M22" i="53"/>
  <c r="M20" i="53"/>
  <c r="M19" i="53"/>
  <c r="M17" i="53"/>
  <c r="M29" i="53"/>
  <c r="M23" i="53"/>
  <c r="M33" i="53"/>
  <c r="M26" i="53"/>
  <c r="M21" i="53"/>
  <c r="M18" i="53"/>
  <c r="M7" i="53"/>
  <c r="M16" i="53"/>
  <c r="L51" i="53"/>
  <c r="N3" i="53"/>
  <c r="N7" i="53" s="1"/>
  <c r="N2" i="53"/>
  <c r="P51" i="78" l="1"/>
  <c r="R3" i="81"/>
  <c r="R2" i="81"/>
  <c r="Q50" i="81"/>
  <c r="Q37" i="81"/>
  <c r="Q35" i="81"/>
  <c r="Q49" i="81"/>
  <c r="Q38" i="81"/>
  <c r="Q33" i="81"/>
  <c r="Q32" i="81"/>
  <c r="Q30" i="81"/>
  <c r="Q28" i="81"/>
  <c r="Q26" i="81"/>
  <c r="Q23" i="81"/>
  <c r="Q21" i="81"/>
  <c r="Q36" i="81"/>
  <c r="Q31" i="81"/>
  <c r="Q29" i="81"/>
  <c r="Q27" i="81"/>
  <c r="Q22" i="81"/>
  <c r="Q18" i="81"/>
  <c r="Q24" i="81"/>
  <c r="Q16" i="81"/>
  <c r="Q20" i="81"/>
  <c r="Q19" i="81"/>
  <c r="Q17" i="81"/>
  <c r="P51" i="80"/>
  <c r="Q50" i="80"/>
  <c r="Q37" i="80"/>
  <c r="Q35" i="80"/>
  <c r="Q49" i="80"/>
  <c r="Q38" i="80"/>
  <c r="Q33" i="80"/>
  <c r="Q32" i="80"/>
  <c r="Q30" i="80"/>
  <c r="Q28" i="80"/>
  <c r="Q26" i="80"/>
  <c r="Q23" i="80"/>
  <c r="Q21" i="80"/>
  <c r="Q45" i="80"/>
  <c r="Q29" i="80"/>
  <c r="Q24" i="80"/>
  <c r="Q20" i="80"/>
  <c r="Q19" i="80"/>
  <c r="Q17" i="80"/>
  <c r="Q36" i="80"/>
  <c r="Q31" i="80"/>
  <c r="Q22" i="80"/>
  <c r="Q18" i="80"/>
  <c r="Q27" i="80"/>
  <c r="Q16" i="80"/>
  <c r="R3" i="80"/>
  <c r="R2" i="80"/>
  <c r="R3" i="79"/>
  <c r="R2" i="79"/>
  <c r="Q49" i="79"/>
  <c r="Q50" i="79"/>
  <c r="Q38" i="79"/>
  <c r="Q36" i="79"/>
  <c r="Q33" i="79"/>
  <c r="Q31" i="79"/>
  <c r="Q35" i="79"/>
  <c r="Q30" i="79"/>
  <c r="Q28" i="79"/>
  <c r="Q32" i="79"/>
  <c r="Q29" i="79"/>
  <c r="Q26" i="79"/>
  <c r="Q23" i="79"/>
  <c r="Q21" i="79"/>
  <c r="Q18" i="79"/>
  <c r="Q16" i="79"/>
  <c r="Q27" i="79"/>
  <c r="Q22" i="79"/>
  <c r="Q17" i="79"/>
  <c r="Q37" i="79"/>
  <c r="Q24" i="79"/>
  <c r="Q19" i="79"/>
  <c r="Q50" i="78"/>
  <c r="Q37" i="78"/>
  <c r="Q35" i="78"/>
  <c r="Q49" i="78"/>
  <c r="Q38" i="78"/>
  <c r="Q33" i="78"/>
  <c r="Q32" i="78"/>
  <c r="Q30" i="78"/>
  <c r="Q28" i="78"/>
  <c r="Q26" i="78"/>
  <c r="Q23" i="78"/>
  <c r="Q21" i="78"/>
  <c r="Q29" i="78"/>
  <c r="Q24" i="78"/>
  <c r="Q20" i="78"/>
  <c r="Q19" i="78"/>
  <c r="Q17" i="78"/>
  <c r="Q36" i="78"/>
  <c r="Q31" i="78"/>
  <c r="Q22" i="78"/>
  <c r="Q18" i="78"/>
  <c r="Q27" i="78"/>
  <c r="Q16" i="78"/>
  <c r="R3" i="78"/>
  <c r="R2" i="78"/>
  <c r="P51" i="77"/>
  <c r="R3" i="77"/>
  <c r="R2" i="77"/>
  <c r="Q50" i="77"/>
  <c r="Q37" i="77"/>
  <c r="Q35" i="77"/>
  <c r="Q49" i="77"/>
  <c r="Q38" i="77"/>
  <c r="Q33" i="77"/>
  <c r="Q32" i="77"/>
  <c r="Q30" i="77"/>
  <c r="Q28" i="77"/>
  <c r="Q26" i="77"/>
  <c r="Q23" i="77"/>
  <c r="Q21" i="77"/>
  <c r="Q29" i="77"/>
  <c r="Q24" i="77"/>
  <c r="Q20" i="77"/>
  <c r="Q19" i="77"/>
  <c r="Q17" i="77"/>
  <c r="Q36" i="77"/>
  <c r="Q31" i="77"/>
  <c r="Q22" i="77"/>
  <c r="Q18" i="77"/>
  <c r="Q27" i="77"/>
  <c r="Q16" i="77"/>
  <c r="R3" i="76"/>
  <c r="R2" i="76"/>
  <c r="P51" i="76"/>
  <c r="Q50" i="76"/>
  <c r="Q37" i="76"/>
  <c r="Q35" i="76"/>
  <c r="Q49" i="76"/>
  <c r="Q38" i="76"/>
  <c r="Q33" i="76"/>
  <c r="Q32" i="76"/>
  <c r="Q30" i="76"/>
  <c r="Q28" i="76"/>
  <c r="Q26" i="76"/>
  <c r="Q36" i="76"/>
  <c r="Q29" i="76"/>
  <c r="Q23" i="76"/>
  <c r="Q21" i="76"/>
  <c r="Q31" i="76"/>
  <c r="Q27" i="76"/>
  <c r="Q24" i="76"/>
  <c r="Q22" i="76"/>
  <c r="Q20" i="76"/>
  <c r="Q18" i="76"/>
  <c r="Q16" i="76"/>
  <c r="Q19" i="76"/>
  <c r="Q17" i="76"/>
  <c r="P51" i="75"/>
  <c r="Q50" i="75"/>
  <c r="Q37" i="75"/>
  <c r="Q35" i="75"/>
  <c r="Q49" i="75"/>
  <c r="Q45" i="75"/>
  <c r="Q38" i="75"/>
  <c r="Q36" i="75"/>
  <c r="Q33" i="75"/>
  <c r="Q31" i="75"/>
  <c r="Q29" i="75"/>
  <c r="Q27" i="75"/>
  <c r="Q32" i="75"/>
  <c r="Q30" i="75"/>
  <c r="Q28" i="75"/>
  <c r="Q24" i="75"/>
  <c r="Q22" i="75"/>
  <c r="Q20" i="75"/>
  <c r="Q19" i="75"/>
  <c r="Q26" i="75"/>
  <c r="Q23" i="75"/>
  <c r="Q21" i="75"/>
  <c r="Q18" i="75"/>
  <c r="Q16" i="75"/>
  <c r="Q17" i="75"/>
  <c r="R3" i="75"/>
  <c r="R2" i="75"/>
  <c r="Q50" i="74"/>
  <c r="Q37" i="74"/>
  <c r="Q35" i="74"/>
  <c r="Q49" i="74"/>
  <c r="Q38" i="74"/>
  <c r="Q33" i="74"/>
  <c r="Q32" i="74"/>
  <c r="Q30" i="74"/>
  <c r="Q28" i="74"/>
  <c r="Q26" i="74"/>
  <c r="Q23" i="74"/>
  <c r="Q21" i="74"/>
  <c r="Q29" i="74"/>
  <c r="Q24" i="74"/>
  <c r="Q20" i="74"/>
  <c r="Q19" i="74"/>
  <c r="Q17" i="74"/>
  <c r="Q36" i="74"/>
  <c r="Q31" i="74"/>
  <c r="Q22" i="74"/>
  <c r="Q18" i="74"/>
  <c r="Q27" i="74"/>
  <c r="Q16" i="74"/>
  <c r="Q51" i="74" s="1"/>
  <c r="R3" i="74"/>
  <c r="R2" i="74"/>
  <c r="P51" i="74"/>
  <c r="Q50" i="73"/>
  <c r="Q37" i="73"/>
  <c r="Q35" i="73"/>
  <c r="Q49" i="73"/>
  <c r="Q38" i="73"/>
  <c r="Q33" i="73"/>
  <c r="Q32" i="73"/>
  <c r="Q30" i="73"/>
  <c r="Q45" i="73"/>
  <c r="Q36" i="73"/>
  <c r="Q28" i="73"/>
  <c r="Q26" i="73"/>
  <c r="Q23" i="73"/>
  <c r="Q31" i="73"/>
  <c r="Q29" i="73"/>
  <c r="Q27" i="73"/>
  <c r="Q24" i="73"/>
  <c r="Q22" i="73"/>
  <c r="Q20" i="73"/>
  <c r="Q19" i="73"/>
  <c r="Q17" i="73"/>
  <c r="Q21" i="73"/>
  <c r="Q18" i="73"/>
  <c r="Q16" i="73"/>
  <c r="R3" i="73"/>
  <c r="R2" i="73"/>
  <c r="P2" i="54"/>
  <c r="P3" i="54"/>
  <c r="O49" i="54"/>
  <c r="O50" i="54"/>
  <c r="O37" i="54"/>
  <c r="O35" i="54"/>
  <c r="O45" i="54"/>
  <c r="O38" i="54"/>
  <c r="O33" i="54"/>
  <c r="O31" i="54"/>
  <c r="O29" i="54"/>
  <c r="O27" i="54"/>
  <c r="O24" i="54"/>
  <c r="O22" i="54"/>
  <c r="O20" i="54"/>
  <c r="O19" i="54"/>
  <c r="O36" i="54"/>
  <c r="O30" i="54"/>
  <c r="O26" i="54"/>
  <c r="O21" i="54"/>
  <c r="O18" i="54"/>
  <c r="O16" i="54"/>
  <c r="O32" i="54"/>
  <c r="O28" i="54"/>
  <c r="O23" i="54"/>
  <c r="N51" i="54"/>
  <c r="N50" i="53"/>
  <c r="N37" i="53"/>
  <c r="N35" i="53"/>
  <c r="N45" i="53"/>
  <c r="N36" i="53"/>
  <c r="N38" i="53"/>
  <c r="N33" i="53"/>
  <c r="N31" i="53"/>
  <c r="N29" i="53"/>
  <c r="N49" i="53"/>
  <c r="N32" i="53"/>
  <c r="N28" i="53"/>
  <c r="N26" i="53"/>
  <c r="N23" i="53"/>
  <c r="N21" i="53"/>
  <c r="N18" i="53"/>
  <c r="N16" i="53"/>
  <c r="N30" i="53"/>
  <c r="N24" i="53"/>
  <c r="N27" i="53"/>
  <c r="N22" i="53"/>
  <c r="N19" i="53"/>
  <c r="N20" i="53"/>
  <c r="N17" i="53"/>
  <c r="M51" i="53"/>
  <c r="O2" i="53"/>
  <c r="O3" i="53"/>
  <c r="O7" i="53" s="1"/>
  <c r="Q51" i="80" l="1"/>
  <c r="Q51" i="78"/>
  <c r="S2" i="81"/>
  <c r="S3" i="81"/>
  <c r="Q51" i="81"/>
  <c r="R49" i="81"/>
  <c r="R50" i="81"/>
  <c r="R38" i="81"/>
  <c r="R36" i="81"/>
  <c r="R33" i="81"/>
  <c r="R37" i="81"/>
  <c r="R31" i="81"/>
  <c r="R29" i="81"/>
  <c r="R27" i="81"/>
  <c r="R24" i="81"/>
  <c r="R22" i="81"/>
  <c r="R20" i="81"/>
  <c r="R19" i="81"/>
  <c r="R35" i="81"/>
  <c r="R30" i="81"/>
  <c r="R26" i="81"/>
  <c r="R21" i="81"/>
  <c r="R17" i="81"/>
  <c r="R32" i="81"/>
  <c r="R23" i="81"/>
  <c r="R18" i="81"/>
  <c r="R28" i="81"/>
  <c r="R16" i="81"/>
  <c r="R51" i="81" s="1"/>
  <c r="R49" i="80"/>
  <c r="R50" i="80"/>
  <c r="R45" i="80"/>
  <c r="R38" i="80"/>
  <c r="R36" i="80"/>
  <c r="R33" i="80"/>
  <c r="R37" i="80"/>
  <c r="R31" i="80"/>
  <c r="R29" i="80"/>
  <c r="R27" i="80"/>
  <c r="R24" i="80"/>
  <c r="R22" i="80"/>
  <c r="R20" i="80"/>
  <c r="R19" i="80"/>
  <c r="R32" i="80"/>
  <c r="R28" i="80"/>
  <c r="R23" i="80"/>
  <c r="R18" i="80"/>
  <c r="R16" i="80"/>
  <c r="R35" i="80"/>
  <c r="R30" i="80"/>
  <c r="R21" i="80"/>
  <c r="R17" i="80"/>
  <c r="R26" i="80"/>
  <c r="S2" i="80"/>
  <c r="S3" i="80"/>
  <c r="R50" i="79"/>
  <c r="R49" i="79"/>
  <c r="R37" i="79"/>
  <c r="R35" i="79"/>
  <c r="R32" i="79"/>
  <c r="R38" i="79"/>
  <c r="R33" i="79"/>
  <c r="R29" i="79"/>
  <c r="R27" i="79"/>
  <c r="R31" i="79"/>
  <c r="R28" i="79"/>
  <c r="R24" i="79"/>
  <c r="R22" i="79"/>
  <c r="R20" i="79"/>
  <c r="R19" i="79"/>
  <c r="R17" i="79"/>
  <c r="R36" i="79"/>
  <c r="R26" i="79"/>
  <c r="R21" i="79"/>
  <c r="R16" i="79"/>
  <c r="R30" i="79"/>
  <c r="R23" i="79"/>
  <c r="R18" i="79"/>
  <c r="Q51" i="79"/>
  <c r="S3" i="79"/>
  <c r="S2" i="79"/>
  <c r="S2" i="78"/>
  <c r="S3" i="78"/>
  <c r="R49" i="78"/>
  <c r="R50" i="78"/>
  <c r="R38" i="78"/>
  <c r="R36" i="78"/>
  <c r="R33" i="78"/>
  <c r="R37" i="78"/>
  <c r="R31" i="78"/>
  <c r="R29" i="78"/>
  <c r="R27" i="78"/>
  <c r="R24" i="78"/>
  <c r="R22" i="78"/>
  <c r="R20" i="78"/>
  <c r="R19" i="78"/>
  <c r="R32" i="78"/>
  <c r="R28" i="78"/>
  <c r="R23" i="78"/>
  <c r="R18" i="78"/>
  <c r="R16" i="78"/>
  <c r="R35" i="78"/>
  <c r="R30" i="78"/>
  <c r="R21" i="78"/>
  <c r="R17" i="78"/>
  <c r="R26" i="78"/>
  <c r="Q51" i="77"/>
  <c r="S2" i="77"/>
  <c r="S3" i="77"/>
  <c r="R49" i="77"/>
  <c r="R50" i="77"/>
  <c r="R45" i="77"/>
  <c r="R38" i="77"/>
  <c r="R36" i="77"/>
  <c r="R33" i="77"/>
  <c r="R37" i="77"/>
  <c r="R31" i="77"/>
  <c r="R29" i="77"/>
  <c r="R27" i="77"/>
  <c r="R24" i="77"/>
  <c r="R22" i="77"/>
  <c r="R20" i="77"/>
  <c r="R19" i="77"/>
  <c r="R32" i="77"/>
  <c r="R28" i="77"/>
  <c r="R23" i="77"/>
  <c r="R18" i="77"/>
  <c r="R16" i="77"/>
  <c r="R35" i="77"/>
  <c r="R30" i="77"/>
  <c r="R21" i="77"/>
  <c r="R17" i="77"/>
  <c r="R26" i="77"/>
  <c r="S2" i="76"/>
  <c r="S3" i="76"/>
  <c r="Q51" i="76"/>
  <c r="R49" i="76"/>
  <c r="R50" i="76"/>
  <c r="R38" i="76"/>
  <c r="R36" i="76"/>
  <c r="R33" i="76"/>
  <c r="R37" i="76"/>
  <c r="R31" i="76"/>
  <c r="R29" i="76"/>
  <c r="R27" i="76"/>
  <c r="R35" i="76"/>
  <c r="R32" i="76"/>
  <c r="R28" i="76"/>
  <c r="R24" i="76"/>
  <c r="R22" i="76"/>
  <c r="R30" i="76"/>
  <c r="R26" i="76"/>
  <c r="R23" i="76"/>
  <c r="R21" i="76"/>
  <c r="R19" i="76"/>
  <c r="R17" i="76"/>
  <c r="R18" i="76"/>
  <c r="R16" i="76"/>
  <c r="S2" i="75"/>
  <c r="S3" i="75"/>
  <c r="R49" i="75"/>
  <c r="R50" i="75"/>
  <c r="R38" i="75"/>
  <c r="R36" i="75"/>
  <c r="R35" i="75"/>
  <c r="R32" i="75"/>
  <c r="R30" i="75"/>
  <c r="R28" i="75"/>
  <c r="R37" i="75"/>
  <c r="R33" i="75"/>
  <c r="R31" i="75"/>
  <c r="R29" i="75"/>
  <c r="R27" i="75"/>
  <c r="R26" i="75"/>
  <c r="R23" i="75"/>
  <c r="R21" i="75"/>
  <c r="R18" i="75"/>
  <c r="R24" i="75"/>
  <c r="R22" i="75"/>
  <c r="R20" i="75"/>
  <c r="R19" i="75"/>
  <c r="R17" i="75"/>
  <c r="R16" i="75"/>
  <c r="R51" i="75" s="1"/>
  <c r="Q51" i="75"/>
  <c r="S2" i="74"/>
  <c r="S3" i="74"/>
  <c r="R49" i="74"/>
  <c r="R50" i="74"/>
  <c r="R38" i="74"/>
  <c r="R36" i="74"/>
  <c r="R33" i="74"/>
  <c r="R37" i="74"/>
  <c r="R31" i="74"/>
  <c r="R29" i="74"/>
  <c r="R27" i="74"/>
  <c r="R24" i="74"/>
  <c r="R22" i="74"/>
  <c r="R20" i="74"/>
  <c r="R19" i="74"/>
  <c r="R32" i="74"/>
  <c r="R28" i="74"/>
  <c r="R23" i="74"/>
  <c r="R18" i="74"/>
  <c r="R16" i="74"/>
  <c r="R35" i="74"/>
  <c r="R30" i="74"/>
  <c r="R21" i="74"/>
  <c r="R17" i="74"/>
  <c r="R26" i="74"/>
  <c r="R49" i="73"/>
  <c r="R50" i="73"/>
  <c r="R45" i="73"/>
  <c r="R38" i="73"/>
  <c r="R36" i="73"/>
  <c r="R33" i="73"/>
  <c r="R37" i="73"/>
  <c r="R31" i="73"/>
  <c r="R35" i="73"/>
  <c r="R32" i="73"/>
  <c r="R29" i="73"/>
  <c r="R27" i="73"/>
  <c r="R24" i="73"/>
  <c r="R30" i="73"/>
  <c r="R28" i="73"/>
  <c r="R26" i="73"/>
  <c r="R23" i="73"/>
  <c r="R21" i="73"/>
  <c r="R18" i="73"/>
  <c r="R16" i="73"/>
  <c r="R22" i="73"/>
  <c r="R19" i="73"/>
  <c r="R17" i="73"/>
  <c r="Q51" i="73"/>
  <c r="S2" i="73"/>
  <c r="S3" i="73"/>
  <c r="O51" i="54"/>
  <c r="Q3" i="54"/>
  <c r="Q2" i="54"/>
  <c r="P50" i="54"/>
  <c r="P45" i="54"/>
  <c r="P38" i="54"/>
  <c r="P36" i="54"/>
  <c r="P33" i="54"/>
  <c r="P35" i="54"/>
  <c r="P32" i="54"/>
  <c r="P30" i="54"/>
  <c r="P28" i="54"/>
  <c r="P26" i="54"/>
  <c r="P23" i="54"/>
  <c r="P21" i="54"/>
  <c r="P18" i="54"/>
  <c r="P49" i="54"/>
  <c r="P37" i="54"/>
  <c r="P31" i="54"/>
  <c r="P27" i="54"/>
  <c r="P22" i="54"/>
  <c r="P19" i="54"/>
  <c r="P29" i="54"/>
  <c r="P24" i="54"/>
  <c r="P20" i="54"/>
  <c r="P16" i="54"/>
  <c r="O49" i="53"/>
  <c r="O50" i="53"/>
  <c r="O45" i="53"/>
  <c r="O38" i="53"/>
  <c r="O36" i="53"/>
  <c r="O37" i="53"/>
  <c r="O32" i="53"/>
  <c r="O30" i="53"/>
  <c r="O28" i="53"/>
  <c r="O33" i="53"/>
  <c r="O29" i="53"/>
  <c r="O27" i="53"/>
  <c r="O24" i="53"/>
  <c r="O22" i="53"/>
  <c r="O19" i="53"/>
  <c r="O17" i="53"/>
  <c r="O31" i="53"/>
  <c r="O26" i="53"/>
  <c r="O35" i="53"/>
  <c r="O23" i="53"/>
  <c r="O16" i="53"/>
  <c r="O21" i="53"/>
  <c r="O18" i="53"/>
  <c r="N51" i="53"/>
  <c r="P3" i="53"/>
  <c r="P2" i="53"/>
  <c r="S50" i="81" l="1"/>
  <c r="S49" i="81"/>
  <c r="S37" i="81"/>
  <c r="S35" i="81"/>
  <c r="S45" i="81"/>
  <c r="S36" i="81"/>
  <c r="S32" i="81"/>
  <c r="S30" i="81"/>
  <c r="S28" i="81"/>
  <c r="S26" i="81"/>
  <c r="S23" i="81"/>
  <c r="S21" i="81"/>
  <c r="S33" i="81"/>
  <c r="S29" i="81"/>
  <c r="S24" i="81"/>
  <c r="S19" i="81"/>
  <c r="S18" i="81"/>
  <c r="S38" i="81"/>
  <c r="S22" i="81"/>
  <c r="S17" i="81"/>
  <c r="S16" i="81"/>
  <c r="S7" i="81"/>
  <c r="S31" i="81"/>
  <c r="S27" i="81"/>
  <c r="T3" i="81"/>
  <c r="T2" i="81"/>
  <c r="S50" i="80"/>
  <c r="S49" i="80"/>
  <c r="S37" i="80"/>
  <c r="S35" i="80"/>
  <c r="S45" i="80"/>
  <c r="S36" i="80"/>
  <c r="S32" i="80"/>
  <c r="S30" i="80"/>
  <c r="S28" i="80"/>
  <c r="S26" i="80"/>
  <c r="S23" i="80"/>
  <c r="S21" i="80"/>
  <c r="S38" i="80"/>
  <c r="S31" i="80"/>
  <c r="S27" i="80"/>
  <c r="S22" i="80"/>
  <c r="S17" i="80"/>
  <c r="S33" i="80"/>
  <c r="S29" i="80"/>
  <c r="S20" i="80"/>
  <c r="S19" i="80"/>
  <c r="S16" i="80"/>
  <c r="S7" i="80"/>
  <c r="S24" i="80"/>
  <c r="S18" i="80"/>
  <c r="T3" i="80"/>
  <c r="T2" i="80"/>
  <c r="R51" i="80"/>
  <c r="S49" i="79"/>
  <c r="S45" i="79"/>
  <c r="S38" i="79"/>
  <c r="S50" i="79"/>
  <c r="S36" i="79"/>
  <c r="S33" i="79"/>
  <c r="S31" i="79"/>
  <c r="S37" i="79"/>
  <c r="S32" i="79"/>
  <c r="S30" i="79"/>
  <c r="S28" i="79"/>
  <c r="S26" i="79"/>
  <c r="S27" i="79"/>
  <c r="S23" i="79"/>
  <c r="S21" i="79"/>
  <c r="S18" i="79"/>
  <c r="S16" i="79"/>
  <c r="S7" i="79"/>
  <c r="S24" i="79"/>
  <c r="S20" i="79"/>
  <c r="S19" i="79"/>
  <c r="S35" i="79"/>
  <c r="S29" i="79"/>
  <c r="S22" i="79"/>
  <c r="S17" i="79"/>
  <c r="T3" i="79"/>
  <c r="T2" i="79"/>
  <c r="R51" i="79"/>
  <c r="S50" i="78"/>
  <c r="S49" i="78"/>
  <c r="S37" i="78"/>
  <c r="S35" i="78"/>
  <c r="S45" i="78"/>
  <c r="S36" i="78"/>
  <c r="S32" i="78"/>
  <c r="S30" i="78"/>
  <c r="S28" i="78"/>
  <c r="S26" i="78"/>
  <c r="S23" i="78"/>
  <c r="S21" i="78"/>
  <c r="S38" i="78"/>
  <c r="S31" i="78"/>
  <c r="S27" i="78"/>
  <c r="S22" i="78"/>
  <c r="S17" i="78"/>
  <c r="S33" i="78"/>
  <c r="S29" i="78"/>
  <c r="S19" i="78"/>
  <c r="S16" i="78"/>
  <c r="S7" i="78"/>
  <c r="S24" i="78"/>
  <c r="S18" i="78"/>
  <c r="R51" i="78"/>
  <c r="T3" i="78"/>
  <c r="T2" i="78"/>
  <c r="R51" i="77"/>
  <c r="T3" i="77"/>
  <c r="T2" i="77"/>
  <c r="S50" i="77"/>
  <c r="S49" i="77"/>
  <c r="S37" i="77"/>
  <c r="S35" i="77"/>
  <c r="S36" i="77"/>
  <c r="S32" i="77"/>
  <c r="S30" i="77"/>
  <c r="S28" i="77"/>
  <c r="S26" i="77"/>
  <c r="S23" i="77"/>
  <c r="S21" i="77"/>
  <c r="S38" i="77"/>
  <c r="S31" i="77"/>
  <c r="S27" i="77"/>
  <c r="S22" i="77"/>
  <c r="S17" i="77"/>
  <c r="S33" i="77"/>
  <c r="S29" i="77"/>
  <c r="S20" i="77"/>
  <c r="S19" i="77"/>
  <c r="S16" i="77"/>
  <c r="S24" i="77"/>
  <c r="S18" i="77"/>
  <c r="S50" i="76"/>
  <c r="S49" i="76"/>
  <c r="S37" i="76"/>
  <c r="S35" i="76"/>
  <c r="S45" i="76"/>
  <c r="S36" i="76"/>
  <c r="S32" i="76"/>
  <c r="S30" i="76"/>
  <c r="S28" i="76"/>
  <c r="S26" i="76"/>
  <c r="S38" i="76"/>
  <c r="S33" i="76"/>
  <c r="S31" i="76"/>
  <c r="S27" i="76"/>
  <c r="S23" i="76"/>
  <c r="S21" i="76"/>
  <c r="S29" i="76"/>
  <c r="S24" i="76"/>
  <c r="S22" i="76"/>
  <c r="S20" i="76"/>
  <c r="S18" i="76"/>
  <c r="S16" i="76"/>
  <c r="S7" i="76"/>
  <c r="S19" i="76"/>
  <c r="S17" i="76"/>
  <c r="R51" i="76"/>
  <c r="T3" i="76"/>
  <c r="T2" i="76"/>
  <c r="S50" i="75"/>
  <c r="S49" i="75"/>
  <c r="S37" i="75"/>
  <c r="S35" i="75"/>
  <c r="S45" i="75"/>
  <c r="S38" i="75"/>
  <c r="S33" i="75"/>
  <c r="S31" i="75"/>
  <c r="S29" i="75"/>
  <c r="S27" i="75"/>
  <c r="S36" i="75"/>
  <c r="S32" i="75"/>
  <c r="S30" i="75"/>
  <c r="S28" i="75"/>
  <c r="S24" i="75"/>
  <c r="S22" i="75"/>
  <c r="S20" i="75"/>
  <c r="S19" i="75"/>
  <c r="S26" i="75"/>
  <c r="S23" i="75"/>
  <c r="S21" i="75"/>
  <c r="S18" i="75"/>
  <c r="S16" i="75"/>
  <c r="S7" i="75"/>
  <c r="S17" i="75"/>
  <c r="T3" i="75"/>
  <c r="T2" i="75"/>
  <c r="S50" i="74"/>
  <c r="S49" i="74"/>
  <c r="S37" i="74"/>
  <c r="S35" i="74"/>
  <c r="S36" i="74"/>
  <c r="S32" i="74"/>
  <c r="S30" i="74"/>
  <c r="S28" i="74"/>
  <c r="S26" i="74"/>
  <c r="S23" i="74"/>
  <c r="S21" i="74"/>
  <c r="S38" i="74"/>
  <c r="S31" i="74"/>
  <c r="S27" i="74"/>
  <c r="S22" i="74"/>
  <c r="S17" i="74"/>
  <c r="S33" i="74"/>
  <c r="S29" i="74"/>
  <c r="S20" i="74"/>
  <c r="S19" i="74"/>
  <c r="S16" i="74"/>
  <c r="S24" i="74"/>
  <c r="S18" i="74"/>
  <c r="R51" i="74"/>
  <c r="T3" i="74"/>
  <c r="T2" i="74"/>
  <c r="T3" i="73"/>
  <c r="T2" i="73"/>
  <c r="R51" i="73"/>
  <c r="S50" i="73"/>
  <c r="S49" i="73"/>
  <c r="S37" i="73"/>
  <c r="S35" i="73"/>
  <c r="S45" i="73"/>
  <c r="S36" i="73"/>
  <c r="S32" i="73"/>
  <c r="S30" i="73"/>
  <c r="S38" i="73"/>
  <c r="S33" i="73"/>
  <c r="S31" i="73"/>
  <c r="S28" i="73"/>
  <c r="S26" i="73"/>
  <c r="S23" i="73"/>
  <c r="S29" i="73"/>
  <c r="S27" i="73"/>
  <c r="S24" i="73"/>
  <c r="S22" i="73"/>
  <c r="S20" i="73"/>
  <c r="S19" i="73"/>
  <c r="S17" i="73"/>
  <c r="S21" i="73"/>
  <c r="S18" i="73"/>
  <c r="S16" i="73"/>
  <c r="S7" i="73"/>
  <c r="P51" i="54"/>
  <c r="R3" i="54"/>
  <c r="R2" i="54"/>
  <c r="Q37" i="54"/>
  <c r="Q35" i="54"/>
  <c r="Q36" i="54"/>
  <c r="Q31" i="54"/>
  <c r="Q29" i="54"/>
  <c r="Q27" i="54"/>
  <c r="Q24" i="54"/>
  <c r="Q22" i="54"/>
  <c r="Q20" i="54"/>
  <c r="Q19" i="54"/>
  <c r="Q38" i="54"/>
  <c r="Q32" i="54"/>
  <c r="Q28" i="54"/>
  <c r="Q23" i="54"/>
  <c r="Q16" i="54"/>
  <c r="Q33" i="54"/>
  <c r="Q30" i="54"/>
  <c r="Q26" i="54"/>
  <c r="Q21" i="54"/>
  <c r="Q18" i="54"/>
  <c r="Q17" i="54"/>
  <c r="Q2" i="53"/>
  <c r="Q3" i="53"/>
  <c r="P50" i="53"/>
  <c r="P49" i="53"/>
  <c r="P37" i="53"/>
  <c r="P35" i="53"/>
  <c r="P38" i="53"/>
  <c r="P45" i="53"/>
  <c r="P33" i="53"/>
  <c r="P31" i="53"/>
  <c r="P29" i="53"/>
  <c r="P36" i="53"/>
  <c r="P30" i="53"/>
  <c r="P26" i="53"/>
  <c r="P23" i="53"/>
  <c r="P21" i="53"/>
  <c r="P18" i="53"/>
  <c r="P16" i="53"/>
  <c r="P32" i="53"/>
  <c r="P27" i="53"/>
  <c r="P28" i="53"/>
  <c r="P24" i="53"/>
  <c r="P20" i="53"/>
  <c r="P17" i="53"/>
  <c r="P22" i="53"/>
  <c r="P19" i="53"/>
  <c r="P7" i="53"/>
  <c r="O51" i="53"/>
  <c r="T49" i="81" l="1"/>
  <c r="T45" i="81"/>
  <c r="T38" i="81"/>
  <c r="T36" i="81"/>
  <c r="T33" i="81"/>
  <c r="T35" i="81"/>
  <c r="T31" i="81"/>
  <c r="T29" i="81"/>
  <c r="T27" i="81"/>
  <c r="T24" i="81"/>
  <c r="T22" i="81"/>
  <c r="T20" i="81"/>
  <c r="T19" i="81"/>
  <c r="T50" i="81"/>
  <c r="T32" i="81"/>
  <c r="T37" i="81"/>
  <c r="T28" i="81"/>
  <c r="T23" i="81"/>
  <c r="T17" i="81"/>
  <c r="T30" i="81"/>
  <c r="T21" i="81"/>
  <c r="T26" i="81"/>
  <c r="T18" i="81"/>
  <c r="T16" i="81"/>
  <c r="T7" i="81"/>
  <c r="T51" i="81" s="1"/>
  <c r="U2" i="81"/>
  <c r="U3" i="81"/>
  <c r="S51" i="81"/>
  <c r="U2" i="80"/>
  <c r="U3" i="80"/>
  <c r="S51" i="80"/>
  <c r="T49" i="80"/>
  <c r="T45" i="80"/>
  <c r="T38" i="80"/>
  <c r="T36" i="80"/>
  <c r="T33" i="80"/>
  <c r="T35" i="80"/>
  <c r="T31" i="80"/>
  <c r="T29" i="80"/>
  <c r="T27" i="80"/>
  <c r="T24" i="80"/>
  <c r="T22" i="80"/>
  <c r="T20" i="80"/>
  <c r="T19" i="80"/>
  <c r="T37" i="80"/>
  <c r="T30" i="80"/>
  <c r="T26" i="80"/>
  <c r="T21" i="80"/>
  <c r="T18" i="80"/>
  <c r="T16" i="80"/>
  <c r="T50" i="80"/>
  <c r="T32" i="80"/>
  <c r="T28" i="80"/>
  <c r="T23" i="80"/>
  <c r="T17" i="80"/>
  <c r="T7" i="80"/>
  <c r="T50" i="79"/>
  <c r="T49" i="79"/>
  <c r="T38" i="79"/>
  <c r="T37" i="79"/>
  <c r="T35" i="79"/>
  <c r="T32" i="79"/>
  <c r="T36" i="79"/>
  <c r="T31" i="79"/>
  <c r="T29" i="79"/>
  <c r="T27" i="79"/>
  <c r="T30" i="79"/>
  <c r="T26" i="79"/>
  <c r="T24" i="79"/>
  <c r="T22" i="79"/>
  <c r="T20" i="79"/>
  <c r="T19" i="79"/>
  <c r="T17" i="79"/>
  <c r="T33" i="79"/>
  <c r="T23" i="79"/>
  <c r="T18" i="79"/>
  <c r="T28" i="79"/>
  <c r="T21" i="79"/>
  <c r="T16" i="79"/>
  <c r="S51" i="79"/>
  <c r="U3" i="79"/>
  <c r="U2" i="79"/>
  <c r="U2" i="78"/>
  <c r="U3" i="78"/>
  <c r="T49" i="78"/>
  <c r="T45" i="78"/>
  <c r="T38" i="78"/>
  <c r="T36" i="78"/>
  <c r="T33" i="78"/>
  <c r="T35" i="78"/>
  <c r="T31" i="78"/>
  <c r="T29" i="78"/>
  <c r="T27" i="78"/>
  <c r="T24" i="78"/>
  <c r="T22" i="78"/>
  <c r="T20" i="78"/>
  <c r="T19" i="78"/>
  <c r="T37" i="78"/>
  <c r="T30" i="78"/>
  <c r="T26" i="78"/>
  <c r="T21" i="78"/>
  <c r="T18" i="78"/>
  <c r="T16" i="78"/>
  <c r="T50" i="78"/>
  <c r="T32" i="78"/>
  <c r="T28" i="78"/>
  <c r="T23" i="78"/>
  <c r="T17" i="78"/>
  <c r="T7" i="78"/>
  <c r="T51" i="78" s="1"/>
  <c r="S51" i="78"/>
  <c r="S51" i="77"/>
  <c r="T49" i="77"/>
  <c r="T45" i="77"/>
  <c r="T38" i="77"/>
  <c r="T36" i="77"/>
  <c r="T33" i="77"/>
  <c r="T35" i="77"/>
  <c r="T31" i="77"/>
  <c r="T29" i="77"/>
  <c r="T27" i="77"/>
  <c r="T24" i="77"/>
  <c r="T22" i="77"/>
  <c r="T20" i="77"/>
  <c r="T19" i="77"/>
  <c r="T37" i="77"/>
  <c r="T30" i="77"/>
  <c r="T26" i="77"/>
  <c r="T21" i="77"/>
  <c r="T18" i="77"/>
  <c r="T16" i="77"/>
  <c r="T50" i="77"/>
  <c r="T32" i="77"/>
  <c r="T28" i="77"/>
  <c r="T23" i="77"/>
  <c r="T17" i="77"/>
  <c r="T7" i="77"/>
  <c r="U2" i="77"/>
  <c r="U3" i="77"/>
  <c r="U2" i="76"/>
  <c r="U3" i="76"/>
  <c r="T49" i="76"/>
  <c r="T45" i="76"/>
  <c r="T38" i="76"/>
  <c r="T36" i="76"/>
  <c r="T33" i="76"/>
  <c r="T35" i="76"/>
  <c r="T31" i="76"/>
  <c r="T29" i="76"/>
  <c r="T27" i="76"/>
  <c r="T50" i="76"/>
  <c r="T37" i="76"/>
  <c r="T30" i="76"/>
  <c r="T26" i="76"/>
  <c r="T24" i="76"/>
  <c r="T22" i="76"/>
  <c r="T20" i="76"/>
  <c r="T32" i="76"/>
  <c r="T28" i="76"/>
  <c r="T23" i="76"/>
  <c r="T21" i="76"/>
  <c r="T19" i="76"/>
  <c r="T17" i="76"/>
  <c r="T7" i="76"/>
  <c r="T18" i="76"/>
  <c r="T16" i="76"/>
  <c r="S51" i="76"/>
  <c r="T49" i="75"/>
  <c r="T45" i="75"/>
  <c r="T38" i="75"/>
  <c r="T36" i="75"/>
  <c r="T50" i="75"/>
  <c r="T37" i="75"/>
  <c r="T32" i="75"/>
  <c r="T30" i="75"/>
  <c r="T28" i="75"/>
  <c r="T35" i="75"/>
  <c r="T33" i="75"/>
  <c r="T31" i="75"/>
  <c r="T29" i="75"/>
  <c r="T27" i="75"/>
  <c r="T26" i="75"/>
  <c r="T23" i="75"/>
  <c r="T21" i="75"/>
  <c r="T18" i="75"/>
  <c r="T24" i="75"/>
  <c r="T22" i="75"/>
  <c r="T19" i="75"/>
  <c r="T17" i="75"/>
  <c r="T16" i="75"/>
  <c r="T7" i="75"/>
  <c r="T51" i="75" s="1"/>
  <c r="S51" i="75"/>
  <c r="U2" i="75"/>
  <c r="U3" i="75"/>
  <c r="U2" i="74"/>
  <c r="U3" i="74"/>
  <c r="T49" i="74"/>
  <c r="T38" i="74"/>
  <c r="T36" i="74"/>
  <c r="T33" i="74"/>
  <c r="T35" i="74"/>
  <c r="T31" i="74"/>
  <c r="T29" i="74"/>
  <c r="T27" i="74"/>
  <c r="T24" i="74"/>
  <c r="T22" i="74"/>
  <c r="T20" i="74"/>
  <c r="T19" i="74"/>
  <c r="T37" i="74"/>
  <c r="T30" i="74"/>
  <c r="T26" i="74"/>
  <c r="T21" i="74"/>
  <c r="T18" i="74"/>
  <c r="T16" i="74"/>
  <c r="T50" i="74"/>
  <c r="T32" i="74"/>
  <c r="T28" i="74"/>
  <c r="T23" i="74"/>
  <c r="T17" i="74"/>
  <c r="T51" i="74"/>
  <c r="S51" i="74"/>
  <c r="S51" i="73"/>
  <c r="U2" i="73"/>
  <c r="U3" i="73"/>
  <c r="U45" i="73" s="1"/>
  <c r="T49" i="73"/>
  <c r="T45" i="73"/>
  <c r="T38" i="73"/>
  <c r="T36" i="73"/>
  <c r="T33" i="73"/>
  <c r="T35" i="73"/>
  <c r="T31" i="73"/>
  <c r="T50" i="73"/>
  <c r="T37" i="73"/>
  <c r="T30" i="73"/>
  <c r="T29" i="73"/>
  <c r="T27" i="73"/>
  <c r="T24" i="73"/>
  <c r="T32" i="73"/>
  <c r="T28" i="73"/>
  <c r="T26" i="73"/>
  <c r="T23" i="73"/>
  <c r="T22" i="73"/>
  <c r="T21" i="73"/>
  <c r="T18" i="73"/>
  <c r="T16" i="73"/>
  <c r="T20" i="73"/>
  <c r="T19" i="73"/>
  <c r="T17" i="73"/>
  <c r="T7" i="73"/>
  <c r="R50" i="54"/>
  <c r="R49" i="54"/>
  <c r="R45" i="54"/>
  <c r="R38" i="54"/>
  <c r="R36" i="54"/>
  <c r="R33" i="54"/>
  <c r="R37" i="54"/>
  <c r="R32" i="54"/>
  <c r="R30" i="54"/>
  <c r="R28" i="54"/>
  <c r="R26" i="54"/>
  <c r="R23" i="54"/>
  <c r="R21" i="54"/>
  <c r="R18" i="54"/>
  <c r="R29" i="54"/>
  <c r="R24" i="54"/>
  <c r="R20" i="54"/>
  <c r="R17" i="54"/>
  <c r="R35" i="54"/>
  <c r="R31" i="54"/>
  <c r="R27" i="54"/>
  <c r="R22" i="54"/>
  <c r="R19" i="54"/>
  <c r="R16" i="54"/>
  <c r="R51" i="54" s="1"/>
  <c r="Q51" i="54"/>
  <c r="S2" i="54"/>
  <c r="S3" i="54"/>
  <c r="Q49" i="53"/>
  <c r="Q45" i="53"/>
  <c r="Q38" i="53"/>
  <c r="Q36" i="53"/>
  <c r="Q35" i="53"/>
  <c r="Q50" i="53"/>
  <c r="Q32" i="53"/>
  <c r="Q30" i="53"/>
  <c r="Q28" i="53"/>
  <c r="Q31" i="53"/>
  <c r="Q27" i="53"/>
  <c r="Q24" i="53"/>
  <c r="Q22" i="53"/>
  <c r="Q20" i="53"/>
  <c r="Q19" i="53"/>
  <c r="Q17" i="53"/>
  <c r="Q37" i="53"/>
  <c r="Q33" i="53"/>
  <c r="Q23" i="53"/>
  <c r="Q29" i="53"/>
  <c r="Q26" i="53"/>
  <c r="Q21" i="53"/>
  <c r="Q18" i="53"/>
  <c r="Q7" i="53"/>
  <c r="Q16" i="53"/>
  <c r="P51" i="53"/>
  <c r="R3" i="53"/>
  <c r="R2" i="53"/>
  <c r="V3" i="81" l="1"/>
  <c r="V2" i="81"/>
  <c r="U50" i="81"/>
  <c r="U45" i="81"/>
  <c r="U37" i="81"/>
  <c r="U35" i="81"/>
  <c r="U38" i="81"/>
  <c r="U33" i="81"/>
  <c r="U32" i="81"/>
  <c r="U30" i="81"/>
  <c r="U28" i="81"/>
  <c r="U26" i="81"/>
  <c r="U23" i="81"/>
  <c r="U21" i="81"/>
  <c r="U31" i="81"/>
  <c r="U27" i="81"/>
  <c r="U22" i="81"/>
  <c r="U18" i="81"/>
  <c r="U49" i="81"/>
  <c r="U20" i="81"/>
  <c r="U19" i="81"/>
  <c r="U16" i="81"/>
  <c r="U7" i="81"/>
  <c r="U36" i="81"/>
  <c r="U29" i="81"/>
  <c r="U24" i="81"/>
  <c r="U17" i="81"/>
  <c r="U50" i="80"/>
  <c r="U45" i="80"/>
  <c r="U37" i="80"/>
  <c r="U35" i="80"/>
  <c r="U38" i="80"/>
  <c r="U33" i="80"/>
  <c r="U32" i="80"/>
  <c r="U30" i="80"/>
  <c r="U28" i="80"/>
  <c r="U26" i="80"/>
  <c r="U23" i="80"/>
  <c r="U21" i="80"/>
  <c r="U49" i="80"/>
  <c r="U36" i="80"/>
  <c r="U29" i="80"/>
  <c r="U24" i="80"/>
  <c r="U19" i="80"/>
  <c r="U17" i="80"/>
  <c r="U31" i="80"/>
  <c r="U27" i="80"/>
  <c r="U18" i="80"/>
  <c r="U7" i="80"/>
  <c r="U22" i="80"/>
  <c r="U16" i="80"/>
  <c r="T51" i="80"/>
  <c r="V3" i="80"/>
  <c r="V2" i="80"/>
  <c r="V3" i="79"/>
  <c r="V2" i="79"/>
  <c r="T51" i="79"/>
  <c r="U49" i="79"/>
  <c r="U50" i="79"/>
  <c r="U38" i="79"/>
  <c r="U36" i="79"/>
  <c r="U33" i="79"/>
  <c r="U31" i="79"/>
  <c r="U35" i="79"/>
  <c r="U30" i="79"/>
  <c r="U28" i="79"/>
  <c r="U26" i="79"/>
  <c r="U37" i="79"/>
  <c r="U29" i="79"/>
  <c r="U23" i="79"/>
  <c r="U21" i="79"/>
  <c r="U18" i="79"/>
  <c r="U16" i="79"/>
  <c r="U22" i="79"/>
  <c r="U17" i="79"/>
  <c r="U32" i="79"/>
  <c r="U27" i="79"/>
  <c r="U24" i="79"/>
  <c r="U20" i="79"/>
  <c r="U19" i="79"/>
  <c r="U50" i="78"/>
  <c r="U45" i="78"/>
  <c r="U37" i="78"/>
  <c r="U35" i="78"/>
  <c r="U38" i="78"/>
  <c r="U33" i="78"/>
  <c r="U32" i="78"/>
  <c r="U30" i="78"/>
  <c r="U28" i="78"/>
  <c r="U26" i="78"/>
  <c r="U23" i="78"/>
  <c r="U21" i="78"/>
  <c r="U49" i="78"/>
  <c r="U36" i="78"/>
  <c r="U29" i="78"/>
  <c r="U24" i="78"/>
  <c r="U20" i="78"/>
  <c r="U19" i="78"/>
  <c r="U17" i="78"/>
  <c r="U31" i="78"/>
  <c r="U27" i="78"/>
  <c r="U18" i="78"/>
  <c r="U7" i="78"/>
  <c r="U22" i="78"/>
  <c r="U16" i="78"/>
  <c r="V3" i="78"/>
  <c r="V2" i="78"/>
  <c r="U50" i="77"/>
  <c r="U45" i="77"/>
  <c r="U37" i="77"/>
  <c r="U35" i="77"/>
  <c r="U38" i="77"/>
  <c r="U33" i="77"/>
  <c r="U32" i="77"/>
  <c r="U30" i="77"/>
  <c r="U28" i="77"/>
  <c r="U26" i="77"/>
  <c r="U23" i="77"/>
  <c r="U21" i="77"/>
  <c r="U49" i="77"/>
  <c r="U36" i="77"/>
  <c r="U29" i="77"/>
  <c r="U24" i="77"/>
  <c r="U20" i="77"/>
  <c r="U19" i="77"/>
  <c r="U17" i="77"/>
  <c r="U31" i="77"/>
  <c r="U27" i="77"/>
  <c r="U18" i="77"/>
  <c r="U7" i="77"/>
  <c r="U22" i="77"/>
  <c r="U16" i="77"/>
  <c r="T51" i="77"/>
  <c r="V3" i="77"/>
  <c r="V2" i="77"/>
  <c r="T51" i="76"/>
  <c r="V3" i="76"/>
  <c r="V2" i="76"/>
  <c r="U50" i="76"/>
  <c r="U37" i="76"/>
  <c r="U35" i="76"/>
  <c r="U38" i="76"/>
  <c r="U33" i="76"/>
  <c r="U32" i="76"/>
  <c r="U30" i="76"/>
  <c r="U28" i="76"/>
  <c r="U26" i="76"/>
  <c r="U49" i="76"/>
  <c r="U36" i="76"/>
  <c r="U29" i="76"/>
  <c r="U23" i="76"/>
  <c r="U21" i="76"/>
  <c r="U31" i="76"/>
  <c r="U27" i="76"/>
  <c r="U24" i="76"/>
  <c r="U22" i="76"/>
  <c r="U20" i="76"/>
  <c r="U18" i="76"/>
  <c r="U16" i="76"/>
  <c r="U19" i="76"/>
  <c r="U17" i="76"/>
  <c r="U50" i="75"/>
  <c r="U45" i="75"/>
  <c r="U37" i="75"/>
  <c r="U35" i="75"/>
  <c r="U49" i="75"/>
  <c r="U38" i="75"/>
  <c r="U36" i="75"/>
  <c r="U33" i="75"/>
  <c r="U31" i="75"/>
  <c r="U29" i="75"/>
  <c r="U27" i="75"/>
  <c r="U32" i="75"/>
  <c r="U30" i="75"/>
  <c r="U28" i="75"/>
  <c r="U24" i="75"/>
  <c r="U22" i="75"/>
  <c r="U20" i="75"/>
  <c r="U19" i="75"/>
  <c r="U26" i="75"/>
  <c r="U23" i="75"/>
  <c r="U21" i="75"/>
  <c r="U18" i="75"/>
  <c r="U16" i="75"/>
  <c r="U7" i="75"/>
  <c r="U17" i="75"/>
  <c r="V3" i="75"/>
  <c r="V2" i="75"/>
  <c r="U50" i="74"/>
  <c r="U45" i="74"/>
  <c r="U37" i="74"/>
  <c r="U35" i="74"/>
  <c r="U38" i="74"/>
  <c r="U33" i="74"/>
  <c r="U32" i="74"/>
  <c r="U30" i="74"/>
  <c r="U28" i="74"/>
  <c r="U26" i="74"/>
  <c r="U23" i="74"/>
  <c r="U21" i="74"/>
  <c r="U49" i="74"/>
  <c r="U36" i="74"/>
  <c r="U29" i="74"/>
  <c r="U24" i="74"/>
  <c r="U20" i="74"/>
  <c r="U19" i="74"/>
  <c r="U17" i="74"/>
  <c r="U31" i="74"/>
  <c r="U27" i="74"/>
  <c r="U18" i="74"/>
  <c r="U7" i="74"/>
  <c r="U22" i="74"/>
  <c r="U16" i="74"/>
  <c r="V3" i="74"/>
  <c r="V2" i="74"/>
  <c r="U50" i="73"/>
  <c r="U37" i="73"/>
  <c r="U35" i="73"/>
  <c r="U38" i="73"/>
  <c r="U33" i="73"/>
  <c r="U32" i="73"/>
  <c r="U30" i="73"/>
  <c r="U49" i="73"/>
  <c r="U36" i="73"/>
  <c r="U28" i="73"/>
  <c r="U26" i="73"/>
  <c r="U23" i="73"/>
  <c r="U31" i="73"/>
  <c r="U29" i="73"/>
  <c r="U27" i="73"/>
  <c r="U24" i="73"/>
  <c r="U22" i="73"/>
  <c r="U20" i="73"/>
  <c r="U19" i="73"/>
  <c r="U17" i="73"/>
  <c r="U21" i="73"/>
  <c r="U18" i="73"/>
  <c r="U16" i="73"/>
  <c r="U51" i="73"/>
  <c r="T51" i="73"/>
  <c r="V3" i="73"/>
  <c r="V45" i="73" s="1"/>
  <c r="V2" i="73"/>
  <c r="T2" i="54"/>
  <c r="T3" i="54"/>
  <c r="S49" i="54"/>
  <c r="S50" i="54"/>
  <c r="S37" i="54"/>
  <c r="S35" i="54"/>
  <c r="S38" i="54"/>
  <c r="S33" i="54"/>
  <c r="S31" i="54"/>
  <c r="S29" i="54"/>
  <c r="S27" i="54"/>
  <c r="S24" i="54"/>
  <c r="S22" i="54"/>
  <c r="S20" i="54"/>
  <c r="S19" i="54"/>
  <c r="S30" i="54"/>
  <c r="S26" i="54"/>
  <c r="S21" i="54"/>
  <c r="S18" i="54"/>
  <c r="S16" i="54"/>
  <c r="S36" i="54"/>
  <c r="S32" i="54"/>
  <c r="S28" i="54"/>
  <c r="S23" i="54"/>
  <c r="S17" i="54"/>
  <c r="R50" i="53"/>
  <c r="R37" i="53"/>
  <c r="R35" i="53"/>
  <c r="R49" i="53"/>
  <c r="R45" i="53"/>
  <c r="R36" i="53"/>
  <c r="R33" i="53"/>
  <c r="R31" i="53"/>
  <c r="R29" i="53"/>
  <c r="R38" i="53"/>
  <c r="R32" i="53"/>
  <c r="R28" i="53"/>
  <c r="R26" i="53"/>
  <c r="R23" i="53"/>
  <c r="R21" i="53"/>
  <c r="R18" i="53"/>
  <c r="R16" i="53"/>
  <c r="R24" i="53"/>
  <c r="R30" i="53"/>
  <c r="R27" i="53"/>
  <c r="R22" i="53"/>
  <c r="R19" i="53"/>
  <c r="R20" i="53"/>
  <c r="R17" i="53"/>
  <c r="S2" i="53"/>
  <c r="S3" i="53"/>
  <c r="Q51" i="53"/>
  <c r="W2" i="81" l="1"/>
  <c r="W3" i="81"/>
  <c r="U51" i="81"/>
  <c r="V49" i="81"/>
  <c r="V50" i="81"/>
  <c r="V38" i="81"/>
  <c r="V36" i="81"/>
  <c r="V33" i="81"/>
  <c r="V37" i="81"/>
  <c r="V31" i="81"/>
  <c r="V29" i="81"/>
  <c r="V27" i="81"/>
  <c r="V24" i="81"/>
  <c r="V22" i="81"/>
  <c r="V20" i="81"/>
  <c r="V19" i="81"/>
  <c r="V30" i="81"/>
  <c r="V35" i="81"/>
  <c r="V32" i="81"/>
  <c r="V26" i="81"/>
  <c r="V21" i="81"/>
  <c r="V17" i="81"/>
  <c r="V28" i="81"/>
  <c r="V18" i="81"/>
  <c r="V23" i="81"/>
  <c r="V16" i="81"/>
  <c r="V51" i="81"/>
  <c r="W2" i="80"/>
  <c r="W3" i="80"/>
  <c r="V49" i="80"/>
  <c r="V50" i="80"/>
  <c r="V38" i="80"/>
  <c r="V36" i="80"/>
  <c r="V33" i="80"/>
  <c r="V37" i="80"/>
  <c r="V31" i="80"/>
  <c r="V29" i="80"/>
  <c r="V27" i="80"/>
  <c r="V24" i="80"/>
  <c r="V22" i="80"/>
  <c r="V20" i="80"/>
  <c r="V19" i="80"/>
  <c r="V35" i="80"/>
  <c r="V32" i="80"/>
  <c r="V28" i="80"/>
  <c r="V23" i="80"/>
  <c r="V18" i="80"/>
  <c r="V16" i="80"/>
  <c r="V45" i="80"/>
  <c r="V30" i="80"/>
  <c r="V26" i="80"/>
  <c r="V17" i="80"/>
  <c r="V21" i="80"/>
  <c r="V7" i="80"/>
  <c r="V51" i="80" s="1"/>
  <c r="U51" i="80"/>
  <c r="W3" i="79"/>
  <c r="W2" i="79"/>
  <c r="U51" i="79"/>
  <c r="V50" i="79"/>
  <c r="V49" i="79"/>
  <c r="V37" i="79"/>
  <c r="V35" i="79"/>
  <c r="V32" i="79"/>
  <c r="V45" i="79"/>
  <c r="V33" i="79"/>
  <c r="V29" i="79"/>
  <c r="V27" i="79"/>
  <c r="V38" i="79"/>
  <c r="V36" i="79"/>
  <c r="V28" i="79"/>
  <c r="V24" i="79"/>
  <c r="V22" i="79"/>
  <c r="V20" i="79"/>
  <c r="V19" i="79"/>
  <c r="V17" i="79"/>
  <c r="V31" i="79"/>
  <c r="V30" i="79"/>
  <c r="V21" i="79"/>
  <c r="V16" i="79"/>
  <c r="V26" i="79"/>
  <c r="V23" i="79"/>
  <c r="V18" i="79"/>
  <c r="V7" i="79"/>
  <c r="V51" i="79" s="1"/>
  <c r="V49" i="78"/>
  <c r="V50" i="78"/>
  <c r="V38" i="78"/>
  <c r="V36" i="78"/>
  <c r="V33" i="78"/>
  <c r="V37" i="78"/>
  <c r="V31" i="78"/>
  <c r="V29" i="78"/>
  <c r="V27" i="78"/>
  <c r="V24" i="78"/>
  <c r="V22" i="78"/>
  <c r="V20" i="78"/>
  <c r="V19" i="78"/>
  <c r="V35" i="78"/>
  <c r="V32" i="78"/>
  <c r="V28" i="78"/>
  <c r="V23" i="78"/>
  <c r="V18" i="78"/>
  <c r="V16" i="78"/>
  <c r="V45" i="78"/>
  <c r="V30" i="78"/>
  <c r="V26" i="78"/>
  <c r="V17" i="78"/>
  <c r="V21" i="78"/>
  <c r="V51" i="78"/>
  <c r="W2" i="78"/>
  <c r="W3" i="78"/>
  <c r="U51" i="78"/>
  <c r="W2" i="77"/>
  <c r="W3" i="77"/>
  <c r="V49" i="77"/>
  <c r="V50" i="77"/>
  <c r="V38" i="77"/>
  <c r="V36" i="77"/>
  <c r="V33" i="77"/>
  <c r="V37" i="77"/>
  <c r="V31" i="77"/>
  <c r="V29" i="77"/>
  <c r="V27" i="77"/>
  <c r="V24" i="77"/>
  <c r="V22" i="77"/>
  <c r="V19" i="77"/>
  <c r="V35" i="77"/>
  <c r="V32" i="77"/>
  <c r="V28" i="77"/>
  <c r="V23" i="77"/>
  <c r="V18" i="77"/>
  <c r="V16" i="77"/>
  <c r="V45" i="77"/>
  <c r="V30" i="77"/>
  <c r="V26" i="77"/>
  <c r="V17" i="77"/>
  <c r="V21" i="77"/>
  <c r="V7" i="77"/>
  <c r="U51" i="77"/>
  <c r="W2" i="76"/>
  <c r="W3" i="76"/>
  <c r="U51" i="76"/>
  <c r="V49" i="76"/>
  <c r="V50" i="76"/>
  <c r="V38" i="76"/>
  <c r="V36" i="76"/>
  <c r="V33" i="76"/>
  <c r="V37" i="76"/>
  <c r="V31" i="76"/>
  <c r="V29" i="76"/>
  <c r="V27" i="76"/>
  <c r="V35" i="76"/>
  <c r="V32" i="76"/>
  <c r="V28" i="76"/>
  <c r="V24" i="76"/>
  <c r="V22" i="76"/>
  <c r="V20" i="76"/>
  <c r="V30" i="76"/>
  <c r="V26" i="76"/>
  <c r="V23" i="76"/>
  <c r="V21" i="76"/>
  <c r="V19" i="76"/>
  <c r="V17" i="76"/>
  <c r="V18" i="76"/>
  <c r="V16" i="76"/>
  <c r="V49" i="75"/>
  <c r="V50" i="75"/>
  <c r="V38" i="75"/>
  <c r="V36" i="75"/>
  <c r="V45" i="75"/>
  <c r="V35" i="75"/>
  <c r="V32" i="75"/>
  <c r="V30" i="75"/>
  <c r="V28" i="75"/>
  <c r="V37" i="75"/>
  <c r="V33" i="75"/>
  <c r="V31" i="75"/>
  <c r="V29" i="75"/>
  <c r="V27" i="75"/>
  <c r="V26" i="75"/>
  <c r="V23" i="75"/>
  <c r="V21" i="75"/>
  <c r="V18" i="75"/>
  <c r="V24" i="75"/>
  <c r="V22" i="75"/>
  <c r="V20" i="75"/>
  <c r="V19" i="75"/>
  <c r="V17" i="75"/>
  <c r="V16" i="75"/>
  <c r="V7" i="75"/>
  <c r="U51" i="75"/>
  <c r="W2" i="75"/>
  <c r="W3" i="75"/>
  <c r="V49" i="74"/>
  <c r="V50" i="74"/>
  <c r="V38" i="74"/>
  <c r="V36" i="74"/>
  <c r="V33" i="74"/>
  <c r="V37" i="74"/>
  <c r="V31" i="74"/>
  <c r="V29" i="74"/>
  <c r="V27" i="74"/>
  <c r="V24" i="74"/>
  <c r="V22" i="74"/>
  <c r="V20" i="74"/>
  <c r="V19" i="74"/>
  <c r="V35" i="74"/>
  <c r="V32" i="74"/>
  <c r="V28" i="74"/>
  <c r="V23" i="74"/>
  <c r="V18" i="74"/>
  <c r="V16" i="74"/>
  <c r="V45" i="74"/>
  <c r="V30" i="74"/>
  <c r="V26" i="74"/>
  <c r="V17" i="74"/>
  <c r="V21" i="74"/>
  <c r="V7" i="74"/>
  <c r="V51" i="74" s="1"/>
  <c r="W2" i="74"/>
  <c r="W3" i="74"/>
  <c r="U51" i="74"/>
  <c r="V49" i="73"/>
  <c r="V50" i="73"/>
  <c r="V38" i="73"/>
  <c r="V36" i="73"/>
  <c r="V33" i="73"/>
  <c r="V37" i="73"/>
  <c r="V31" i="73"/>
  <c r="V35" i="73"/>
  <c r="V32" i="73"/>
  <c r="V29" i="73"/>
  <c r="V27" i="73"/>
  <c r="V24" i="73"/>
  <c r="V30" i="73"/>
  <c r="V28" i="73"/>
  <c r="V26" i="73"/>
  <c r="V23" i="73"/>
  <c r="V21" i="73"/>
  <c r="V18" i="73"/>
  <c r="V16" i="73"/>
  <c r="V22" i="73"/>
  <c r="V20" i="73"/>
  <c r="V19" i="73"/>
  <c r="V17" i="73"/>
  <c r="W2" i="73"/>
  <c r="W3" i="73"/>
  <c r="T50" i="54"/>
  <c r="T45" i="54"/>
  <c r="T38" i="54"/>
  <c r="T36" i="54"/>
  <c r="T33" i="54"/>
  <c r="T49" i="54"/>
  <c r="T35" i="54"/>
  <c r="T32" i="54"/>
  <c r="T30" i="54"/>
  <c r="T28" i="54"/>
  <c r="T26" i="54"/>
  <c r="T23" i="54"/>
  <c r="T21" i="54"/>
  <c r="T18" i="54"/>
  <c r="T31" i="54"/>
  <c r="T27" i="54"/>
  <c r="T22" i="54"/>
  <c r="T19" i="54"/>
  <c r="T17" i="54"/>
  <c r="T7" i="54"/>
  <c r="T37" i="54"/>
  <c r="T29" i="54"/>
  <c r="T24" i="54"/>
  <c r="T20" i="54"/>
  <c r="T16" i="54"/>
  <c r="S51" i="54"/>
  <c r="U3" i="54"/>
  <c r="U2" i="54"/>
  <c r="R51" i="53"/>
  <c r="S49" i="53"/>
  <c r="S50" i="53"/>
  <c r="S45" i="53"/>
  <c r="S38" i="53"/>
  <c r="S36" i="53"/>
  <c r="S37" i="53"/>
  <c r="S35" i="53"/>
  <c r="S32" i="53"/>
  <c r="S30" i="53"/>
  <c r="S28" i="53"/>
  <c r="S33" i="53"/>
  <c r="S29" i="53"/>
  <c r="S27" i="53"/>
  <c r="S24" i="53"/>
  <c r="S22" i="53"/>
  <c r="S20" i="53"/>
  <c r="S19" i="53"/>
  <c r="S17" i="53"/>
  <c r="S26" i="53"/>
  <c r="S31" i="53"/>
  <c r="S23" i="53"/>
  <c r="S16" i="53"/>
  <c r="S21" i="53"/>
  <c r="S18" i="53"/>
  <c r="T3" i="53"/>
  <c r="T2" i="53"/>
  <c r="V51" i="75" l="1"/>
  <c r="W50" i="81"/>
  <c r="W49" i="81"/>
  <c r="W37" i="81"/>
  <c r="W35" i="81"/>
  <c r="W36" i="81"/>
  <c r="W32" i="81"/>
  <c r="W30" i="81"/>
  <c r="W28" i="81"/>
  <c r="W26" i="81"/>
  <c r="W23" i="81"/>
  <c r="W21" i="81"/>
  <c r="W38" i="81"/>
  <c r="W29" i="81"/>
  <c r="W31" i="81"/>
  <c r="W24" i="81"/>
  <c r="W20" i="81"/>
  <c r="W19" i="81"/>
  <c r="W18" i="81"/>
  <c r="W33" i="81"/>
  <c r="W27" i="81"/>
  <c r="W17" i="81"/>
  <c r="W16" i="81"/>
  <c r="W22" i="81"/>
  <c r="X3" i="81"/>
  <c r="X2" i="81"/>
  <c r="W50" i="80"/>
  <c r="W45" i="80"/>
  <c r="W49" i="80"/>
  <c r="W37" i="80"/>
  <c r="W35" i="80"/>
  <c r="W36" i="80"/>
  <c r="W32" i="80"/>
  <c r="W30" i="80"/>
  <c r="W28" i="80"/>
  <c r="W26" i="80"/>
  <c r="W23" i="80"/>
  <c r="W21" i="80"/>
  <c r="W33" i="80"/>
  <c r="W31" i="80"/>
  <c r="W27" i="80"/>
  <c r="W22" i="80"/>
  <c r="W17" i="80"/>
  <c r="W38" i="80"/>
  <c r="W29" i="80"/>
  <c r="W24" i="80"/>
  <c r="W16" i="80"/>
  <c r="W7" i="80"/>
  <c r="W20" i="80"/>
  <c r="W19" i="80"/>
  <c r="W18" i="80"/>
  <c r="X3" i="80"/>
  <c r="X2" i="80"/>
  <c r="X3" i="79"/>
  <c r="X2" i="79"/>
  <c r="W49" i="79"/>
  <c r="W45" i="79"/>
  <c r="W38" i="79"/>
  <c r="W36" i="79"/>
  <c r="W33" i="79"/>
  <c r="W31" i="79"/>
  <c r="W50" i="79"/>
  <c r="W37" i="79"/>
  <c r="W32" i="79"/>
  <c r="W30" i="79"/>
  <c r="W28" i="79"/>
  <c r="W26" i="79"/>
  <c r="W35" i="79"/>
  <c r="W27" i="79"/>
  <c r="W23" i="79"/>
  <c r="W21" i="79"/>
  <c r="W18" i="79"/>
  <c r="W16" i="79"/>
  <c r="W7" i="79"/>
  <c r="W29" i="79"/>
  <c r="W24" i="79"/>
  <c r="W20" i="79"/>
  <c r="W19" i="79"/>
  <c r="W22" i="79"/>
  <c r="W17" i="79"/>
  <c r="X3" i="78"/>
  <c r="X2" i="78"/>
  <c r="W50" i="78"/>
  <c r="W45" i="78"/>
  <c r="W49" i="78"/>
  <c r="W37" i="78"/>
  <c r="W35" i="78"/>
  <c r="W36" i="78"/>
  <c r="W32" i="78"/>
  <c r="W30" i="78"/>
  <c r="W28" i="78"/>
  <c r="W26" i="78"/>
  <c r="W23" i="78"/>
  <c r="W21" i="78"/>
  <c r="W33" i="78"/>
  <c r="W31" i="78"/>
  <c r="W27" i="78"/>
  <c r="W22" i="78"/>
  <c r="W17" i="78"/>
  <c r="W38" i="78"/>
  <c r="W29" i="78"/>
  <c r="W24" i="78"/>
  <c r="W16" i="78"/>
  <c r="W20" i="78"/>
  <c r="W19" i="78"/>
  <c r="W18" i="78"/>
  <c r="W50" i="77"/>
  <c r="W45" i="77"/>
  <c r="W49" i="77"/>
  <c r="W37" i="77"/>
  <c r="W35" i="77"/>
  <c r="W36" i="77"/>
  <c r="W32" i="77"/>
  <c r="W30" i="77"/>
  <c r="W28" i="77"/>
  <c r="W26" i="77"/>
  <c r="W23" i="77"/>
  <c r="W21" i="77"/>
  <c r="W33" i="77"/>
  <c r="W31" i="77"/>
  <c r="W27" i="77"/>
  <c r="W22" i="77"/>
  <c r="W17" i="77"/>
  <c r="W38" i="77"/>
  <c r="W29" i="77"/>
  <c r="W24" i="77"/>
  <c r="W16" i="77"/>
  <c r="W7" i="77"/>
  <c r="W20" i="77"/>
  <c r="W19" i="77"/>
  <c r="W18" i="77"/>
  <c r="V51" i="77"/>
  <c r="X3" i="77"/>
  <c r="X2" i="77"/>
  <c r="X3" i="76"/>
  <c r="X2" i="76"/>
  <c r="V51" i="76"/>
  <c r="W50" i="76"/>
  <c r="W45" i="76"/>
  <c r="W49" i="76"/>
  <c r="W37" i="76"/>
  <c r="W35" i="76"/>
  <c r="W36" i="76"/>
  <c r="W32" i="76"/>
  <c r="W30" i="76"/>
  <c r="W28" i="76"/>
  <c r="W26" i="76"/>
  <c r="W38" i="76"/>
  <c r="W33" i="76"/>
  <c r="W31" i="76"/>
  <c r="W27" i="76"/>
  <c r="W23" i="76"/>
  <c r="W21" i="76"/>
  <c r="W29" i="76"/>
  <c r="W24" i="76"/>
  <c r="W22" i="76"/>
  <c r="W20" i="76"/>
  <c r="W18" i="76"/>
  <c r="W16" i="76"/>
  <c r="W7" i="76"/>
  <c r="W19" i="76"/>
  <c r="W17" i="76"/>
  <c r="W50" i="75"/>
  <c r="W49" i="75"/>
  <c r="W37" i="75"/>
  <c r="W35" i="75"/>
  <c r="W38" i="75"/>
  <c r="W33" i="75"/>
  <c r="W31" i="75"/>
  <c r="W29" i="75"/>
  <c r="W27" i="75"/>
  <c r="W36" i="75"/>
  <c r="W32" i="75"/>
  <c r="W30" i="75"/>
  <c r="W28" i="75"/>
  <c r="W24" i="75"/>
  <c r="W22" i="75"/>
  <c r="W20" i="75"/>
  <c r="W19" i="75"/>
  <c r="W26" i="75"/>
  <c r="W23" i="75"/>
  <c r="W21" i="75"/>
  <c r="W18" i="75"/>
  <c r="W16" i="75"/>
  <c r="W17" i="75"/>
  <c r="X3" i="75"/>
  <c r="X2" i="75"/>
  <c r="X3" i="74"/>
  <c r="X2" i="74"/>
  <c r="W50" i="74"/>
  <c r="W45" i="74"/>
  <c r="W49" i="74"/>
  <c r="W37" i="74"/>
  <c r="W35" i="74"/>
  <c r="W36" i="74"/>
  <c r="W32" i="74"/>
  <c r="W30" i="74"/>
  <c r="W28" i="74"/>
  <c r="W26" i="74"/>
  <c r="W23" i="74"/>
  <c r="W21" i="74"/>
  <c r="W33" i="74"/>
  <c r="W31" i="74"/>
  <c r="W27" i="74"/>
  <c r="W22" i="74"/>
  <c r="W17" i="74"/>
  <c r="W38" i="74"/>
  <c r="W29" i="74"/>
  <c r="W24" i="74"/>
  <c r="W16" i="74"/>
  <c r="W7" i="74"/>
  <c r="W19" i="74"/>
  <c r="W18" i="74"/>
  <c r="X3" i="73"/>
  <c r="X2" i="73"/>
  <c r="W50" i="73"/>
  <c r="W45" i="73"/>
  <c r="W49" i="73"/>
  <c r="W37" i="73"/>
  <c r="W35" i="73"/>
  <c r="W36" i="73"/>
  <c r="W32" i="73"/>
  <c r="W30" i="73"/>
  <c r="W38" i="73"/>
  <c r="W33" i="73"/>
  <c r="W31" i="73"/>
  <c r="W28" i="73"/>
  <c r="W26" i="73"/>
  <c r="W23" i="73"/>
  <c r="W29" i="73"/>
  <c r="W27" i="73"/>
  <c r="W24" i="73"/>
  <c r="W22" i="73"/>
  <c r="W20" i="73"/>
  <c r="W19" i="73"/>
  <c r="W17" i="73"/>
  <c r="W21" i="73"/>
  <c r="W18" i="73"/>
  <c r="W16" i="73"/>
  <c r="W7" i="73"/>
  <c r="V51" i="73"/>
  <c r="U49" i="54"/>
  <c r="U45" i="54"/>
  <c r="U37" i="54"/>
  <c r="U35" i="54"/>
  <c r="U50" i="54"/>
  <c r="U36" i="54"/>
  <c r="U31" i="54"/>
  <c r="U29" i="54"/>
  <c r="U27" i="54"/>
  <c r="U24" i="54"/>
  <c r="U22" i="54"/>
  <c r="U19" i="54"/>
  <c r="U33" i="54"/>
  <c r="U32" i="54"/>
  <c r="U28" i="54"/>
  <c r="U23" i="54"/>
  <c r="U16" i="54"/>
  <c r="U38" i="54"/>
  <c r="U30" i="54"/>
  <c r="U26" i="54"/>
  <c r="U21" i="54"/>
  <c r="U18" i="54"/>
  <c r="U17" i="54"/>
  <c r="U7" i="54"/>
  <c r="V3" i="54"/>
  <c r="V2" i="54"/>
  <c r="T51" i="54"/>
  <c r="T50" i="53"/>
  <c r="T49" i="53"/>
  <c r="T37" i="53"/>
  <c r="T35" i="53"/>
  <c r="T38" i="53"/>
  <c r="T36" i="53"/>
  <c r="T33" i="53"/>
  <c r="T31" i="53"/>
  <c r="T29" i="53"/>
  <c r="T30" i="53"/>
  <c r="T26" i="53"/>
  <c r="T23" i="53"/>
  <c r="T21" i="53"/>
  <c r="T18" i="53"/>
  <c r="T16" i="53"/>
  <c r="T28" i="53"/>
  <c r="T27" i="53"/>
  <c r="T45" i="53"/>
  <c r="T32" i="53"/>
  <c r="T24" i="53"/>
  <c r="T20" i="53"/>
  <c r="T17" i="53"/>
  <c r="T22" i="53"/>
  <c r="T19" i="53"/>
  <c r="T7" i="53"/>
  <c r="U2" i="53"/>
  <c r="U3" i="53"/>
  <c r="U7" i="53" s="1"/>
  <c r="S51" i="53"/>
  <c r="W51" i="81" l="1"/>
  <c r="X49" i="81"/>
  <c r="X38" i="81"/>
  <c r="X36" i="81"/>
  <c r="X33" i="81"/>
  <c r="X50" i="81"/>
  <c r="X35" i="81"/>
  <c r="X31" i="81"/>
  <c r="X29" i="81"/>
  <c r="X27" i="81"/>
  <c r="X24" i="81"/>
  <c r="X22" i="81"/>
  <c r="X20" i="81"/>
  <c r="X19" i="81"/>
  <c r="X37" i="81"/>
  <c r="X32" i="81"/>
  <c r="X28" i="81"/>
  <c r="X30" i="81"/>
  <c r="X23" i="81"/>
  <c r="X17" i="81"/>
  <c r="X26" i="81"/>
  <c r="X21" i="81"/>
  <c r="X18" i="81"/>
  <c r="X16" i="81"/>
  <c r="X51" i="81"/>
  <c r="Y2" i="81"/>
  <c r="Y3" i="81"/>
  <c r="X49" i="80"/>
  <c r="X45" i="80"/>
  <c r="X38" i="80"/>
  <c r="X36" i="80"/>
  <c r="X33" i="80"/>
  <c r="X50" i="80"/>
  <c r="X35" i="80"/>
  <c r="X31" i="80"/>
  <c r="X29" i="80"/>
  <c r="X27" i="80"/>
  <c r="X24" i="80"/>
  <c r="X22" i="80"/>
  <c r="X20" i="80"/>
  <c r="X19" i="80"/>
  <c r="X30" i="80"/>
  <c r="X26" i="80"/>
  <c r="X21" i="80"/>
  <c r="X18" i="80"/>
  <c r="X16" i="80"/>
  <c r="X37" i="80"/>
  <c r="X32" i="80"/>
  <c r="X28" i="80"/>
  <c r="X23" i="80"/>
  <c r="X17" i="80"/>
  <c r="X7" i="80"/>
  <c r="W51" i="80"/>
  <c r="Y2" i="80"/>
  <c r="Y3" i="80"/>
  <c r="Y3" i="79"/>
  <c r="Y2" i="79"/>
  <c r="W51" i="79"/>
  <c r="X50" i="79"/>
  <c r="X38" i="79"/>
  <c r="X37" i="79"/>
  <c r="X35" i="79"/>
  <c r="X32" i="79"/>
  <c r="X36" i="79"/>
  <c r="X31" i="79"/>
  <c r="X29" i="79"/>
  <c r="X27" i="79"/>
  <c r="X33" i="79"/>
  <c r="X30" i="79"/>
  <c r="X26" i="79"/>
  <c r="X24" i="79"/>
  <c r="X22" i="79"/>
  <c r="X19" i="79"/>
  <c r="X17" i="79"/>
  <c r="X49" i="79"/>
  <c r="X28" i="79"/>
  <c r="X23" i="79"/>
  <c r="X18" i="79"/>
  <c r="X21" i="79"/>
  <c r="X16" i="79"/>
  <c r="W51" i="78"/>
  <c r="Y2" i="78"/>
  <c r="Y3" i="78"/>
  <c r="X49" i="78"/>
  <c r="X38" i="78"/>
  <c r="X36" i="78"/>
  <c r="X33" i="78"/>
  <c r="X50" i="78"/>
  <c r="X35" i="78"/>
  <c r="X31" i="78"/>
  <c r="X29" i="78"/>
  <c r="X27" i="78"/>
  <c r="X24" i="78"/>
  <c r="X22" i="78"/>
  <c r="X20" i="78"/>
  <c r="X19" i="78"/>
  <c r="X30" i="78"/>
  <c r="X26" i="78"/>
  <c r="X21" i="78"/>
  <c r="X18" i="78"/>
  <c r="X16" i="78"/>
  <c r="X37" i="78"/>
  <c r="X32" i="78"/>
  <c r="X28" i="78"/>
  <c r="X23" i="78"/>
  <c r="X17" i="78"/>
  <c r="X51" i="78"/>
  <c r="Y2" i="77"/>
  <c r="Y3" i="77"/>
  <c r="W51" i="77"/>
  <c r="X49" i="77"/>
  <c r="X38" i="77"/>
  <c r="X36" i="77"/>
  <c r="X33" i="77"/>
  <c r="X50" i="77"/>
  <c r="X35" i="77"/>
  <c r="X31" i="77"/>
  <c r="X29" i="77"/>
  <c r="X27" i="77"/>
  <c r="X24" i="77"/>
  <c r="X22" i="77"/>
  <c r="X20" i="77"/>
  <c r="X19" i="77"/>
  <c r="X30" i="77"/>
  <c r="X26" i="77"/>
  <c r="X21" i="77"/>
  <c r="X18" i="77"/>
  <c r="X16" i="77"/>
  <c r="X37" i="77"/>
  <c r="X32" i="77"/>
  <c r="X28" i="77"/>
  <c r="X23" i="77"/>
  <c r="X17" i="77"/>
  <c r="X51" i="77"/>
  <c r="X49" i="76"/>
  <c r="X38" i="76"/>
  <c r="X36" i="76"/>
  <c r="X33" i="76"/>
  <c r="X50" i="76"/>
  <c r="X35" i="76"/>
  <c r="X31" i="76"/>
  <c r="X29" i="76"/>
  <c r="X27" i="76"/>
  <c r="X37" i="76"/>
  <c r="X30" i="76"/>
  <c r="X26" i="76"/>
  <c r="X24" i="76"/>
  <c r="X22" i="76"/>
  <c r="X20" i="76"/>
  <c r="X32" i="76"/>
  <c r="X28" i="76"/>
  <c r="X23" i="76"/>
  <c r="X21" i="76"/>
  <c r="X19" i="76"/>
  <c r="X17" i="76"/>
  <c r="X18" i="76"/>
  <c r="X16" i="76"/>
  <c r="W51" i="76"/>
  <c r="Y2" i="76"/>
  <c r="Y3" i="76"/>
  <c r="X49" i="75"/>
  <c r="X45" i="75"/>
  <c r="X38" i="75"/>
  <c r="X36" i="75"/>
  <c r="X50" i="75"/>
  <c r="X37" i="75"/>
  <c r="X32" i="75"/>
  <c r="X30" i="75"/>
  <c r="X28" i="75"/>
  <c r="X35" i="75"/>
  <c r="X33" i="75"/>
  <c r="X31" i="75"/>
  <c r="X29" i="75"/>
  <c r="X27" i="75"/>
  <c r="X26" i="75"/>
  <c r="X23" i="75"/>
  <c r="X21" i="75"/>
  <c r="X18" i="75"/>
  <c r="X24" i="75"/>
  <c r="X22" i="75"/>
  <c r="X20" i="75"/>
  <c r="X19" i="75"/>
  <c r="X17" i="75"/>
  <c r="X16" i="75"/>
  <c r="X7" i="75"/>
  <c r="X51" i="75" s="1"/>
  <c r="W51" i="75"/>
  <c r="Y2" i="75"/>
  <c r="Y3" i="75"/>
  <c r="W51" i="74"/>
  <c r="Y2" i="74"/>
  <c r="Y3" i="74"/>
  <c r="X49" i="74"/>
  <c r="X38" i="74"/>
  <c r="X36" i="74"/>
  <c r="X33" i="74"/>
  <c r="X50" i="74"/>
  <c r="X35" i="74"/>
  <c r="X31" i="74"/>
  <c r="X29" i="74"/>
  <c r="X27" i="74"/>
  <c r="X24" i="74"/>
  <c r="X22" i="74"/>
  <c r="X20" i="74"/>
  <c r="X19" i="74"/>
  <c r="X30" i="74"/>
  <c r="X26" i="74"/>
  <c r="X21" i="74"/>
  <c r="X18" i="74"/>
  <c r="X16" i="74"/>
  <c r="X37" i="74"/>
  <c r="X32" i="74"/>
  <c r="X28" i="74"/>
  <c r="X23" i="74"/>
  <c r="X17" i="74"/>
  <c r="Y2" i="73"/>
  <c r="Y3" i="73"/>
  <c r="W51" i="73"/>
  <c r="X49" i="73"/>
  <c r="X45" i="73"/>
  <c r="X38" i="73"/>
  <c r="X36" i="73"/>
  <c r="X33" i="73"/>
  <c r="X50" i="73"/>
  <c r="X35" i="73"/>
  <c r="X31" i="73"/>
  <c r="X37" i="73"/>
  <c r="X30" i="73"/>
  <c r="X29" i="73"/>
  <c r="X27" i="73"/>
  <c r="X24" i="73"/>
  <c r="X32" i="73"/>
  <c r="X28" i="73"/>
  <c r="X26" i="73"/>
  <c r="X23" i="73"/>
  <c r="X22" i="73"/>
  <c r="X21" i="73"/>
  <c r="X18" i="73"/>
  <c r="X16" i="73"/>
  <c r="X20" i="73"/>
  <c r="X19" i="73"/>
  <c r="X17" i="73"/>
  <c r="X51" i="73"/>
  <c r="U51" i="54"/>
  <c r="W2" i="54"/>
  <c r="W3" i="54"/>
  <c r="V50" i="54"/>
  <c r="V45" i="54"/>
  <c r="V49" i="54"/>
  <c r="V38" i="54"/>
  <c r="V36" i="54"/>
  <c r="V33" i="54"/>
  <c r="V37" i="54"/>
  <c r="V32" i="54"/>
  <c r="V30" i="54"/>
  <c r="V28" i="54"/>
  <c r="V26" i="54"/>
  <c r="V23" i="54"/>
  <c r="V21" i="54"/>
  <c r="V18" i="54"/>
  <c r="V35" i="54"/>
  <c r="V29" i="54"/>
  <c r="V24" i="54"/>
  <c r="V20" i="54"/>
  <c r="V17" i="54"/>
  <c r="V7" i="54"/>
  <c r="V31" i="54"/>
  <c r="V27" i="54"/>
  <c r="V22" i="54"/>
  <c r="V19" i="54"/>
  <c r="V16" i="54"/>
  <c r="T51" i="53"/>
  <c r="U49" i="53"/>
  <c r="U45" i="53"/>
  <c r="U38" i="53"/>
  <c r="U36" i="53"/>
  <c r="U50" i="53"/>
  <c r="U35" i="53"/>
  <c r="U37" i="53"/>
  <c r="U32" i="53"/>
  <c r="U30" i="53"/>
  <c r="U28" i="53"/>
  <c r="U31" i="53"/>
  <c r="U27" i="53"/>
  <c r="U24" i="53"/>
  <c r="U22" i="53"/>
  <c r="U20" i="53"/>
  <c r="U19" i="53"/>
  <c r="U17" i="53"/>
  <c r="U29" i="53"/>
  <c r="U23" i="53"/>
  <c r="U33" i="53"/>
  <c r="U26" i="53"/>
  <c r="U21" i="53"/>
  <c r="U18" i="53"/>
  <c r="U16" i="53"/>
  <c r="V3" i="53"/>
  <c r="V7" i="53" s="1"/>
  <c r="V2" i="53"/>
  <c r="X51" i="80" l="1"/>
  <c r="X51" i="74"/>
  <c r="Z3" i="81"/>
  <c r="Z2" i="81"/>
  <c r="Y50" i="81"/>
  <c r="Y37" i="81"/>
  <c r="Y35" i="81"/>
  <c r="Y49" i="81"/>
  <c r="Y38" i="81"/>
  <c r="Y33" i="81"/>
  <c r="Y32" i="81"/>
  <c r="Y30" i="81"/>
  <c r="Y28" i="81"/>
  <c r="Y26" i="81"/>
  <c r="Y23" i="81"/>
  <c r="Y21" i="81"/>
  <c r="Y36" i="81"/>
  <c r="Y31" i="81"/>
  <c r="Y29" i="81"/>
  <c r="Y27" i="81"/>
  <c r="Y22" i="81"/>
  <c r="Y18" i="81"/>
  <c r="Y24" i="81"/>
  <c r="Y16" i="81"/>
  <c r="Y20" i="81"/>
  <c r="Y19" i="81"/>
  <c r="Y17" i="81"/>
  <c r="Y50" i="80"/>
  <c r="Y45" i="80"/>
  <c r="Y37" i="80"/>
  <c r="Y35" i="80"/>
  <c r="Y49" i="80"/>
  <c r="Y38" i="80"/>
  <c r="Y33" i="80"/>
  <c r="Y32" i="80"/>
  <c r="Y30" i="80"/>
  <c r="Y28" i="80"/>
  <c r="Y26" i="80"/>
  <c r="Y23" i="80"/>
  <c r="Y21" i="80"/>
  <c r="Y29" i="80"/>
  <c r="Y24" i="80"/>
  <c r="Y20" i="80"/>
  <c r="Y19" i="80"/>
  <c r="Y17" i="80"/>
  <c r="Y36" i="80"/>
  <c r="Y31" i="80"/>
  <c r="Y22" i="80"/>
  <c r="Y18" i="80"/>
  <c r="Y7" i="80"/>
  <c r="Y27" i="80"/>
  <c r="Y16" i="80"/>
  <c r="Z3" i="80"/>
  <c r="Z2" i="80"/>
  <c r="X51" i="79"/>
  <c r="Z3" i="79"/>
  <c r="Z2" i="79"/>
  <c r="Y49" i="79"/>
  <c r="Y50" i="79"/>
  <c r="Y38" i="79"/>
  <c r="Y36" i="79"/>
  <c r="Y33" i="79"/>
  <c r="Y31" i="79"/>
  <c r="Y35" i="79"/>
  <c r="Y30" i="79"/>
  <c r="Y28" i="79"/>
  <c r="Y26" i="79"/>
  <c r="Y32" i="79"/>
  <c r="Y29" i="79"/>
  <c r="Y23" i="79"/>
  <c r="Y21" i="79"/>
  <c r="Y18" i="79"/>
  <c r="Y16" i="79"/>
  <c r="Y37" i="79"/>
  <c r="Y27" i="79"/>
  <c r="Y22" i="79"/>
  <c r="Y17" i="79"/>
  <c r="Y24" i="79"/>
  <c r="Y20" i="79"/>
  <c r="Y19" i="79"/>
  <c r="Z3" i="78"/>
  <c r="Z2" i="78"/>
  <c r="Y50" i="78"/>
  <c r="Y37" i="78"/>
  <c r="Y35" i="78"/>
  <c r="Y49" i="78"/>
  <c r="Y38" i="78"/>
  <c r="Y33" i="78"/>
  <c r="Y32" i="78"/>
  <c r="Y30" i="78"/>
  <c r="Y28" i="78"/>
  <c r="Y26" i="78"/>
  <c r="Y23" i="78"/>
  <c r="Y21" i="78"/>
  <c r="Y29" i="78"/>
  <c r="Y24" i="78"/>
  <c r="Y20" i="78"/>
  <c r="Y19" i="78"/>
  <c r="Y17" i="78"/>
  <c r="Y36" i="78"/>
  <c r="Y31" i="78"/>
  <c r="Y22" i="78"/>
  <c r="Y18" i="78"/>
  <c r="Y27" i="78"/>
  <c r="Y16" i="78"/>
  <c r="Y50" i="77"/>
  <c r="Y45" i="77"/>
  <c r="Y37" i="77"/>
  <c r="Y35" i="77"/>
  <c r="Y49" i="77"/>
  <c r="Y38" i="77"/>
  <c r="Y33" i="77"/>
  <c r="Y32" i="77"/>
  <c r="Y30" i="77"/>
  <c r="Y28" i="77"/>
  <c r="Y26" i="77"/>
  <c r="Y23" i="77"/>
  <c r="Y21" i="77"/>
  <c r="Y29" i="77"/>
  <c r="Y24" i="77"/>
  <c r="Y20" i="77"/>
  <c r="Y19" i="77"/>
  <c r="Y17" i="77"/>
  <c r="Y36" i="77"/>
  <c r="Y31" i="77"/>
  <c r="Y22" i="77"/>
  <c r="Y18" i="77"/>
  <c r="Y7" i="77"/>
  <c r="Y27" i="77"/>
  <c r="Y16" i="77"/>
  <c r="Z3" i="77"/>
  <c r="Z2" i="77"/>
  <c r="Z3" i="76"/>
  <c r="Z2" i="76"/>
  <c r="X51" i="76"/>
  <c r="Y50" i="76"/>
  <c r="Y37" i="76"/>
  <c r="Y35" i="76"/>
  <c r="Y49" i="76"/>
  <c r="Y38" i="76"/>
  <c r="Y33" i="76"/>
  <c r="Y32" i="76"/>
  <c r="Y30" i="76"/>
  <c r="Y28" i="76"/>
  <c r="Y26" i="76"/>
  <c r="Y36" i="76"/>
  <c r="Y29" i="76"/>
  <c r="Y23" i="76"/>
  <c r="Y21" i="76"/>
  <c r="Y31" i="76"/>
  <c r="Y27" i="76"/>
  <c r="Y24" i="76"/>
  <c r="Y22" i="76"/>
  <c r="Y18" i="76"/>
  <c r="Y16" i="76"/>
  <c r="Y19" i="76"/>
  <c r="Y17" i="76"/>
  <c r="Y50" i="75"/>
  <c r="Y37" i="75"/>
  <c r="Y35" i="75"/>
  <c r="Y49" i="75"/>
  <c r="Y38" i="75"/>
  <c r="Y36" i="75"/>
  <c r="Y33" i="75"/>
  <c r="Y31" i="75"/>
  <c r="Y29" i="75"/>
  <c r="Y27" i="75"/>
  <c r="Y32" i="75"/>
  <c r="Y30" i="75"/>
  <c r="Y28" i="75"/>
  <c r="Y24" i="75"/>
  <c r="Y22" i="75"/>
  <c r="Y20" i="75"/>
  <c r="Y19" i="75"/>
  <c r="Y26" i="75"/>
  <c r="Y23" i="75"/>
  <c r="Y21" i="75"/>
  <c r="Y18" i="75"/>
  <c r="Y16" i="75"/>
  <c r="Y17" i="75"/>
  <c r="Z3" i="75"/>
  <c r="Z2" i="75"/>
  <c r="Z3" i="74"/>
  <c r="Z2" i="74"/>
  <c r="Y50" i="74"/>
  <c r="Y37" i="74"/>
  <c r="Y35" i="74"/>
  <c r="Y49" i="74"/>
  <c r="Y38" i="74"/>
  <c r="Y33" i="74"/>
  <c r="Y32" i="74"/>
  <c r="Y30" i="74"/>
  <c r="Y28" i="74"/>
  <c r="Y26" i="74"/>
  <c r="Y23" i="74"/>
  <c r="Y21" i="74"/>
  <c r="Y29" i="74"/>
  <c r="Y24" i="74"/>
  <c r="Y20" i="74"/>
  <c r="Y19" i="74"/>
  <c r="Y17" i="74"/>
  <c r="Y36" i="74"/>
  <c r="Y31" i="74"/>
  <c r="Y22" i="74"/>
  <c r="Y18" i="74"/>
  <c r="Y27" i="74"/>
  <c r="Y16" i="74"/>
  <c r="Y50" i="73"/>
  <c r="Y45" i="73"/>
  <c r="Y37" i="73"/>
  <c r="Y35" i="73"/>
  <c r="Y49" i="73"/>
  <c r="Y38" i="73"/>
  <c r="Y33" i="73"/>
  <c r="Y32" i="73"/>
  <c r="Y30" i="73"/>
  <c r="Y36" i="73"/>
  <c r="Y28" i="73"/>
  <c r="Y26" i="73"/>
  <c r="Y23" i="73"/>
  <c r="Y31" i="73"/>
  <c r="Y29" i="73"/>
  <c r="Y27" i="73"/>
  <c r="Y24" i="73"/>
  <c r="Y22" i="73"/>
  <c r="Y19" i="73"/>
  <c r="Y17" i="73"/>
  <c r="Y21" i="73"/>
  <c r="Y18" i="73"/>
  <c r="Y16" i="73"/>
  <c r="Z3" i="73"/>
  <c r="Z2" i="73"/>
  <c r="V51" i="54"/>
  <c r="W49" i="54"/>
  <c r="W50" i="54"/>
  <c r="W37" i="54"/>
  <c r="W35" i="54"/>
  <c r="W32" i="54"/>
  <c r="W38" i="54"/>
  <c r="W33" i="54"/>
  <c r="W31" i="54"/>
  <c r="W29" i="54"/>
  <c r="W27" i="54"/>
  <c r="W24" i="54"/>
  <c r="W22" i="54"/>
  <c r="W20" i="54"/>
  <c r="W19" i="54"/>
  <c r="W36" i="54"/>
  <c r="W30" i="54"/>
  <c r="W26" i="54"/>
  <c r="W21" i="54"/>
  <c r="W18" i="54"/>
  <c r="W16" i="54"/>
  <c r="W45" i="54"/>
  <c r="W28" i="54"/>
  <c r="W23" i="54"/>
  <c r="W17" i="54"/>
  <c r="W7" i="54"/>
  <c r="X2" i="54"/>
  <c r="X3" i="54"/>
  <c r="U51" i="53"/>
  <c r="V50" i="53"/>
  <c r="V37" i="53"/>
  <c r="V35" i="53"/>
  <c r="V45" i="53"/>
  <c r="V36" i="53"/>
  <c r="V49" i="53"/>
  <c r="V38" i="53"/>
  <c r="V33" i="53"/>
  <c r="V31" i="53"/>
  <c r="V29" i="53"/>
  <c r="V27" i="53"/>
  <c r="V32" i="53"/>
  <c r="V28" i="53"/>
  <c r="V26" i="53"/>
  <c r="V23" i="53"/>
  <c r="V21" i="53"/>
  <c r="V18" i="53"/>
  <c r="V16" i="53"/>
  <c r="V30" i="53"/>
  <c r="V24" i="53"/>
  <c r="V22" i="53"/>
  <c r="V19" i="53"/>
  <c r="V17" i="53"/>
  <c r="W2" i="53"/>
  <c r="W3" i="53"/>
  <c r="Y51" i="73" l="1"/>
  <c r="Y51" i="81"/>
  <c r="AA2" i="81"/>
  <c r="AA3" i="81"/>
  <c r="Z49" i="81"/>
  <c r="Z50" i="81"/>
  <c r="Z38" i="81"/>
  <c r="Z36" i="81"/>
  <c r="Z33" i="81"/>
  <c r="Z45" i="81"/>
  <c r="Z37" i="81"/>
  <c r="Z31" i="81"/>
  <c r="Z29" i="81"/>
  <c r="Z27" i="81"/>
  <c r="Z24" i="81"/>
  <c r="Z22" i="81"/>
  <c r="Z19" i="81"/>
  <c r="Z35" i="81"/>
  <c r="Z30" i="81"/>
  <c r="Z28" i="81"/>
  <c r="Z26" i="81"/>
  <c r="Z21" i="81"/>
  <c r="Z17" i="81"/>
  <c r="Z23" i="81"/>
  <c r="Z18" i="81"/>
  <c r="Z32" i="81"/>
  <c r="Z16" i="81"/>
  <c r="Z7" i="81"/>
  <c r="Z51" i="81" s="1"/>
  <c r="Z49" i="80"/>
  <c r="Z50" i="80"/>
  <c r="Z38" i="80"/>
  <c r="Z36" i="80"/>
  <c r="Z33" i="80"/>
  <c r="Z45" i="80"/>
  <c r="Z37" i="80"/>
  <c r="Z31" i="80"/>
  <c r="Z29" i="80"/>
  <c r="Z27" i="80"/>
  <c r="Z24" i="80"/>
  <c r="Z22" i="80"/>
  <c r="Z20" i="80"/>
  <c r="Z19" i="80"/>
  <c r="Z32" i="80"/>
  <c r="Z28" i="80"/>
  <c r="Z23" i="80"/>
  <c r="Z18" i="80"/>
  <c r="Z16" i="80"/>
  <c r="Z35" i="80"/>
  <c r="Z30" i="80"/>
  <c r="Z21" i="80"/>
  <c r="Z17" i="80"/>
  <c r="Z26" i="80"/>
  <c r="Z7" i="80"/>
  <c r="AA2" i="80"/>
  <c r="AA3" i="80"/>
  <c r="Y51" i="80"/>
  <c r="Z50" i="79"/>
  <c r="Z49" i="79"/>
  <c r="Z37" i="79"/>
  <c r="Z35" i="79"/>
  <c r="Z32" i="79"/>
  <c r="Z38" i="79"/>
  <c r="Z33" i="79"/>
  <c r="Z29" i="79"/>
  <c r="Z27" i="79"/>
  <c r="Z45" i="79"/>
  <c r="Z31" i="79"/>
  <c r="Z28" i="79"/>
  <c r="Z24" i="79"/>
  <c r="Z22" i="79"/>
  <c r="Z20" i="79"/>
  <c r="Z19" i="79"/>
  <c r="Z17" i="79"/>
  <c r="Z26" i="79"/>
  <c r="Z21" i="79"/>
  <c r="Z16" i="79"/>
  <c r="Z36" i="79"/>
  <c r="Z30" i="79"/>
  <c r="Z23" i="79"/>
  <c r="Z18" i="79"/>
  <c r="Z7" i="79"/>
  <c r="Z51" i="79" s="1"/>
  <c r="Y51" i="79"/>
  <c r="AA3" i="79"/>
  <c r="AA2" i="79"/>
  <c r="AA2" i="78"/>
  <c r="AA3" i="78"/>
  <c r="Y51" i="78"/>
  <c r="Z49" i="78"/>
  <c r="Z50" i="78"/>
  <c r="Z38" i="78"/>
  <c r="Z36" i="78"/>
  <c r="Z33" i="78"/>
  <c r="Z45" i="78"/>
  <c r="Z37" i="78"/>
  <c r="Z31" i="78"/>
  <c r="Z29" i="78"/>
  <c r="Z27" i="78"/>
  <c r="Z24" i="78"/>
  <c r="Z22" i="78"/>
  <c r="Z19" i="78"/>
  <c r="Z32" i="78"/>
  <c r="Z28" i="78"/>
  <c r="Z23" i="78"/>
  <c r="Z18" i="78"/>
  <c r="Z16" i="78"/>
  <c r="Z35" i="78"/>
  <c r="Z30" i="78"/>
  <c r="Z21" i="78"/>
  <c r="Z17" i="78"/>
  <c r="Z26" i="78"/>
  <c r="Z7" i="78"/>
  <c r="Z51" i="78" s="1"/>
  <c r="AA2" i="77"/>
  <c r="AA3" i="77"/>
  <c r="Y51" i="77"/>
  <c r="Z49" i="77"/>
  <c r="Z50" i="77"/>
  <c r="Z38" i="77"/>
  <c r="Z36" i="77"/>
  <c r="Z33" i="77"/>
  <c r="Z37" i="77"/>
  <c r="Z31" i="77"/>
  <c r="Z29" i="77"/>
  <c r="Z27" i="77"/>
  <c r="Z24" i="77"/>
  <c r="Z22" i="77"/>
  <c r="Z20" i="77"/>
  <c r="Z19" i="77"/>
  <c r="Z32" i="77"/>
  <c r="Z28" i="77"/>
  <c r="Z23" i="77"/>
  <c r="Z18" i="77"/>
  <c r="Z16" i="77"/>
  <c r="Z35" i="77"/>
  <c r="Z30" i="77"/>
  <c r="Z21" i="77"/>
  <c r="Z17" i="77"/>
  <c r="Z26" i="77"/>
  <c r="Z49" i="76"/>
  <c r="Z50" i="76"/>
  <c r="Z38" i="76"/>
  <c r="Z36" i="76"/>
  <c r="Z33" i="76"/>
  <c r="Z45" i="76"/>
  <c r="Z37" i="76"/>
  <c r="Z31" i="76"/>
  <c r="Z29" i="76"/>
  <c r="Z27" i="76"/>
  <c r="Z35" i="76"/>
  <c r="Z32" i="76"/>
  <c r="Z28" i="76"/>
  <c r="Z24" i="76"/>
  <c r="Z22" i="76"/>
  <c r="Z20" i="76"/>
  <c r="Z30" i="76"/>
  <c r="Z26" i="76"/>
  <c r="Z23" i="76"/>
  <c r="Z21" i="76"/>
  <c r="Z19" i="76"/>
  <c r="Z17" i="76"/>
  <c r="Z7" i="76"/>
  <c r="Z18" i="76"/>
  <c r="Z16" i="76"/>
  <c r="Y51" i="76"/>
  <c r="AA2" i="76"/>
  <c r="AA3" i="76"/>
  <c r="Z49" i="75"/>
  <c r="Z50" i="75"/>
  <c r="Z38" i="75"/>
  <c r="Z36" i="75"/>
  <c r="Z45" i="75"/>
  <c r="Z37" i="75"/>
  <c r="Z35" i="75"/>
  <c r="Z32" i="75"/>
  <c r="Z30" i="75"/>
  <c r="Z28" i="75"/>
  <c r="Z33" i="75"/>
  <c r="Z31" i="75"/>
  <c r="Z29" i="75"/>
  <c r="Z27" i="75"/>
  <c r="Z26" i="75"/>
  <c r="Z23" i="75"/>
  <c r="Z21" i="75"/>
  <c r="Z18" i="75"/>
  <c r="Z24" i="75"/>
  <c r="Z22" i="75"/>
  <c r="Z20" i="75"/>
  <c r="Z19" i="75"/>
  <c r="Z17" i="75"/>
  <c r="Z16" i="75"/>
  <c r="Z7" i="75"/>
  <c r="Z51" i="75" s="1"/>
  <c r="Y51" i="75"/>
  <c r="AA2" i="75"/>
  <c r="AA3" i="75"/>
  <c r="AA2" i="74"/>
  <c r="AA3" i="74"/>
  <c r="Y51" i="74"/>
  <c r="Z49" i="74"/>
  <c r="Z50" i="74"/>
  <c r="Z38" i="74"/>
  <c r="Z36" i="74"/>
  <c r="Z33" i="74"/>
  <c r="Z37" i="74"/>
  <c r="Z31" i="74"/>
  <c r="Z29" i="74"/>
  <c r="Z27" i="74"/>
  <c r="Z24" i="74"/>
  <c r="Z22" i="74"/>
  <c r="Z20" i="74"/>
  <c r="Z19" i="74"/>
  <c r="Z32" i="74"/>
  <c r="Z28" i="74"/>
  <c r="Z23" i="74"/>
  <c r="Z18" i="74"/>
  <c r="Z16" i="74"/>
  <c r="Z35" i="74"/>
  <c r="Z30" i="74"/>
  <c r="Z21" i="74"/>
  <c r="Z17" i="74"/>
  <c r="Z26" i="74"/>
  <c r="Z49" i="73"/>
  <c r="Z50" i="73"/>
  <c r="Z38" i="73"/>
  <c r="Z36" i="73"/>
  <c r="Z33" i="73"/>
  <c r="Z45" i="73"/>
  <c r="Z37" i="73"/>
  <c r="Z31" i="73"/>
  <c r="Z35" i="73"/>
  <c r="Z32" i="73"/>
  <c r="Z29" i="73"/>
  <c r="Z27" i="73"/>
  <c r="Z24" i="73"/>
  <c r="Z30" i="73"/>
  <c r="Z28" i="73"/>
  <c r="Z26" i="73"/>
  <c r="Z23" i="73"/>
  <c r="Z21" i="73"/>
  <c r="Z18" i="73"/>
  <c r="Z16" i="73"/>
  <c r="Z22" i="73"/>
  <c r="Z20" i="73"/>
  <c r="Z19" i="73"/>
  <c r="Z17" i="73"/>
  <c r="Z7" i="73"/>
  <c r="Z51" i="73" s="1"/>
  <c r="AA2" i="73"/>
  <c r="AA3" i="73"/>
  <c r="X38" i="54"/>
  <c r="X36" i="54"/>
  <c r="X33" i="54"/>
  <c r="X35" i="54"/>
  <c r="X30" i="54"/>
  <c r="X28" i="54"/>
  <c r="X26" i="54"/>
  <c r="X23" i="54"/>
  <c r="X21" i="54"/>
  <c r="X18" i="54"/>
  <c r="X37" i="54"/>
  <c r="X31" i="54"/>
  <c r="X27" i="54"/>
  <c r="X22" i="54"/>
  <c r="X19" i="54"/>
  <c r="X17" i="54"/>
  <c r="X32" i="54"/>
  <c r="X29" i="54"/>
  <c r="X24" i="54"/>
  <c r="X20" i="54"/>
  <c r="X16" i="54"/>
  <c r="W51" i="54"/>
  <c r="Y2" i="54"/>
  <c r="Y3" i="54"/>
  <c r="X3" i="53"/>
  <c r="X2" i="53"/>
  <c r="V51" i="53"/>
  <c r="W49" i="53"/>
  <c r="W50" i="53"/>
  <c r="W45" i="53"/>
  <c r="W38" i="53"/>
  <c r="W36" i="53"/>
  <c r="W37" i="53"/>
  <c r="W32" i="53"/>
  <c r="W30" i="53"/>
  <c r="W28" i="53"/>
  <c r="W35" i="53"/>
  <c r="W33" i="53"/>
  <c r="W29" i="53"/>
  <c r="W24" i="53"/>
  <c r="W22" i="53"/>
  <c r="W20" i="53"/>
  <c r="W19" i="53"/>
  <c r="W17" i="53"/>
  <c r="W31" i="53"/>
  <c r="W26" i="53"/>
  <c r="W27" i="53"/>
  <c r="W23" i="53"/>
  <c r="W16" i="53"/>
  <c r="W7" i="53"/>
  <c r="W21" i="53"/>
  <c r="W18" i="53"/>
  <c r="Z51" i="80" l="1"/>
  <c r="Z51" i="74"/>
  <c r="AB3" i="81"/>
  <c r="AB2" i="81"/>
  <c r="AA50" i="81"/>
  <c r="AA45" i="81"/>
  <c r="AA49" i="81"/>
  <c r="AA37" i="81"/>
  <c r="AA35" i="81"/>
  <c r="AA36" i="81"/>
  <c r="AA32" i="81"/>
  <c r="AA30" i="81"/>
  <c r="AA28" i="81"/>
  <c r="AA26" i="81"/>
  <c r="AA23" i="81"/>
  <c r="AA21" i="81"/>
  <c r="AA33" i="81"/>
  <c r="AA29" i="81"/>
  <c r="AA38" i="81"/>
  <c r="AA24" i="81"/>
  <c r="AA20" i="81"/>
  <c r="AA19" i="81"/>
  <c r="AA18" i="81"/>
  <c r="AA31" i="81"/>
  <c r="AA22" i="81"/>
  <c r="AA17" i="81"/>
  <c r="AA16" i="81"/>
  <c r="AA7" i="81"/>
  <c r="AA27" i="81"/>
  <c r="AB3" i="80"/>
  <c r="AB2" i="80"/>
  <c r="AA50" i="80"/>
  <c r="AA45" i="80"/>
  <c r="AA49" i="80"/>
  <c r="AA37" i="80"/>
  <c r="AA35" i="80"/>
  <c r="AA36" i="80"/>
  <c r="AA32" i="80"/>
  <c r="AA30" i="80"/>
  <c r="AA28" i="80"/>
  <c r="AA26" i="80"/>
  <c r="AA23" i="80"/>
  <c r="AA21" i="80"/>
  <c r="AA38" i="80"/>
  <c r="AA31" i="80"/>
  <c r="AA27" i="80"/>
  <c r="AA22" i="80"/>
  <c r="AA17" i="80"/>
  <c r="AA33" i="80"/>
  <c r="AA29" i="80"/>
  <c r="AA20" i="80"/>
  <c r="AA19" i="80"/>
  <c r="AA16" i="80"/>
  <c r="AA7" i="80"/>
  <c r="AA24" i="80"/>
  <c r="AA18" i="80"/>
  <c r="AB3" i="79"/>
  <c r="AB2" i="79"/>
  <c r="AA49" i="79"/>
  <c r="AA38" i="79"/>
  <c r="AA50" i="79"/>
  <c r="AA36" i="79"/>
  <c r="AA33" i="79"/>
  <c r="AA31" i="79"/>
  <c r="AA37" i="79"/>
  <c r="AA32" i="79"/>
  <c r="AA30" i="79"/>
  <c r="AA28" i="79"/>
  <c r="AA26" i="79"/>
  <c r="AA27" i="79"/>
  <c r="AA23" i="79"/>
  <c r="AA21" i="79"/>
  <c r="AA18" i="79"/>
  <c r="AA16" i="79"/>
  <c r="AA35" i="79"/>
  <c r="AA24" i="79"/>
  <c r="AA20" i="79"/>
  <c r="AA19" i="79"/>
  <c r="AA29" i="79"/>
  <c r="AA22" i="79"/>
  <c r="AA17" i="79"/>
  <c r="AA50" i="78"/>
  <c r="AA45" i="78"/>
  <c r="AA49" i="78"/>
  <c r="AA37" i="78"/>
  <c r="AA35" i="78"/>
  <c r="AA36" i="78"/>
  <c r="AA32" i="78"/>
  <c r="AA30" i="78"/>
  <c r="AA28" i="78"/>
  <c r="AA26" i="78"/>
  <c r="AA23" i="78"/>
  <c r="AA21" i="78"/>
  <c r="AA38" i="78"/>
  <c r="AA31" i="78"/>
  <c r="AA27" i="78"/>
  <c r="AA22" i="78"/>
  <c r="AA17" i="78"/>
  <c r="AA33" i="78"/>
  <c r="AA29" i="78"/>
  <c r="AA20" i="78"/>
  <c r="AA19" i="78"/>
  <c r="AA16" i="78"/>
  <c r="AA7" i="78"/>
  <c r="AA24" i="78"/>
  <c r="AA18" i="78"/>
  <c r="AB3" i="78"/>
  <c r="AB2" i="78"/>
  <c r="AB3" i="77"/>
  <c r="AB2" i="77"/>
  <c r="Z51" i="77"/>
  <c r="AA50" i="77"/>
  <c r="AA45" i="77"/>
  <c r="AA49" i="77"/>
  <c r="AA37" i="77"/>
  <c r="AA35" i="77"/>
  <c r="AA36" i="77"/>
  <c r="AA32" i="77"/>
  <c r="AA30" i="77"/>
  <c r="AA28" i="77"/>
  <c r="AA26" i="77"/>
  <c r="AA23" i="77"/>
  <c r="AA21" i="77"/>
  <c r="AA38" i="77"/>
  <c r="AA31" i="77"/>
  <c r="AA27" i="77"/>
  <c r="AA22" i="77"/>
  <c r="AA17" i="77"/>
  <c r="AA33" i="77"/>
  <c r="AA29" i="77"/>
  <c r="AA20" i="77"/>
  <c r="AA19" i="77"/>
  <c r="AA16" i="77"/>
  <c r="AA7" i="77"/>
  <c r="AA24" i="77"/>
  <c r="AA18" i="77"/>
  <c r="AB3" i="76"/>
  <c r="AB2" i="76"/>
  <c r="Z51" i="76"/>
  <c r="AA50" i="76"/>
  <c r="AA45" i="76"/>
  <c r="AA49" i="76"/>
  <c r="AA37" i="76"/>
  <c r="AA35" i="76"/>
  <c r="AA36" i="76"/>
  <c r="AA32" i="76"/>
  <c r="AA30" i="76"/>
  <c r="AA28" i="76"/>
  <c r="AA26" i="76"/>
  <c r="AA38" i="76"/>
  <c r="AA33" i="76"/>
  <c r="AA31" i="76"/>
  <c r="AA27" i="76"/>
  <c r="AA23" i="76"/>
  <c r="AA21" i="76"/>
  <c r="AA29" i="76"/>
  <c r="AA24" i="76"/>
  <c r="AA22" i="76"/>
  <c r="AA20" i="76"/>
  <c r="AA18" i="76"/>
  <c r="AA16" i="76"/>
  <c r="AA7" i="76"/>
  <c r="AA19" i="76"/>
  <c r="AA17" i="76"/>
  <c r="AA50" i="75"/>
  <c r="AA45" i="75"/>
  <c r="AA49" i="75"/>
  <c r="AA37" i="75"/>
  <c r="AA35" i="75"/>
  <c r="AA38" i="75"/>
  <c r="AA33" i="75"/>
  <c r="AA31" i="75"/>
  <c r="AA29" i="75"/>
  <c r="AA27" i="75"/>
  <c r="AA36" i="75"/>
  <c r="AA32" i="75"/>
  <c r="AA30" i="75"/>
  <c r="AA28" i="75"/>
  <c r="AA24" i="75"/>
  <c r="AA22" i="75"/>
  <c r="AA19" i="75"/>
  <c r="AA26" i="75"/>
  <c r="AA23" i="75"/>
  <c r="AA21" i="75"/>
  <c r="AA18" i="75"/>
  <c r="AA16" i="75"/>
  <c r="AA7" i="75"/>
  <c r="AA17" i="75"/>
  <c r="AB3" i="75"/>
  <c r="AB2" i="75"/>
  <c r="AA50" i="74"/>
  <c r="AA49" i="74"/>
  <c r="AA37" i="74"/>
  <c r="AA35" i="74"/>
  <c r="AA36" i="74"/>
  <c r="AA32" i="74"/>
  <c r="AA30" i="74"/>
  <c r="AA28" i="74"/>
  <c r="AA26" i="74"/>
  <c r="AA23" i="74"/>
  <c r="AA21" i="74"/>
  <c r="AA38" i="74"/>
  <c r="AA31" i="74"/>
  <c r="AA27" i="74"/>
  <c r="AA22" i="74"/>
  <c r="AA17" i="74"/>
  <c r="AA33" i="74"/>
  <c r="AA29" i="74"/>
  <c r="AA20" i="74"/>
  <c r="AA19" i="74"/>
  <c r="AA16" i="74"/>
  <c r="AA24" i="74"/>
  <c r="AA18" i="74"/>
  <c r="AB3" i="74"/>
  <c r="AB2" i="74"/>
  <c r="AA50" i="73"/>
  <c r="AA45" i="73"/>
  <c r="AA49" i="73"/>
  <c r="AA37" i="73"/>
  <c r="AA35" i="73"/>
  <c r="AA36" i="73"/>
  <c r="AA32" i="73"/>
  <c r="AA30" i="73"/>
  <c r="AA38" i="73"/>
  <c r="AA33" i="73"/>
  <c r="AA31" i="73"/>
  <c r="AA28" i="73"/>
  <c r="AA26" i="73"/>
  <c r="AA23" i="73"/>
  <c r="AA29" i="73"/>
  <c r="AA27" i="73"/>
  <c r="AA24" i="73"/>
  <c r="AA22" i="73"/>
  <c r="AA20" i="73"/>
  <c r="AA19" i="73"/>
  <c r="AA17" i="73"/>
  <c r="AA21" i="73"/>
  <c r="AA18" i="73"/>
  <c r="AA16" i="73"/>
  <c r="AA7" i="73"/>
  <c r="AA51" i="73" s="1"/>
  <c r="AB3" i="73"/>
  <c r="AB45" i="73" s="1"/>
  <c r="AB2" i="73"/>
  <c r="Z3" i="54"/>
  <c r="Z2" i="54"/>
  <c r="Y49" i="54"/>
  <c r="Y45" i="54"/>
  <c r="Y37" i="54"/>
  <c r="Y35" i="54"/>
  <c r="Y32" i="54"/>
  <c r="Y36" i="54"/>
  <c r="Y31" i="54"/>
  <c r="Y29" i="54"/>
  <c r="Y27" i="54"/>
  <c r="Y24" i="54"/>
  <c r="Y22" i="54"/>
  <c r="Y20" i="54"/>
  <c r="Y19" i="54"/>
  <c r="Y50" i="54"/>
  <c r="Y38" i="54"/>
  <c r="Y28" i="54"/>
  <c r="Y23" i="54"/>
  <c r="Y16" i="54"/>
  <c r="Y33" i="54"/>
  <c r="Y30" i="54"/>
  <c r="Y26" i="54"/>
  <c r="Y21" i="54"/>
  <c r="Y18" i="54"/>
  <c r="Y17" i="54"/>
  <c r="Y7" i="54"/>
  <c r="Y51" i="54" s="1"/>
  <c r="X51" i="54"/>
  <c r="W51" i="53"/>
  <c r="Y2" i="53"/>
  <c r="Y3" i="53"/>
  <c r="X50" i="53"/>
  <c r="X49" i="53"/>
  <c r="X37" i="53"/>
  <c r="X35" i="53"/>
  <c r="X38" i="53"/>
  <c r="X45" i="53"/>
  <c r="X33" i="53"/>
  <c r="X31" i="53"/>
  <c r="X29" i="53"/>
  <c r="X27" i="53"/>
  <c r="X30" i="53"/>
  <c r="X26" i="53"/>
  <c r="X23" i="53"/>
  <c r="X21" i="53"/>
  <c r="X18" i="53"/>
  <c r="X16" i="53"/>
  <c r="X36" i="53"/>
  <c r="X32" i="53"/>
  <c r="X28" i="53"/>
  <c r="X24" i="53"/>
  <c r="X20" i="53"/>
  <c r="X17" i="53"/>
  <c r="X22" i="53"/>
  <c r="X19" i="53"/>
  <c r="X7" i="53"/>
  <c r="AA51" i="81" l="1"/>
  <c r="AC2" i="81"/>
  <c r="AC3" i="81"/>
  <c r="AB49" i="81"/>
  <c r="AB38" i="81"/>
  <c r="AB36" i="81"/>
  <c r="AB33" i="81"/>
  <c r="AB35" i="81"/>
  <c r="AB31" i="81"/>
  <c r="AB29" i="81"/>
  <c r="AB27" i="81"/>
  <c r="AB24" i="81"/>
  <c r="AB22" i="81"/>
  <c r="AB20" i="81"/>
  <c r="AB19" i="81"/>
  <c r="AB32" i="81"/>
  <c r="AB28" i="81"/>
  <c r="AB50" i="81"/>
  <c r="AB23" i="81"/>
  <c r="AB17" i="81"/>
  <c r="AB37" i="81"/>
  <c r="AB21" i="81"/>
  <c r="AB30" i="81"/>
  <c r="AB26" i="81"/>
  <c r="AB18" i="81"/>
  <c r="AB16" i="81"/>
  <c r="AB51" i="81"/>
  <c r="AC2" i="80"/>
  <c r="AC3" i="80"/>
  <c r="AA51" i="80"/>
  <c r="AB49" i="80"/>
  <c r="AB45" i="80"/>
  <c r="AB38" i="80"/>
  <c r="AB36" i="80"/>
  <c r="AB33" i="80"/>
  <c r="AB35" i="80"/>
  <c r="AB31" i="80"/>
  <c r="AB29" i="80"/>
  <c r="AB27" i="80"/>
  <c r="AB24" i="80"/>
  <c r="AB22" i="80"/>
  <c r="AB19" i="80"/>
  <c r="AB50" i="80"/>
  <c r="AB37" i="80"/>
  <c r="AB30" i="80"/>
  <c r="AB26" i="80"/>
  <c r="AB21" i="80"/>
  <c r="AB18" i="80"/>
  <c r="AB16" i="80"/>
  <c r="AB32" i="80"/>
  <c r="AB28" i="80"/>
  <c r="AB23" i="80"/>
  <c r="AB17" i="80"/>
  <c r="AB7" i="80"/>
  <c r="AA51" i="79"/>
  <c r="AC3" i="79"/>
  <c r="AC2" i="79"/>
  <c r="AB50" i="79"/>
  <c r="AB49" i="79"/>
  <c r="AB38" i="79"/>
  <c r="AB37" i="79"/>
  <c r="AB35" i="79"/>
  <c r="AB32" i="79"/>
  <c r="AB36" i="79"/>
  <c r="AB31" i="79"/>
  <c r="AB29" i="79"/>
  <c r="AB27" i="79"/>
  <c r="AB30" i="79"/>
  <c r="AB26" i="79"/>
  <c r="AB24" i="79"/>
  <c r="AB22" i="79"/>
  <c r="AB20" i="79"/>
  <c r="AB19" i="79"/>
  <c r="AB17" i="79"/>
  <c r="AB23" i="79"/>
  <c r="AB18" i="79"/>
  <c r="AB33" i="79"/>
  <c r="AB28" i="79"/>
  <c r="AB21" i="79"/>
  <c r="AB16" i="79"/>
  <c r="AB49" i="78"/>
  <c r="AB45" i="78"/>
  <c r="AB38" i="78"/>
  <c r="AB36" i="78"/>
  <c r="AB33" i="78"/>
  <c r="AB35" i="78"/>
  <c r="AB31" i="78"/>
  <c r="AB29" i="78"/>
  <c r="AB27" i="78"/>
  <c r="AB24" i="78"/>
  <c r="AB22" i="78"/>
  <c r="AB20" i="78"/>
  <c r="AB19" i="78"/>
  <c r="AB50" i="78"/>
  <c r="AB37" i="78"/>
  <c r="AB30" i="78"/>
  <c r="AB26" i="78"/>
  <c r="AB21" i="78"/>
  <c r="AB18" i="78"/>
  <c r="AB16" i="78"/>
  <c r="AB32" i="78"/>
  <c r="AB28" i="78"/>
  <c r="AB23" i="78"/>
  <c r="AB17" i="78"/>
  <c r="AB7" i="78"/>
  <c r="AB51" i="78" s="1"/>
  <c r="AC2" i="78"/>
  <c r="AC3" i="78"/>
  <c r="AA51" i="78"/>
  <c r="AB49" i="77"/>
  <c r="AB45" i="77"/>
  <c r="AB38" i="77"/>
  <c r="AB36" i="77"/>
  <c r="AB33" i="77"/>
  <c r="AB35" i="77"/>
  <c r="AB31" i="77"/>
  <c r="AB29" i="77"/>
  <c r="AB27" i="77"/>
  <c r="AB24" i="77"/>
  <c r="AB22" i="77"/>
  <c r="AB20" i="77"/>
  <c r="AB19" i="77"/>
  <c r="AB50" i="77"/>
  <c r="AB37" i="77"/>
  <c r="AB30" i="77"/>
  <c r="AB26" i="77"/>
  <c r="AB21" i="77"/>
  <c r="AB18" i="77"/>
  <c r="AB16" i="77"/>
  <c r="AB32" i="77"/>
  <c r="AB28" i="77"/>
  <c r="AB23" i="77"/>
  <c r="AB17" i="77"/>
  <c r="AB7" i="77"/>
  <c r="AA51" i="77"/>
  <c r="AC2" i="77"/>
  <c r="AC3" i="77"/>
  <c r="AB49" i="76"/>
  <c r="AB38" i="76"/>
  <c r="AB36" i="76"/>
  <c r="AB33" i="76"/>
  <c r="AB35" i="76"/>
  <c r="AB31" i="76"/>
  <c r="AB29" i="76"/>
  <c r="AB27" i="76"/>
  <c r="AB50" i="76"/>
  <c r="AB37" i="76"/>
  <c r="AB32" i="76"/>
  <c r="AB30" i="76"/>
  <c r="AB26" i="76"/>
  <c r="AB24" i="76"/>
  <c r="AB22" i="76"/>
  <c r="AB20" i="76"/>
  <c r="AB28" i="76"/>
  <c r="AB23" i="76"/>
  <c r="AB21" i="76"/>
  <c r="AB19" i="76"/>
  <c r="AB17" i="76"/>
  <c r="AB18" i="76"/>
  <c r="AB16" i="76"/>
  <c r="AA51" i="76"/>
  <c r="AC2" i="76"/>
  <c r="AC3" i="76"/>
  <c r="AB49" i="75"/>
  <c r="AB45" i="75"/>
  <c r="AB38" i="75"/>
  <c r="AB36" i="75"/>
  <c r="AB50" i="75"/>
  <c r="AB37" i="75"/>
  <c r="AB32" i="75"/>
  <c r="AB30" i="75"/>
  <c r="AB28" i="75"/>
  <c r="AB35" i="75"/>
  <c r="AB33" i="75"/>
  <c r="AB31" i="75"/>
  <c r="AB29" i="75"/>
  <c r="AB27" i="75"/>
  <c r="AB26" i="75"/>
  <c r="AB23" i="75"/>
  <c r="AB21" i="75"/>
  <c r="AB18" i="75"/>
  <c r="AB24" i="75"/>
  <c r="AB22" i="75"/>
  <c r="AB20" i="75"/>
  <c r="AB19" i="75"/>
  <c r="AB17" i="75"/>
  <c r="AB16" i="75"/>
  <c r="AB7" i="75"/>
  <c r="AA51" i="75"/>
  <c r="AC2" i="75"/>
  <c r="AC3" i="75"/>
  <c r="AB49" i="74"/>
  <c r="AB45" i="74"/>
  <c r="AB38" i="74"/>
  <c r="AB36" i="74"/>
  <c r="AB33" i="74"/>
  <c r="AB35" i="74"/>
  <c r="AB31" i="74"/>
  <c r="AB29" i="74"/>
  <c r="AB27" i="74"/>
  <c r="AB24" i="74"/>
  <c r="AB22" i="74"/>
  <c r="AB20" i="74"/>
  <c r="AB19" i="74"/>
  <c r="AB50" i="74"/>
  <c r="AB37" i="74"/>
  <c r="AB30" i="74"/>
  <c r="AB26" i="74"/>
  <c r="AB21" i="74"/>
  <c r="AB18" i="74"/>
  <c r="AB16" i="74"/>
  <c r="AB32" i="74"/>
  <c r="AB28" i="74"/>
  <c r="AB23" i="74"/>
  <c r="AB17" i="74"/>
  <c r="AB7" i="74"/>
  <c r="AB51" i="74" s="1"/>
  <c r="AC2" i="74"/>
  <c r="AC3" i="74"/>
  <c r="AA51" i="74"/>
  <c r="AB49" i="73"/>
  <c r="AB38" i="73"/>
  <c r="AB36" i="73"/>
  <c r="AB33" i="73"/>
  <c r="AB35" i="73"/>
  <c r="AB31" i="73"/>
  <c r="AB50" i="73"/>
  <c r="AB37" i="73"/>
  <c r="AB32" i="73"/>
  <c r="AB30" i="73"/>
  <c r="AB29" i="73"/>
  <c r="AB27" i="73"/>
  <c r="AB24" i="73"/>
  <c r="AB28" i="73"/>
  <c r="AB26" i="73"/>
  <c r="AB23" i="73"/>
  <c r="AB22" i="73"/>
  <c r="AB21" i="73"/>
  <c r="AB18" i="73"/>
  <c r="AB16" i="73"/>
  <c r="AB20" i="73"/>
  <c r="AB19" i="73"/>
  <c r="AB17" i="73"/>
  <c r="AB51" i="73"/>
  <c r="AC2" i="73"/>
  <c r="AC3" i="73"/>
  <c r="AC45" i="73" s="1"/>
  <c r="AA3" i="54"/>
  <c r="AA2" i="54"/>
  <c r="Z50" i="54"/>
  <c r="Z49" i="54"/>
  <c r="Z38" i="54"/>
  <c r="Z36" i="54"/>
  <c r="Z33" i="54"/>
  <c r="Z37" i="54"/>
  <c r="Z32" i="54"/>
  <c r="Z30" i="54"/>
  <c r="Z28" i="54"/>
  <c r="Z26" i="54"/>
  <c r="Z23" i="54"/>
  <c r="Z21" i="54"/>
  <c r="Z18" i="54"/>
  <c r="Z29" i="54"/>
  <c r="Z24" i="54"/>
  <c r="Z20" i="54"/>
  <c r="Z17" i="54"/>
  <c r="Z35" i="54"/>
  <c r="Z31" i="54"/>
  <c r="Z27" i="54"/>
  <c r="Z22" i="54"/>
  <c r="Z19" i="54"/>
  <c r="Z16" i="54"/>
  <c r="X51" i="53"/>
  <c r="Z3" i="53"/>
  <c r="Z2" i="53"/>
  <c r="Y49" i="53"/>
  <c r="Y45" i="53"/>
  <c r="Y38" i="53"/>
  <c r="Y36" i="53"/>
  <c r="Y35" i="53"/>
  <c r="Y32" i="53"/>
  <c r="Y30" i="53"/>
  <c r="Y28" i="53"/>
  <c r="Y37" i="53"/>
  <c r="Y31" i="53"/>
  <c r="Y27" i="53"/>
  <c r="Y24" i="53"/>
  <c r="Y22" i="53"/>
  <c r="Y20" i="53"/>
  <c r="Y19" i="53"/>
  <c r="Y17" i="53"/>
  <c r="Y33" i="53"/>
  <c r="Y23" i="53"/>
  <c r="Y50" i="53"/>
  <c r="Y29" i="53"/>
  <c r="Y26" i="53"/>
  <c r="Y21" i="53"/>
  <c r="Y18" i="53"/>
  <c r="Y7" i="53"/>
  <c r="Y16" i="53"/>
  <c r="AB51" i="80" l="1"/>
  <c r="AB51" i="75"/>
  <c r="AD3" i="81"/>
  <c r="AD2" i="81"/>
  <c r="AC50" i="81"/>
  <c r="AC37" i="81"/>
  <c r="AC35" i="81"/>
  <c r="AC38" i="81"/>
  <c r="AC33" i="81"/>
  <c r="AC32" i="81"/>
  <c r="AC30" i="81"/>
  <c r="AC28" i="81"/>
  <c r="AC26" i="81"/>
  <c r="AC23" i="81"/>
  <c r="AC21" i="81"/>
  <c r="AC49" i="81"/>
  <c r="AC31" i="81"/>
  <c r="AC36" i="81"/>
  <c r="AC27" i="81"/>
  <c r="AC22" i="81"/>
  <c r="AC18" i="81"/>
  <c r="AC29" i="81"/>
  <c r="AC20" i="81"/>
  <c r="AC19" i="81"/>
  <c r="AC16" i="81"/>
  <c r="AC24" i="81"/>
  <c r="AC17" i="81"/>
  <c r="AC50" i="80"/>
  <c r="AC45" i="80"/>
  <c r="AC37" i="80"/>
  <c r="AC35" i="80"/>
  <c r="AC38" i="80"/>
  <c r="AC33" i="80"/>
  <c r="AC32" i="80"/>
  <c r="AC30" i="80"/>
  <c r="AC28" i="80"/>
  <c r="AC26" i="80"/>
  <c r="AC23" i="80"/>
  <c r="AC21" i="80"/>
  <c r="AC36" i="80"/>
  <c r="AC29" i="80"/>
  <c r="AC24" i="80"/>
  <c r="AC20" i="80"/>
  <c r="AC19" i="80"/>
  <c r="AC17" i="80"/>
  <c r="AC49" i="80"/>
  <c r="AC31" i="80"/>
  <c r="AC27" i="80"/>
  <c r="AC18" i="80"/>
  <c r="AC7" i="80"/>
  <c r="AC22" i="80"/>
  <c r="AC16" i="80"/>
  <c r="AD3" i="80"/>
  <c r="AD2" i="80"/>
  <c r="AB51" i="79"/>
  <c r="AC49" i="79"/>
  <c r="AC50" i="79"/>
  <c r="AC38" i="79"/>
  <c r="AC45" i="79"/>
  <c r="AC36" i="79"/>
  <c r="AC33" i="79"/>
  <c r="AC31" i="79"/>
  <c r="AC35" i="79"/>
  <c r="AC30" i="79"/>
  <c r="AC28" i="79"/>
  <c r="AC26" i="79"/>
  <c r="AC37" i="79"/>
  <c r="AC29" i="79"/>
  <c r="AC23" i="79"/>
  <c r="AC21" i="79"/>
  <c r="AC18" i="79"/>
  <c r="AC16" i="79"/>
  <c r="AC7" i="79"/>
  <c r="AC32" i="79"/>
  <c r="AC22" i="79"/>
  <c r="AC17" i="79"/>
  <c r="AC27" i="79"/>
  <c r="AC24" i="79"/>
  <c r="AC20" i="79"/>
  <c r="AC19" i="79"/>
  <c r="AD3" i="79"/>
  <c r="AD2" i="79"/>
  <c r="AD3" i="78"/>
  <c r="AD2" i="78"/>
  <c r="AC50" i="78"/>
  <c r="AC45" i="78"/>
  <c r="AC37" i="78"/>
  <c r="AC35" i="78"/>
  <c r="AC38" i="78"/>
  <c r="AC33" i="78"/>
  <c r="AC32" i="78"/>
  <c r="AC30" i="78"/>
  <c r="AC28" i="78"/>
  <c r="AC26" i="78"/>
  <c r="AC23" i="78"/>
  <c r="AC21" i="78"/>
  <c r="AC36" i="78"/>
  <c r="AC29" i="78"/>
  <c r="AC24" i="78"/>
  <c r="AC20" i="78"/>
  <c r="AC19" i="78"/>
  <c r="AC17" i="78"/>
  <c r="AC49" i="78"/>
  <c r="AC31" i="78"/>
  <c r="AC27" i="78"/>
  <c r="AC18" i="78"/>
  <c r="AC22" i="78"/>
  <c r="AC16" i="78"/>
  <c r="AD3" i="77"/>
  <c r="AD2" i="77"/>
  <c r="AB51" i="77"/>
  <c r="AC50" i="77"/>
  <c r="AC45" i="77"/>
  <c r="AC37" i="77"/>
  <c r="AC35" i="77"/>
  <c r="AC38" i="77"/>
  <c r="AC33" i="77"/>
  <c r="AC32" i="77"/>
  <c r="AC30" i="77"/>
  <c r="AC28" i="77"/>
  <c r="AC26" i="77"/>
  <c r="AC23" i="77"/>
  <c r="AC21" i="77"/>
  <c r="AC36" i="77"/>
  <c r="AC29" i="77"/>
  <c r="AC24" i="77"/>
  <c r="AC19" i="77"/>
  <c r="AC17" i="77"/>
  <c r="AC49" i="77"/>
  <c r="AC31" i="77"/>
  <c r="AC27" i="77"/>
  <c r="AC18" i="77"/>
  <c r="AC7" i="77"/>
  <c r="AC22" i="77"/>
  <c r="AC16" i="77"/>
  <c r="AC50" i="76"/>
  <c r="AC37" i="76"/>
  <c r="AC35" i="76"/>
  <c r="AC38" i="76"/>
  <c r="AC33" i="76"/>
  <c r="AC32" i="76"/>
  <c r="AC30" i="76"/>
  <c r="AC28" i="76"/>
  <c r="AC26" i="76"/>
  <c r="AC49" i="76"/>
  <c r="AC36" i="76"/>
  <c r="AC29" i="76"/>
  <c r="AC23" i="76"/>
  <c r="AC21" i="76"/>
  <c r="AC31" i="76"/>
  <c r="AC27" i="76"/>
  <c r="AC24" i="76"/>
  <c r="AC22" i="76"/>
  <c r="AC20" i="76"/>
  <c r="AC18" i="76"/>
  <c r="AC16" i="76"/>
  <c r="AC19" i="76"/>
  <c r="AC17" i="76"/>
  <c r="AD3" i="76"/>
  <c r="AD2" i="76"/>
  <c r="AB51" i="76"/>
  <c r="AC50" i="75"/>
  <c r="AC45" i="75"/>
  <c r="AC37" i="75"/>
  <c r="AC35" i="75"/>
  <c r="AC49" i="75"/>
  <c r="AC38" i="75"/>
  <c r="AC36" i="75"/>
  <c r="AC33" i="75"/>
  <c r="AC31" i="75"/>
  <c r="AC29" i="75"/>
  <c r="AC27" i="75"/>
  <c r="AC32" i="75"/>
  <c r="AC30" i="75"/>
  <c r="AC28" i="75"/>
  <c r="AC24" i="75"/>
  <c r="AC22" i="75"/>
  <c r="AC20" i="75"/>
  <c r="AC19" i="75"/>
  <c r="AC26" i="75"/>
  <c r="AC23" i="75"/>
  <c r="AC21" i="75"/>
  <c r="AC18" i="75"/>
  <c r="AC17" i="75"/>
  <c r="AC16" i="75"/>
  <c r="AC7" i="75"/>
  <c r="AD3" i="75"/>
  <c r="AD2" i="75"/>
  <c r="AC50" i="74"/>
  <c r="AC45" i="74"/>
  <c r="AC37" i="74"/>
  <c r="AC35" i="74"/>
  <c r="AC38" i="74"/>
  <c r="AC33" i="74"/>
  <c r="AC32" i="74"/>
  <c r="AC30" i="74"/>
  <c r="AC28" i="74"/>
  <c r="AC26" i="74"/>
  <c r="AC23" i="74"/>
  <c r="AC21" i="74"/>
  <c r="AC36" i="74"/>
  <c r="AC29" i="74"/>
  <c r="AC24" i="74"/>
  <c r="AC20" i="74"/>
  <c r="AC19" i="74"/>
  <c r="AC17" i="74"/>
  <c r="AC49" i="74"/>
  <c r="AC31" i="74"/>
  <c r="AC27" i="74"/>
  <c r="AC18" i="74"/>
  <c r="AC7" i="74"/>
  <c r="AC22" i="74"/>
  <c r="AC16" i="74"/>
  <c r="AD3" i="74"/>
  <c r="AD2" i="74"/>
  <c r="AC50" i="73"/>
  <c r="AC37" i="73"/>
  <c r="AC35" i="73"/>
  <c r="AC38" i="73"/>
  <c r="AC33" i="73"/>
  <c r="AC32" i="73"/>
  <c r="AC30" i="73"/>
  <c r="AC49" i="73"/>
  <c r="AC36" i="73"/>
  <c r="AC28" i="73"/>
  <c r="AC26" i="73"/>
  <c r="AC23" i="73"/>
  <c r="AC31" i="73"/>
  <c r="AC29" i="73"/>
  <c r="AC27" i="73"/>
  <c r="AC24" i="73"/>
  <c r="AC22" i="73"/>
  <c r="AC20" i="73"/>
  <c r="AC19" i="73"/>
  <c r="AC17" i="73"/>
  <c r="AC21" i="73"/>
  <c r="AC18" i="73"/>
  <c r="AC16" i="73"/>
  <c r="AD3" i="73"/>
  <c r="AD2" i="73"/>
  <c r="AB3" i="54"/>
  <c r="AB2" i="54"/>
  <c r="Z51" i="54"/>
  <c r="AA49" i="54"/>
  <c r="AA50" i="54"/>
  <c r="AA37" i="54"/>
  <c r="AA35" i="54"/>
  <c r="AA32" i="54"/>
  <c r="AA45" i="54"/>
  <c r="AA38" i="54"/>
  <c r="AA33" i="54"/>
  <c r="AA31" i="54"/>
  <c r="AA29" i="54"/>
  <c r="AA27" i="54"/>
  <c r="AA24" i="54"/>
  <c r="AA22" i="54"/>
  <c r="AA20" i="54"/>
  <c r="AA19" i="54"/>
  <c r="AA30" i="54"/>
  <c r="AA26" i="54"/>
  <c r="AA21" i="54"/>
  <c r="AA18" i="54"/>
  <c r="AA16" i="54"/>
  <c r="AA36" i="54"/>
  <c r="AA28" i="54"/>
  <c r="AA23" i="54"/>
  <c r="AA17" i="54"/>
  <c r="AA7" i="54"/>
  <c r="Y51" i="53"/>
  <c r="AA2" i="53"/>
  <c r="AA3" i="53"/>
  <c r="Z50" i="53"/>
  <c r="Z37" i="53"/>
  <c r="Z35" i="53"/>
  <c r="Z49" i="53"/>
  <c r="Z45" i="53"/>
  <c r="Z36" i="53"/>
  <c r="Z33" i="53"/>
  <c r="Z31" i="53"/>
  <c r="Z29" i="53"/>
  <c r="Z27" i="53"/>
  <c r="Z32" i="53"/>
  <c r="Z28" i="53"/>
  <c r="Z26" i="53"/>
  <c r="Z23" i="53"/>
  <c r="Z21" i="53"/>
  <c r="Z18" i="53"/>
  <c r="Z16" i="53"/>
  <c r="Z24" i="53"/>
  <c r="Z38" i="53"/>
  <c r="Z30" i="53"/>
  <c r="Z22" i="53"/>
  <c r="Z19" i="53"/>
  <c r="Z20" i="53"/>
  <c r="Z17" i="53"/>
  <c r="Z7" i="53"/>
  <c r="AC51" i="75" l="1"/>
  <c r="AC51" i="73"/>
  <c r="AE2" i="81"/>
  <c r="AE3" i="81"/>
  <c r="AC51" i="81"/>
  <c r="AD49" i="81"/>
  <c r="AD50" i="81"/>
  <c r="AD38" i="81"/>
  <c r="AD36" i="81"/>
  <c r="AD33" i="81"/>
  <c r="AD37" i="81"/>
  <c r="AD31" i="81"/>
  <c r="AD29" i="81"/>
  <c r="AD27" i="81"/>
  <c r="AD24" i="81"/>
  <c r="AD22" i="81"/>
  <c r="AD20" i="81"/>
  <c r="AD19" i="81"/>
  <c r="AD30" i="81"/>
  <c r="AD32" i="81"/>
  <c r="AD26" i="81"/>
  <c r="AD21" i="81"/>
  <c r="AD17" i="81"/>
  <c r="AD18" i="81"/>
  <c r="AD35" i="81"/>
  <c r="AD28" i="81"/>
  <c r="AD23" i="81"/>
  <c r="AD16" i="81"/>
  <c r="AD51" i="81"/>
  <c r="AD49" i="80"/>
  <c r="AD50" i="80"/>
  <c r="AD38" i="80"/>
  <c r="AD36" i="80"/>
  <c r="AD33" i="80"/>
  <c r="AD37" i="80"/>
  <c r="AD31" i="80"/>
  <c r="AD29" i="80"/>
  <c r="AD27" i="80"/>
  <c r="AD24" i="80"/>
  <c r="AD22" i="80"/>
  <c r="AD20" i="80"/>
  <c r="AD19" i="80"/>
  <c r="AD45" i="80"/>
  <c r="AD35" i="80"/>
  <c r="AD32" i="80"/>
  <c r="AD28" i="80"/>
  <c r="AD23" i="80"/>
  <c r="AD18" i="80"/>
  <c r="AD16" i="80"/>
  <c r="AD30" i="80"/>
  <c r="AD26" i="80"/>
  <c r="AD17" i="80"/>
  <c r="AD21" i="80"/>
  <c r="AD7" i="80"/>
  <c r="AD51" i="80" s="1"/>
  <c r="AE2" i="80"/>
  <c r="AE3" i="80"/>
  <c r="AC51" i="80"/>
  <c r="AE3" i="79"/>
  <c r="AE2" i="79"/>
  <c r="AD50" i="79"/>
  <c r="AD45" i="79"/>
  <c r="AD49" i="79"/>
  <c r="AD37" i="79"/>
  <c r="AD35" i="79"/>
  <c r="AD32" i="79"/>
  <c r="AD30" i="79"/>
  <c r="AD33" i="79"/>
  <c r="AD29" i="79"/>
  <c r="AD27" i="79"/>
  <c r="AD36" i="79"/>
  <c r="AD28" i="79"/>
  <c r="AD24" i="79"/>
  <c r="AD22" i="79"/>
  <c r="AD20" i="79"/>
  <c r="AD19" i="79"/>
  <c r="AD17" i="79"/>
  <c r="AD38" i="79"/>
  <c r="AD21" i="79"/>
  <c r="AD16" i="79"/>
  <c r="AD31" i="79"/>
  <c r="AD26" i="79"/>
  <c r="AD23" i="79"/>
  <c r="AD18" i="79"/>
  <c r="AD7" i="79"/>
  <c r="AD51" i="79" s="1"/>
  <c r="AC51" i="79"/>
  <c r="AE2" i="78"/>
  <c r="AE3" i="78"/>
  <c r="AC51" i="78"/>
  <c r="AD49" i="78"/>
  <c r="AD50" i="78"/>
  <c r="AD38" i="78"/>
  <c r="AD36" i="78"/>
  <c r="AD33" i="78"/>
  <c r="AD37" i="78"/>
  <c r="AD31" i="78"/>
  <c r="AD29" i="78"/>
  <c r="AD27" i="78"/>
  <c r="AD24" i="78"/>
  <c r="AD22" i="78"/>
  <c r="AD20" i="78"/>
  <c r="AD19" i="78"/>
  <c r="AD45" i="78"/>
  <c r="AD35" i="78"/>
  <c r="AD32" i="78"/>
  <c r="AD28" i="78"/>
  <c r="AD23" i="78"/>
  <c r="AD18" i="78"/>
  <c r="AD16" i="78"/>
  <c r="AD30" i="78"/>
  <c r="AD26" i="78"/>
  <c r="AD17" i="78"/>
  <c r="AD21" i="78"/>
  <c r="AD49" i="77"/>
  <c r="AD50" i="77"/>
  <c r="AD38" i="77"/>
  <c r="AD36" i="77"/>
  <c r="AD33" i="77"/>
  <c r="AD37" i="77"/>
  <c r="AD31" i="77"/>
  <c r="AD29" i="77"/>
  <c r="AD27" i="77"/>
  <c r="AD24" i="77"/>
  <c r="AD22" i="77"/>
  <c r="AD20" i="77"/>
  <c r="AD19" i="77"/>
  <c r="AD45" i="77"/>
  <c r="AD35" i="77"/>
  <c r="AD32" i="77"/>
  <c r="AD28" i="77"/>
  <c r="AD23" i="77"/>
  <c r="AD18" i="77"/>
  <c r="AD16" i="77"/>
  <c r="AD30" i="77"/>
  <c r="AD26" i="77"/>
  <c r="AD17" i="77"/>
  <c r="AD21" i="77"/>
  <c r="AD7" i="77"/>
  <c r="AD51" i="77" s="1"/>
  <c r="AC51" i="77"/>
  <c r="AE2" i="77"/>
  <c r="AE3" i="77"/>
  <c r="AD49" i="76"/>
  <c r="AD50" i="76"/>
  <c r="AD38" i="76"/>
  <c r="AD36" i="76"/>
  <c r="AD33" i="76"/>
  <c r="AD37" i="76"/>
  <c r="AD31" i="76"/>
  <c r="AD29" i="76"/>
  <c r="AD27" i="76"/>
  <c r="AD45" i="76"/>
  <c r="AD35" i="76"/>
  <c r="AD32" i="76"/>
  <c r="AD28" i="76"/>
  <c r="AD24" i="76"/>
  <c r="AD22" i="76"/>
  <c r="AD20" i="76"/>
  <c r="AD30" i="76"/>
  <c r="AD26" i="76"/>
  <c r="AD23" i="76"/>
  <c r="AD21" i="76"/>
  <c r="AD19" i="76"/>
  <c r="AD17" i="76"/>
  <c r="AD7" i="76"/>
  <c r="AD18" i="76"/>
  <c r="AD16" i="76"/>
  <c r="AE2" i="76"/>
  <c r="AE3" i="76"/>
  <c r="AC51" i="76"/>
  <c r="AD49" i="75"/>
  <c r="AD50" i="75"/>
  <c r="AD38" i="75"/>
  <c r="AD36" i="75"/>
  <c r="AD37" i="75"/>
  <c r="AD35" i="75"/>
  <c r="AD32" i="75"/>
  <c r="AD30" i="75"/>
  <c r="AD28" i="75"/>
  <c r="AD33" i="75"/>
  <c r="AD31" i="75"/>
  <c r="AD29" i="75"/>
  <c r="AD27" i="75"/>
  <c r="AD26" i="75"/>
  <c r="AD23" i="75"/>
  <c r="AD21" i="75"/>
  <c r="AD18" i="75"/>
  <c r="AD24" i="75"/>
  <c r="AD22" i="75"/>
  <c r="AD20" i="75"/>
  <c r="AD19" i="75"/>
  <c r="AD17" i="75"/>
  <c r="AD16" i="75"/>
  <c r="AE2" i="75"/>
  <c r="AE3" i="75"/>
  <c r="AE2" i="74"/>
  <c r="AE3" i="74"/>
  <c r="AD49" i="74"/>
  <c r="AD50" i="74"/>
  <c r="AD38" i="74"/>
  <c r="AD36" i="74"/>
  <c r="AD33" i="74"/>
  <c r="AD37" i="74"/>
  <c r="AD31" i="74"/>
  <c r="AD29" i="74"/>
  <c r="AD27" i="74"/>
  <c r="AD24" i="74"/>
  <c r="AD22" i="74"/>
  <c r="AD19" i="74"/>
  <c r="AD45" i="74"/>
  <c r="AD35" i="74"/>
  <c r="AD32" i="74"/>
  <c r="AD28" i="74"/>
  <c r="AD23" i="74"/>
  <c r="AD18" i="74"/>
  <c r="AD16" i="74"/>
  <c r="AD30" i="74"/>
  <c r="AD26" i="74"/>
  <c r="AD17" i="74"/>
  <c r="AD21" i="74"/>
  <c r="AD7" i="74"/>
  <c r="AD51" i="74" s="1"/>
  <c r="AC51" i="74"/>
  <c r="AE2" i="73"/>
  <c r="AE3" i="73"/>
  <c r="AD49" i="73"/>
  <c r="AD50" i="73"/>
  <c r="AD38" i="73"/>
  <c r="AD36" i="73"/>
  <c r="AD33" i="73"/>
  <c r="AD37" i="73"/>
  <c r="AD31" i="73"/>
  <c r="AD45" i="73"/>
  <c r="AD35" i="73"/>
  <c r="AD32" i="73"/>
  <c r="AD29" i="73"/>
  <c r="AD27" i="73"/>
  <c r="AD24" i="73"/>
  <c r="AD30" i="73"/>
  <c r="AD28" i="73"/>
  <c r="AD26" i="73"/>
  <c r="AD23" i="73"/>
  <c r="AD21" i="73"/>
  <c r="AD18" i="73"/>
  <c r="AD16" i="73"/>
  <c r="AD22" i="73"/>
  <c r="AD20" i="73"/>
  <c r="AD19" i="73"/>
  <c r="AD17" i="73"/>
  <c r="AD7" i="73"/>
  <c r="AD51" i="73" s="1"/>
  <c r="AA51" i="54"/>
  <c r="AC2" i="54"/>
  <c r="AC3" i="54"/>
  <c r="AB50" i="54"/>
  <c r="AB45" i="54"/>
  <c r="AB38" i="54"/>
  <c r="AB36" i="54"/>
  <c r="AB33" i="54"/>
  <c r="AB49" i="54"/>
  <c r="AB35" i="54"/>
  <c r="AB30" i="54"/>
  <c r="AB28" i="54"/>
  <c r="AB26" i="54"/>
  <c r="AB23" i="54"/>
  <c r="AB21" i="54"/>
  <c r="AB18" i="54"/>
  <c r="AB32" i="54"/>
  <c r="AB31" i="54"/>
  <c r="AB27" i="54"/>
  <c r="AB22" i="54"/>
  <c r="AB19" i="54"/>
  <c r="AB17" i="54"/>
  <c r="AB7" i="54"/>
  <c r="AB37" i="54"/>
  <c r="AB29" i="54"/>
  <c r="AB24" i="54"/>
  <c r="AB16" i="54"/>
  <c r="Z51" i="53"/>
  <c r="AB3" i="53"/>
  <c r="AB7" i="53" s="1"/>
  <c r="AB2" i="53"/>
  <c r="AA49" i="53"/>
  <c r="AA50" i="53"/>
  <c r="AA45" i="53"/>
  <c r="AA38" i="53"/>
  <c r="AA36" i="53"/>
  <c r="AA37" i="53"/>
  <c r="AA35" i="53"/>
  <c r="AA32" i="53"/>
  <c r="AA30" i="53"/>
  <c r="AA28" i="53"/>
  <c r="AA33" i="53"/>
  <c r="AA29" i="53"/>
  <c r="AA24" i="53"/>
  <c r="AA22" i="53"/>
  <c r="AA20" i="53"/>
  <c r="AA19" i="53"/>
  <c r="AA17" i="53"/>
  <c r="AA27" i="53"/>
  <c r="AA26" i="53"/>
  <c r="AA31" i="53"/>
  <c r="AA23" i="53"/>
  <c r="AA16" i="53"/>
  <c r="AA7" i="53"/>
  <c r="AA21" i="53"/>
  <c r="AA18" i="53"/>
  <c r="AD51" i="78" l="1"/>
  <c r="AD51" i="75"/>
  <c r="AE50" i="81"/>
  <c r="AE49" i="81"/>
  <c r="AE37" i="81"/>
  <c r="AE36" i="81"/>
  <c r="AE32" i="81"/>
  <c r="AE30" i="81"/>
  <c r="AE28" i="81"/>
  <c r="AE26" i="81"/>
  <c r="AE23" i="81"/>
  <c r="AE21" i="81"/>
  <c r="AE38" i="81"/>
  <c r="AE29" i="81"/>
  <c r="AE33" i="81"/>
  <c r="AE31" i="81"/>
  <c r="AE24" i="81"/>
  <c r="AE20" i="81"/>
  <c r="AE19" i="81"/>
  <c r="AE18" i="81"/>
  <c r="AE27" i="81"/>
  <c r="AE17" i="81"/>
  <c r="AE16" i="81"/>
  <c r="AE22" i="81"/>
  <c r="AF3" i="81"/>
  <c r="AF2" i="81"/>
  <c r="AF3" i="80"/>
  <c r="AF2" i="80"/>
  <c r="AE50" i="80"/>
  <c r="AE45" i="80"/>
  <c r="AE49" i="80"/>
  <c r="AE37" i="80"/>
  <c r="AE35" i="80"/>
  <c r="AE36" i="80"/>
  <c r="AE32" i="80"/>
  <c r="AE30" i="80"/>
  <c r="AE28" i="80"/>
  <c r="AE26" i="80"/>
  <c r="AE23" i="80"/>
  <c r="AE21" i="80"/>
  <c r="AE33" i="80"/>
  <c r="AE31" i="80"/>
  <c r="AE27" i="80"/>
  <c r="AE22" i="80"/>
  <c r="AE17" i="80"/>
  <c r="AE38" i="80"/>
  <c r="AE29" i="80"/>
  <c r="AE24" i="80"/>
  <c r="AE16" i="80"/>
  <c r="AE7" i="80"/>
  <c r="AE20" i="80"/>
  <c r="AE19" i="80"/>
  <c r="AE18" i="80"/>
  <c r="AF3" i="79"/>
  <c r="AF2" i="79"/>
  <c r="AE49" i="79"/>
  <c r="AE38" i="79"/>
  <c r="AE36" i="79"/>
  <c r="AE33" i="79"/>
  <c r="AE31" i="79"/>
  <c r="AE37" i="79"/>
  <c r="AE32" i="79"/>
  <c r="AE28" i="79"/>
  <c r="AE26" i="79"/>
  <c r="AE50" i="79"/>
  <c r="AE35" i="79"/>
  <c r="AE27" i="79"/>
  <c r="AE23" i="79"/>
  <c r="AE21" i="79"/>
  <c r="AE18" i="79"/>
  <c r="AE16" i="79"/>
  <c r="AE30" i="79"/>
  <c r="AE29" i="79"/>
  <c r="AE24" i="79"/>
  <c r="AE19" i="79"/>
  <c r="AE22" i="79"/>
  <c r="AE17" i="79"/>
  <c r="AE50" i="78"/>
  <c r="AE49" i="78"/>
  <c r="AE37" i="78"/>
  <c r="AE35" i="78"/>
  <c r="AE36" i="78"/>
  <c r="AE32" i="78"/>
  <c r="AE30" i="78"/>
  <c r="AE28" i="78"/>
  <c r="AE26" i="78"/>
  <c r="AE23" i="78"/>
  <c r="AE21" i="78"/>
  <c r="AE33" i="78"/>
  <c r="AE31" i="78"/>
  <c r="AE27" i="78"/>
  <c r="AE22" i="78"/>
  <c r="AE17" i="78"/>
  <c r="AE38" i="78"/>
  <c r="AE29" i="78"/>
  <c r="AE24" i="78"/>
  <c r="AE16" i="78"/>
  <c r="AE20" i="78"/>
  <c r="AE19" i="78"/>
  <c r="AE18" i="78"/>
  <c r="AF3" i="78"/>
  <c r="AF2" i="78"/>
  <c r="AF3" i="77"/>
  <c r="AF2" i="77"/>
  <c r="AE50" i="77"/>
  <c r="AE49" i="77"/>
  <c r="AE37" i="77"/>
  <c r="AE35" i="77"/>
  <c r="AE36" i="77"/>
  <c r="AE32" i="77"/>
  <c r="AE30" i="77"/>
  <c r="AE28" i="77"/>
  <c r="AE26" i="77"/>
  <c r="AE23" i="77"/>
  <c r="AE21" i="77"/>
  <c r="AE33" i="77"/>
  <c r="AE31" i="77"/>
  <c r="AE27" i="77"/>
  <c r="AE22" i="77"/>
  <c r="AE17" i="77"/>
  <c r="AE38" i="77"/>
  <c r="AE29" i="77"/>
  <c r="AE24" i="77"/>
  <c r="AE16" i="77"/>
  <c r="AE20" i="77"/>
  <c r="AE19" i="77"/>
  <c r="AE18" i="77"/>
  <c r="AF3" i="76"/>
  <c r="AF2" i="76"/>
  <c r="AE50" i="76"/>
  <c r="AE49" i="76"/>
  <c r="AE37" i="76"/>
  <c r="AE35" i="76"/>
  <c r="AE36" i="76"/>
  <c r="AE32" i="76"/>
  <c r="AE30" i="76"/>
  <c r="AE28" i="76"/>
  <c r="AE26" i="76"/>
  <c r="AE38" i="76"/>
  <c r="AE33" i="76"/>
  <c r="AE31" i="76"/>
  <c r="AE27" i="76"/>
  <c r="AE23" i="76"/>
  <c r="AE21" i="76"/>
  <c r="AE29" i="76"/>
  <c r="AE24" i="76"/>
  <c r="AE22" i="76"/>
  <c r="AE20" i="76"/>
  <c r="AE18" i="76"/>
  <c r="AE16" i="76"/>
  <c r="AE19" i="76"/>
  <c r="AE17" i="76"/>
  <c r="AD51" i="76"/>
  <c r="AF3" i="75"/>
  <c r="AF2" i="75"/>
  <c r="AE50" i="75"/>
  <c r="AE45" i="75"/>
  <c r="AE49" i="75"/>
  <c r="AE37" i="75"/>
  <c r="AE35" i="75"/>
  <c r="AE38" i="75"/>
  <c r="AE33" i="75"/>
  <c r="AE31" i="75"/>
  <c r="AE29" i="75"/>
  <c r="AE27" i="75"/>
  <c r="AE36" i="75"/>
  <c r="AE32" i="75"/>
  <c r="AE30" i="75"/>
  <c r="AE28" i="75"/>
  <c r="AE24" i="75"/>
  <c r="AE22" i="75"/>
  <c r="AE20" i="75"/>
  <c r="AE19" i="75"/>
  <c r="AE17" i="75"/>
  <c r="AE26" i="75"/>
  <c r="AE23" i="75"/>
  <c r="AE21" i="75"/>
  <c r="AE18" i="75"/>
  <c r="AE16" i="75"/>
  <c r="AE7" i="75"/>
  <c r="AE51" i="75" s="1"/>
  <c r="AE50" i="74"/>
  <c r="AE49" i="74"/>
  <c r="AE37" i="74"/>
  <c r="AE35" i="74"/>
  <c r="AE36" i="74"/>
  <c r="AE32" i="74"/>
  <c r="AE30" i="74"/>
  <c r="AE28" i="74"/>
  <c r="AE26" i="74"/>
  <c r="AE23" i="74"/>
  <c r="AE21" i="74"/>
  <c r="AE33" i="74"/>
  <c r="AE31" i="74"/>
  <c r="AE27" i="74"/>
  <c r="AE22" i="74"/>
  <c r="AE17" i="74"/>
  <c r="AE38" i="74"/>
  <c r="AE29" i="74"/>
  <c r="AE24" i="74"/>
  <c r="AE16" i="74"/>
  <c r="AE20" i="74"/>
  <c r="AE19" i="74"/>
  <c r="AE18" i="74"/>
  <c r="AF3" i="74"/>
  <c r="AF2" i="74"/>
  <c r="AE50" i="73"/>
  <c r="AE45" i="73"/>
  <c r="AE49" i="73"/>
  <c r="AE37" i="73"/>
  <c r="AE35" i="73"/>
  <c r="AE36" i="73"/>
  <c r="AE32" i="73"/>
  <c r="AE30" i="73"/>
  <c r="AE38" i="73"/>
  <c r="AE33" i="73"/>
  <c r="AE31" i="73"/>
  <c r="AE28" i="73"/>
  <c r="AE26" i="73"/>
  <c r="AE23" i="73"/>
  <c r="AE29" i="73"/>
  <c r="AE27" i="73"/>
  <c r="AE24" i="73"/>
  <c r="AE22" i="73"/>
  <c r="AE20" i="73"/>
  <c r="AE19" i="73"/>
  <c r="AE17" i="73"/>
  <c r="AE21" i="73"/>
  <c r="AE18" i="73"/>
  <c r="AE16" i="73"/>
  <c r="AE51" i="73"/>
  <c r="AF3" i="73"/>
  <c r="AF2" i="73"/>
  <c r="AB51" i="54"/>
  <c r="AC49" i="54"/>
  <c r="AC45" i="54"/>
  <c r="AC37" i="54"/>
  <c r="AC35" i="54"/>
  <c r="AC32" i="54"/>
  <c r="AC50" i="54"/>
  <c r="AC36" i="54"/>
  <c r="AC31" i="54"/>
  <c r="AC29" i="54"/>
  <c r="AC27" i="54"/>
  <c r="AC24" i="54"/>
  <c r="AC22" i="54"/>
  <c r="AC20" i="54"/>
  <c r="AC19" i="54"/>
  <c r="AC33" i="54"/>
  <c r="AC28" i="54"/>
  <c r="AC23" i="54"/>
  <c r="AC16" i="54"/>
  <c r="AC38" i="54"/>
  <c r="AC30" i="54"/>
  <c r="AC26" i="54"/>
  <c r="AC21" i="54"/>
  <c r="AC18" i="54"/>
  <c r="AC17" i="54"/>
  <c r="AC7" i="54"/>
  <c r="AD2" i="54"/>
  <c r="AD3" i="54"/>
  <c r="AC2" i="53"/>
  <c r="AC3" i="53"/>
  <c r="AC7" i="53" s="1"/>
  <c r="AA51" i="53"/>
  <c r="AB50" i="53"/>
  <c r="AB49" i="53"/>
  <c r="AB37" i="53"/>
  <c r="AB35" i="53"/>
  <c r="AB38" i="53"/>
  <c r="AB36" i="53"/>
  <c r="AB33" i="53"/>
  <c r="AB31" i="53"/>
  <c r="AB29" i="53"/>
  <c r="AB27" i="53"/>
  <c r="AB45" i="53"/>
  <c r="AB30" i="53"/>
  <c r="AB26" i="53"/>
  <c r="AB23" i="53"/>
  <c r="AB21" i="53"/>
  <c r="AB18" i="53"/>
  <c r="AB16" i="53"/>
  <c r="AB28" i="53"/>
  <c r="AB32" i="53"/>
  <c r="AB24" i="53"/>
  <c r="AB20" i="53"/>
  <c r="AB17" i="53"/>
  <c r="AB22" i="53"/>
  <c r="AB19" i="53"/>
  <c r="AG2" i="75" l="1"/>
  <c r="AG3" i="75"/>
  <c r="AF49" i="81"/>
  <c r="AQ49" i="81" s="1"/>
  <c r="AQ45" i="81"/>
  <c r="AF38" i="81"/>
  <c r="AQ38" i="81" s="1"/>
  <c r="AF36" i="81"/>
  <c r="AQ36" i="81" s="1"/>
  <c r="AF33" i="81"/>
  <c r="AQ33" i="81" s="1"/>
  <c r="AF50" i="81"/>
  <c r="AF35" i="81"/>
  <c r="AQ35" i="81" s="1"/>
  <c r="AF31" i="81"/>
  <c r="AQ31" i="81" s="1"/>
  <c r="AF29" i="81"/>
  <c r="AQ29" i="81" s="1"/>
  <c r="AF27" i="81"/>
  <c r="AQ27" i="81" s="1"/>
  <c r="AF24" i="81"/>
  <c r="AQ24" i="81" s="1"/>
  <c r="AF22" i="81"/>
  <c r="AQ22" i="81" s="1"/>
  <c r="AF20" i="81"/>
  <c r="AQ20" i="81" s="1"/>
  <c r="AF19" i="81"/>
  <c r="AQ19" i="81" s="1"/>
  <c r="AF37" i="81"/>
  <c r="AQ37" i="81" s="1"/>
  <c r="AF32" i="81"/>
  <c r="AQ32" i="81" s="1"/>
  <c r="AF28" i="81"/>
  <c r="AQ28" i="81" s="1"/>
  <c r="AF30" i="81"/>
  <c r="AQ30" i="81" s="1"/>
  <c r="AF23" i="81"/>
  <c r="AQ23" i="81" s="1"/>
  <c r="AF17" i="81"/>
  <c r="AQ17" i="81" s="1"/>
  <c r="AF26" i="81"/>
  <c r="AQ26" i="81" s="1"/>
  <c r="AF21" i="81"/>
  <c r="AQ21" i="81" s="1"/>
  <c r="AF18" i="81"/>
  <c r="AQ18" i="81" s="1"/>
  <c r="AF16" i="81"/>
  <c r="AQ16" i="81" s="1"/>
  <c r="AE51" i="81"/>
  <c r="AG2" i="81"/>
  <c r="AG3" i="81"/>
  <c r="AE51" i="80"/>
  <c r="AG2" i="80"/>
  <c r="AG3" i="80"/>
  <c r="AF49" i="80"/>
  <c r="AP49" i="80" s="1"/>
  <c r="AF45" i="80"/>
  <c r="AP45" i="80" s="1"/>
  <c r="AF38" i="80"/>
  <c r="AP38" i="80" s="1"/>
  <c r="AF36" i="80"/>
  <c r="AP36" i="80" s="1"/>
  <c r="AF33" i="80"/>
  <c r="AP33" i="80" s="1"/>
  <c r="AF50" i="80"/>
  <c r="AF35" i="80"/>
  <c r="AP35" i="80" s="1"/>
  <c r="AF31" i="80"/>
  <c r="AP31" i="80" s="1"/>
  <c r="AF29" i="80"/>
  <c r="AP29" i="80" s="1"/>
  <c r="AF27" i="80"/>
  <c r="AP27" i="80" s="1"/>
  <c r="AF24" i="80"/>
  <c r="AP24" i="80" s="1"/>
  <c r="AF22" i="80"/>
  <c r="AP22" i="80" s="1"/>
  <c r="AF20" i="80"/>
  <c r="AP20" i="80" s="1"/>
  <c r="AF19" i="80"/>
  <c r="AP19" i="80" s="1"/>
  <c r="AF30" i="80"/>
  <c r="AP30" i="80" s="1"/>
  <c r="AF26" i="80"/>
  <c r="AP26" i="80" s="1"/>
  <c r="AF21" i="80"/>
  <c r="AP21" i="80" s="1"/>
  <c r="AF18" i="80"/>
  <c r="AP18" i="80" s="1"/>
  <c r="AF16" i="80"/>
  <c r="AP16" i="80" s="1"/>
  <c r="AF37" i="80"/>
  <c r="AP37" i="80" s="1"/>
  <c r="AF32" i="80"/>
  <c r="AP32" i="80" s="1"/>
  <c r="AF28" i="80"/>
  <c r="AP28" i="80" s="1"/>
  <c r="AF23" i="80"/>
  <c r="AP23" i="80" s="1"/>
  <c r="AF17" i="80"/>
  <c r="AP17" i="80" s="1"/>
  <c r="AF7" i="80"/>
  <c r="AE51" i="79"/>
  <c r="AG3" i="79"/>
  <c r="AG2" i="79"/>
  <c r="AF50" i="79"/>
  <c r="AQ45" i="79"/>
  <c r="AF38" i="79"/>
  <c r="AQ38" i="79" s="1"/>
  <c r="AF37" i="79"/>
  <c r="AQ37" i="79" s="1"/>
  <c r="AF35" i="79"/>
  <c r="AQ35" i="79" s="1"/>
  <c r="AF32" i="79"/>
  <c r="AQ32" i="79" s="1"/>
  <c r="AF30" i="79"/>
  <c r="AQ30" i="79" s="1"/>
  <c r="AF49" i="79"/>
  <c r="AQ49" i="79" s="1"/>
  <c r="AF36" i="79"/>
  <c r="AQ36" i="79" s="1"/>
  <c r="AF31" i="79"/>
  <c r="AQ31" i="79" s="1"/>
  <c r="AF29" i="79"/>
  <c r="AQ29" i="79" s="1"/>
  <c r="AF27" i="79"/>
  <c r="AQ27" i="79" s="1"/>
  <c r="AF33" i="79"/>
  <c r="AQ33" i="79" s="1"/>
  <c r="AF26" i="79"/>
  <c r="AQ26" i="79" s="1"/>
  <c r="AF24" i="79"/>
  <c r="AQ24" i="79" s="1"/>
  <c r="AF22" i="79"/>
  <c r="AQ22" i="79" s="1"/>
  <c r="AF20" i="79"/>
  <c r="AQ20" i="79" s="1"/>
  <c r="AF19" i="79"/>
  <c r="AQ19" i="79" s="1"/>
  <c r="AF17" i="79"/>
  <c r="AQ17" i="79" s="1"/>
  <c r="AF28" i="79"/>
  <c r="AQ28" i="79" s="1"/>
  <c r="AF23" i="79"/>
  <c r="AQ23" i="79" s="1"/>
  <c r="AF18" i="79"/>
  <c r="AQ18" i="79" s="1"/>
  <c r="AF21" i="79"/>
  <c r="AQ21" i="79" s="1"/>
  <c r="AF16" i="79"/>
  <c r="AQ16" i="79" s="1"/>
  <c r="AF49" i="78"/>
  <c r="AP49" i="78" s="1"/>
  <c r="AP45" i="78"/>
  <c r="AF38" i="78"/>
  <c r="AP38" i="78" s="1"/>
  <c r="AF36" i="78"/>
  <c r="AP36" i="78" s="1"/>
  <c r="AF33" i="78"/>
  <c r="AP33" i="78" s="1"/>
  <c r="AF50" i="78"/>
  <c r="AF35" i="78"/>
  <c r="AP35" i="78" s="1"/>
  <c r="AF31" i="78"/>
  <c r="AP31" i="78" s="1"/>
  <c r="AF29" i="78"/>
  <c r="AP29" i="78" s="1"/>
  <c r="AF27" i="78"/>
  <c r="AP27" i="78" s="1"/>
  <c r="AF24" i="78"/>
  <c r="AP24" i="78" s="1"/>
  <c r="AF22" i="78"/>
  <c r="AP22" i="78" s="1"/>
  <c r="AF20" i="78"/>
  <c r="AP20" i="78" s="1"/>
  <c r="AF19" i="78"/>
  <c r="AP19" i="78" s="1"/>
  <c r="AF30" i="78"/>
  <c r="AP30" i="78" s="1"/>
  <c r="AF26" i="78"/>
  <c r="AP26" i="78" s="1"/>
  <c r="AF21" i="78"/>
  <c r="AP21" i="78" s="1"/>
  <c r="AF18" i="78"/>
  <c r="AP18" i="78" s="1"/>
  <c r="AF16" i="78"/>
  <c r="AP16" i="78" s="1"/>
  <c r="AF37" i="78"/>
  <c r="AP37" i="78" s="1"/>
  <c r="AF32" i="78"/>
  <c r="AP32" i="78" s="1"/>
  <c r="AF28" i="78"/>
  <c r="AP28" i="78" s="1"/>
  <c r="AF23" i="78"/>
  <c r="AP23" i="78" s="1"/>
  <c r="AF17" i="78"/>
  <c r="AP17" i="78" s="1"/>
  <c r="AE51" i="78"/>
  <c r="AG2" i="78"/>
  <c r="AG3" i="78"/>
  <c r="AF49" i="77"/>
  <c r="AQ49" i="77" s="1"/>
  <c r="AF45" i="77"/>
  <c r="AQ45" i="77" s="1"/>
  <c r="AF38" i="77"/>
  <c r="AQ38" i="77" s="1"/>
  <c r="AF36" i="77"/>
  <c r="AQ36" i="77" s="1"/>
  <c r="AF33" i="77"/>
  <c r="AQ33" i="77" s="1"/>
  <c r="AF50" i="77"/>
  <c r="AF35" i="77"/>
  <c r="AQ35" i="77" s="1"/>
  <c r="AF31" i="77"/>
  <c r="AQ31" i="77" s="1"/>
  <c r="AF29" i="77"/>
  <c r="AQ29" i="77" s="1"/>
  <c r="AF27" i="77"/>
  <c r="AQ27" i="77" s="1"/>
  <c r="AF24" i="77"/>
  <c r="AQ24" i="77" s="1"/>
  <c r="AF22" i="77"/>
  <c r="AQ22" i="77" s="1"/>
  <c r="AF20" i="77"/>
  <c r="AQ20" i="77" s="1"/>
  <c r="AF19" i="77"/>
  <c r="AQ19" i="77" s="1"/>
  <c r="AF30" i="77"/>
  <c r="AQ30" i="77" s="1"/>
  <c r="AF26" i="77"/>
  <c r="AQ26" i="77" s="1"/>
  <c r="AF21" i="77"/>
  <c r="AQ21" i="77" s="1"/>
  <c r="AF18" i="77"/>
  <c r="AQ18" i="77" s="1"/>
  <c r="AF16" i="77"/>
  <c r="AQ16" i="77" s="1"/>
  <c r="AF37" i="77"/>
  <c r="AQ37" i="77" s="1"/>
  <c r="AF32" i="77"/>
  <c r="AQ32" i="77" s="1"/>
  <c r="AF28" i="77"/>
  <c r="AQ28" i="77" s="1"/>
  <c r="AF23" i="77"/>
  <c r="AQ23" i="77" s="1"/>
  <c r="AF17" i="77"/>
  <c r="AQ17" i="77" s="1"/>
  <c r="AF7" i="77"/>
  <c r="AE51" i="77"/>
  <c r="AG2" i="77"/>
  <c r="AG3" i="77"/>
  <c r="AG2" i="76"/>
  <c r="AG3" i="76"/>
  <c r="AE51" i="76"/>
  <c r="AF49" i="76"/>
  <c r="AQ49" i="76" s="1"/>
  <c r="AQ45" i="76"/>
  <c r="AF38" i="76"/>
  <c r="AQ38" i="76" s="1"/>
  <c r="AF36" i="76"/>
  <c r="AQ36" i="76" s="1"/>
  <c r="AF33" i="76"/>
  <c r="AQ33" i="76" s="1"/>
  <c r="AF50" i="76"/>
  <c r="AF35" i="76"/>
  <c r="AQ35" i="76" s="1"/>
  <c r="AF31" i="76"/>
  <c r="AQ31" i="76" s="1"/>
  <c r="AF29" i="76"/>
  <c r="AQ29" i="76" s="1"/>
  <c r="AF27" i="76"/>
  <c r="AQ27" i="76" s="1"/>
  <c r="AF37" i="76"/>
  <c r="AQ37" i="76" s="1"/>
  <c r="AF32" i="76"/>
  <c r="AQ32" i="76" s="1"/>
  <c r="AF30" i="76"/>
  <c r="AQ30" i="76" s="1"/>
  <c r="AF26" i="76"/>
  <c r="AQ26" i="76" s="1"/>
  <c r="AF24" i="76"/>
  <c r="AQ24" i="76" s="1"/>
  <c r="AF22" i="76"/>
  <c r="AQ22" i="76" s="1"/>
  <c r="AQ20" i="76"/>
  <c r="AF28" i="76"/>
  <c r="AQ28" i="76" s="1"/>
  <c r="AF23" i="76"/>
  <c r="AQ23" i="76" s="1"/>
  <c r="AF21" i="76"/>
  <c r="AQ21" i="76" s="1"/>
  <c r="AF19" i="76"/>
  <c r="AQ19" i="76" s="1"/>
  <c r="AF17" i="76"/>
  <c r="AQ17" i="76" s="1"/>
  <c r="AF18" i="76"/>
  <c r="AQ18" i="76" s="1"/>
  <c r="AF16" i="76"/>
  <c r="AQ16" i="76" s="1"/>
  <c r="AF49" i="75"/>
  <c r="AP49" i="75" s="1"/>
  <c r="AP45" i="75"/>
  <c r="AF38" i="75"/>
  <c r="AP38" i="75" s="1"/>
  <c r="AF36" i="75"/>
  <c r="AP36" i="75" s="1"/>
  <c r="AF50" i="75"/>
  <c r="AF37" i="75"/>
  <c r="AP37" i="75" s="1"/>
  <c r="AF32" i="75"/>
  <c r="AP32" i="75" s="1"/>
  <c r="AF30" i="75"/>
  <c r="AP30" i="75" s="1"/>
  <c r="AF28" i="75"/>
  <c r="AP28" i="75" s="1"/>
  <c r="AF35" i="75"/>
  <c r="AP35" i="75" s="1"/>
  <c r="AF33" i="75"/>
  <c r="AP33" i="75" s="1"/>
  <c r="AF31" i="75"/>
  <c r="AP31" i="75" s="1"/>
  <c r="AF29" i="75"/>
  <c r="AP29" i="75" s="1"/>
  <c r="AF27" i="75"/>
  <c r="AP27" i="75" s="1"/>
  <c r="AF26" i="75"/>
  <c r="AP26" i="75" s="1"/>
  <c r="AF23" i="75"/>
  <c r="AP23" i="75" s="1"/>
  <c r="AF21" i="75"/>
  <c r="AP21" i="75" s="1"/>
  <c r="AF18" i="75"/>
  <c r="AP18" i="75" s="1"/>
  <c r="AF24" i="75"/>
  <c r="AP24" i="75" s="1"/>
  <c r="AF22" i="75"/>
  <c r="AP22" i="75" s="1"/>
  <c r="AF20" i="75"/>
  <c r="AP20" i="75" s="1"/>
  <c r="AF19" i="75"/>
  <c r="AP19" i="75" s="1"/>
  <c r="AF17" i="75"/>
  <c r="AP17" i="75" s="1"/>
  <c r="AF16" i="75"/>
  <c r="AP16" i="75" s="1"/>
  <c r="AF49" i="74"/>
  <c r="AQ49" i="74" s="1"/>
  <c r="AQ45" i="74"/>
  <c r="AF38" i="74"/>
  <c r="AQ38" i="74" s="1"/>
  <c r="AF36" i="74"/>
  <c r="AQ36" i="74" s="1"/>
  <c r="AF33" i="74"/>
  <c r="AQ33" i="74" s="1"/>
  <c r="AF50" i="74"/>
  <c r="AF35" i="74"/>
  <c r="AQ35" i="74" s="1"/>
  <c r="AF31" i="74"/>
  <c r="AQ31" i="74" s="1"/>
  <c r="AF29" i="74"/>
  <c r="AQ29" i="74" s="1"/>
  <c r="AF27" i="74"/>
  <c r="AQ27" i="74" s="1"/>
  <c r="AF24" i="74"/>
  <c r="AQ24" i="74" s="1"/>
  <c r="AF22" i="74"/>
  <c r="AQ22" i="74" s="1"/>
  <c r="AF20" i="74"/>
  <c r="AQ20" i="74" s="1"/>
  <c r="AF19" i="74"/>
  <c r="AQ19" i="74" s="1"/>
  <c r="AF30" i="74"/>
  <c r="AQ30" i="74" s="1"/>
  <c r="AF26" i="74"/>
  <c r="AQ26" i="74" s="1"/>
  <c r="AF21" i="74"/>
  <c r="AQ21" i="74" s="1"/>
  <c r="AF18" i="74"/>
  <c r="AQ18" i="74" s="1"/>
  <c r="AF16" i="74"/>
  <c r="AQ16" i="74" s="1"/>
  <c r="AF37" i="74"/>
  <c r="AQ37" i="74" s="1"/>
  <c r="AF32" i="74"/>
  <c r="AQ32" i="74" s="1"/>
  <c r="AF28" i="74"/>
  <c r="AQ28" i="74" s="1"/>
  <c r="AF23" i="74"/>
  <c r="AQ23" i="74" s="1"/>
  <c r="AF17" i="74"/>
  <c r="AQ17" i="74" s="1"/>
  <c r="AE51" i="74"/>
  <c r="AG2" i="74"/>
  <c r="AG3" i="74"/>
  <c r="AG2" i="73"/>
  <c r="AG3" i="73"/>
  <c r="AF49" i="73"/>
  <c r="AP49" i="73" s="1"/>
  <c r="AF45" i="73"/>
  <c r="AP45" i="73" s="1"/>
  <c r="AF38" i="73"/>
  <c r="AP38" i="73" s="1"/>
  <c r="AF36" i="73"/>
  <c r="AP36" i="73" s="1"/>
  <c r="AF33" i="73"/>
  <c r="AP33" i="73" s="1"/>
  <c r="AF50" i="73"/>
  <c r="AF35" i="73"/>
  <c r="AP35" i="73" s="1"/>
  <c r="AF31" i="73"/>
  <c r="AP31" i="73" s="1"/>
  <c r="AF37" i="73"/>
  <c r="AP37" i="73" s="1"/>
  <c r="AF32" i="73"/>
  <c r="AP32" i="73" s="1"/>
  <c r="AF30" i="73"/>
  <c r="AP30" i="73" s="1"/>
  <c r="AF29" i="73"/>
  <c r="AP29" i="73" s="1"/>
  <c r="AF27" i="73"/>
  <c r="AP27" i="73" s="1"/>
  <c r="AF24" i="73"/>
  <c r="AP24" i="73" s="1"/>
  <c r="AF28" i="73"/>
  <c r="AP28" i="73" s="1"/>
  <c r="AF26" i="73"/>
  <c r="AP26" i="73" s="1"/>
  <c r="AF23" i="73"/>
  <c r="AP23" i="73" s="1"/>
  <c r="AF22" i="73"/>
  <c r="AP22" i="73" s="1"/>
  <c r="AF21" i="73"/>
  <c r="AP21" i="73" s="1"/>
  <c r="AF18" i="73"/>
  <c r="AP18" i="73" s="1"/>
  <c r="AF16" i="73"/>
  <c r="AP16" i="73" s="1"/>
  <c r="AP20" i="73"/>
  <c r="AF19" i="73"/>
  <c r="AP19" i="73" s="1"/>
  <c r="AF17" i="73"/>
  <c r="AP17" i="73" s="1"/>
  <c r="AC51" i="54"/>
  <c r="AD50" i="54"/>
  <c r="AD45" i="54"/>
  <c r="AD49" i="54"/>
  <c r="AD38" i="54"/>
  <c r="AD36" i="54"/>
  <c r="AD33" i="54"/>
  <c r="AD37" i="54"/>
  <c r="AD32" i="54"/>
  <c r="AD30" i="54"/>
  <c r="AD28" i="54"/>
  <c r="AD26" i="54"/>
  <c r="AD23" i="54"/>
  <c r="AD21" i="54"/>
  <c r="AD18" i="54"/>
  <c r="AD35" i="54"/>
  <c r="AD29" i="54"/>
  <c r="AD24" i="54"/>
  <c r="AD20" i="54"/>
  <c r="AD17" i="54"/>
  <c r="AD7" i="54"/>
  <c r="AD31" i="54"/>
  <c r="AD27" i="54"/>
  <c r="AD22" i="54"/>
  <c r="AD19" i="54"/>
  <c r="AD16" i="54"/>
  <c r="AE2" i="54"/>
  <c r="AE3" i="54"/>
  <c r="AB51" i="53"/>
  <c r="AC49" i="53"/>
  <c r="AS47" i="53"/>
  <c r="AC45" i="53"/>
  <c r="AC38" i="53"/>
  <c r="AC36" i="53"/>
  <c r="AC50" i="53"/>
  <c r="AC35" i="53"/>
  <c r="AC37" i="53"/>
  <c r="AC32" i="53"/>
  <c r="AC30" i="53"/>
  <c r="AC28" i="53"/>
  <c r="AO42" i="53"/>
  <c r="AO40" i="53"/>
  <c r="AC31" i="53"/>
  <c r="AC27" i="53"/>
  <c r="AC24" i="53"/>
  <c r="AC22" i="53"/>
  <c r="AC19" i="53"/>
  <c r="AC17" i="53"/>
  <c r="AC29" i="53"/>
  <c r="AC23" i="53"/>
  <c r="AC33" i="53"/>
  <c r="AC26" i="53"/>
  <c r="AC21" i="53"/>
  <c r="AC18" i="53"/>
  <c r="AS6" i="53"/>
  <c r="AC16" i="53"/>
  <c r="AO9" i="53"/>
  <c r="AS9" i="53"/>
  <c r="AO12" i="53"/>
  <c r="AS12" i="53"/>
  <c r="AO15" i="53"/>
  <c r="AS15" i="53"/>
  <c r="AS44" i="53"/>
  <c r="AO44" i="53"/>
  <c r="AS48" i="53"/>
  <c r="AO48" i="53"/>
  <c r="AO41" i="53"/>
  <c r="AS41" i="53"/>
  <c r="AD3" i="53"/>
  <c r="AD2" i="53"/>
  <c r="AG7" i="75" l="1"/>
  <c r="AG16" i="75"/>
  <c r="AG17" i="75"/>
  <c r="AG18" i="75"/>
  <c r="AG19" i="75"/>
  <c r="AG20" i="75"/>
  <c r="AG21" i="75"/>
  <c r="AG22" i="75"/>
  <c r="AG23" i="75"/>
  <c r="AG24" i="75"/>
  <c r="AG26" i="75"/>
  <c r="AG27" i="75"/>
  <c r="AG28" i="75"/>
  <c r="AG29" i="75"/>
  <c r="AG30" i="75"/>
  <c r="AG31" i="75"/>
  <c r="AG32" i="75"/>
  <c r="AG33" i="75"/>
  <c r="AG35" i="75"/>
  <c r="AG36" i="75"/>
  <c r="AG37" i="75"/>
  <c r="AG38" i="75"/>
  <c r="AG45" i="75"/>
  <c r="AG49" i="75"/>
  <c r="AG50" i="75"/>
  <c r="AG50" i="81"/>
  <c r="AG45" i="81"/>
  <c r="AG37" i="81"/>
  <c r="AG35" i="81"/>
  <c r="AG49" i="81"/>
  <c r="AG38" i="81"/>
  <c r="AG33" i="81"/>
  <c r="AG32" i="81"/>
  <c r="AG30" i="81"/>
  <c r="AG28" i="81"/>
  <c r="AG26" i="81"/>
  <c r="AG23" i="81"/>
  <c r="AG21" i="81"/>
  <c r="AG36" i="81"/>
  <c r="AG31" i="81"/>
  <c r="AG29" i="81"/>
  <c r="AG27" i="81"/>
  <c r="AG22" i="81"/>
  <c r="AG18" i="81"/>
  <c r="AG24" i="81"/>
  <c r="AG16" i="81"/>
  <c r="AG7" i="81"/>
  <c r="AG19" i="81"/>
  <c r="AG17" i="81"/>
  <c r="AQ50" i="81"/>
  <c r="AJ57" i="81"/>
  <c r="AH3" i="81"/>
  <c r="AH2" i="81"/>
  <c r="AF51" i="81"/>
  <c r="AQ7" i="81"/>
  <c r="AF51" i="80"/>
  <c r="AP7" i="80"/>
  <c r="AP50" i="80"/>
  <c r="AI57" i="80"/>
  <c r="AG50" i="80"/>
  <c r="AG45" i="80"/>
  <c r="AG37" i="80"/>
  <c r="AG35" i="80"/>
  <c r="AG49" i="80"/>
  <c r="AG38" i="80"/>
  <c r="AG33" i="80"/>
  <c r="AG32" i="80"/>
  <c r="AG30" i="80"/>
  <c r="AG28" i="80"/>
  <c r="AG26" i="80"/>
  <c r="AG23" i="80"/>
  <c r="AG21" i="80"/>
  <c r="AG29" i="80"/>
  <c r="AG24" i="80"/>
  <c r="AG20" i="80"/>
  <c r="AG19" i="80"/>
  <c r="AG17" i="80"/>
  <c r="AG36" i="80"/>
  <c r="AG31" i="80"/>
  <c r="AG22" i="80"/>
  <c r="AG18" i="80"/>
  <c r="AG7" i="80"/>
  <c r="AG27" i="80"/>
  <c r="AG16" i="80"/>
  <c r="AF51" i="79"/>
  <c r="AQ7" i="79"/>
  <c r="AQ50" i="79"/>
  <c r="AJ57" i="79"/>
  <c r="AG49" i="79"/>
  <c r="AG50" i="79"/>
  <c r="AG38" i="79"/>
  <c r="AG36" i="79"/>
  <c r="AG33" i="79"/>
  <c r="AG31" i="79"/>
  <c r="AG45" i="79"/>
  <c r="AG35" i="79"/>
  <c r="AG30" i="79"/>
  <c r="AG28" i="79"/>
  <c r="AG26" i="79"/>
  <c r="AG32" i="79"/>
  <c r="AG29" i="79"/>
  <c r="AG23" i="79"/>
  <c r="AG21" i="79"/>
  <c r="AG18" i="79"/>
  <c r="AG16" i="79"/>
  <c r="AG7" i="79"/>
  <c r="AG27" i="79"/>
  <c r="AG22" i="79"/>
  <c r="AG17" i="79"/>
  <c r="AG37" i="79"/>
  <c r="AG24" i="79"/>
  <c r="AG20" i="79"/>
  <c r="AG19" i="79"/>
  <c r="AH3" i="79"/>
  <c r="AH2" i="79"/>
  <c r="AG50" i="78"/>
  <c r="AG45" i="78"/>
  <c r="AG37" i="78"/>
  <c r="AG35" i="78"/>
  <c r="AG49" i="78"/>
  <c r="AG38" i="78"/>
  <c r="AG33" i="78"/>
  <c r="AG32" i="78"/>
  <c r="AG30" i="78"/>
  <c r="AG28" i="78"/>
  <c r="AG26" i="78"/>
  <c r="AG23" i="78"/>
  <c r="AG21" i="78"/>
  <c r="AG29" i="78"/>
  <c r="AG24" i="78"/>
  <c r="AG19" i="78"/>
  <c r="AG17" i="78"/>
  <c r="AG36" i="78"/>
  <c r="AG31" i="78"/>
  <c r="AG22" i="78"/>
  <c r="AG18" i="78"/>
  <c r="AG7" i="78"/>
  <c r="AG27" i="78"/>
  <c r="AG16" i="78"/>
  <c r="AP50" i="78"/>
  <c r="AI57" i="78"/>
  <c r="AF51" i="78"/>
  <c r="AP7" i="78"/>
  <c r="AH3" i="77"/>
  <c r="AH2" i="77"/>
  <c r="AF51" i="77"/>
  <c r="AQ7" i="77"/>
  <c r="AG50" i="77"/>
  <c r="AG37" i="77"/>
  <c r="AG35" i="77"/>
  <c r="AG49" i="77"/>
  <c r="AG38" i="77"/>
  <c r="AG33" i="77"/>
  <c r="AG32" i="77"/>
  <c r="AG30" i="77"/>
  <c r="AG28" i="77"/>
  <c r="AG26" i="77"/>
  <c r="AG23" i="77"/>
  <c r="AG21" i="77"/>
  <c r="AG29" i="77"/>
  <c r="AG24" i="77"/>
  <c r="AG20" i="77"/>
  <c r="AG19" i="77"/>
  <c r="AG17" i="77"/>
  <c r="AG36" i="77"/>
  <c r="AG31" i="77"/>
  <c r="AG22" i="77"/>
  <c r="AG18" i="77"/>
  <c r="AG27" i="77"/>
  <c r="AG16" i="77"/>
  <c r="AQ50" i="77"/>
  <c r="AJ57" i="77"/>
  <c r="AQ50" i="76"/>
  <c r="AJ57" i="76"/>
  <c r="AF51" i="76"/>
  <c r="AQ7" i="76"/>
  <c r="AG50" i="76"/>
  <c r="AG45" i="76"/>
  <c r="AG37" i="76"/>
  <c r="AG35" i="76"/>
  <c r="AG49" i="76"/>
  <c r="AG38" i="76"/>
  <c r="AG33" i="76"/>
  <c r="AG32" i="76"/>
  <c r="AG30" i="76"/>
  <c r="AG28" i="76"/>
  <c r="AG26" i="76"/>
  <c r="AG36" i="76"/>
  <c r="AG29" i="76"/>
  <c r="AG23" i="76"/>
  <c r="AG21" i="76"/>
  <c r="AG31" i="76"/>
  <c r="AG27" i="76"/>
  <c r="AG24" i="76"/>
  <c r="AG22" i="76"/>
  <c r="AG20" i="76"/>
  <c r="AG18" i="76"/>
  <c r="AG16" i="76"/>
  <c r="AG7" i="76"/>
  <c r="AG19" i="76"/>
  <c r="AG17" i="76"/>
  <c r="AH3" i="76"/>
  <c r="AH2" i="76"/>
  <c r="AF51" i="75"/>
  <c r="AP7" i="75"/>
  <c r="AI57" i="75"/>
  <c r="AP50" i="75"/>
  <c r="AH3" i="74"/>
  <c r="AH2" i="74"/>
  <c r="AF51" i="74"/>
  <c r="AQ7" i="74"/>
  <c r="AG50" i="74"/>
  <c r="AG37" i="74"/>
  <c r="AG35" i="74"/>
  <c r="AG49" i="74"/>
  <c r="AG38" i="74"/>
  <c r="AG33" i="74"/>
  <c r="AG32" i="74"/>
  <c r="AG30" i="74"/>
  <c r="AG28" i="74"/>
  <c r="AG26" i="74"/>
  <c r="AG23" i="74"/>
  <c r="AG21" i="74"/>
  <c r="AG29" i="74"/>
  <c r="AG24" i="74"/>
  <c r="AG20" i="74"/>
  <c r="AG19" i="74"/>
  <c r="AG17" i="74"/>
  <c r="AG36" i="74"/>
  <c r="AG31" i="74"/>
  <c r="AG22" i="74"/>
  <c r="AG18" i="74"/>
  <c r="AG27" i="74"/>
  <c r="AG16" i="74"/>
  <c r="AQ50" i="74"/>
  <c r="AJ57" i="74"/>
  <c r="AF51" i="73"/>
  <c r="AP7" i="73"/>
  <c r="AI57" i="73"/>
  <c r="AP50" i="73"/>
  <c r="AG50" i="73"/>
  <c r="AG45" i="73"/>
  <c r="AG37" i="73"/>
  <c r="AG35" i="73"/>
  <c r="AG49" i="73"/>
  <c r="AG38" i="73"/>
  <c r="AG33" i="73"/>
  <c r="AG32" i="73"/>
  <c r="AG30" i="73"/>
  <c r="AG36" i="73"/>
  <c r="AG28" i="73"/>
  <c r="AG26" i="73"/>
  <c r="AG23" i="73"/>
  <c r="AG31" i="73"/>
  <c r="AG29" i="73"/>
  <c r="AG27" i="73"/>
  <c r="AG24" i="73"/>
  <c r="AG22" i="73"/>
  <c r="AG20" i="73"/>
  <c r="AG19" i="73"/>
  <c r="AG17" i="73"/>
  <c r="AG21" i="73"/>
  <c r="AG18" i="73"/>
  <c r="AG16" i="73"/>
  <c r="AG7" i="73"/>
  <c r="AG51" i="73" s="1"/>
  <c r="AF3" i="54"/>
  <c r="AF2" i="54"/>
  <c r="AD51" i="54"/>
  <c r="AE49" i="54"/>
  <c r="AE50" i="54"/>
  <c r="AE37" i="54"/>
  <c r="AE35" i="54"/>
  <c r="AE32" i="54"/>
  <c r="AE38" i="54"/>
  <c r="AE33" i="54"/>
  <c r="AE31" i="54"/>
  <c r="AE29" i="54"/>
  <c r="AE27" i="54"/>
  <c r="AE24" i="54"/>
  <c r="AE22" i="54"/>
  <c r="AE20" i="54"/>
  <c r="AE19" i="54"/>
  <c r="AE36" i="54"/>
  <c r="AE30" i="54"/>
  <c r="AE26" i="54"/>
  <c r="AE21" i="54"/>
  <c r="AE18" i="54"/>
  <c r="AE16" i="54"/>
  <c r="AE28" i="54"/>
  <c r="AE23" i="54"/>
  <c r="AE17" i="54"/>
  <c r="AD50" i="53"/>
  <c r="AD37" i="53"/>
  <c r="AD35" i="53"/>
  <c r="AD45" i="53"/>
  <c r="AD36" i="53"/>
  <c r="AD38" i="53"/>
  <c r="AD33" i="53"/>
  <c r="AD31" i="53"/>
  <c r="AD29" i="53"/>
  <c r="AD27" i="53"/>
  <c r="AD32" i="53"/>
  <c r="AD28" i="53"/>
  <c r="AD26" i="53"/>
  <c r="AD23" i="53"/>
  <c r="AD21" i="53"/>
  <c r="AD18" i="53"/>
  <c r="AD16" i="53"/>
  <c r="AD49" i="53"/>
  <c r="AD30" i="53"/>
  <c r="AD24" i="53"/>
  <c r="AD22" i="53"/>
  <c r="AD19" i="53"/>
  <c r="AD20" i="53"/>
  <c r="AD17" i="53"/>
  <c r="AD7" i="53"/>
  <c r="AO6" i="53"/>
  <c r="AC51" i="53"/>
  <c r="AS42" i="53"/>
  <c r="AS13" i="53"/>
  <c r="AS11" i="53"/>
  <c r="AS8" i="53"/>
  <c r="AO5" i="53"/>
  <c r="AS5" i="53"/>
  <c r="AE2" i="53"/>
  <c r="AE3" i="53"/>
  <c r="AS40" i="53"/>
  <c r="AO47" i="53"/>
  <c r="AO13" i="53"/>
  <c r="AO11" i="53"/>
  <c r="AO8" i="53"/>
  <c r="AG51" i="75" l="1"/>
  <c r="AH49" i="81"/>
  <c r="AH50" i="81"/>
  <c r="AH38" i="81"/>
  <c r="AH36" i="81"/>
  <c r="AH33" i="81"/>
  <c r="AH37" i="81"/>
  <c r="AH31" i="81"/>
  <c r="AH29" i="81"/>
  <c r="AH27" i="81"/>
  <c r="AH24" i="81"/>
  <c r="AH22" i="81"/>
  <c r="AH20" i="81"/>
  <c r="AH19" i="81"/>
  <c r="AH35" i="81"/>
  <c r="AH30" i="81"/>
  <c r="AH28" i="81"/>
  <c r="AH26" i="81"/>
  <c r="AH21" i="81"/>
  <c r="AH17" i="81"/>
  <c r="AH32" i="81"/>
  <c r="AH23" i="81"/>
  <c r="AH18" i="81"/>
  <c r="AH16" i="81"/>
  <c r="AG51" i="81"/>
  <c r="AG51" i="80"/>
  <c r="AH50" i="79"/>
  <c r="AH45" i="79"/>
  <c r="AH49" i="79"/>
  <c r="AH37" i="79"/>
  <c r="AH35" i="79"/>
  <c r="AH32" i="79"/>
  <c r="AH30" i="79"/>
  <c r="AH38" i="79"/>
  <c r="AH33" i="79"/>
  <c r="AH29" i="79"/>
  <c r="AH27" i="79"/>
  <c r="AH31" i="79"/>
  <c r="AH28" i="79"/>
  <c r="AH24" i="79"/>
  <c r="AH22" i="79"/>
  <c r="AH20" i="79"/>
  <c r="AH19" i="79"/>
  <c r="AH17" i="79"/>
  <c r="AH36" i="79"/>
  <c r="AH26" i="79"/>
  <c r="AH21" i="79"/>
  <c r="AH16" i="79"/>
  <c r="AH23" i="79"/>
  <c r="AH18" i="79"/>
  <c r="AH7" i="79"/>
  <c r="AG51" i="79"/>
  <c r="AG51" i="78"/>
  <c r="AG51" i="77"/>
  <c r="AH49" i="77"/>
  <c r="AH50" i="77"/>
  <c r="AH38" i="77"/>
  <c r="AH36" i="77"/>
  <c r="AH33" i="77"/>
  <c r="AH37" i="77"/>
  <c r="AH31" i="77"/>
  <c r="AH29" i="77"/>
  <c r="AH27" i="77"/>
  <c r="AH24" i="77"/>
  <c r="AH22" i="77"/>
  <c r="AH20" i="77"/>
  <c r="AH19" i="77"/>
  <c r="AH32" i="77"/>
  <c r="AH28" i="77"/>
  <c r="AH23" i="77"/>
  <c r="AH18" i="77"/>
  <c r="AH16" i="77"/>
  <c r="AH35" i="77"/>
  <c r="AH30" i="77"/>
  <c r="AH21" i="77"/>
  <c r="AH17" i="77"/>
  <c r="AH26" i="77"/>
  <c r="AG51" i="76"/>
  <c r="AH49" i="76"/>
  <c r="AH50" i="76"/>
  <c r="AH38" i="76"/>
  <c r="AH36" i="76"/>
  <c r="AH33" i="76"/>
  <c r="AH37" i="76"/>
  <c r="AH31" i="76"/>
  <c r="AH29" i="76"/>
  <c r="AH27" i="76"/>
  <c r="AH35" i="76"/>
  <c r="AH32" i="76"/>
  <c r="AH28" i="76"/>
  <c r="AH24" i="76"/>
  <c r="AH22" i="76"/>
  <c r="AH20" i="76"/>
  <c r="AH30" i="76"/>
  <c r="AH26" i="76"/>
  <c r="AH23" i="76"/>
  <c r="AH21" i="76"/>
  <c r="AH19" i="76"/>
  <c r="AH17" i="76"/>
  <c r="AH18" i="76"/>
  <c r="AH16" i="76"/>
  <c r="AG51" i="74"/>
  <c r="AH49" i="74"/>
  <c r="AH50" i="74"/>
  <c r="AH38" i="74"/>
  <c r="AH36" i="74"/>
  <c r="AH33" i="74"/>
  <c r="AH37" i="74"/>
  <c r="AH31" i="74"/>
  <c r="AH29" i="74"/>
  <c r="AH27" i="74"/>
  <c r="AH24" i="74"/>
  <c r="AH22" i="74"/>
  <c r="AH20" i="74"/>
  <c r="AH19" i="74"/>
  <c r="AH32" i="74"/>
  <c r="AH28" i="74"/>
  <c r="AH23" i="74"/>
  <c r="AH18" i="74"/>
  <c r="AH16" i="74"/>
  <c r="AH35" i="74"/>
  <c r="AH30" i="74"/>
  <c r="AH21" i="74"/>
  <c r="AH17" i="74"/>
  <c r="AH26" i="74"/>
  <c r="AG3" i="54"/>
  <c r="AG2" i="54"/>
  <c r="AE51" i="54"/>
  <c r="AF50" i="54"/>
  <c r="AF45" i="54"/>
  <c r="AF38" i="54"/>
  <c r="AF36" i="54"/>
  <c r="AF33" i="54"/>
  <c r="AF35" i="54"/>
  <c r="AF30" i="54"/>
  <c r="AF28" i="54"/>
  <c r="AF26" i="54"/>
  <c r="AF23" i="54"/>
  <c r="AF21" i="54"/>
  <c r="AF18" i="54"/>
  <c r="AF49" i="54"/>
  <c r="AF37" i="54"/>
  <c r="AF31" i="54"/>
  <c r="AF27" i="54"/>
  <c r="AF22" i="54"/>
  <c r="AF19" i="54"/>
  <c r="AF17" i="54"/>
  <c r="AF7" i="54"/>
  <c r="AF32" i="54"/>
  <c r="AF29" i="54"/>
  <c r="AF24" i="54"/>
  <c r="AF20" i="54"/>
  <c r="AF16" i="54"/>
  <c r="AD51" i="53"/>
  <c r="AE49" i="53"/>
  <c r="AE50" i="53"/>
  <c r="AE45" i="53"/>
  <c r="AE38" i="53"/>
  <c r="AE36" i="53"/>
  <c r="AE37" i="53"/>
  <c r="AE32" i="53"/>
  <c r="AE30" i="53"/>
  <c r="AE28" i="53"/>
  <c r="AE33" i="53"/>
  <c r="AE29" i="53"/>
  <c r="AE24" i="53"/>
  <c r="AE22" i="53"/>
  <c r="AE20" i="53"/>
  <c r="AE19" i="53"/>
  <c r="AE17" i="53"/>
  <c r="AE35" i="53"/>
  <c r="AE31" i="53"/>
  <c r="AE26" i="53"/>
  <c r="AE27" i="53"/>
  <c r="AE23" i="53"/>
  <c r="AE16" i="53"/>
  <c r="AE7" i="53"/>
  <c r="AE21" i="53"/>
  <c r="AE18" i="53"/>
  <c r="AF3" i="53"/>
  <c r="AF2" i="53"/>
  <c r="AU16" i="81" l="1"/>
  <c r="AU23" i="81"/>
  <c r="AU17" i="81"/>
  <c r="AU26" i="81"/>
  <c r="AU30" i="81"/>
  <c r="AU19" i="81"/>
  <c r="AU22" i="81"/>
  <c r="AU27" i="81"/>
  <c r="AU31" i="81"/>
  <c r="AU45" i="81"/>
  <c r="AU36" i="81"/>
  <c r="AU50" i="81"/>
  <c r="AH51" i="81"/>
  <c r="AU7" i="81"/>
  <c r="AU18" i="81"/>
  <c r="AU32" i="81"/>
  <c r="AU21" i="81"/>
  <c r="AU28" i="81"/>
  <c r="AU35" i="81"/>
  <c r="AU20" i="81"/>
  <c r="AU24" i="81"/>
  <c r="AU29" i="81"/>
  <c r="AU37" i="81"/>
  <c r="AU33" i="81"/>
  <c r="AU38" i="81"/>
  <c r="AU49" i="81"/>
  <c r="AT7" i="80"/>
  <c r="AT17" i="80"/>
  <c r="AT30" i="80"/>
  <c r="AT16" i="80"/>
  <c r="AT23" i="80"/>
  <c r="AT32" i="80"/>
  <c r="AT20" i="80"/>
  <c r="AT24" i="80"/>
  <c r="AT29" i="80"/>
  <c r="AT37" i="80"/>
  <c r="AT33" i="80"/>
  <c r="AT38" i="80"/>
  <c r="AT49" i="80"/>
  <c r="AT26" i="80"/>
  <c r="AT21" i="80"/>
  <c r="AT35" i="80"/>
  <c r="AT18" i="80"/>
  <c r="AT28" i="80"/>
  <c r="AT19" i="80"/>
  <c r="AT22" i="80"/>
  <c r="AT27" i="80"/>
  <c r="AT31" i="80"/>
  <c r="AT45" i="80"/>
  <c r="AT36" i="80"/>
  <c r="AT50" i="80"/>
  <c r="AU18" i="79"/>
  <c r="AU16" i="79"/>
  <c r="AU26" i="79"/>
  <c r="AU17" i="79"/>
  <c r="AU20" i="79"/>
  <c r="AU24" i="79"/>
  <c r="AU31" i="79"/>
  <c r="AU29" i="79"/>
  <c r="AU38" i="79"/>
  <c r="AU32" i="79"/>
  <c r="AU37" i="79"/>
  <c r="AU45" i="79"/>
  <c r="AH51" i="79"/>
  <c r="AU7" i="79"/>
  <c r="AU23" i="79"/>
  <c r="AU21" i="79"/>
  <c r="AU36" i="79"/>
  <c r="AU19" i="79"/>
  <c r="AU22" i="79"/>
  <c r="AU28" i="79"/>
  <c r="AU27" i="79"/>
  <c r="AU33" i="79"/>
  <c r="AU30" i="79"/>
  <c r="AU35" i="79"/>
  <c r="AU49" i="79"/>
  <c r="AU50" i="79"/>
  <c r="AT26" i="78"/>
  <c r="AT21" i="78"/>
  <c r="AT35" i="78"/>
  <c r="AT18" i="78"/>
  <c r="AT28" i="78"/>
  <c r="AT19" i="78"/>
  <c r="AT22" i="78"/>
  <c r="AT27" i="78"/>
  <c r="AT31" i="78"/>
  <c r="AT45" i="78"/>
  <c r="AT36" i="78"/>
  <c r="AT50" i="78"/>
  <c r="AT7" i="78"/>
  <c r="AT17" i="78"/>
  <c r="AT30" i="78"/>
  <c r="AT16" i="78"/>
  <c r="AT23" i="78"/>
  <c r="AT32" i="78"/>
  <c r="AT20" i="78"/>
  <c r="AT24" i="78"/>
  <c r="AT29" i="78"/>
  <c r="AT37" i="78"/>
  <c r="AT33" i="78"/>
  <c r="AT38" i="78"/>
  <c r="AT49" i="78"/>
  <c r="AH51" i="77"/>
  <c r="AU7" i="77"/>
  <c r="AU17" i="77"/>
  <c r="AU30" i="77"/>
  <c r="AU16" i="77"/>
  <c r="AU23" i="77"/>
  <c r="AU32" i="77"/>
  <c r="AU20" i="77"/>
  <c r="AU24" i="77"/>
  <c r="AU29" i="77"/>
  <c r="AU37" i="77"/>
  <c r="AU33" i="77"/>
  <c r="AU38" i="77"/>
  <c r="AU49" i="77"/>
  <c r="AU26" i="77"/>
  <c r="AU21" i="77"/>
  <c r="AU35" i="77"/>
  <c r="AU18" i="77"/>
  <c r="AU28" i="77"/>
  <c r="AU19" i="77"/>
  <c r="AU22" i="77"/>
  <c r="AU27" i="77"/>
  <c r="AU31" i="77"/>
  <c r="AU45" i="77"/>
  <c r="AU36" i="77"/>
  <c r="AU50" i="77"/>
  <c r="AU18" i="76"/>
  <c r="AU17" i="76"/>
  <c r="AU21" i="76"/>
  <c r="AU26" i="76"/>
  <c r="AU20" i="76"/>
  <c r="AU24" i="76"/>
  <c r="AU32" i="76"/>
  <c r="AU27" i="76"/>
  <c r="AU31" i="76"/>
  <c r="AU45" i="76"/>
  <c r="AU36" i="76"/>
  <c r="AU50" i="76"/>
  <c r="AU16" i="76"/>
  <c r="AH51" i="76"/>
  <c r="AU7" i="76"/>
  <c r="AU19" i="76"/>
  <c r="AU23" i="76"/>
  <c r="AU30" i="76"/>
  <c r="AU22" i="76"/>
  <c r="AU28" i="76"/>
  <c r="AU35" i="76"/>
  <c r="AU29" i="76"/>
  <c r="AU37" i="76"/>
  <c r="AU33" i="76"/>
  <c r="AU38" i="76"/>
  <c r="AU49" i="76"/>
  <c r="AT16" i="75"/>
  <c r="AT19" i="75"/>
  <c r="AT22" i="75"/>
  <c r="AT18" i="75"/>
  <c r="AT23" i="75"/>
  <c r="AT27" i="75"/>
  <c r="AT31" i="75"/>
  <c r="AT28" i="75"/>
  <c r="AT32" i="75"/>
  <c r="AT37" i="75"/>
  <c r="AT36" i="75"/>
  <c r="AT50" i="75"/>
  <c r="AT7" i="75"/>
  <c r="AT17" i="75"/>
  <c r="AT20" i="75"/>
  <c r="AT24" i="75"/>
  <c r="AT21" i="75"/>
  <c r="AT26" i="75"/>
  <c r="AT29" i="75"/>
  <c r="AT33" i="75"/>
  <c r="AT30" i="75"/>
  <c r="AT35" i="75"/>
  <c r="AT45" i="75"/>
  <c r="AT38" i="75"/>
  <c r="AT49" i="75"/>
  <c r="AH51" i="74"/>
  <c r="AU7" i="74"/>
  <c r="AU17" i="74"/>
  <c r="AU30" i="74"/>
  <c r="AU16" i="74"/>
  <c r="AU23" i="74"/>
  <c r="AU32" i="74"/>
  <c r="AU20" i="74"/>
  <c r="AU24" i="74"/>
  <c r="AU29" i="74"/>
  <c r="AU37" i="74"/>
  <c r="AU33" i="74"/>
  <c r="AU38" i="74"/>
  <c r="AU49" i="74"/>
  <c r="AU26" i="74"/>
  <c r="AU21" i="74"/>
  <c r="AU35" i="74"/>
  <c r="AU18" i="74"/>
  <c r="AU28" i="74"/>
  <c r="AU19" i="74"/>
  <c r="AU22" i="74"/>
  <c r="AU27" i="74"/>
  <c r="AU31" i="74"/>
  <c r="AU45" i="74"/>
  <c r="AU36" i="74"/>
  <c r="AU50" i="74"/>
  <c r="AT17" i="73"/>
  <c r="AT20" i="73"/>
  <c r="AT16" i="73"/>
  <c r="AT21" i="73"/>
  <c r="AT26" i="73"/>
  <c r="AT30" i="73"/>
  <c r="AT27" i="73"/>
  <c r="AT32" i="73"/>
  <c r="AT31" i="73"/>
  <c r="AT45" i="73"/>
  <c r="AT36" i="73"/>
  <c r="AT50" i="73"/>
  <c r="AT7" i="73"/>
  <c r="AT19" i="73"/>
  <c r="AT22" i="73"/>
  <c r="AT18" i="73"/>
  <c r="AT23" i="73"/>
  <c r="AT28" i="73"/>
  <c r="AT24" i="73"/>
  <c r="AT29" i="73"/>
  <c r="AT35" i="73"/>
  <c r="AT37" i="73"/>
  <c r="AT33" i="73"/>
  <c r="AT38" i="73"/>
  <c r="AT49" i="73"/>
  <c r="AH3" i="54"/>
  <c r="AH2" i="54"/>
  <c r="AG50" i="54"/>
  <c r="AG7" i="54"/>
  <c r="AG17" i="54"/>
  <c r="AG19" i="54"/>
  <c r="AG21" i="54"/>
  <c r="AG23" i="54"/>
  <c r="AG26" i="54"/>
  <c r="AG28" i="54"/>
  <c r="AG30" i="54"/>
  <c r="AG32" i="54"/>
  <c r="AG35" i="54"/>
  <c r="AG37" i="54"/>
  <c r="AG45" i="54"/>
  <c r="AG16" i="54"/>
  <c r="AG18" i="54"/>
  <c r="AG20" i="54"/>
  <c r="AG22" i="54"/>
  <c r="AG24" i="54"/>
  <c r="AG27" i="54"/>
  <c r="AG29" i="54"/>
  <c r="AG31" i="54"/>
  <c r="AG33" i="54"/>
  <c r="AG36" i="54"/>
  <c r="AG38" i="54"/>
  <c r="AG49" i="54"/>
  <c r="AQ20" i="54"/>
  <c r="AQ29" i="54"/>
  <c r="AF51" i="54"/>
  <c r="AQ7" i="54"/>
  <c r="AQ19" i="54"/>
  <c r="AQ27" i="54"/>
  <c r="AQ37" i="54"/>
  <c r="AQ18" i="54"/>
  <c r="AQ23" i="54"/>
  <c r="AQ28" i="54"/>
  <c r="AQ35" i="54"/>
  <c r="AQ36" i="54"/>
  <c r="AQ45" i="54"/>
  <c r="AQ16" i="54"/>
  <c r="AQ24" i="54"/>
  <c r="AQ32" i="54"/>
  <c r="AQ17" i="54"/>
  <c r="AQ22" i="54"/>
  <c r="AQ31" i="54"/>
  <c r="AQ49" i="54"/>
  <c r="AQ21" i="54"/>
  <c r="AQ26" i="54"/>
  <c r="AQ30" i="54"/>
  <c r="AQ33" i="54"/>
  <c r="AQ38" i="54"/>
  <c r="AQ50" i="54"/>
  <c r="AJ57" i="54"/>
  <c r="AF50" i="53"/>
  <c r="AF49" i="53"/>
  <c r="AF37" i="53"/>
  <c r="AF35" i="53"/>
  <c r="AF38" i="53"/>
  <c r="AF45" i="53"/>
  <c r="AF33" i="53"/>
  <c r="AF31" i="53"/>
  <c r="AF29" i="53"/>
  <c r="AF27" i="53"/>
  <c r="AF36" i="53"/>
  <c r="AF30" i="53"/>
  <c r="AF26" i="53"/>
  <c r="AF23" i="53"/>
  <c r="AF21" i="53"/>
  <c r="AF18" i="53"/>
  <c r="AF16" i="53"/>
  <c r="AF32" i="53"/>
  <c r="AF28" i="53"/>
  <c r="AF24" i="53"/>
  <c r="AF20" i="53"/>
  <c r="AF17" i="53"/>
  <c r="AF22" i="53"/>
  <c r="AF19" i="53"/>
  <c r="AF7" i="53"/>
  <c r="AF51" i="53" s="1"/>
  <c r="AE51" i="53"/>
  <c r="AK49" i="81" l="1"/>
  <c r="AM38" i="81"/>
  <c r="BB38" i="81"/>
  <c r="AM33" i="81"/>
  <c r="BB33" i="81"/>
  <c r="AK37" i="81"/>
  <c r="AM29" i="81"/>
  <c r="BB29" i="81"/>
  <c r="AK28" i="81"/>
  <c r="AK21" i="81"/>
  <c r="AK32" i="81"/>
  <c r="AM18" i="81"/>
  <c r="BB18" i="81"/>
  <c r="AK18" i="81"/>
  <c r="AK50" i="81"/>
  <c r="AM36" i="81"/>
  <c r="BB36" i="81"/>
  <c r="AK31" i="81"/>
  <c r="AK27" i="81"/>
  <c r="AM22" i="81"/>
  <c r="AM19" i="81"/>
  <c r="AM30" i="81"/>
  <c r="AM17" i="81"/>
  <c r="AK23" i="81"/>
  <c r="AM16" i="81"/>
  <c r="AM49" i="81"/>
  <c r="BB49" i="81"/>
  <c r="AK38" i="81"/>
  <c r="AK33" i="81"/>
  <c r="AM37" i="81"/>
  <c r="BB37" i="81"/>
  <c r="AK29" i="81"/>
  <c r="AM24" i="81"/>
  <c r="BB24" i="81"/>
  <c r="AM35" i="81"/>
  <c r="BB35" i="81"/>
  <c r="AM28" i="81"/>
  <c r="BB28" i="81"/>
  <c r="AM21" i="81"/>
  <c r="BB21" i="81"/>
  <c r="AM32" i="81"/>
  <c r="BB32" i="81"/>
  <c r="AM50" i="81"/>
  <c r="BB50" i="81"/>
  <c r="AK36" i="81"/>
  <c r="AK45" i="81"/>
  <c r="BB45" i="81" s="1"/>
  <c r="AM45" i="81"/>
  <c r="AM31" i="81"/>
  <c r="BB31" i="81"/>
  <c r="AM27" i="81"/>
  <c r="BB27" i="81"/>
  <c r="AK22" i="81"/>
  <c r="BB22" i="81" s="1"/>
  <c r="AK19" i="81"/>
  <c r="BB19" i="81" s="1"/>
  <c r="AK30" i="81"/>
  <c r="BB30" i="81" s="1"/>
  <c r="BB26" i="81"/>
  <c r="AM26" i="81"/>
  <c r="AK17" i="81"/>
  <c r="BB17" i="81" s="1"/>
  <c r="AM23" i="81"/>
  <c r="BB23" i="81"/>
  <c r="AK16" i="81"/>
  <c r="BB16" i="81" s="1"/>
  <c r="AL50" i="80"/>
  <c r="AJ36" i="80"/>
  <c r="AL36" i="80"/>
  <c r="BA36" i="80"/>
  <c r="AL45" i="80"/>
  <c r="BA45" i="80"/>
  <c r="AJ31" i="80"/>
  <c r="AL27" i="80"/>
  <c r="BA27" i="80"/>
  <c r="AJ22" i="80"/>
  <c r="AJ19" i="80"/>
  <c r="AL28" i="80"/>
  <c r="BA28" i="80"/>
  <c r="AJ18" i="80"/>
  <c r="AL35" i="80"/>
  <c r="BA35" i="80"/>
  <c r="AL21" i="80"/>
  <c r="BA21" i="80"/>
  <c r="AL49" i="80"/>
  <c r="BA49" i="80"/>
  <c r="AL38" i="80"/>
  <c r="BA38" i="80"/>
  <c r="AJ33" i="80"/>
  <c r="AJ37" i="80"/>
  <c r="AJ29" i="80"/>
  <c r="AL24" i="80"/>
  <c r="BA24" i="80"/>
  <c r="AJ32" i="80"/>
  <c r="AJ23" i="80"/>
  <c r="AL16" i="80"/>
  <c r="BA16" i="80"/>
  <c r="AL30" i="80"/>
  <c r="BA30" i="80"/>
  <c r="AL17" i="80"/>
  <c r="AJ50" i="80"/>
  <c r="BA50" i="80" s="1"/>
  <c r="AJ45" i="80"/>
  <c r="AL31" i="80"/>
  <c r="BA31" i="80"/>
  <c r="AJ27" i="80"/>
  <c r="AL22" i="80"/>
  <c r="BA22" i="80"/>
  <c r="AL19" i="80"/>
  <c r="BA19" i="80"/>
  <c r="AJ28" i="80"/>
  <c r="AL18" i="80"/>
  <c r="BA18" i="80"/>
  <c r="AJ21" i="80"/>
  <c r="AL26" i="80"/>
  <c r="BA26" i="80"/>
  <c r="AJ49" i="80"/>
  <c r="AJ38" i="80"/>
  <c r="AL33" i="80"/>
  <c r="BA33" i="80"/>
  <c r="AL37" i="80"/>
  <c r="BA37" i="80"/>
  <c r="AL29" i="80"/>
  <c r="BA29" i="80"/>
  <c r="AL32" i="80"/>
  <c r="BA32" i="80"/>
  <c r="AL23" i="80"/>
  <c r="BA23" i="80"/>
  <c r="AJ16" i="80"/>
  <c r="AJ30" i="80"/>
  <c r="AJ17" i="80"/>
  <c r="BA17" i="80" s="1"/>
  <c r="AK50" i="79"/>
  <c r="BB50" i="79" s="1"/>
  <c r="AM30" i="79"/>
  <c r="AK33" i="79"/>
  <c r="AM28" i="79"/>
  <c r="AM22" i="79"/>
  <c r="AM19" i="79"/>
  <c r="AM36" i="79"/>
  <c r="AM21" i="79"/>
  <c r="AK23" i="79"/>
  <c r="AM50" i="79"/>
  <c r="AK49" i="79"/>
  <c r="BB49" i="79" s="1"/>
  <c r="AM49" i="79"/>
  <c r="AM35" i="79"/>
  <c r="AK30" i="79"/>
  <c r="BB30" i="79" s="1"/>
  <c r="AM33" i="79"/>
  <c r="BB33" i="79"/>
  <c r="AM27" i="79"/>
  <c r="AK28" i="79"/>
  <c r="BB28" i="79" s="1"/>
  <c r="AK22" i="79"/>
  <c r="BB22" i="79" s="1"/>
  <c r="AK19" i="79"/>
  <c r="BB19" i="79" s="1"/>
  <c r="AK36" i="79"/>
  <c r="BB36" i="79" s="1"/>
  <c r="AK21" i="79"/>
  <c r="BB21" i="79" s="1"/>
  <c r="AM23" i="79"/>
  <c r="BB23" i="79"/>
  <c r="AK45" i="79"/>
  <c r="BB45" i="79" s="1"/>
  <c r="AM37" i="79"/>
  <c r="AM38" i="79"/>
  <c r="AK29" i="79"/>
  <c r="BB29" i="79" s="1"/>
  <c r="AM31" i="79"/>
  <c r="AK31" i="79"/>
  <c r="BB31" i="79" s="1"/>
  <c r="AM24" i="79"/>
  <c r="AM17" i="79"/>
  <c r="BB26" i="79"/>
  <c r="AK16" i="79"/>
  <c r="BB16" i="79" s="1"/>
  <c r="AM18" i="79"/>
  <c r="BB35" i="79"/>
  <c r="AK27" i="79"/>
  <c r="BB27" i="79" s="1"/>
  <c r="AM45" i="79"/>
  <c r="AK37" i="79"/>
  <c r="BB37" i="79" s="1"/>
  <c r="AK32" i="79"/>
  <c r="BB32" i="79" s="1"/>
  <c r="AM32" i="79"/>
  <c r="AK38" i="79"/>
  <c r="BB38" i="79" s="1"/>
  <c r="AM29" i="79"/>
  <c r="BB24" i="79"/>
  <c r="AK17" i="79"/>
  <c r="BB17" i="79" s="1"/>
  <c r="AM26" i="79"/>
  <c r="AM16" i="79"/>
  <c r="AK18" i="79"/>
  <c r="BB18" i="79" s="1"/>
  <c r="AJ49" i="78"/>
  <c r="AJ38" i="78"/>
  <c r="AL37" i="78"/>
  <c r="BA37" i="78"/>
  <c r="AJ37" i="78"/>
  <c r="AL29" i="78"/>
  <c r="AL24" i="78"/>
  <c r="BA24" i="78"/>
  <c r="AJ32" i="78"/>
  <c r="AJ16" i="78"/>
  <c r="AL30" i="78"/>
  <c r="AL17" i="78"/>
  <c r="AJ17" i="78"/>
  <c r="BA17" i="78" s="1"/>
  <c r="AL36" i="78"/>
  <c r="BA36" i="78"/>
  <c r="AL45" i="78"/>
  <c r="BA45" i="78"/>
  <c r="AL31" i="78"/>
  <c r="BA31" i="78"/>
  <c r="AL22" i="78"/>
  <c r="BA22" i="78"/>
  <c r="AJ19" i="78"/>
  <c r="AL28" i="78"/>
  <c r="BA28" i="78"/>
  <c r="AL35" i="78"/>
  <c r="BA35" i="78"/>
  <c r="AJ21" i="78"/>
  <c r="AL49" i="78"/>
  <c r="BA49" i="78"/>
  <c r="AL38" i="78"/>
  <c r="BA38" i="78"/>
  <c r="AL33" i="78"/>
  <c r="BA33" i="78"/>
  <c r="AJ33" i="78"/>
  <c r="AJ29" i="78"/>
  <c r="BA29" i="78" s="1"/>
  <c r="AL32" i="78"/>
  <c r="BA32" i="78"/>
  <c r="AL23" i="78"/>
  <c r="BA23" i="78"/>
  <c r="AJ23" i="78"/>
  <c r="AL16" i="78"/>
  <c r="BA16" i="78"/>
  <c r="AJ30" i="78"/>
  <c r="BA30" i="78" s="1"/>
  <c r="AL50" i="78"/>
  <c r="BA50" i="78"/>
  <c r="AJ50" i="78"/>
  <c r="AJ36" i="78"/>
  <c r="AJ45" i="78"/>
  <c r="AJ31" i="78"/>
  <c r="AJ27" i="78"/>
  <c r="AL27" i="78"/>
  <c r="BA27" i="78"/>
  <c r="AJ22" i="78"/>
  <c r="AL19" i="78"/>
  <c r="BA19" i="78"/>
  <c r="AJ28" i="78"/>
  <c r="AL18" i="78"/>
  <c r="BA18" i="78"/>
  <c r="AJ18" i="78"/>
  <c r="AL21" i="78"/>
  <c r="BA21" i="78"/>
  <c r="AL26" i="78"/>
  <c r="BA26" i="78"/>
  <c r="AM50" i="77"/>
  <c r="AK36" i="77"/>
  <c r="BB36" i="77" s="1"/>
  <c r="AK45" i="77"/>
  <c r="BB45" i="77" s="1"/>
  <c r="AK31" i="77"/>
  <c r="BB31" i="77" s="1"/>
  <c r="AK27" i="77"/>
  <c r="BB27" i="77" s="1"/>
  <c r="AM22" i="77"/>
  <c r="AM19" i="77"/>
  <c r="AK18" i="77"/>
  <c r="BB18" i="77" s="1"/>
  <c r="BB35" i="77"/>
  <c r="AM21" i="77"/>
  <c r="BB26" i="77"/>
  <c r="AK49" i="77"/>
  <c r="BB49" i="77" s="1"/>
  <c r="AK38" i="77"/>
  <c r="BB38" i="77" s="1"/>
  <c r="AK50" i="77"/>
  <c r="BB50" i="77" s="1"/>
  <c r="AM36" i="77"/>
  <c r="AM45" i="77"/>
  <c r="AM31" i="77"/>
  <c r="AM27" i="77"/>
  <c r="AK22" i="77"/>
  <c r="BB22" i="77" s="1"/>
  <c r="AK19" i="77"/>
  <c r="BB19" i="77" s="1"/>
  <c r="AK28" i="77"/>
  <c r="BB28" i="77" s="1"/>
  <c r="AM28" i="77"/>
  <c r="AM18" i="77"/>
  <c r="AM35" i="77"/>
  <c r="AK21" i="77"/>
  <c r="BB21" i="77" s="1"/>
  <c r="AM26" i="77"/>
  <c r="AM49" i="77"/>
  <c r="AM38" i="77"/>
  <c r="AK33" i="77"/>
  <c r="BB33" i="77" s="1"/>
  <c r="AK37" i="77"/>
  <c r="BB37" i="77" s="1"/>
  <c r="AM37" i="77"/>
  <c r="AK29" i="77"/>
  <c r="BB29" i="77" s="1"/>
  <c r="BB24" i="77"/>
  <c r="AK32" i="77"/>
  <c r="BB32" i="77" s="1"/>
  <c r="AM32" i="77"/>
  <c r="AM23" i="77"/>
  <c r="AM16" i="77"/>
  <c r="AK30" i="77"/>
  <c r="BB30" i="77" s="1"/>
  <c r="AM17" i="77"/>
  <c r="AM33" i="77"/>
  <c r="AM29" i="77"/>
  <c r="AM24" i="77"/>
  <c r="AK23" i="77"/>
  <c r="BB23" i="77" s="1"/>
  <c r="AK16" i="77"/>
  <c r="BB16" i="77" s="1"/>
  <c r="AM30" i="77"/>
  <c r="AK17" i="77"/>
  <c r="BB17" i="77" s="1"/>
  <c r="AM49" i="76"/>
  <c r="AM38" i="76"/>
  <c r="AM33" i="76"/>
  <c r="AM37" i="76"/>
  <c r="AM29" i="76"/>
  <c r="AM35" i="76"/>
  <c r="AK28" i="76"/>
  <c r="BB28" i="76" s="1"/>
  <c r="AM22" i="76"/>
  <c r="AK30" i="76"/>
  <c r="BB30" i="76" s="1"/>
  <c r="AK23" i="76"/>
  <c r="BB23" i="76" s="1"/>
  <c r="AK19" i="76"/>
  <c r="BB19" i="76" s="1"/>
  <c r="AM16" i="76"/>
  <c r="AM50" i="76"/>
  <c r="AK36" i="76"/>
  <c r="BB36" i="76" s="1"/>
  <c r="AM36" i="76"/>
  <c r="AM45" i="76"/>
  <c r="AK31" i="76"/>
  <c r="BB31" i="76" s="1"/>
  <c r="AK27" i="76"/>
  <c r="BB27" i="76" s="1"/>
  <c r="AK32" i="76"/>
  <c r="BB32" i="76" s="1"/>
  <c r="BB24" i="76"/>
  <c r="BB26" i="76"/>
  <c r="AM21" i="76"/>
  <c r="AK17" i="76"/>
  <c r="BB17" i="76" s="1"/>
  <c r="AM18" i="76"/>
  <c r="AK18" i="76"/>
  <c r="BB18" i="76" s="1"/>
  <c r="AK49" i="76"/>
  <c r="BB49" i="76" s="1"/>
  <c r="AK38" i="76"/>
  <c r="BB38" i="76" s="1"/>
  <c r="AK33" i="76"/>
  <c r="BB33" i="76" s="1"/>
  <c r="AK37" i="76"/>
  <c r="BB37" i="76" s="1"/>
  <c r="AK29" i="76"/>
  <c r="BB29" i="76" s="1"/>
  <c r="BB35" i="76"/>
  <c r="AM28" i="76"/>
  <c r="AK22" i="76"/>
  <c r="BB22" i="76" s="1"/>
  <c r="AM30" i="76"/>
  <c r="AM23" i="76"/>
  <c r="AM19" i="76"/>
  <c r="AK16" i="76"/>
  <c r="BB16" i="76" s="1"/>
  <c r="AK50" i="76"/>
  <c r="BB50" i="76" s="1"/>
  <c r="AK45" i="76"/>
  <c r="BB45" i="76" s="1"/>
  <c r="AM31" i="76"/>
  <c r="AM27" i="76"/>
  <c r="AM32" i="76"/>
  <c r="AM24" i="76"/>
  <c r="AM26" i="76"/>
  <c r="AK21" i="76"/>
  <c r="BB21" i="76" s="1"/>
  <c r="AM17" i="76"/>
  <c r="AJ49" i="75"/>
  <c r="BA49" i="75" s="1"/>
  <c r="AJ38" i="75"/>
  <c r="BA38" i="75" s="1"/>
  <c r="AL45" i="75"/>
  <c r="AL35" i="75"/>
  <c r="AL30" i="75"/>
  <c r="AJ33" i="75"/>
  <c r="BA33" i="75" s="1"/>
  <c r="BA26" i="75"/>
  <c r="AL21" i="75"/>
  <c r="BA24" i="75"/>
  <c r="AJ17" i="75"/>
  <c r="AL36" i="75"/>
  <c r="AJ37" i="75"/>
  <c r="AJ32" i="75"/>
  <c r="AL28" i="75"/>
  <c r="AJ31" i="75"/>
  <c r="AJ27" i="75"/>
  <c r="AJ23" i="75"/>
  <c r="AL18" i="75"/>
  <c r="AJ22" i="75"/>
  <c r="AJ19" i="75"/>
  <c r="AJ16" i="75"/>
  <c r="AL49" i="75"/>
  <c r="AL38" i="75"/>
  <c r="AJ45" i="75"/>
  <c r="BA45" i="75" s="1"/>
  <c r="BA35" i="75"/>
  <c r="AJ30" i="75"/>
  <c r="BA30" i="75" s="1"/>
  <c r="AL33" i="75"/>
  <c r="AL29" i="75"/>
  <c r="AJ29" i="75"/>
  <c r="BA29" i="75" s="1"/>
  <c r="AL26" i="75"/>
  <c r="AJ21" i="75"/>
  <c r="BA21" i="75" s="1"/>
  <c r="AL24" i="75"/>
  <c r="AL17" i="75"/>
  <c r="BA17" i="75"/>
  <c r="AL50" i="75"/>
  <c r="BA50" i="75"/>
  <c r="AJ50" i="75"/>
  <c r="AJ36" i="75"/>
  <c r="BA36" i="75" s="1"/>
  <c r="AL37" i="75"/>
  <c r="BA37" i="75"/>
  <c r="AL32" i="75"/>
  <c r="BA32" i="75"/>
  <c r="AJ28" i="75"/>
  <c r="BA28" i="75" s="1"/>
  <c r="AL31" i="75"/>
  <c r="BA31" i="75"/>
  <c r="AL27" i="75"/>
  <c r="BA27" i="75"/>
  <c r="AL23" i="75"/>
  <c r="BA23" i="75"/>
  <c r="AJ18" i="75"/>
  <c r="BA18" i="75" s="1"/>
  <c r="AL22" i="75"/>
  <c r="BA22" i="75"/>
  <c r="AL19" i="75"/>
  <c r="BA19" i="75"/>
  <c r="AL16" i="75"/>
  <c r="BA16" i="75"/>
  <c r="AK50" i="74"/>
  <c r="AM36" i="74"/>
  <c r="AM45" i="74"/>
  <c r="AK31" i="74"/>
  <c r="AM27" i="74"/>
  <c r="AM22" i="74"/>
  <c r="AK19" i="74"/>
  <c r="AK28" i="74"/>
  <c r="BB28" i="74" s="1"/>
  <c r="AM28" i="74"/>
  <c r="AM18" i="74"/>
  <c r="AK21" i="74"/>
  <c r="AM49" i="74"/>
  <c r="AM38" i="74"/>
  <c r="AK33" i="74"/>
  <c r="AK37" i="74"/>
  <c r="AM29" i="74"/>
  <c r="AM32" i="74"/>
  <c r="AM23" i="74"/>
  <c r="AK16" i="74"/>
  <c r="AK30" i="74"/>
  <c r="AM17" i="74"/>
  <c r="AM50" i="74"/>
  <c r="BB50" i="74"/>
  <c r="AK36" i="74"/>
  <c r="BB36" i="74" s="1"/>
  <c r="AK45" i="74"/>
  <c r="BB45" i="74" s="1"/>
  <c r="AM31" i="74"/>
  <c r="BB31" i="74"/>
  <c r="AK27" i="74"/>
  <c r="BB27" i="74" s="1"/>
  <c r="AK22" i="74"/>
  <c r="BB22" i="74" s="1"/>
  <c r="AM19" i="74"/>
  <c r="BB19" i="74"/>
  <c r="AK18" i="74"/>
  <c r="BB18" i="74" s="1"/>
  <c r="AM35" i="74"/>
  <c r="BB35" i="74"/>
  <c r="AM21" i="74"/>
  <c r="BB21" i="74"/>
  <c r="AM26" i="74"/>
  <c r="BB26" i="74"/>
  <c r="AK49" i="74"/>
  <c r="BB49" i="74" s="1"/>
  <c r="AK38" i="74"/>
  <c r="BB38" i="74" s="1"/>
  <c r="AM33" i="74"/>
  <c r="BB33" i="74"/>
  <c r="AM37" i="74"/>
  <c r="BB37" i="74"/>
  <c r="AK29" i="74"/>
  <c r="BB29" i="74" s="1"/>
  <c r="AM24" i="74"/>
  <c r="BB24" i="74"/>
  <c r="AK32" i="74"/>
  <c r="BB32" i="74" s="1"/>
  <c r="AK23" i="74"/>
  <c r="BB23" i="74" s="1"/>
  <c r="AM16" i="74"/>
  <c r="BB16" i="74"/>
  <c r="AM30" i="74"/>
  <c r="BB30" i="74"/>
  <c r="AK17" i="74"/>
  <c r="BB17" i="74" s="1"/>
  <c r="AL21" i="73"/>
  <c r="AL16" i="73"/>
  <c r="AJ17" i="73"/>
  <c r="AL38" i="73"/>
  <c r="BA38" i="73"/>
  <c r="AJ38" i="73"/>
  <c r="AL33" i="73"/>
  <c r="BA33" i="73"/>
  <c r="AL37" i="73"/>
  <c r="BA37" i="73"/>
  <c r="AL29" i="73"/>
  <c r="BA29" i="73"/>
  <c r="AL28" i="73"/>
  <c r="BA28" i="73"/>
  <c r="AL23" i="73"/>
  <c r="BA23" i="73"/>
  <c r="AJ18" i="73"/>
  <c r="AJ19" i="73"/>
  <c r="AJ50" i="73"/>
  <c r="AJ36" i="73"/>
  <c r="AL31" i="73"/>
  <c r="BA31" i="73"/>
  <c r="AJ32" i="73"/>
  <c r="AL27" i="73"/>
  <c r="BA27" i="73"/>
  <c r="AJ30" i="73"/>
  <c r="AL49" i="73"/>
  <c r="BA49" i="73"/>
  <c r="AJ49" i="73"/>
  <c r="AJ33" i="73"/>
  <c r="AJ37" i="73"/>
  <c r="AL35" i="73"/>
  <c r="BA35" i="73"/>
  <c r="AJ29" i="73"/>
  <c r="AL24" i="73"/>
  <c r="BA24" i="73"/>
  <c r="AJ28" i="73"/>
  <c r="AJ23" i="73"/>
  <c r="AL18" i="73"/>
  <c r="BA18" i="73"/>
  <c r="AJ22" i="73"/>
  <c r="AL22" i="73"/>
  <c r="BA22" i="73"/>
  <c r="AL19" i="73"/>
  <c r="BA19" i="73"/>
  <c r="AL50" i="73"/>
  <c r="BA50" i="73"/>
  <c r="AL36" i="73"/>
  <c r="BA36" i="73"/>
  <c r="AJ45" i="73"/>
  <c r="BA45" i="73" s="1"/>
  <c r="AL45" i="73"/>
  <c r="AJ31" i="73"/>
  <c r="AL32" i="73"/>
  <c r="BA32" i="73"/>
  <c r="AJ27" i="73"/>
  <c r="AL30" i="73"/>
  <c r="BA30" i="73"/>
  <c r="AL26" i="73"/>
  <c r="BA26" i="73"/>
  <c r="AJ21" i="73"/>
  <c r="BA21" i="73" s="1"/>
  <c r="AJ16" i="73"/>
  <c r="BA16" i="73" s="1"/>
  <c r="AL17" i="73"/>
  <c r="BA17" i="73"/>
  <c r="AG51" i="54"/>
  <c r="AH50" i="54"/>
  <c r="AU50" i="54" s="1"/>
  <c r="AH17" i="54"/>
  <c r="AU17" i="54" s="1"/>
  <c r="AH19" i="54"/>
  <c r="AU19" i="54" s="1"/>
  <c r="AH21" i="54"/>
  <c r="AU21" i="54" s="1"/>
  <c r="AH23" i="54"/>
  <c r="AU23" i="54" s="1"/>
  <c r="AH26" i="54"/>
  <c r="AU26" i="54" s="1"/>
  <c r="AH28" i="54"/>
  <c r="AU28" i="54" s="1"/>
  <c r="AH30" i="54"/>
  <c r="AU30" i="54" s="1"/>
  <c r="AH32" i="54"/>
  <c r="AU32" i="54" s="1"/>
  <c r="AH35" i="54"/>
  <c r="AU35" i="54" s="1"/>
  <c r="AH37" i="54"/>
  <c r="AU37" i="54" s="1"/>
  <c r="AU45" i="54"/>
  <c r="AH16" i="54"/>
  <c r="AU16" i="54" s="1"/>
  <c r="AH18" i="54"/>
  <c r="AU18" i="54" s="1"/>
  <c r="AH20" i="54"/>
  <c r="AU20" i="54" s="1"/>
  <c r="AH22" i="54"/>
  <c r="AU22" i="54" s="1"/>
  <c r="AH24" i="54"/>
  <c r="AU24" i="54" s="1"/>
  <c r="AH27" i="54"/>
  <c r="AU27" i="54" s="1"/>
  <c r="AH29" i="54"/>
  <c r="AU29" i="54" s="1"/>
  <c r="AH31" i="54"/>
  <c r="AU31" i="54" s="1"/>
  <c r="AH33" i="54"/>
  <c r="AU33" i="54" s="1"/>
  <c r="AH36" i="54"/>
  <c r="AU36" i="54" s="1"/>
  <c r="AH38" i="54"/>
  <c r="AU38" i="54" s="1"/>
  <c r="AH49" i="54"/>
  <c r="AU49" i="54" s="1"/>
  <c r="AM50" i="54"/>
  <c r="AM38" i="54"/>
  <c r="AM33" i="54"/>
  <c r="AM30" i="54"/>
  <c r="AK30" i="54"/>
  <c r="BB30" i="54" s="1"/>
  <c r="AM21" i="54"/>
  <c r="AM49" i="54"/>
  <c r="AM31" i="54"/>
  <c r="AM22" i="54"/>
  <c r="AK32" i="54"/>
  <c r="AM32" i="54"/>
  <c r="BB32" i="54"/>
  <c r="AK16" i="54"/>
  <c r="AK45" i="54"/>
  <c r="AM36" i="54"/>
  <c r="BB35" i="54"/>
  <c r="AK28" i="54"/>
  <c r="BB28" i="54" s="1"/>
  <c r="AM28" i="54"/>
  <c r="AK23" i="54"/>
  <c r="AK18" i="54"/>
  <c r="AK37" i="54"/>
  <c r="BB37" i="54" s="1"/>
  <c r="AM27" i="54"/>
  <c r="AK27" i="54"/>
  <c r="BB27" i="54" s="1"/>
  <c r="AM19" i="54"/>
  <c r="AK29" i="54"/>
  <c r="AK50" i="54"/>
  <c r="BB50" i="54" s="1"/>
  <c r="AK38" i="54"/>
  <c r="BB38" i="54" s="1"/>
  <c r="AK33" i="54"/>
  <c r="BB33" i="54" s="1"/>
  <c r="AM26" i="54"/>
  <c r="BB26" i="54"/>
  <c r="AK21" i="54"/>
  <c r="BB21" i="54" s="1"/>
  <c r="AK49" i="54"/>
  <c r="BB49" i="54" s="1"/>
  <c r="AK31" i="54"/>
  <c r="BB31" i="54" s="1"/>
  <c r="AK22" i="54"/>
  <c r="BB22" i="54" s="1"/>
  <c r="AM24" i="54"/>
  <c r="BB24" i="54"/>
  <c r="AM16" i="54"/>
  <c r="BB16" i="54"/>
  <c r="AM45" i="54"/>
  <c r="BB45" i="54"/>
  <c r="AK36" i="54"/>
  <c r="BB36" i="54" s="1"/>
  <c r="AM35" i="54"/>
  <c r="AM23" i="54"/>
  <c r="BB23" i="54"/>
  <c r="AM18" i="54"/>
  <c r="BB18" i="54"/>
  <c r="AM37" i="54"/>
  <c r="AK19" i="54"/>
  <c r="BB19" i="54" s="1"/>
  <c r="AM29" i="54"/>
  <c r="BB29" i="54"/>
  <c r="AO45" i="53"/>
  <c r="AO38" i="53"/>
  <c r="AO36" i="53"/>
  <c r="AO35" i="53"/>
  <c r="AO50" i="53"/>
  <c r="AO32" i="53"/>
  <c r="AO30" i="53"/>
  <c r="AO28" i="53"/>
  <c r="AO31" i="53"/>
  <c r="AO27" i="53"/>
  <c r="AO24" i="53"/>
  <c r="AO22" i="53"/>
  <c r="AO20" i="53"/>
  <c r="AO19" i="53"/>
  <c r="AO17" i="53"/>
  <c r="AO33" i="53"/>
  <c r="AO23" i="53"/>
  <c r="AO37" i="53"/>
  <c r="AO29" i="53"/>
  <c r="AO26" i="53"/>
  <c r="AO21" i="53"/>
  <c r="AO18" i="53"/>
  <c r="AO16" i="53"/>
  <c r="AS49" i="53"/>
  <c r="AO49" i="53"/>
  <c r="AW21" i="81"/>
  <c r="AV18" i="80"/>
  <c r="AW16" i="79"/>
  <c r="AW22" i="77"/>
  <c r="AW16" i="76"/>
  <c r="AV23" i="75"/>
  <c r="AV38" i="73"/>
  <c r="AW30" i="81"/>
  <c r="AW35" i="79"/>
  <c r="AV45" i="78"/>
  <c r="AW29" i="77"/>
  <c r="AW17" i="76"/>
  <c r="AW22" i="74"/>
  <c r="AW37" i="81"/>
  <c r="AV45" i="80"/>
  <c r="AW29" i="79"/>
  <c r="AV35" i="78"/>
  <c r="AW28" i="76"/>
  <c r="AV24" i="75"/>
  <c r="AW23" i="74"/>
  <c r="AW36" i="81"/>
  <c r="AV16" i="80"/>
  <c r="AV37" i="78"/>
  <c r="AW21" i="77"/>
  <c r="AW27" i="76"/>
  <c r="AV16" i="75"/>
  <c r="AV29" i="73"/>
  <c r="AV33" i="73"/>
  <c r="AV27" i="80"/>
  <c r="AW23" i="79"/>
  <c r="AV22" i="78"/>
  <c r="AW49" i="76"/>
  <c r="AV7" i="75"/>
  <c r="AW33" i="74"/>
  <c r="AW28" i="81"/>
  <c r="AV17" i="80"/>
  <c r="AW26" i="79"/>
  <c r="AW27" i="77"/>
  <c r="AW7" i="76"/>
  <c r="AV31" i="75"/>
  <c r="AV49" i="73"/>
  <c r="AW23" i="81"/>
  <c r="AW27" i="79"/>
  <c r="AV23" i="78"/>
  <c r="AW32" i="77"/>
  <c r="AV38" i="75"/>
  <c r="AW18" i="74"/>
  <c r="AW33" i="81"/>
  <c r="AV36" i="80"/>
  <c r="AW38" i="79"/>
  <c r="AV18" i="78"/>
  <c r="AW35" i="76"/>
  <c r="AV27" i="75"/>
  <c r="AW27" i="81"/>
  <c r="AV7" i="80"/>
  <c r="AV30" i="78"/>
  <c r="AW38" i="77"/>
  <c r="AW20" i="76"/>
  <c r="AW45" i="74"/>
  <c r="AV18" i="73"/>
  <c r="AV26" i="80"/>
  <c r="AW21" i="79"/>
  <c r="AV16" i="78"/>
  <c r="AW7" i="77"/>
  <c r="AV22" i="75"/>
  <c r="AV21" i="80"/>
  <c r="AV31" i="78"/>
  <c r="AV21" i="75"/>
  <c r="AW20" i="81"/>
  <c r="AW20" i="79"/>
  <c r="AW23" i="76"/>
  <c r="AW17" i="74"/>
  <c r="AW26" i="81"/>
  <c r="AV29" i="78"/>
  <c r="AW18" i="76"/>
  <c r="AW49" i="81"/>
  <c r="AW37" i="79"/>
  <c r="AW37" i="76"/>
  <c r="AW24" i="74"/>
  <c r="AV30" i="80"/>
  <c r="AW26" i="77"/>
  <c r="AW50" i="74"/>
  <c r="AV35" i="80"/>
  <c r="AV24" i="78"/>
  <c r="AV29" i="75"/>
  <c r="AW38" i="74"/>
  <c r="AV20" i="80"/>
  <c r="AW28" i="77"/>
  <c r="AV18" i="75"/>
  <c r="AW17" i="81"/>
  <c r="AV19" i="78"/>
  <c r="AV49" i="75"/>
  <c r="AV26" i="75"/>
  <c r="AV49" i="80"/>
  <c r="AW36" i="77"/>
  <c r="AV50" i="75"/>
  <c r="AW31" i="81"/>
  <c r="AV32" i="78"/>
  <c r="AW24" i="76"/>
  <c r="AV22" i="73"/>
  <c r="AW45" i="79"/>
  <c r="AW33" i="76"/>
  <c r="AW29" i="74"/>
  <c r="AV24" i="80"/>
  <c r="AW19" i="77"/>
  <c r="AW32" i="74"/>
  <c r="AV36" i="73"/>
  <c r="AV27" i="73"/>
  <c r="AV30" i="73"/>
  <c r="AV19" i="73"/>
  <c r="AV45" i="73"/>
  <c r="AV26" i="73"/>
  <c r="AV17" i="73"/>
  <c r="AV50" i="80"/>
  <c r="AW22" i="79"/>
  <c r="AV7" i="78"/>
  <c r="AW16" i="77"/>
  <c r="AV30" i="75"/>
  <c r="AW21" i="74"/>
  <c r="AW29" i="81"/>
  <c r="AV31" i="80"/>
  <c r="AW31" i="79"/>
  <c r="AW50" i="77"/>
  <c r="AW22" i="76"/>
  <c r="AV17" i="75"/>
  <c r="AW16" i="74"/>
  <c r="AW19" i="81"/>
  <c r="AV36" i="78"/>
  <c r="AW21" i="76"/>
  <c r="AV23" i="73"/>
  <c r="AW7" i="79"/>
  <c r="AW38" i="76"/>
  <c r="AW37" i="74"/>
  <c r="AW50" i="81"/>
  <c r="AV33" i="78"/>
  <c r="AW31" i="76"/>
  <c r="AV37" i="73"/>
  <c r="AW28" i="79"/>
  <c r="AW23" i="77"/>
  <c r="AW35" i="74"/>
  <c r="AV19" i="80"/>
  <c r="AW31" i="77"/>
  <c r="AV28" i="75"/>
  <c r="AW22" i="81"/>
  <c r="AV17" i="78"/>
  <c r="AW26" i="76"/>
  <c r="AV29" i="80"/>
  <c r="AV26" i="78"/>
  <c r="AV33" i="75"/>
  <c r="AW7" i="81"/>
  <c r="AV38" i="78"/>
  <c r="AW45" i="76"/>
  <c r="AW36" i="79"/>
  <c r="AW49" i="74"/>
  <c r="AW45" i="77"/>
  <c r="AW26" i="74"/>
  <c r="AW24" i="77"/>
  <c r="AV28" i="80"/>
  <c r="AV35" i="75"/>
  <c r="AV20" i="78"/>
  <c r="AV28" i="73"/>
  <c r="AW30" i="77"/>
  <c r="AW18" i="81"/>
  <c r="AW36" i="76"/>
  <c r="AW33" i="79"/>
  <c r="AW28" i="74"/>
  <c r="AW24" i="79"/>
  <c r="AW30" i="74"/>
  <c r="AW49" i="77"/>
  <c r="AV33" i="80"/>
  <c r="AV32" i="75"/>
  <c r="AW18" i="79"/>
  <c r="AV7" i="73"/>
  <c r="AV32" i="73"/>
  <c r="AV50" i="73"/>
  <c r="AV16" i="73"/>
  <c r="AW49" i="79"/>
  <c r="AW37" i="77"/>
  <c r="AW27" i="74"/>
  <c r="AV22" i="80"/>
  <c r="AV50" i="78"/>
  <c r="AV36" i="75"/>
  <c r="AW31" i="74"/>
  <c r="AV23" i="80"/>
  <c r="AW35" i="77"/>
  <c r="AV19" i="75"/>
  <c r="AW16" i="81"/>
  <c r="AV21" i="78"/>
  <c r="AV45" i="75"/>
  <c r="AW35" i="81"/>
  <c r="AW17" i="79"/>
  <c r="AW19" i="76"/>
  <c r="AW7" i="74"/>
  <c r="AW50" i="79"/>
  <c r="AW33" i="77"/>
  <c r="AW38" i="81"/>
  <c r="AW32" i="79"/>
  <c r="AW29" i="76"/>
  <c r="AW20" i="74"/>
  <c r="AV32" i="80"/>
  <c r="AW18" i="77"/>
  <c r="AV24" i="73"/>
  <c r="AW17" i="77"/>
  <c r="AV38" i="80"/>
  <c r="AV37" i="75"/>
  <c r="AW30" i="79"/>
  <c r="AW19" i="74"/>
  <c r="AV27" i="78"/>
  <c r="AW45" i="81"/>
  <c r="AW32" i="76"/>
  <c r="AW19" i="79"/>
  <c r="AV20" i="75"/>
  <c r="AV49" i="78"/>
  <c r="AV35" i="73"/>
  <c r="AW20" i="77"/>
  <c r="AW24" i="81"/>
  <c r="AW30" i="76"/>
  <c r="AV37" i="80"/>
  <c r="AW36" i="74"/>
  <c r="AV28" i="78"/>
  <c r="AW32" i="81"/>
  <c r="AW50" i="76"/>
  <c r="AV31" i="73"/>
  <c r="AV21" i="73"/>
  <c r="AV20" i="73"/>
  <c r="AX21" i="73" l="1"/>
  <c r="AX31" i="73"/>
  <c r="AY50" i="76"/>
  <c r="AY32" i="81"/>
  <c r="AX28" i="78"/>
  <c r="AY36" i="74"/>
  <c r="AX37" i="80"/>
  <c r="AY30" i="76"/>
  <c r="AY24" i="81"/>
  <c r="AX35" i="73"/>
  <c r="AX49" i="78"/>
  <c r="AY19" i="79"/>
  <c r="AY32" i="76"/>
  <c r="AY45" i="81"/>
  <c r="AX27" i="78"/>
  <c r="AY19" i="74"/>
  <c r="AY30" i="79"/>
  <c r="AX37" i="75"/>
  <c r="AX38" i="80"/>
  <c r="AY17" i="77"/>
  <c r="AX24" i="73"/>
  <c r="AY18" i="77"/>
  <c r="AX32" i="80"/>
  <c r="AY29" i="76"/>
  <c r="AY32" i="79"/>
  <c r="AY38" i="81"/>
  <c r="AY33" i="77"/>
  <c r="AY50" i="79"/>
  <c r="AY19" i="76"/>
  <c r="AY17" i="79"/>
  <c r="AY35" i="81"/>
  <c r="AX45" i="75"/>
  <c r="AX21" i="78"/>
  <c r="AY16" i="81"/>
  <c r="AX19" i="75"/>
  <c r="AY35" i="77"/>
  <c r="AX23" i="80"/>
  <c r="AY31" i="74"/>
  <c r="AX36" i="75"/>
  <c r="AX50" i="78"/>
  <c r="AX22" i="80"/>
  <c r="AY27" i="74"/>
  <c r="AY37" i="77"/>
  <c r="AY49" i="79"/>
  <c r="AX16" i="73"/>
  <c r="AX50" i="73"/>
  <c r="AX32" i="73"/>
  <c r="AY18" i="79"/>
  <c r="AX32" i="75"/>
  <c r="AX33" i="80"/>
  <c r="AY49" i="77"/>
  <c r="AY30" i="74"/>
  <c r="AY24" i="79"/>
  <c r="AY28" i="74"/>
  <c r="AY33" i="79"/>
  <c r="AY36" i="76"/>
  <c r="AY18" i="81"/>
  <c r="AY30" i="77"/>
  <c r="AX28" i="73"/>
  <c r="AX35" i="75"/>
  <c r="AX28" i="80"/>
  <c r="AY24" i="77"/>
  <c r="AY26" i="74"/>
  <c r="AY45" i="77"/>
  <c r="AY49" i="74"/>
  <c r="AY36" i="79"/>
  <c r="AY45" i="76"/>
  <c r="AX38" i="78"/>
  <c r="AX33" i="75"/>
  <c r="AX26" i="78"/>
  <c r="AX29" i="80"/>
  <c r="AY26" i="76"/>
  <c r="AX17" i="78"/>
  <c r="AY22" i="81"/>
  <c r="AX28" i="75"/>
  <c r="AY31" i="77"/>
  <c r="AX19" i="80"/>
  <c r="AY35" i="74"/>
  <c r="AY23" i="77"/>
  <c r="AY28" i="79"/>
  <c r="AX37" i="73"/>
  <c r="AY31" i="76"/>
  <c r="AX33" i="78"/>
  <c r="AY50" i="81"/>
  <c r="AY37" i="74"/>
  <c r="AY38" i="76"/>
  <c r="AX23" i="73"/>
  <c r="AY21" i="76"/>
  <c r="AX36" i="78"/>
  <c r="AY19" i="81"/>
  <c r="AY16" i="74"/>
  <c r="AX17" i="75"/>
  <c r="AY22" i="76"/>
  <c r="AY50" i="77"/>
  <c r="AY31" i="79"/>
  <c r="AX31" i="80"/>
  <c r="AY29" i="81"/>
  <c r="AY21" i="74"/>
  <c r="AX30" i="75"/>
  <c r="AY16" i="77"/>
  <c r="AY22" i="79"/>
  <c r="AX50" i="80"/>
  <c r="AX17" i="73"/>
  <c r="AX26" i="73"/>
  <c r="AX45" i="73"/>
  <c r="AX19" i="73"/>
  <c r="AX30" i="73"/>
  <c r="AX27" i="73"/>
  <c r="AX36" i="73"/>
  <c r="AY32" i="74"/>
  <c r="AY19" i="77"/>
  <c r="AX24" i="80"/>
  <c r="AY29" i="74"/>
  <c r="AY33" i="76"/>
  <c r="AY45" i="79"/>
  <c r="AX22" i="73"/>
  <c r="AY24" i="76"/>
  <c r="AX32" i="78"/>
  <c r="AY31" i="81"/>
  <c r="AX50" i="75"/>
  <c r="AY36" i="77"/>
  <c r="AX49" i="80"/>
  <c r="AX26" i="75"/>
  <c r="AX49" i="75"/>
  <c r="AX19" i="78"/>
  <c r="AY17" i="81"/>
  <c r="AX18" i="75"/>
  <c r="AY28" i="77"/>
  <c r="AY38" i="74"/>
  <c r="AX29" i="75"/>
  <c r="AX24" i="78"/>
  <c r="AX35" i="80"/>
  <c r="AY50" i="74"/>
  <c r="AY26" i="77"/>
  <c r="AX30" i="80"/>
  <c r="AY24" i="74"/>
  <c r="AY37" i="76"/>
  <c r="AY37" i="79"/>
  <c r="AY49" i="81"/>
  <c r="AY18" i="76"/>
  <c r="AX29" i="78"/>
  <c r="AY26" i="81"/>
  <c r="AY17" i="74"/>
  <c r="AY23" i="76"/>
  <c r="AX21" i="75"/>
  <c r="AX31" i="78"/>
  <c r="AX21" i="80"/>
  <c r="AX22" i="75"/>
  <c r="AX16" i="78"/>
  <c r="AY21" i="79"/>
  <c r="AX26" i="80"/>
  <c r="AX18" i="73"/>
  <c r="AY45" i="74"/>
  <c r="AY38" i="77"/>
  <c r="AX30" i="78"/>
  <c r="AY27" i="81"/>
  <c r="AX27" i="75"/>
  <c r="AY35" i="76"/>
  <c r="AX18" i="78"/>
  <c r="AY38" i="79"/>
  <c r="AX36" i="80"/>
  <c r="AY33" i="81"/>
  <c r="AY18" i="74"/>
  <c r="AX38" i="75"/>
  <c r="AY32" i="77"/>
  <c r="AX23" i="78"/>
  <c r="AY27" i="79"/>
  <c r="AY23" i="81"/>
  <c r="AX49" i="73"/>
  <c r="AX31" i="75"/>
  <c r="AY27" i="77"/>
  <c r="AY26" i="79"/>
  <c r="AX17" i="80"/>
  <c r="AY28" i="81"/>
  <c r="AY33" i="74"/>
  <c r="AY49" i="76"/>
  <c r="AX22" i="78"/>
  <c r="AY23" i="79"/>
  <c r="AX27" i="80"/>
  <c r="AX33" i="73"/>
  <c r="AX29" i="73"/>
  <c r="AX16" i="75"/>
  <c r="AY27" i="76"/>
  <c r="AY21" i="77"/>
  <c r="AX37" i="78"/>
  <c r="AX16" i="80"/>
  <c r="AY36" i="81"/>
  <c r="AY23" i="74"/>
  <c r="AX24" i="75"/>
  <c r="AY28" i="76"/>
  <c r="AX35" i="78"/>
  <c r="AY29" i="79"/>
  <c r="AX45" i="80"/>
  <c r="AY37" i="81"/>
  <c r="AY22" i="74"/>
  <c r="AY17" i="76"/>
  <c r="AY29" i="77"/>
  <c r="AX45" i="78"/>
  <c r="AY35" i="79"/>
  <c r="AY30" i="81"/>
  <c r="AX38" i="73"/>
  <c r="AX23" i="75"/>
  <c r="AY16" i="76"/>
  <c r="AY22" i="77"/>
  <c r="AY16" i="79"/>
  <c r="AX18" i="80"/>
  <c r="AY21" i="81"/>
  <c r="AH51" i="54"/>
  <c r="AU7" i="54"/>
  <c r="AO7" i="53"/>
  <c r="AS20" i="53" l="1"/>
  <c r="AS24" i="53"/>
  <c r="AS18" i="53"/>
  <c r="AS23" i="53"/>
  <c r="AS28" i="53"/>
  <c r="AS38" i="53"/>
  <c r="AS29" i="53"/>
  <c r="AS33" i="53"/>
  <c r="AS45" i="53"/>
  <c r="AS37" i="53"/>
  <c r="AS7" i="53"/>
  <c r="AS22" i="53"/>
  <c r="AS17" i="53"/>
  <c r="AS19" i="53"/>
  <c r="AS30" i="53"/>
  <c r="AS16" i="53"/>
  <c r="AS21" i="53"/>
  <c r="AS26" i="53"/>
  <c r="AS32" i="53"/>
  <c r="AS27" i="53"/>
  <c r="AS31" i="53"/>
  <c r="AS36" i="53"/>
  <c r="AS35" i="53"/>
  <c r="AS50" i="53"/>
  <c r="AH57" i="53"/>
  <c r="AQ60" i="50" l="1"/>
  <c r="AU51" i="50"/>
  <c r="AQ51" i="50"/>
  <c r="AU43" i="50"/>
  <c r="AQ43" i="50"/>
  <c r="AL43" i="50"/>
  <c r="AM43" i="50" s="1"/>
  <c r="AK43" i="50" l="1"/>
  <c r="BB43" i="50" s="1"/>
  <c r="E3" i="50" l="1"/>
  <c r="D3" i="50"/>
  <c r="D2" i="50"/>
  <c r="E2" i="50" s="1"/>
  <c r="F2" i="50" s="1"/>
  <c r="G2" i="50" s="1"/>
  <c r="B72" i="50"/>
  <c r="B73" i="50"/>
  <c r="B66" i="50"/>
  <c r="B65" i="50"/>
  <c r="B67" i="50"/>
  <c r="B54" i="50"/>
  <c r="B68" i="50"/>
  <c r="B76" i="50"/>
  <c r="B69" i="50"/>
  <c r="B55" i="50"/>
  <c r="B74" i="50"/>
  <c r="B53" i="50"/>
  <c r="B61" i="50"/>
  <c r="B62" i="50"/>
  <c r="B58" i="50"/>
  <c r="B60" i="50"/>
  <c r="B59" i="50"/>
  <c r="B80" i="50"/>
  <c r="B79" i="50"/>
  <c r="D45" i="50" l="1"/>
  <c r="D37" i="50"/>
  <c r="D50" i="50"/>
  <c r="D36" i="50"/>
  <c r="D32" i="50"/>
  <c r="D30" i="50"/>
  <c r="D28" i="50"/>
  <c r="D24" i="50"/>
  <c r="D38" i="50"/>
  <c r="D31" i="50"/>
  <c r="D22" i="50"/>
  <c r="D19" i="50"/>
  <c r="D33" i="50"/>
  <c r="D29" i="50"/>
  <c r="D23" i="50"/>
  <c r="D21" i="50"/>
  <c r="D16" i="50"/>
  <c r="D18" i="50"/>
  <c r="E50" i="50"/>
  <c r="E38" i="50"/>
  <c r="E37" i="50"/>
  <c r="E33" i="50"/>
  <c r="E31" i="50"/>
  <c r="E29" i="50"/>
  <c r="E45" i="50"/>
  <c r="E32" i="50"/>
  <c r="E28" i="50"/>
  <c r="E24" i="50"/>
  <c r="E23" i="50"/>
  <c r="E21" i="50"/>
  <c r="E18" i="50"/>
  <c r="E16" i="50"/>
  <c r="E36" i="50"/>
  <c r="E30" i="50"/>
  <c r="E22" i="50"/>
  <c r="E17" i="50"/>
  <c r="E19" i="50"/>
  <c r="E26" i="50"/>
  <c r="E20" i="50"/>
  <c r="E35" i="50"/>
  <c r="D35" i="50"/>
  <c r="D27" i="50"/>
  <c r="F3" i="50"/>
  <c r="E49" i="50"/>
  <c r="E27" i="50"/>
  <c r="H3" i="50"/>
  <c r="H2" i="50"/>
  <c r="G3" i="50"/>
  <c r="D49" i="50"/>
  <c r="D26" i="50"/>
  <c r="G40" i="50" l="1"/>
  <c r="G50" i="50"/>
  <c r="G38" i="50"/>
  <c r="G45" i="50"/>
  <c r="G33" i="50"/>
  <c r="G31" i="50"/>
  <c r="G29" i="50"/>
  <c r="G27" i="50"/>
  <c r="G36" i="50"/>
  <c r="G30" i="50"/>
  <c r="G23" i="50"/>
  <c r="G21" i="50"/>
  <c r="G18" i="50"/>
  <c r="G16" i="50"/>
  <c r="G37" i="50"/>
  <c r="G32" i="50"/>
  <c r="G28" i="50"/>
  <c r="G24" i="50"/>
  <c r="G22" i="50"/>
  <c r="G19" i="50"/>
  <c r="G7" i="50"/>
  <c r="G17" i="50"/>
  <c r="H45" i="50"/>
  <c r="H37" i="50"/>
  <c r="H50" i="50"/>
  <c r="H36" i="50"/>
  <c r="H32" i="50"/>
  <c r="H30" i="50"/>
  <c r="H28" i="50"/>
  <c r="H24" i="50"/>
  <c r="H31" i="50"/>
  <c r="H27" i="50"/>
  <c r="H22" i="50"/>
  <c r="H19" i="50"/>
  <c r="H17" i="50"/>
  <c r="H7" i="50"/>
  <c r="H38" i="50"/>
  <c r="H33" i="50"/>
  <c r="H29" i="50"/>
  <c r="H23" i="50"/>
  <c r="H21" i="50"/>
  <c r="H16" i="50"/>
  <c r="H18" i="50"/>
  <c r="F45" i="50"/>
  <c r="F37" i="50"/>
  <c r="F38" i="50"/>
  <c r="F36" i="50"/>
  <c r="F32" i="50"/>
  <c r="F30" i="50"/>
  <c r="F28" i="50"/>
  <c r="F24" i="50"/>
  <c r="F50" i="50"/>
  <c r="F33" i="50"/>
  <c r="F29" i="50"/>
  <c r="F22" i="50"/>
  <c r="F19" i="50"/>
  <c r="F17" i="50"/>
  <c r="F7" i="50"/>
  <c r="F31" i="50"/>
  <c r="F27" i="50"/>
  <c r="F23" i="50"/>
  <c r="F21" i="50"/>
  <c r="F18" i="50"/>
  <c r="F16" i="50"/>
  <c r="G6" i="50"/>
  <c r="H6" i="50"/>
  <c r="G20" i="50"/>
  <c r="G35" i="50"/>
  <c r="H35" i="50"/>
  <c r="H20" i="50"/>
  <c r="F35" i="50"/>
  <c r="F20" i="50"/>
  <c r="G15" i="50"/>
  <c r="G11" i="50"/>
  <c r="G8" i="50"/>
  <c r="G5" i="50"/>
  <c r="H8" i="50"/>
  <c r="H13" i="50"/>
  <c r="E51" i="50"/>
  <c r="G47" i="50"/>
  <c r="G42" i="50"/>
  <c r="G49" i="50"/>
  <c r="G48" i="50"/>
  <c r="G41" i="50"/>
  <c r="G26" i="50"/>
  <c r="G13" i="50"/>
  <c r="G9" i="50"/>
  <c r="G12" i="50"/>
  <c r="H49" i="50"/>
  <c r="H48" i="50"/>
  <c r="H41" i="50"/>
  <c r="H47" i="50"/>
  <c r="H42" i="50"/>
  <c r="H40" i="50"/>
  <c r="H26" i="50"/>
  <c r="H9" i="50"/>
  <c r="H11" i="50"/>
  <c r="H12" i="50"/>
  <c r="H15" i="50"/>
  <c r="H5" i="50"/>
  <c r="F49" i="50"/>
  <c r="F26" i="50"/>
  <c r="D51" i="50"/>
  <c r="I3" i="50"/>
  <c r="I2" i="50"/>
  <c r="G44" i="50"/>
  <c r="H44" i="50"/>
  <c r="I50" i="50" l="1"/>
  <c r="I38" i="50"/>
  <c r="I37" i="50"/>
  <c r="I33" i="50"/>
  <c r="I31" i="50"/>
  <c r="I29" i="50"/>
  <c r="I27" i="50"/>
  <c r="I32" i="50"/>
  <c r="I28" i="50"/>
  <c r="I24" i="50"/>
  <c r="I23" i="50"/>
  <c r="I21" i="50"/>
  <c r="I18" i="50"/>
  <c r="I16" i="50"/>
  <c r="I45" i="50"/>
  <c r="I36" i="50"/>
  <c r="I30" i="50"/>
  <c r="I22" i="50"/>
  <c r="I17" i="50"/>
  <c r="I19" i="50"/>
  <c r="I20" i="50"/>
  <c r="I35" i="50"/>
  <c r="F51" i="50"/>
  <c r="I49" i="50"/>
  <c r="I26" i="50"/>
  <c r="J3" i="50"/>
  <c r="J2" i="50"/>
  <c r="G51" i="50"/>
  <c r="H51" i="50"/>
  <c r="J45" i="50" l="1"/>
  <c r="J37" i="50"/>
  <c r="J38" i="50"/>
  <c r="J36" i="50"/>
  <c r="J32" i="50"/>
  <c r="J30" i="50"/>
  <c r="J28" i="50"/>
  <c r="J24" i="50"/>
  <c r="J33" i="50"/>
  <c r="J29" i="50"/>
  <c r="J22" i="50"/>
  <c r="J19" i="50"/>
  <c r="J17" i="50"/>
  <c r="J50" i="50"/>
  <c r="J31" i="50"/>
  <c r="J27" i="50"/>
  <c r="J23" i="50"/>
  <c r="J21" i="50"/>
  <c r="J18" i="50"/>
  <c r="J16" i="50"/>
  <c r="J35" i="50"/>
  <c r="J20" i="50"/>
  <c r="J49" i="50"/>
  <c r="J26" i="50"/>
  <c r="K2" i="50"/>
  <c r="K3" i="50"/>
  <c r="I51" i="50"/>
  <c r="K50" i="50" l="1"/>
  <c r="K38" i="50"/>
  <c r="K45" i="50"/>
  <c r="K33" i="50"/>
  <c r="K31" i="50"/>
  <c r="K29" i="50"/>
  <c r="K27" i="50"/>
  <c r="K37" i="50"/>
  <c r="K36" i="50"/>
  <c r="K30" i="50"/>
  <c r="K23" i="50"/>
  <c r="K21" i="50"/>
  <c r="K18" i="50"/>
  <c r="K16" i="50"/>
  <c r="K32" i="50"/>
  <c r="K28" i="50"/>
  <c r="K24" i="50"/>
  <c r="K22" i="50"/>
  <c r="K19" i="50"/>
  <c r="K17" i="50"/>
  <c r="K35" i="50"/>
  <c r="K49" i="50"/>
  <c r="K26" i="50"/>
  <c r="L2" i="50"/>
  <c r="L3" i="50"/>
  <c r="L45" i="50" l="1"/>
  <c r="L37" i="50"/>
  <c r="L50" i="50"/>
  <c r="L36" i="50"/>
  <c r="L32" i="50"/>
  <c r="L30" i="50"/>
  <c r="L28" i="50"/>
  <c r="L24" i="50"/>
  <c r="L38" i="50"/>
  <c r="L31" i="50"/>
  <c r="L27" i="50"/>
  <c r="L22" i="50"/>
  <c r="L19" i="50"/>
  <c r="L17" i="50"/>
  <c r="L33" i="50"/>
  <c r="L29" i="50"/>
  <c r="L23" i="50"/>
  <c r="L21" i="50"/>
  <c r="L16" i="50"/>
  <c r="L18" i="50"/>
  <c r="L35" i="50"/>
  <c r="L20" i="50"/>
  <c r="J51" i="50"/>
  <c r="K51" i="50"/>
  <c r="L49" i="50"/>
  <c r="L26" i="50"/>
  <c r="M3" i="50"/>
  <c r="M2" i="50"/>
  <c r="M50" i="50" l="1"/>
  <c r="M38" i="50"/>
  <c r="M36" i="50"/>
  <c r="M37" i="50"/>
  <c r="M33" i="50"/>
  <c r="M31" i="50"/>
  <c r="M29" i="50"/>
  <c r="M27" i="50"/>
  <c r="M45" i="50"/>
  <c r="M32" i="50"/>
  <c r="M28" i="50"/>
  <c r="M24" i="50"/>
  <c r="M23" i="50"/>
  <c r="M21" i="50"/>
  <c r="M18" i="50"/>
  <c r="M16" i="50"/>
  <c r="M30" i="50"/>
  <c r="M22" i="50"/>
  <c r="M17" i="50"/>
  <c r="M19" i="50"/>
  <c r="M20" i="50"/>
  <c r="M35" i="50"/>
  <c r="M49" i="50"/>
  <c r="M26" i="50"/>
  <c r="N3" i="50"/>
  <c r="N2" i="50"/>
  <c r="L51" i="50"/>
  <c r="N45" i="50" l="1"/>
  <c r="N37" i="50"/>
  <c r="N38" i="50"/>
  <c r="N32" i="50"/>
  <c r="N30" i="50"/>
  <c r="N28" i="50"/>
  <c r="N24" i="50"/>
  <c r="N50" i="50"/>
  <c r="N33" i="50"/>
  <c r="N29" i="50"/>
  <c r="N22" i="50"/>
  <c r="N19" i="50"/>
  <c r="N17" i="50"/>
  <c r="N7" i="50"/>
  <c r="N36" i="50"/>
  <c r="N31" i="50"/>
  <c r="N27" i="50"/>
  <c r="N23" i="50"/>
  <c r="N21" i="50"/>
  <c r="N18" i="50"/>
  <c r="N16" i="50"/>
  <c r="N6" i="50"/>
  <c r="N35" i="50"/>
  <c r="N20" i="50"/>
  <c r="N49" i="50"/>
  <c r="N48" i="50"/>
  <c r="N41" i="50"/>
  <c r="N47" i="50"/>
  <c r="N42" i="50"/>
  <c r="N40" i="50"/>
  <c r="N26" i="50"/>
  <c r="N8" i="50"/>
  <c r="N9" i="50"/>
  <c r="N11" i="50"/>
  <c r="N12" i="50"/>
  <c r="N15" i="50"/>
  <c r="N5" i="50"/>
  <c r="N13" i="50"/>
  <c r="N44" i="50"/>
  <c r="O2" i="50"/>
  <c r="O3" i="50"/>
  <c r="M51" i="50"/>
  <c r="O50" i="50" l="1"/>
  <c r="O38" i="50"/>
  <c r="O36" i="50"/>
  <c r="O45" i="50"/>
  <c r="O33" i="50"/>
  <c r="O31" i="50"/>
  <c r="O29" i="50"/>
  <c r="O27" i="50"/>
  <c r="O30" i="50"/>
  <c r="O23" i="50"/>
  <c r="O21" i="50"/>
  <c r="O18" i="50"/>
  <c r="O16" i="50"/>
  <c r="O37" i="50"/>
  <c r="O32" i="50"/>
  <c r="O28" i="50"/>
  <c r="O24" i="50"/>
  <c r="O22" i="50"/>
  <c r="O19" i="50"/>
  <c r="O7" i="50"/>
  <c r="O17" i="50"/>
  <c r="O6" i="50"/>
  <c r="O20" i="50"/>
  <c r="O35" i="50"/>
  <c r="O47" i="50"/>
  <c r="O42" i="50"/>
  <c r="O40" i="50"/>
  <c r="O49" i="50"/>
  <c r="O48" i="50"/>
  <c r="O41" i="50"/>
  <c r="O26" i="50"/>
  <c r="O13" i="50"/>
  <c r="O8" i="50"/>
  <c r="O9" i="50"/>
  <c r="O11" i="50"/>
  <c r="O12" i="50"/>
  <c r="O15" i="50"/>
  <c r="O5" i="50"/>
  <c r="N51" i="50"/>
  <c r="O44" i="50"/>
  <c r="P2" i="50"/>
  <c r="P3" i="50"/>
  <c r="P45" i="50" l="1"/>
  <c r="P37" i="50"/>
  <c r="P50" i="50"/>
  <c r="P36" i="50"/>
  <c r="P32" i="50"/>
  <c r="P30" i="50"/>
  <c r="P28" i="50"/>
  <c r="P24" i="50"/>
  <c r="P31" i="50"/>
  <c r="P27" i="50"/>
  <c r="P22" i="50"/>
  <c r="P19" i="50"/>
  <c r="P17" i="50"/>
  <c r="P7" i="50"/>
  <c r="P38" i="50"/>
  <c r="P33" i="50"/>
  <c r="P29" i="50"/>
  <c r="P23" i="50"/>
  <c r="P21" i="50"/>
  <c r="P16" i="50"/>
  <c r="P18" i="50"/>
  <c r="P35" i="50"/>
  <c r="P20" i="50"/>
  <c r="P49" i="50"/>
  <c r="P26" i="50"/>
  <c r="Q3" i="50"/>
  <c r="Q2" i="50"/>
  <c r="O51" i="50"/>
  <c r="Q50" i="50" l="1"/>
  <c r="Q38" i="50"/>
  <c r="Q36" i="50"/>
  <c r="Q37" i="50"/>
  <c r="Q33" i="50"/>
  <c r="Q31" i="50"/>
  <c r="Q29" i="50"/>
  <c r="Q27" i="50"/>
  <c r="Q32" i="50"/>
  <c r="Q28" i="50"/>
  <c r="Q24" i="50"/>
  <c r="Q23" i="50"/>
  <c r="Q21" i="50"/>
  <c r="Q18" i="50"/>
  <c r="Q16" i="50"/>
  <c r="Q45" i="50"/>
  <c r="Q30" i="50"/>
  <c r="Q22" i="50"/>
  <c r="Q17" i="50"/>
  <c r="Q19" i="50"/>
  <c r="Q7" i="50"/>
  <c r="Q20" i="50"/>
  <c r="Q35" i="50"/>
  <c r="Q49" i="50"/>
  <c r="Q26" i="50"/>
  <c r="R3" i="50"/>
  <c r="R2" i="50"/>
  <c r="P51" i="50"/>
  <c r="R45" i="50" l="1"/>
  <c r="R37" i="50"/>
  <c r="R38" i="50"/>
  <c r="R32" i="50"/>
  <c r="R30" i="50"/>
  <c r="R28" i="50"/>
  <c r="R24" i="50"/>
  <c r="R36" i="50"/>
  <c r="R33" i="50"/>
  <c r="R29" i="50"/>
  <c r="R22" i="50"/>
  <c r="R19" i="50"/>
  <c r="R17" i="50"/>
  <c r="R7" i="50"/>
  <c r="R50" i="50"/>
  <c r="R31" i="50"/>
  <c r="R27" i="50"/>
  <c r="R23" i="50"/>
  <c r="R21" i="50"/>
  <c r="R18" i="50"/>
  <c r="R16" i="50"/>
  <c r="R35" i="50"/>
  <c r="R49" i="50"/>
  <c r="R26" i="50"/>
  <c r="S2" i="50"/>
  <c r="S3" i="50"/>
  <c r="S50" i="50" l="1"/>
  <c r="S38" i="50"/>
  <c r="S36" i="50"/>
  <c r="S45" i="50"/>
  <c r="S33" i="50"/>
  <c r="S31" i="50"/>
  <c r="S29" i="50"/>
  <c r="S27" i="50"/>
  <c r="S37" i="50"/>
  <c r="S30" i="50"/>
  <c r="S23" i="50"/>
  <c r="S21" i="50"/>
  <c r="S18" i="50"/>
  <c r="S16" i="50"/>
  <c r="S32" i="50"/>
  <c r="S28" i="50"/>
  <c r="S24" i="50"/>
  <c r="S22" i="50"/>
  <c r="S19" i="50"/>
  <c r="S7" i="50"/>
  <c r="S17" i="50"/>
  <c r="S20" i="50"/>
  <c r="S35" i="50"/>
  <c r="Q51" i="50"/>
  <c r="S49" i="50"/>
  <c r="S26" i="50"/>
  <c r="T2" i="50"/>
  <c r="T3" i="50"/>
  <c r="R51" i="50"/>
  <c r="T45" i="50" l="1"/>
  <c r="T37" i="50"/>
  <c r="T50" i="50"/>
  <c r="T36" i="50"/>
  <c r="T32" i="50"/>
  <c r="T30" i="50"/>
  <c r="T28" i="50"/>
  <c r="T24" i="50"/>
  <c r="T38" i="50"/>
  <c r="T31" i="50"/>
  <c r="T27" i="50"/>
  <c r="T22" i="50"/>
  <c r="T19" i="50"/>
  <c r="T17" i="50"/>
  <c r="T7" i="50"/>
  <c r="T33" i="50"/>
  <c r="T29" i="50"/>
  <c r="T23" i="50"/>
  <c r="T21" i="50"/>
  <c r="T16" i="50"/>
  <c r="T18" i="50"/>
  <c r="T35" i="50"/>
  <c r="T20" i="50"/>
  <c r="T49" i="50"/>
  <c r="T26" i="50"/>
  <c r="U3" i="50"/>
  <c r="U2" i="50"/>
  <c r="S51" i="50"/>
  <c r="U50" i="50" l="1"/>
  <c r="U38" i="50"/>
  <c r="U36" i="50"/>
  <c r="U37" i="50"/>
  <c r="U33" i="50"/>
  <c r="U31" i="50"/>
  <c r="U29" i="50"/>
  <c r="U27" i="50"/>
  <c r="U45" i="50"/>
  <c r="U32" i="50"/>
  <c r="U28" i="50"/>
  <c r="U24" i="50"/>
  <c r="U23" i="50"/>
  <c r="U21" i="50"/>
  <c r="U18" i="50"/>
  <c r="U16" i="50"/>
  <c r="U30" i="50"/>
  <c r="U22" i="50"/>
  <c r="U17" i="50"/>
  <c r="U19" i="50"/>
  <c r="U7" i="50"/>
  <c r="U6" i="50"/>
  <c r="U20" i="50"/>
  <c r="U35" i="50"/>
  <c r="U47" i="50"/>
  <c r="U42" i="50"/>
  <c r="U40" i="50"/>
  <c r="U49" i="50"/>
  <c r="U48" i="50"/>
  <c r="U41" i="50"/>
  <c r="U26" i="50"/>
  <c r="U13" i="50"/>
  <c r="U8" i="50"/>
  <c r="U9" i="50"/>
  <c r="U11" i="50"/>
  <c r="U12" i="50"/>
  <c r="U15" i="50"/>
  <c r="U5" i="50"/>
  <c r="V3" i="50"/>
  <c r="V2" i="50"/>
  <c r="T51" i="50"/>
  <c r="U44" i="50"/>
  <c r="V45" i="50" l="1"/>
  <c r="V37" i="50"/>
  <c r="V38" i="50"/>
  <c r="V32" i="50"/>
  <c r="V30" i="50"/>
  <c r="V28" i="50"/>
  <c r="V24" i="50"/>
  <c r="V50" i="50"/>
  <c r="V33" i="50"/>
  <c r="V29" i="50"/>
  <c r="V22" i="50"/>
  <c r="V19" i="50"/>
  <c r="V17" i="50"/>
  <c r="V7" i="50"/>
  <c r="V36" i="50"/>
  <c r="V31" i="50"/>
  <c r="V27" i="50"/>
  <c r="V23" i="50"/>
  <c r="V21" i="50"/>
  <c r="V18" i="50"/>
  <c r="V16" i="50"/>
  <c r="V6" i="50"/>
  <c r="V35" i="50"/>
  <c r="V20" i="50"/>
  <c r="V49" i="50"/>
  <c r="V48" i="50"/>
  <c r="V41" i="50"/>
  <c r="V47" i="50"/>
  <c r="V42" i="50"/>
  <c r="V40" i="50"/>
  <c r="V26" i="50"/>
  <c r="V8" i="50"/>
  <c r="V9" i="50"/>
  <c r="V11" i="50"/>
  <c r="V12" i="50"/>
  <c r="V15" i="50"/>
  <c r="V5" i="50"/>
  <c r="V13" i="50"/>
  <c r="U51" i="50"/>
  <c r="W2" i="50"/>
  <c r="W3" i="50"/>
  <c r="V44" i="50"/>
  <c r="W50" i="50" l="1"/>
  <c r="W38" i="50"/>
  <c r="W36" i="50"/>
  <c r="W45" i="50"/>
  <c r="W33" i="50"/>
  <c r="W31" i="50"/>
  <c r="W29" i="50"/>
  <c r="W27" i="50"/>
  <c r="W30" i="50"/>
  <c r="W23" i="50"/>
  <c r="W21" i="50"/>
  <c r="W18" i="50"/>
  <c r="W16" i="50"/>
  <c r="W37" i="50"/>
  <c r="W32" i="50"/>
  <c r="W28" i="50"/>
  <c r="W24" i="50"/>
  <c r="W22" i="50"/>
  <c r="W19" i="50"/>
  <c r="W7" i="50"/>
  <c r="W17" i="50"/>
  <c r="W20" i="50"/>
  <c r="W35" i="50"/>
  <c r="W49" i="50"/>
  <c r="W26" i="50"/>
  <c r="X2" i="50"/>
  <c r="X3" i="50"/>
  <c r="V51" i="50"/>
  <c r="X45" i="50" l="1"/>
  <c r="X37" i="50"/>
  <c r="X50" i="50"/>
  <c r="X36" i="50"/>
  <c r="X32" i="50"/>
  <c r="X30" i="50"/>
  <c r="X28" i="50"/>
  <c r="X24" i="50"/>
  <c r="X31" i="50"/>
  <c r="X27" i="50"/>
  <c r="X22" i="50"/>
  <c r="X19" i="50"/>
  <c r="X17" i="50"/>
  <c r="X7" i="50"/>
  <c r="X38" i="50"/>
  <c r="X33" i="50"/>
  <c r="X29" i="50"/>
  <c r="X23" i="50"/>
  <c r="X21" i="50"/>
  <c r="X16" i="50"/>
  <c r="X18" i="50"/>
  <c r="X35" i="50"/>
  <c r="X20" i="50"/>
  <c r="X49" i="50"/>
  <c r="X26" i="50"/>
  <c r="W51" i="50"/>
  <c r="Y3" i="50"/>
  <c r="Y2" i="50"/>
  <c r="Y50" i="50" l="1"/>
  <c r="Y38" i="50"/>
  <c r="Y36" i="50"/>
  <c r="Y37" i="50"/>
  <c r="Y33" i="50"/>
  <c r="Y31" i="50"/>
  <c r="Y29" i="50"/>
  <c r="Y27" i="50"/>
  <c r="Y32" i="50"/>
  <c r="Y28" i="50"/>
  <c r="Y24" i="50"/>
  <c r="Y23" i="50"/>
  <c r="Y21" i="50"/>
  <c r="Y18" i="50"/>
  <c r="Y16" i="50"/>
  <c r="Y45" i="50"/>
  <c r="Y30" i="50"/>
  <c r="Y22" i="50"/>
  <c r="Y17" i="50"/>
  <c r="Y19" i="50"/>
  <c r="Y7" i="50"/>
  <c r="Y35" i="50"/>
  <c r="Y49" i="50"/>
  <c r="Y26" i="50"/>
  <c r="Z3" i="50"/>
  <c r="Z2" i="50"/>
  <c r="Z45" i="50" l="1"/>
  <c r="Z37" i="50"/>
  <c r="Z38" i="50"/>
  <c r="Z32" i="50"/>
  <c r="Z30" i="50"/>
  <c r="Z28" i="50"/>
  <c r="Z24" i="50"/>
  <c r="Z36" i="50"/>
  <c r="Z33" i="50"/>
  <c r="Z29" i="50"/>
  <c r="Z22" i="50"/>
  <c r="Z19" i="50"/>
  <c r="Z17" i="50"/>
  <c r="Z7" i="50"/>
  <c r="Z50" i="50"/>
  <c r="Z31" i="50"/>
  <c r="Z27" i="50"/>
  <c r="Z23" i="50"/>
  <c r="Z21" i="50"/>
  <c r="Z18" i="50"/>
  <c r="Z16" i="50"/>
  <c r="Z35" i="50"/>
  <c r="Z20" i="50"/>
  <c r="X51" i="50"/>
  <c r="Z49" i="50"/>
  <c r="Z26" i="50"/>
  <c r="AA2" i="50"/>
  <c r="AA3" i="50"/>
  <c r="Y51" i="50"/>
  <c r="AA50" i="50" l="1"/>
  <c r="AA38" i="50"/>
  <c r="AA36" i="50"/>
  <c r="AA45" i="50"/>
  <c r="AA33" i="50"/>
  <c r="AA31" i="50"/>
  <c r="AA29" i="50"/>
  <c r="AA27" i="50"/>
  <c r="AA37" i="50"/>
  <c r="AA30" i="50"/>
  <c r="AA23" i="50"/>
  <c r="AA21" i="50"/>
  <c r="AA18" i="50"/>
  <c r="AA16" i="50"/>
  <c r="AA32" i="50"/>
  <c r="AA28" i="50"/>
  <c r="AA24" i="50"/>
  <c r="AA22" i="50"/>
  <c r="AA19" i="50"/>
  <c r="AA7" i="50"/>
  <c r="AA17" i="50"/>
  <c r="AA20" i="50"/>
  <c r="AA35" i="50"/>
  <c r="AA49" i="50"/>
  <c r="AA26" i="50"/>
  <c r="Z51" i="50"/>
  <c r="AB2" i="50"/>
  <c r="AB3" i="50"/>
  <c r="AB45" i="50" l="1"/>
  <c r="AB37" i="50"/>
  <c r="AB50" i="50"/>
  <c r="AB36" i="50"/>
  <c r="AB32" i="50"/>
  <c r="AB30" i="50"/>
  <c r="AB28" i="50"/>
  <c r="AB24" i="50"/>
  <c r="AB38" i="50"/>
  <c r="AB31" i="50"/>
  <c r="AB27" i="50"/>
  <c r="AB22" i="50"/>
  <c r="AB19" i="50"/>
  <c r="AB17" i="50"/>
  <c r="AB7" i="50"/>
  <c r="AB33" i="50"/>
  <c r="AB29" i="50"/>
  <c r="AB23" i="50"/>
  <c r="AB21" i="50"/>
  <c r="AB16" i="50"/>
  <c r="AB18" i="50"/>
  <c r="AB6" i="50"/>
  <c r="AB35" i="50"/>
  <c r="AB20" i="50"/>
  <c r="AB49" i="50"/>
  <c r="AB48" i="50"/>
  <c r="AB41" i="50"/>
  <c r="AB47" i="50"/>
  <c r="AB42" i="50"/>
  <c r="AB40" i="50"/>
  <c r="AB26" i="50"/>
  <c r="AB8" i="50"/>
  <c r="AB9" i="50"/>
  <c r="AB11" i="50"/>
  <c r="AB12" i="50"/>
  <c r="AB15" i="50"/>
  <c r="AB5" i="50"/>
  <c r="AB13" i="50"/>
  <c r="AA51" i="50"/>
  <c r="AB44" i="50"/>
  <c r="AC3" i="50"/>
  <c r="AC2" i="50"/>
  <c r="AC50" i="50" l="1"/>
  <c r="AC38" i="50"/>
  <c r="AC36" i="50"/>
  <c r="AC37" i="50"/>
  <c r="AC33" i="50"/>
  <c r="AC31" i="50"/>
  <c r="AC29" i="50"/>
  <c r="AC27" i="50"/>
  <c r="AC45" i="50"/>
  <c r="AC32" i="50"/>
  <c r="AC28" i="50"/>
  <c r="AC24" i="50"/>
  <c r="AC23" i="50"/>
  <c r="AC21" i="50"/>
  <c r="AC18" i="50"/>
  <c r="AC16" i="50"/>
  <c r="AC30" i="50"/>
  <c r="AC22" i="50"/>
  <c r="AC17" i="50"/>
  <c r="AC19" i="50"/>
  <c r="AC7" i="50"/>
  <c r="AC6" i="50"/>
  <c r="AC20" i="50"/>
  <c r="AC35" i="50"/>
  <c r="AC47" i="50"/>
  <c r="AC42" i="50"/>
  <c r="AC40" i="50"/>
  <c r="AC49" i="50"/>
  <c r="AC48" i="50"/>
  <c r="AC41" i="50"/>
  <c r="AC26" i="50"/>
  <c r="AC13" i="50"/>
  <c r="AC8" i="50"/>
  <c r="AC9" i="50"/>
  <c r="AC11" i="50"/>
  <c r="AC12" i="50"/>
  <c r="AC15" i="50"/>
  <c r="AC5" i="50"/>
  <c r="AD3" i="50"/>
  <c r="AD2" i="50"/>
  <c r="AC44" i="50"/>
  <c r="AB51" i="50"/>
  <c r="AW41" i="50"/>
  <c r="AW42" i="50"/>
  <c r="AW40" i="50"/>
  <c r="AW48" i="50"/>
  <c r="AW15" i="50"/>
  <c r="AW9" i="50"/>
  <c r="AW11" i="50"/>
  <c r="AW13" i="50"/>
  <c r="AW44" i="50"/>
  <c r="AW12" i="50"/>
  <c r="AW6" i="50"/>
  <c r="AW5" i="50"/>
  <c r="AL12" i="50" l="1"/>
  <c r="AL9" i="50"/>
  <c r="AJ9" i="53" s="1"/>
  <c r="AK9" i="53" s="1"/>
  <c r="AJ6" i="50"/>
  <c r="AJ44" i="50"/>
  <c r="AJ8" i="50"/>
  <c r="AY5" i="50"/>
  <c r="AY44" i="50"/>
  <c r="AH44" i="53"/>
  <c r="AY6" i="50"/>
  <c r="AY8" i="50"/>
  <c r="AJ11" i="50"/>
  <c r="AL11" i="50"/>
  <c r="AJ11" i="53" s="1"/>
  <c r="AK11" i="53" s="1"/>
  <c r="AJ9" i="50"/>
  <c r="AL8" i="50"/>
  <c r="AJ12" i="50"/>
  <c r="AL6" i="50"/>
  <c r="AL44" i="50"/>
  <c r="AJ44" i="53" s="1"/>
  <c r="AK44" i="53" s="1"/>
  <c r="AD45" i="50"/>
  <c r="AD37" i="50"/>
  <c r="AD38" i="50"/>
  <c r="AD32" i="50"/>
  <c r="AD30" i="50"/>
  <c r="AD28" i="50"/>
  <c r="AD24" i="50"/>
  <c r="AD50" i="50"/>
  <c r="AD33" i="50"/>
  <c r="AD29" i="50"/>
  <c r="AD22" i="50"/>
  <c r="AD19" i="50"/>
  <c r="AD17" i="50"/>
  <c r="AD7" i="50"/>
  <c r="AD36" i="50"/>
  <c r="AD31" i="50"/>
  <c r="AD27" i="50"/>
  <c r="AD23" i="50"/>
  <c r="AD21" i="50"/>
  <c r="AD18" i="50"/>
  <c r="AD16" i="50"/>
  <c r="AD49" i="50"/>
  <c r="AL15" i="50"/>
  <c r="AJ15" i="53" s="1"/>
  <c r="AK15" i="53" s="1"/>
  <c r="AJ15" i="50"/>
  <c r="AL48" i="50"/>
  <c r="AJ48" i="53" s="1"/>
  <c r="AK48" i="53" s="1"/>
  <c r="AJ48" i="50"/>
  <c r="AL40" i="50"/>
  <c r="AJ40" i="53" s="1"/>
  <c r="AK40" i="53" s="1"/>
  <c r="AJ40" i="50"/>
  <c r="AL47" i="50"/>
  <c r="AJ47" i="53" s="1"/>
  <c r="AK47" i="53" s="1"/>
  <c r="AJ47" i="50"/>
  <c r="AL13" i="50"/>
  <c r="AJ13" i="53" s="1"/>
  <c r="AK13" i="53" s="1"/>
  <c r="AJ13" i="50"/>
  <c r="AL41" i="50"/>
  <c r="AJ41" i="53" s="1"/>
  <c r="AK41" i="53" s="1"/>
  <c r="AJ41" i="50"/>
  <c r="AL42" i="50"/>
  <c r="AJ42" i="53" s="1"/>
  <c r="AK42" i="53" s="1"/>
  <c r="AJ42" i="50"/>
  <c r="AQ5" i="50"/>
  <c r="AD35" i="50"/>
  <c r="AD20" i="50"/>
  <c r="AD26" i="50"/>
  <c r="AC51" i="50"/>
  <c r="AE2" i="50"/>
  <c r="AE3" i="50"/>
  <c r="AJ12" i="53" l="1"/>
  <c r="AH8" i="53"/>
  <c r="AV8" i="53" s="1"/>
  <c r="AW8" i="53" s="1"/>
  <c r="AJ8" i="53"/>
  <c r="AK8" i="53" s="1"/>
  <c r="AM8" i="54"/>
  <c r="AJ6" i="53"/>
  <c r="AH6" i="53"/>
  <c r="AJ6" i="54" s="1"/>
  <c r="AK5" i="50"/>
  <c r="AH5" i="53"/>
  <c r="AY47" i="50"/>
  <c r="AH47" i="53"/>
  <c r="AY48" i="50"/>
  <c r="AH48" i="53"/>
  <c r="AV44" i="53"/>
  <c r="AW44" i="53" s="1"/>
  <c r="AI44" i="53"/>
  <c r="AZ44" i="53" s="1"/>
  <c r="AY42" i="50"/>
  <c r="AH42" i="53"/>
  <c r="AY41" i="50"/>
  <c r="AH41" i="53"/>
  <c r="AY40" i="50"/>
  <c r="AH40" i="53"/>
  <c r="AY9" i="50"/>
  <c r="AH9" i="53"/>
  <c r="AI8" i="53"/>
  <c r="AZ8" i="53" s="1"/>
  <c r="AI6" i="53"/>
  <c r="AZ6" i="53" s="1"/>
  <c r="AY13" i="50"/>
  <c r="AH13" i="53"/>
  <c r="AH11" i="53"/>
  <c r="AV11" i="53" s="1"/>
  <c r="AW11" i="53" s="1"/>
  <c r="AY11" i="50"/>
  <c r="AY12" i="50"/>
  <c r="AH12" i="53"/>
  <c r="AJ12" i="54" s="1"/>
  <c r="AY15" i="50"/>
  <c r="AH15" i="53"/>
  <c r="AI11" i="53"/>
  <c r="AZ11" i="53" s="1"/>
  <c r="AM5" i="50"/>
  <c r="AJ5" i="53"/>
  <c r="AL5" i="54" s="1"/>
  <c r="AE50" i="50"/>
  <c r="AE38" i="50"/>
  <c r="AE36" i="50"/>
  <c r="AE45" i="50"/>
  <c r="AE33" i="50"/>
  <c r="AE31" i="50"/>
  <c r="AE29" i="50"/>
  <c r="AE27" i="50"/>
  <c r="AE30" i="50"/>
  <c r="AE23" i="50"/>
  <c r="AE21" i="50"/>
  <c r="AE18" i="50"/>
  <c r="AE16" i="50"/>
  <c r="AE37" i="50"/>
  <c r="AE32" i="50"/>
  <c r="AE28" i="50"/>
  <c r="AE24" i="50"/>
  <c r="AE22" i="50"/>
  <c r="AE19" i="50"/>
  <c r="AE7" i="50"/>
  <c r="AE17" i="50"/>
  <c r="AE20" i="50"/>
  <c r="AE35" i="50"/>
  <c r="AE49" i="50"/>
  <c r="AE26" i="50"/>
  <c r="AF2" i="50"/>
  <c r="AF3" i="50"/>
  <c r="AD51" i="50"/>
  <c r="AK12" i="53" l="1"/>
  <c r="AL12" i="54"/>
  <c r="AI12" i="73"/>
  <c r="AJ12" i="74" s="1"/>
  <c r="AI6" i="73"/>
  <c r="AJ6" i="74" s="1"/>
  <c r="AM5" i="54"/>
  <c r="AK5" i="73"/>
  <c r="AI5" i="53"/>
  <c r="AJ5" i="54"/>
  <c r="AV5" i="53"/>
  <c r="AW5" i="53" s="1"/>
  <c r="AK6" i="53"/>
  <c r="AL6" i="54"/>
  <c r="AV6" i="53"/>
  <c r="AW6" i="53" s="1"/>
  <c r="AK12" i="54"/>
  <c r="BB12" i="54" s="1"/>
  <c r="AK5" i="53"/>
  <c r="AK8" i="54"/>
  <c r="BB8" i="54" s="1"/>
  <c r="AY11" i="54"/>
  <c r="AY13" i="54"/>
  <c r="AY48" i="54"/>
  <c r="AY15" i="54"/>
  <c r="AY47" i="54"/>
  <c r="AY42" i="54"/>
  <c r="AY8" i="54"/>
  <c r="AY9" i="54"/>
  <c r="AY44" i="54"/>
  <c r="AY40" i="54"/>
  <c r="AY41" i="54"/>
  <c r="AK6" i="54"/>
  <c r="BB6" i="54" s="1"/>
  <c r="AV48" i="53"/>
  <c r="AW48" i="53" s="1"/>
  <c r="AZ48" i="53"/>
  <c r="AV47" i="53"/>
  <c r="AW47" i="53" s="1"/>
  <c r="AZ47" i="53"/>
  <c r="AV40" i="53"/>
  <c r="AW40" i="53" s="1"/>
  <c r="AI40" i="53"/>
  <c r="AZ40" i="53" s="1"/>
  <c r="AV41" i="53"/>
  <c r="AW41" i="53" s="1"/>
  <c r="AI41" i="53"/>
  <c r="AZ41" i="53"/>
  <c r="AV42" i="53"/>
  <c r="AW42" i="53" s="1"/>
  <c r="AI42" i="53"/>
  <c r="AZ42" i="53" s="1"/>
  <c r="AV9" i="53"/>
  <c r="AW9" i="53" s="1"/>
  <c r="AI9" i="53"/>
  <c r="AZ9" i="53"/>
  <c r="AV12" i="53"/>
  <c r="AW12" i="53" s="1"/>
  <c r="AI12" i="53"/>
  <c r="AZ12" i="53"/>
  <c r="AV13" i="53"/>
  <c r="AW13" i="53" s="1"/>
  <c r="AI13" i="53"/>
  <c r="AZ13" i="53" s="1"/>
  <c r="AV15" i="53"/>
  <c r="AW15" i="53" s="1"/>
  <c r="AI15" i="53"/>
  <c r="AZ15" i="53" s="1"/>
  <c r="AZ5" i="53"/>
  <c r="BA5" i="53" s="1"/>
  <c r="AZ51" i="53" s="1"/>
  <c r="AF45" i="50"/>
  <c r="AF37" i="50"/>
  <c r="AF50" i="50"/>
  <c r="AF36" i="50"/>
  <c r="AF32" i="50"/>
  <c r="AF30" i="50"/>
  <c r="AF28" i="50"/>
  <c r="AF24" i="50"/>
  <c r="AF31" i="50"/>
  <c r="AF27" i="50"/>
  <c r="AF22" i="50"/>
  <c r="AF19" i="50"/>
  <c r="AF17" i="50"/>
  <c r="AF7" i="50"/>
  <c r="AF38" i="50"/>
  <c r="AF33" i="50"/>
  <c r="AF29" i="50"/>
  <c r="AF23" i="50"/>
  <c r="AF21" i="50"/>
  <c r="AF16" i="50"/>
  <c r="AF18" i="50"/>
  <c r="AF35" i="50"/>
  <c r="AG3" i="50"/>
  <c r="AG2" i="50"/>
  <c r="AF49" i="50"/>
  <c r="AF26" i="50"/>
  <c r="AQ44" i="50"/>
  <c r="AE51" i="50"/>
  <c r="AW49" i="50"/>
  <c r="AI12" i="75" l="1"/>
  <c r="AK12" i="74"/>
  <c r="AK12" i="73"/>
  <c r="AM12" i="54"/>
  <c r="AX6" i="54"/>
  <c r="AY6" i="54" s="1"/>
  <c r="AX12" i="54"/>
  <c r="AY12" i="54" s="1"/>
  <c r="AI6" i="75"/>
  <c r="AK6" i="74"/>
  <c r="AL5" i="73"/>
  <c r="AL5" i="74"/>
  <c r="AX5" i="54"/>
  <c r="AY5" i="54" s="1"/>
  <c r="AI5" i="73"/>
  <c r="AJ5" i="74" s="1"/>
  <c r="AW6" i="73"/>
  <c r="AJ6" i="73"/>
  <c r="AJ12" i="73"/>
  <c r="BA12" i="73" s="1"/>
  <c r="AM6" i="54"/>
  <c r="AK6" i="73"/>
  <c r="AK5" i="54"/>
  <c r="BB5" i="54" s="1"/>
  <c r="BC5" i="54" s="1"/>
  <c r="BB51" i="54" s="1"/>
  <c r="AJ49" i="50"/>
  <c r="AL49" i="50"/>
  <c r="AJ49" i="53" s="1"/>
  <c r="AK49" i="53" s="1"/>
  <c r="AG50" i="50"/>
  <c r="AG38" i="50"/>
  <c r="AG36" i="50"/>
  <c r="AG37" i="50"/>
  <c r="AG33" i="50"/>
  <c r="AG31" i="50"/>
  <c r="AG29" i="50"/>
  <c r="AG27" i="50"/>
  <c r="AG32" i="50"/>
  <c r="AG28" i="50"/>
  <c r="AG24" i="50"/>
  <c r="AG23" i="50"/>
  <c r="AG21" i="50"/>
  <c r="AG18" i="50"/>
  <c r="AG16" i="50"/>
  <c r="AG45" i="50"/>
  <c r="AG30" i="50"/>
  <c r="AG22" i="50"/>
  <c r="AG17" i="50"/>
  <c r="AG19" i="50"/>
  <c r="AG7" i="50"/>
  <c r="AQ49" i="50"/>
  <c r="AU49" i="50"/>
  <c r="AU44" i="50"/>
  <c r="AG20" i="50"/>
  <c r="AG35" i="50"/>
  <c r="AH3" i="50"/>
  <c r="AH2" i="50"/>
  <c r="AG26" i="50"/>
  <c r="AF51" i="50"/>
  <c r="AW12" i="73" l="1"/>
  <c r="AL12" i="73"/>
  <c r="AL12" i="74"/>
  <c r="BB12" i="74" s="1"/>
  <c r="AJ12" i="76"/>
  <c r="AJ12" i="75"/>
  <c r="AL6" i="73"/>
  <c r="AL6" i="74"/>
  <c r="BB6" i="74" s="1"/>
  <c r="AX6" i="73"/>
  <c r="AX6" i="74"/>
  <c r="AJ6" i="76"/>
  <c r="AJ6" i="75"/>
  <c r="AI5" i="75"/>
  <c r="AK5" i="74"/>
  <c r="BB5" i="74" s="1"/>
  <c r="BC5" i="74" s="1"/>
  <c r="BB51" i="74" s="1"/>
  <c r="AM5" i="74"/>
  <c r="AK5" i="75"/>
  <c r="BA6" i="73"/>
  <c r="AW5" i="73"/>
  <c r="AJ5" i="73"/>
  <c r="BA5" i="73" s="1"/>
  <c r="BB5" i="73" s="1"/>
  <c r="BA51" i="73" s="1"/>
  <c r="AY49" i="54"/>
  <c r="AH49" i="53"/>
  <c r="AI49" i="53" s="1"/>
  <c r="AZ49" i="53" s="1"/>
  <c r="AH45" i="50"/>
  <c r="AH37" i="50"/>
  <c r="AH38" i="50"/>
  <c r="AH32" i="50"/>
  <c r="AH30" i="50"/>
  <c r="AH28" i="50"/>
  <c r="AH24" i="50"/>
  <c r="AH36" i="50"/>
  <c r="AH33" i="50"/>
  <c r="AH29" i="50"/>
  <c r="AH22" i="50"/>
  <c r="AH19" i="50"/>
  <c r="AH17" i="50"/>
  <c r="AH7" i="50"/>
  <c r="AH50" i="50"/>
  <c r="AH31" i="50"/>
  <c r="AH27" i="50"/>
  <c r="AH23" i="50"/>
  <c r="AH21" i="50"/>
  <c r="AH18" i="50"/>
  <c r="AH16" i="50"/>
  <c r="AQ45" i="50"/>
  <c r="AQ38" i="50"/>
  <c r="AQ33" i="50"/>
  <c r="AQ29" i="50"/>
  <c r="AQ22" i="50"/>
  <c r="AQ13" i="50"/>
  <c r="AQ8" i="50"/>
  <c r="AM8" i="50"/>
  <c r="AM42" i="50"/>
  <c r="AQ42" i="50"/>
  <c r="AQ37" i="50"/>
  <c r="AQ30" i="50"/>
  <c r="AQ26" i="50"/>
  <c r="AQ18" i="50"/>
  <c r="AQ12" i="50"/>
  <c r="AM12" i="50"/>
  <c r="AQ16" i="50"/>
  <c r="AQ23" i="50"/>
  <c r="AQ24" i="50"/>
  <c r="AQ17" i="50"/>
  <c r="AQ7" i="50"/>
  <c r="AK44" i="50"/>
  <c r="BB44" i="50" s="1"/>
  <c r="AM49" i="50"/>
  <c r="AK49" i="50"/>
  <c r="BB49" i="50" s="1"/>
  <c r="AQ48" i="50"/>
  <c r="AM48" i="50"/>
  <c r="AQ41" i="50"/>
  <c r="AQ36" i="50"/>
  <c r="AQ31" i="50"/>
  <c r="AQ27" i="50"/>
  <c r="AQ19" i="50"/>
  <c r="AQ11" i="50"/>
  <c r="AM11" i="50"/>
  <c r="AQ47" i="50"/>
  <c r="AM47" i="50"/>
  <c r="AQ40" i="50"/>
  <c r="AQ32" i="50"/>
  <c r="AQ28" i="50"/>
  <c r="AQ21" i="50"/>
  <c r="AQ15" i="50"/>
  <c r="AQ9" i="50"/>
  <c r="AM9" i="50"/>
  <c r="AQ35" i="50"/>
  <c r="AQ20" i="50"/>
  <c r="AQ50" i="50"/>
  <c r="AQ6" i="50"/>
  <c r="AM44" i="50"/>
  <c r="AU6" i="50"/>
  <c r="AU7" i="50"/>
  <c r="AU17" i="50"/>
  <c r="AH35" i="50"/>
  <c r="AU23" i="50"/>
  <c r="AU50" i="50"/>
  <c r="AU24" i="50"/>
  <c r="AH20" i="50"/>
  <c r="AG51" i="50"/>
  <c r="AU16" i="50"/>
  <c r="AU48" i="50"/>
  <c r="AU45" i="50"/>
  <c r="AU41" i="50"/>
  <c r="AU38" i="50"/>
  <c r="AU36" i="50"/>
  <c r="AU33" i="50"/>
  <c r="AU31" i="50"/>
  <c r="AU29" i="50"/>
  <c r="AU27" i="50"/>
  <c r="AU22" i="50"/>
  <c r="AU19" i="50"/>
  <c r="AU13" i="50"/>
  <c r="AU11" i="50"/>
  <c r="AU8" i="50"/>
  <c r="AU5" i="50"/>
  <c r="AU47" i="50"/>
  <c r="AU42" i="50"/>
  <c r="AU40" i="50"/>
  <c r="AU37" i="50"/>
  <c r="AU32" i="50"/>
  <c r="AU30" i="50"/>
  <c r="AU28" i="50"/>
  <c r="AH26" i="50"/>
  <c r="AU21" i="50"/>
  <c r="AU18" i="50"/>
  <c r="AU15" i="50"/>
  <c r="AU12" i="50"/>
  <c r="AU9" i="50"/>
  <c r="AW32" i="50"/>
  <c r="AW28" i="50"/>
  <c r="AW31" i="50"/>
  <c r="AW7" i="50"/>
  <c r="AW26" i="50"/>
  <c r="AW22" i="50"/>
  <c r="AW29" i="50"/>
  <c r="AW36" i="50"/>
  <c r="AW16" i="50"/>
  <c r="AW33" i="50"/>
  <c r="AW37" i="50"/>
  <c r="AW17" i="50"/>
  <c r="AW30" i="50"/>
  <c r="AW23" i="50"/>
  <c r="AW24" i="50"/>
  <c r="AW19" i="50"/>
  <c r="AW18" i="50"/>
  <c r="AW38" i="50"/>
  <c r="AW21" i="50"/>
  <c r="AW50" i="50"/>
  <c r="AW20" i="50"/>
  <c r="AW27" i="50"/>
  <c r="AW35" i="50"/>
  <c r="AJ12" i="77" l="1"/>
  <c r="AK12" i="76"/>
  <c r="BA12" i="75"/>
  <c r="AK12" i="75"/>
  <c r="AM12" i="74"/>
  <c r="AX12" i="73"/>
  <c r="AX12" i="74"/>
  <c r="AJ6" i="77"/>
  <c r="AK6" i="76"/>
  <c r="AW6" i="75"/>
  <c r="AY6" i="74"/>
  <c r="AK6" i="75"/>
  <c r="BA6" i="75" s="1"/>
  <c r="AM6" i="74"/>
  <c r="AX5" i="73"/>
  <c r="AX5" i="74"/>
  <c r="AL5" i="76"/>
  <c r="AL5" i="75"/>
  <c r="AJ5" i="76"/>
  <c r="AJ5" i="75"/>
  <c r="BA5" i="75" s="1"/>
  <c r="BB5" i="75" s="1"/>
  <c r="BA51" i="75" s="1"/>
  <c r="AV49" i="53"/>
  <c r="AW49" i="53" s="1"/>
  <c r="AY49" i="50"/>
  <c r="AU26" i="50"/>
  <c r="AL26" i="50"/>
  <c r="AJ26" i="53" s="1"/>
  <c r="AK26" i="53" s="1"/>
  <c r="AJ26" i="50"/>
  <c r="AJ18" i="50"/>
  <c r="AL18" i="50"/>
  <c r="AJ18" i="53" s="1"/>
  <c r="AK18" i="53" s="1"/>
  <c r="AJ23" i="50"/>
  <c r="AL23" i="50"/>
  <c r="AL31" i="50"/>
  <c r="AJ31" i="53" s="1"/>
  <c r="AK31" i="53" s="1"/>
  <c r="AJ31" i="50"/>
  <c r="AJ7" i="50"/>
  <c r="AL7" i="50"/>
  <c r="AL19" i="50"/>
  <c r="AJ19" i="50"/>
  <c r="AJ29" i="50"/>
  <c r="AL29" i="50"/>
  <c r="AJ36" i="50"/>
  <c r="AL36" i="50"/>
  <c r="AJ36" i="53" s="1"/>
  <c r="AK36" i="53" s="1"/>
  <c r="AL28" i="50"/>
  <c r="AJ28" i="50"/>
  <c r="AJ32" i="50"/>
  <c r="AL32" i="50"/>
  <c r="AL37" i="50"/>
  <c r="AJ37" i="50"/>
  <c r="AU20" i="50"/>
  <c r="AL20" i="50"/>
  <c r="AJ20" i="50"/>
  <c r="AK20" i="50" s="1"/>
  <c r="BB20" i="50" s="1"/>
  <c r="AU35" i="50"/>
  <c r="AJ35" i="50"/>
  <c r="AL35" i="50"/>
  <c r="AJ35" i="53" s="1"/>
  <c r="AK35" i="53" s="1"/>
  <c r="AL16" i="50"/>
  <c r="AJ16" i="53" s="1"/>
  <c r="AK16" i="53" s="1"/>
  <c r="AJ16" i="50"/>
  <c r="AL21" i="50"/>
  <c r="AJ21" i="53" s="1"/>
  <c r="AK21" i="53" s="1"/>
  <c r="AJ21" i="50"/>
  <c r="AJ27" i="50"/>
  <c r="AL27" i="50"/>
  <c r="AJ27" i="53" s="1"/>
  <c r="AK27" i="53" s="1"/>
  <c r="AL50" i="50"/>
  <c r="AJ50" i="53" s="1"/>
  <c r="AK50" i="53" s="1"/>
  <c r="AJ50" i="50"/>
  <c r="AJ57" i="50"/>
  <c r="AL17" i="50"/>
  <c r="AJ17" i="50"/>
  <c r="AJ22" i="50"/>
  <c r="AL22" i="50"/>
  <c r="AJ22" i="53" s="1"/>
  <c r="AK22" i="53" s="1"/>
  <c r="AJ33" i="50"/>
  <c r="AL33" i="50"/>
  <c r="AL24" i="50"/>
  <c r="AJ24" i="50"/>
  <c r="AL30" i="50"/>
  <c r="AJ30" i="53" s="1"/>
  <c r="AK30" i="53" s="1"/>
  <c r="AJ30" i="50"/>
  <c r="AL38" i="50"/>
  <c r="AJ38" i="50"/>
  <c r="AJ45" i="50"/>
  <c r="AL45" i="50"/>
  <c r="AJ45" i="53" s="1"/>
  <c r="AK45" i="53" s="1"/>
  <c r="AM6" i="50"/>
  <c r="AM50" i="50"/>
  <c r="AM35" i="50"/>
  <c r="AK9" i="50"/>
  <c r="BB9" i="50" s="1"/>
  <c r="AK15" i="50"/>
  <c r="BB15" i="50" s="1"/>
  <c r="AM21" i="50"/>
  <c r="AK28" i="50"/>
  <c r="BB28" i="50" s="1"/>
  <c r="AK40" i="50"/>
  <c r="BB40" i="50" s="1"/>
  <c r="AK19" i="50"/>
  <c r="BB19" i="50" s="1"/>
  <c r="AM27" i="50"/>
  <c r="AK31" i="50"/>
  <c r="BB31" i="50" s="1"/>
  <c r="AK36" i="50"/>
  <c r="AK41" i="50"/>
  <c r="BB41" i="50" s="1"/>
  <c r="AM17" i="50"/>
  <c r="AK23" i="50"/>
  <c r="BB23" i="50" s="1"/>
  <c r="AK16" i="50"/>
  <c r="AM18" i="50"/>
  <c r="AM26" i="50"/>
  <c r="AM30" i="50"/>
  <c r="AK37" i="50"/>
  <c r="BB37" i="50" s="1"/>
  <c r="AK42" i="50"/>
  <c r="BB42" i="50" s="1"/>
  <c r="AK13" i="50"/>
  <c r="BB13" i="50" s="1"/>
  <c r="AK22" i="50"/>
  <c r="AK29" i="50"/>
  <c r="BB29" i="50" s="1"/>
  <c r="AM45" i="50"/>
  <c r="AK6" i="50"/>
  <c r="BB6" i="50" s="1"/>
  <c r="AK50" i="50"/>
  <c r="BB50" i="50" s="1"/>
  <c r="BB35" i="50"/>
  <c r="AM15" i="50"/>
  <c r="AK21" i="50"/>
  <c r="BB21" i="50" s="1"/>
  <c r="AK32" i="50"/>
  <c r="BB32" i="50" s="1"/>
  <c r="AM40" i="50"/>
  <c r="BB47" i="50"/>
  <c r="AK11" i="50"/>
  <c r="BB11" i="50" s="1"/>
  <c r="AK27" i="50"/>
  <c r="BB27" i="50" s="1"/>
  <c r="AM31" i="50"/>
  <c r="AM36" i="50"/>
  <c r="BB36" i="50"/>
  <c r="AM41" i="50"/>
  <c r="BB48" i="50"/>
  <c r="AM16" i="50"/>
  <c r="BB16" i="50"/>
  <c r="AK12" i="50"/>
  <c r="BB12" i="50" s="1"/>
  <c r="AK18" i="50"/>
  <c r="BB18" i="50" s="1"/>
  <c r="BB26" i="50"/>
  <c r="AK30" i="50"/>
  <c r="BB30" i="50" s="1"/>
  <c r="AK8" i="50"/>
  <c r="BB8" i="50" s="1"/>
  <c r="AM13" i="50"/>
  <c r="AK33" i="50"/>
  <c r="BB33" i="50" s="1"/>
  <c r="AK45" i="50"/>
  <c r="AH51" i="50"/>
  <c r="AW12" i="75" l="1"/>
  <c r="AY12" i="74"/>
  <c r="AL12" i="76"/>
  <c r="BB12" i="76" s="1"/>
  <c r="AL12" i="75"/>
  <c r="AI12" i="78"/>
  <c r="AK12" i="77"/>
  <c r="AL6" i="76"/>
  <c r="BB6" i="76" s="1"/>
  <c r="AL6" i="75"/>
  <c r="AX6" i="76"/>
  <c r="AX6" i="75"/>
  <c r="AI6" i="78"/>
  <c r="AK6" i="77"/>
  <c r="AW5" i="75"/>
  <c r="AY5" i="74"/>
  <c r="AJ5" i="77"/>
  <c r="AK5" i="76"/>
  <c r="BB5" i="76"/>
  <c r="BC5" i="76" s="1"/>
  <c r="BB51" i="76" s="1"/>
  <c r="AL5" i="77"/>
  <c r="AM5" i="76"/>
  <c r="AK7" i="50"/>
  <c r="BB7" i="50" s="1"/>
  <c r="AK17" i="50"/>
  <c r="BB17" i="50" s="1"/>
  <c r="AJ17" i="53"/>
  <c r="AK17" i="53" s="1"/>
  <c r="AM17" i="54"/>
  <c r="AH27" i="53"/>
  <c r="AI27" i="53" s="1"/>
  <c r="AZ27" i="53" s="1"/>
  <c r="AH35" i="53"/>
  <c r="AZ35" i="53" s="1"/>
  <c r="AH20" i="53"/>
  <c r="AM37" i="50"/>
  <c r="AJ37" i="53"/>
  <c r="AK37" i="53" s="1"/>
  <c r="AH32" i="53"/>
  <c r="AI32" i="53" s="1"/>
  <c r="AM28" i="50"/>
  <c r="AJ28" i="53"/>
  <c r="AK28" i="53" s="1"/>
  <c r="AH36" i="53"/>
  <c r="AI36" i="53" s="1"/>
  <c r="AZ36" i="53" s="1"/>
  <c r="AH29" i="53"/>
  <c r="AI29" i="53" s="1"/>
  <c r="AM19" i="50"/>
  <c r="AJ19" i="53"/>
  <c r="AK19" i="53" s="1"/>
  <c r="AH23" i="53"/>
  <c r="AI23" i="53" s="1"/>
  <c r="AH18" i="53"/>
  <c r="AI18" i="53" s="1"/>
  <c r="AZ18" i="53" s="1"/>
  <c r="AH38" i="53"/>
  <c r="AI38" i="53" s="1"/>
  <c r="AH30" i="53"/>
  <c r="AI30" i="53" s="1"/>
  <c r="AZ30" i="53" s="1"/>
  <c r="BB24" i="50"/>
  <c r="AH24" i="53"/>
  <c r="AM33" i="50"/>
  <c r="AJ33" i="53"/>
  <c r="AK33" i="53" s="1"/>
  <c r="AH17" i="53"/>
  <c r="AI17" i="53" s="1"/>
  <c r="AZ17" i="53" s="1"/>
  <c r="BB45" i="50"/>
  <c r="AM22" i="50"/>
  <c r="AK38" i="50"/>
  <c r="BB38" i="50" s="1"/>
  <c r="BB22" i="50"/>
  <c r="AH45" i="53"/>
  <c r="AI45" i="53" s="1"/>
  <c r="AZ45" i="53" s="1"/>
  <c r="AM38" i="50"/>
  <c r="AJ38" i="53"/>
  <c r="AK38" i="53" s="1"/>
  <c r="AM24" i="50"/>
  <c r="AJ24" i="53"/>
  <c r="AK24" i="53" s="1"/>
  <c r="AH33" i="53"/>
  <c r="AI33" i="53" s="1"/>
  <c r="AH22" i="53"/>
  <c r="AI22" i="53" s="1"/>
  <c r="AZ22" i="53" s="1"/>
  <c r="AH50" i="53"/>
  <c r="AI50" i="53" s="1"/>
  <c r="AZ50" i="53" s="1"/>
  <c r="AH21" i="53"/>
  <c r="AI21" i="53" s="1"/>
  <c r="AZ21" i="53" s="1"/>
  <c r="AH16" i="53"/>
  <c r="AI16" i="53" s="1"/>
  <c r="AZ16" i="53" s="1"/>
  <c r="AM20" i="50"/>
  <c r="AJ20" i="53"/>
  <c r="AH37" i="53"/>
  <c r="AI37" i="53" s="1"/>
  <c r="AZ37" i="53" s="1"/>
  <c r="AM32" i="50"/>
  <c r="AJ32" i="53"/>
  <c r="AK32" i="53" s="1"/>
  <c r="AH28" i="53"/>
  <c r="AI28" i="53" s="1"/>
  <c r="AZ28" i="53" s="1"/>
  <c r="AM29" i="50"/>
  <c r="AJ29" i="53"/>
  <c r="AK29" i="53" s="1"/>
  <c r="AH19" i="53"/>
  <c r="AI19" i="53" s="1"/>
  <c r="AZ19" i="53" s="1"/>
  <c r="AH31" i="53"/>
  <c r="AI31" i="53" s="1"/>
  <c r="AZ31" i="53" s="1"/>
  <c r="AM23" i="50"/>
  <c r="AJ23" i="53"/>
  <c r="AK23" i="53" s="1"/>
  <c r="AH26" i="53"/>
  <c r="AZ26" i="53" s="1"/>
  <c r="AY7" i="50"/>
  <c r="AH7" i="53"/>
  <c r="AJ7" i="54" s="1"/>
  <c r="AI7" i="73" s="1"/>
  <c r="AM7" i="50"/>
  <c r="AJ7" i="53"/>
  <c r="AJ51" i="50"/>
  <c r="AL51" i="50"/>
  <c r="BB5" i="50"/>
  <c r="AJ7" i="74" l="1"/>
  <c r="AJ7" i="73"/>
  <c r="AK7" i="53"/>
  <c r="AL7" i="54"/>
  <c r="BB12" i="77"/>
  <c r="AX12" i="76"/>
  <c r="AX12" i="75"/>
  <c r="AJ12" i="79"/>
  <c r="AJ12" i="78"/>
  <c r="AL12" i="77"/>
  <c r="AM12" i="76"/>
  <c r="AJ6" i="79"/>
  <c r="AJ6" i="78"/>
  <c r="AX6" i="77"/>
  <c r="AY6" i="76"/>
  <c r="AL6" i="77"/>
  <c r="BB6" i="77" s="1"/>
  <c r="AM6" i="76"/>
  <c r="AK5" i="78"/>
  <c r="AM5" i="77"/>
  <c r="AI5" i="78"/>
  <c r="AK5" i="77"/>
  <c r="BB5" i="77" s="1"/>
  <c r="BC5" i="77" s="1"/>
  <c r="BB51" i="77" s="1"/>
  <c r="AX5" i="76"/>
  <c r="AX5" i="75"/>
  <c r="AK20" i="53"/>
  <c r="AL20" i="54"/>
  <c r="AI20" i="53"/>
  <c r="AJ20" i="54"/>
  <c r="AY33" i="54"/>
  <c r="AY38" i="54"/>
  <c r="AY19" i="54"/>
  <c r="AY16" i="54"/>
  <c r="AY24" i="54"/>
  <c r="AY31" i="54"/>
  <c r="AY23" i="54"/>
  <c r="AY37" i="54"/>
  <c r="AY21" i="54"/>
  <c r="AY30" i="54"/>
  <c r="AY26" i="54"/>
  <c r="AY45" i="54"/>
  <c r="AY27" i="54"/>
  <c r="AY29" i="54"/>
  <c r="AY22" i="54"/>
  <c r="AY32" i="54"/>
  <c r="AY18" i="54"/>
  <c r="AY28" i="54"/>
  <c r="AY35" i="54"/>
  <c r="AY50" i="54"/>
  <c r="AY36" i="54"/>
  <c r="AK7" i="54"/>
  <c r="BB7" i="54" s="1"/>
  <c r="AK17" i="54"/>
  <c r="AY17" i="54"/>
  <c r="AZ33" i="53"/>
  <c r="AZ24" i="53"/>
  <c r="AV30" i="53"/>
  <c r="AW30" i="53" s="1"/>
  <c r="AY30" i="50"/>
  <c r="AV38" i="53"/>
  <c r="AW38" i="53" s="1"/>
  <c r="AY38" i="50"/>
  <c r="AV18" i="53"/>
  <c r="AW18" i="53" s="1"/>
  <c r="AY18" i="50"/>
  <c r="AV23" i="53"/>
  <c r="AW23" i="53" s="1"/>
  <c r="AY23" i="50"/>
  <c r="AV29" i="53"/>
  <c r="AW29" i="53" s="1"/>
  <c r="AY29" i="50"/>
  <c r="AV36" i="53"/>
  <c r="AW36" i="53" s="1"/>
  <c r="AY36" i="50"/>
  <c r="AV32" i="53"/>
  <c r="AW32" i="53" s="1"/>
  <c r="AY32" i="50"/>
  <c r="AV20" i="53"/>
  <c r="AY20" i="50"/>
  <c r="AV35" i="53"/>
  <c r="AW35" i="53" s="1"/>
  <c r="AY35" i="50"/>
  <c r="AV27" i="53"/>
  <c r="AW27" i="53" s="1"/>
  <c r="AY27" i="50"/>
  <c r="AV26" i="53"/>
  <c r="AW26" i="53" s="1"/>
  <c r="AY26" i="50"/>
  <c r="AV31" i="53"/>
  <c r="AW31" i="53" s="1"/>
  <c r="AY31" i="50"/>
  <c r="AV19" i="53"/>
  <c r="AW19" i="53" s="1"/>
  <c r="AY19" i="50"/>
  <c r="AV28" i="53"/>
  <c r="AW28" i="53" s="1"/>
  <c r="AY28" i="50"/>
  <c r="AV37" i="53"/>
  <c r="AW37" i="53" s="1"/>
  <c r="AY37" i="50"/>
  <c r="AV16" i="53"/>
  <c r="AW16" i="53" s="1"/>
  <c r="AY16" i="50"/>
  <c r="AV21" i="53"/>
  <c r="AW21" i="53" s="1"/>
  <c r="AY21" i="50"/>
  <c r="AV50" i="53"/>
  <c r="AW50" i="53" s="1"/>
  <c r="AY50" i="50"/>
  <c r="AV22" i="53"/>
  <c r="AW22" i="53" s="1"/>
  <c r="AY22" i="50"/>
  <c r="AV33" i="53"/>
  <c r="AW33" i="53" s="1"/>
  <c r="AY33" i="50"/>
  <c r="AV45" i="53"/>
  <c r="AW45" i="53" s="1"/>
  <c r="AY45" i="50"/>
  <c r="AV17" i="53"/>
  <c r="AW17" i="53" s="1"/>
  <c r="AY17" i="50"/>
  <c r="AV24" i="53"/>
  <c r="AW24" i="53" s="1"/>
  <c r="AY24" i="50"/>
  <c r="AZ38" i="53"/>
  <c r="AZ23" i="53"/>
  <c r="AZ29" i="53"/>
  <c r="AZ32" i="53"/>
  <c r="AZ20" i="53"/>
  <c r="AJ51" i="53"/>
  <c r="AV7" i="53"/>
  <c r="AI7" i="53"/>
  <c r="BA5" i="50"/>
  <c r="BC5" i="50" s="1"/>
  <c r="AW7" i="53" l="1"/>
  <c r="AX7" i="54"/>
  <c r="AK7" i="73"/>
  <c r="AM7" i="54"/>
  <c r="BA7" i="73"/>
  <c r="AI7" i="75"/>
  <c r="AK7" i="74"/>
  <c r="BA6" i="78"/>
  <c r="AK12" i="78"/>
  <c r="BA12" i="78" s="1"/>
  <c r="AM12" i="77"/>
  <c r="AI12" i="80"/>
  <c r="AK12" i="79"/>
  <c r="AX12" i="77"/>
  <c r="AY12" i="76"/>
  <c r="AK6" i="78"/>
  <c r="AM6" i="77"/>
  <c r="AW6" i="78"/>
  <c r="AX6" i="78" s="1"/>
  <c r="AY6" i="77"/>
  <c r="AI6" i="80"/>
  <c r="AX6" i="79"/>
  <c r="AY6" i="79" s="1"/>
  <c r="AK6" i="79"/>
  <c r="AX5" i="77"/>
  <c r="AY5" i="76"/>
  <c r="AJ5" i="79"/>
  <c r="AJ5" i="78"/>
  <c r="BA5" i="78" s="1"/>
  <c r="BB5" i="78" s="1"/>
  <c r="BA51" i="78" s="1"/>
  <c r="AL5" i="79"/>
  <c r="AL5" i="78"/>
  <c r="AI20" i="73"/>
  <c r="AK20" i="54"/>
  <c r="BB20" i="54"/>
  <c r="AK20" i="73"/>
  <c r="AM20" i="54"/>
  <c r="AL51" i="54" s="1"/>
  <c r="AW20" i="53"/>
  <c r="AX20" i="54"/>
  <c r="AJ51" i="54"/>
  <c r="BB17" i="54"/>
  <c r="AX51" i="50"/>
  <c r="AZ7" i="53"/>
  <c r="AH51" i="53"/>
  <c r="BB51" i="50"/>
  <c r="AJ53" i="50"/>
  <c r="AV51" i="53" l="1"/>
  <c r="AH53" i="53"/>
  <c r="AJ7" i="76"/>
  <c r="AJ7" i="75"/>
  <c r="AW7" i="73"/>
  <c r="AY7" i="54"/>
  <c r="AL7" i="74"/>
  <c r="AL7" i="73"/>
  <c r="AW12" i="78"/>
  <c r="AY12" i="77"/>
  <c r="AJ12" i="81"/>
  <c r="AJ12" i="80"/>
  <c r="AL12" i="79"/>
  <c r="BB12" i="79" s="1"/>
  <c r="AL12" i="78"/>
  <c r="AW6" i="80"/>
  <c r="AX6" i="80" s="1"/>
  <c r="AJ6" i="81"/>
  <c r="AJ6" i="80"/>
  <c r="AL6" i="79"/>
  <c r="BB6" i="79" s="1"/>
  <c r="AL6" i="78"/>
  <c r="AK5" i="80"/>
  <c r="AM5" i="79"/>
  <c r="AI5" i="80"/>
  <c r="AK5" i="79"/>
  <c r="BB5" i="79" s="1"/>
  <c r="BC5" i="79" s="1"/>
  <c r="BB51" i="79" s="1"/>
  <c r="AW5" i="78"/>
  <c r="AX5" i="78" s="1"/>
  <c r="AY5" i="77"/>
  <c r="AL20" i="74"/>
  <c r="AL20" i="73"/>
  <c r="AW20" i="73"/>
  <c r="AY20" i="54"/>
  <c r="AJ20" i="74"/>
  <c r="AJ20" i="73"/>
  <c r="AK7" i="75" l="1"/>
  <c r="BA7" i="75" s="1"/>
  <c r="AM7" i="74"/>
  <c r="BB7" i="74"/>
  <c r="AX7" i="74"/>
  <c r="AX7" i="73"/>
  <c r="AJ7" i="77"/>
  <c r="AK7" i="76"/>
  <c r="AX12" i="78"/>
  <c r="AX12" i="79"/>
  <c r="AK12" i="80"/>
  <c r="AM12" i="79"/>
  <c r="AK12" i="81"/>
  <c r="AK6" i="80"/>
  <c r="BA6" i="80" s="1"/>
  <c r="AM6" i="79"/>
  <c r="AX6" i="81"/>
  <c r="AY6" i="81" s="1"/>
  <c r="AK6" i="81"/>
  <c r="AX5" i="79"/>
  <c r="AY5" i="79" s="1"/>
  <c r="AJ5" i="81"/>
  <c r="AJ5" i="80"/>
  <c r="BA5" i="80" s="1"/>
  <c r="BB5" i="80" s="1"/>
  <c r="BA51" i="80" s="1"/>
  <c r="AL5" i="81"/>
  <c r="AM5" i="81" s="1"/>
  <c r="AL5" i="80"/>
  <c r="AX20" i="74"/>
  <c r="AX20" i="73"/>
  <c r="BA20" i="73"/>
  <c r="AI51" i="73"/>
  <c r="AJ53" i="54"/>
  <c r="AX51" i="54"/>
  <c r="AK51" i="73"/>
  <c r="AI20" i="75"/>
  <c r="AK20" i="74"/>
  <c r="AK20" i="75"/>
  <c r="AM20" i="74"/>
  <c r="AI53" i="73" l="1"/>
  <c r="AW51" i="73"/>
  <c r="AW5" i="80"/>
  <c r="AX5" i="80" s="1"/>
  <c r="AI7" i="78"/>
  <c r="AK7" i="77"/>
  <c r="AW7" i="75"/>
  <c r="AY7" i="74"/>
  <c r="AL7" i="76"/>
  <c r="AL7" i="75"/>
  <c r="AY12" i="79"/>
  <c r="AW12" i="80"/>
  <c r="AL12" i="81"/>
  <c r="AM12" i="81" s="1"/>
  <c r="AL12" i="80"/>
  <c r="BA12" i="80"/>
  <c r="AL6" i="81"/>
  <c r="AM6" i="81" s="1"/>
  <c r="AL6" i="80"/>
  <c r="AK5" i="81"/>
  <c r="BB5" i="81" s="1"/>
  <c r="BC5" i="81" s="1"/>
  <c r="BB51" i="81" s="1"/>
  <c r="AJ20" i="76"/>
  <c r="AJ20" i="75"/>
  <c r="AI51" i="75" s="1"/>
  <c r="BA20" i="75"/>
  <c r="AL51" i="74"/>
  <c r="BB20" i="74"/>
  <c r="AJ51" i="74"/>
  <c r="AL20" i="76"/>
  <c r="AL20" i="75"/>
  <c r="AW20" i="75"/>
  <c r="AY20" i="74"/>
  <c r="AX51" i="74" s="1"/>
  <c r="AX5" i="81" l="1"/>
  <c r="AY5" i="81" s="1"/>
  <c r="AL7" i="77"/>
  <c r="AM7" i="76"/>
  <c r="BB7" i="76"/>
  <c r="AX7" i="76"/>
  <c r="AX7" i="75"/>
  <c r="AJ7" i="79"/>
  <c r="AJ7" i="78"/>
  <c r="AX12" i="80"/>
  <c r="AX12" i="81"/>
  <c r="AY12" i="81" s="1"/>
  <c r="BB12" i="81"/>
  <c r="BB6" i="81"/>
  <c r="AX20" i="76"/>
  <c r="AX20" i="75"/>
  <c r="AW51" i="75" s="1"/>
  <c r="AL20" i="77"/>
  <c r="AM20" i="76"/>
  <c r="AK51" i="75"/>
  <c r="AJ53" i="74"/>
  <c r="AJ20" i="77"/>
  <c r="AK20" i="76"/>
  <c r="AI7" i="80" l="1"/>
  <c r="AK7" i="79"/>
  <c r="AK7" i="78"/>
  <c r="AM7" i="77"/>
  <c r="BA7" i="78"/>
  <c r="AX7" i="77"/>
  <c r="AY7" i="76"/>
  <c r="BB7" i="77"/>
  <c r="AI53" i="75"/>
  <c r="AI20" i="78"/>
  <c r="AK20" i="77"/>
  <c r="AL51" i="76"/>
  <c r="BB20" i="76"/>
  <c r="AJ51" i="76"/>
  <c r="AK20" i="78"/>
  <c r="AM20" i="77"/>
  <c r="AX20" i="77"/>
  <c r="AY20" i="77" s="1"/>
  <c r="AY20" i="76"/>
  <c r="AX51" i="76" l="1"/>
  <c r="AY7" i="77"/>
  <c r="AJ53" i="77" s="1"/>
  <c r="AW7" i="78"/>
  <c r="AX51" i="77"/>
  <c r="AL7" i="79"/>
  <c r="AL7" i="78"/>
  <c r="AJ7" i="81"/>
  <c r="AJ7" i="80"/>
  <c r="AL20" i="79"/>
  <c r="AL20" i="78"/>
  <c r="AL51" i="77"/>
  <c r="AJ53" i="76"/>
  <c r="BB20" i="77"/>
  <c r="AJ51" i="77"/>
  <c r="AW20" i="78"/>
  <c r="AX20" i="78" s="1"/>
  <c r="AJ20" i="79"/>
  <c r="AJ20" i="78"/>
  <c r="AK7" i="81" l="1"/>
  <c r="AX7" i="79"/>
  <c r="AX7" i="78"/>
  <c r="AW51" i="78" s="1"/>
  <c r="AK7" i="80"/>
  <c r="AM7" i="79"/>
  <c r="BB7" i="79"/>
  <c r="BA20" i="78"/>
  <c r="AI51" i="78"/>
  <c r="AI53" i="78"/>
  <c r="AK51" i="78"/>
  <c r="AX20" i="79"/>
  <c r="AY20" i="79" s="1"/>
  <c r="AI20" i="80"/>
  <c r="AK20" i="79"/>
  <c r="AK20" i="80"/>
  <c r="AM20" i="79"/>
  <c r="AL7" i="81" l="1"/>
  <c r="AL7" i="80"/>
  <c r="AY7" i="79"/>
  <c r="AX51" i="79" s="1"/>
  <c r="AW7" i="80"/>
  <c r="BA7" i="80"/>
  <c r="AL51" i="79"/>
  <c r="BB20" i="79"/>
  <c r="AJ51" i="79"/>
  <c r="AL20" i="81"/>
  <c r="AM20" i="81" s="1"/>
  <c r="AL20" i="80"/>
  <c r="AJ20" i="81"/>
  <c r="AW20" i="80"/>
  <c r="AX20" i="80" s="1"/>
  <c r="AJ20" i="80"/>
  <c r="AI51" i="80" s="1"/>
  <c r="AJ53" i="79" l="1"/>
  <c r="AM7" i="81"/>
  <c r="BB7" i="81"/>
  <c r="AX7" i="81"/>
  <c r="AY7" i="81" s="1"/>
  <c r="AX7" i="80"/>
  <c r="AW51" i="80" s="1"/>
  <c r="AX20" i="81"/>
  <c r="AY20" i="81" s="1"/>
  <c r="AX51" i="81" s="1"/>
  <c r="AK20" i="81"/>
  <c r="AJ51" i="81" s="1"/>
  <c r="BA20" i="80"/>
  <c r="AI53" i="80"/>
  <c r="AK51" i="80"/>
  <c r="AL51" i="81"/>
  <c r="BB20" i="81" l="1"/>
  <c r="AJ53" i="81"/>
</calcChain>
</file>

<file path=xl/sharedStrings.xml><?xml version="1.0" encoding="utf-8"?>
<sst xmlns="http://schemas.openxmlformats.org/spreadsheetml/2006/main" count="2501" uniqueCount="93">
  <si>
    <t>Nombre de postes présent</t>
  </si>
  <si>
    <t>Date</t>
  </si>
  <si>
    <t>Manque poste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</si>
  <si>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</si>
  <si>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</si>
  <si>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</si>
  <si>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</si>
  <si>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</si>
  <si>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</si>
  <si>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</si>
  <si>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</si>
  <si>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</si>
  <si>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</si>
  <si>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</si>
  <si>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</si>
  <si>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</si>
  <si>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</si>
  <si>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</si>
  <si>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</si>
  <si>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</si>
  <si>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</si>
  <si>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</si>
  <si>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</si>
  <si>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</si>
  <si>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</si>
  <si>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</si>
  <si>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</si>
  <si>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</si>
  <si>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</si>
  <si>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</si>
  <si>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</si>
  <si>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</si>
  <si>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</si>
  <si>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</si>
  <si>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ZONE CUISINE</t>
  </si>
  <si>
    <t>Adjoint au cadre</t>
  </si>
  <si>
    <t>Responsable commandes</t>
  </si>
  <si>
    <t>Responsable Magasin alimentaire</t>
  </si>
  <si>
    <t xml:space="preserve"> Aide Magasin alimentaire</t>
  </si>
  <si>
    <t>Déconditionnement/prépa</t>
  </si>
  <si>
    <t>Responsable Production</t>
  </si>
  <si>
    <t>Productions chaudes</t>
  </si>
  <si>
    <t>Productions chaude/ Découpes</t>
  </si>
  <si>
    <t>Préparations froides Hestia/polyvalence</t>
  </si>
  <si>
    <t>Responsable chaîne/polyvalence</t>
  </si>
  <si>
    <t xml:space="preserve"> Equipe de Chaîne/polyvalence</t>
  </si>
  <si>
    <t>Matin/Soir</t>
  </si>
  <si>
    <t>Responsable self</t>
  </si>
  <si>
    <t>Self</t>
  </si>
  <si>
    <t>Laverie centrale</t>
  </si>
  <si>
    <t>Aide plonge</t>
  </si>
  <si>
    <t>Entretien/self/chaîne</t>
  </si>
  <si>
    <t>Gestionnaire HESTIA</t>
  </si>
  <si>
    <t>Responsable Restauration</t>
  </si>
  <si>
    <t>CA</t>
  </si>
  <si>
    <t>Pris Rtt</t>
  </si>
  <si>
    <t>RH</t>
  </si>
  <si>
    <t>Pris CA</t>
  </si>
  <si>
    <t>Solde CA</t>
  </si>
  <si>
    <t>Pris HS</t>
  </si>
  <si>
    <t>Solde HS</t>
  </si>
  <si>
    <t>Pris JDF</t>
  </si>
  <si>
    <t>Solde JDF</t>
  </si>
  <si>
    <t>Pris RF</t>
  </si>
  <si>
    <t>Solde RF</t>
  </si>
  <si>
    <t>RF</t>
  </si>
  <si>
    <t>Pris FR</t>
  </si>
  <si>
    <t>Solde FR</t>
  </si>
  <si>
    <t>FR</t>
  </si>
  <si>
    <t>RTH</t>
  </si>
  <si>
    <t>Solde RTT</t>
  </si>
  <si>
    <t>HS</t>
  </si>
  <si>
    <t>DRSV</t>
  </si>
  <si>
    <t>Cumul des jours à rendre</t>
  </si>
  <si>
    <t>Nombre de poste 27 début de mois (Ajout manuel début de mois)</t>
  </si>
  <si>
    <t>Nombre de poste 27 fin de mois (Ajout manuel fin de mois)</t>
  </si>
  <si>
    <t>% de mobilité (remplacement, congés etc )</t>
  </si>
  <si>
    <t>Tableau de bord</t>
  </si>
  <si>
    <t>Nombre de poste 27 à reporter début de mois</t>
  </si>
  <si>
    <t>Nombre de poste 27 fin de mois</t>
  </si>
  <si>
    <t>Fr généré</t>
  </si>
  <si>
    <t>Periode de 5 ca</t>
  </si>
  <si>
    <t>Période hs</t>
  </si>
  <si>
    <t>Hs généré</t>
  </si>
  <si>
    <t>Période jdf</t>
  </si>
  <si>
    <t>jdf généré</t>
  </si>
  <si>
    <t>rf généré</t>
  </si>
  <si>
    <t>Gestion des congés fixes</t>
  </si>
  <si>
    <t>Gestion des congés générés</t>
  </si>
  <si>
    <t>Cumul annuel</t>
  </si>
  <si>
    <t>Ferié</t>
  </si>
  <si>
    <t>Férié</t>
  </si>
  <si>
    <t>RTP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</si>
</sst>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"/>
    <numFmt numFmtId="165" formatCode="dd"/>
    <numFmt numFmtId="166" formatCode="mmmm\ yyyy"/>
  </numFmts>
  <fonts count="30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rgb="FF303030"/>
      <name val="Arial"/>
      <family val="2"/>
    </font>
    <font>
      <sz val="5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rgb="FF00B050"/>
      <name val="Calibri"/>
      <family val="2"/>
      <scheme val="minor"/>
    </font>
    <font>
      <sz val="8"/>
      <color rgb="FF000000"/>
      <name val="Calibri"/>
      <family val="2"/>
      <scheme val="minor"/>
    </font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rgb="FF222222"/>
      <name val="Arial"/>
      <family val="2"/>
    </font>
    <font>
      <sz val="24"/>
      <color theme="1"/>
      <name val="Calibri"/>
      <family val="2"/>
      <scheme val="minor"/>
    </font>
    <font>
      <sz val="11"/>
      <color rgb="FF0000FF"/>
      <name val="Calibri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</font>
    <font>
      <sz val="11"/>
      <color rgb="FF339966"/>
      <name val="Calibri"/>
      <family val="2"/>
    </font>
    <font>
      <sz val="7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6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A9DA74"/>
        <bgColor indexed="64"/>
      </patternFill>
    </fill>
    <fill>
      <patternFill patternType="solid">
        <fgColor rgb="FF00B050"/>
        <bgColor indexed="64"/>
      </patternFill>
    </fill>
  </fills>
  <borders count="6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Dashed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/>
      <top style="mediumDashed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/>
      <top/>
      <bottom style="mediumDashed">
        <color indexed="64"/>
      </bottom>
      <diagonal/>
    </border>
    <border>
      <left style="thin">
        <color auto="1"/>
      </left>
      <right/>
      <top style="thin">
        <color indexed="64"/>
      </top>
      <bottom style="mediumDashed">
        <color indexed="64"/>
      </bottom>
      <diagonal/>
    </border>
    <border>
      <left style="thin">
        <color auto="1"/>
      </left>
      <right/>
      <top style="mediumDashed">
        <color indexed="64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</borders>
  <cellStyleXfs count="1340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9" fontId="17" fillId="0" borderId="0" applyFont="0" applyFill="0" applyBorder="0" applyAlignment="0" applyProtection="0"/>
  </cellStyleXfs>
  <cellXfs count="320">
    <xf numFmtId="0" fontId="0" fillId="0" borderId="0" xfId="0"/>
    <xf numFmtId="0" fontId="0" fillId="0" borderId="0" xfId="0" applyFill="1"/>
    <xf numFmtId="0" fontId="1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Border="1"/>
    <xf numFmtId="0" fontId="0" fillId="0" borderId="0" xfId="0" applyFill="1" applyBorder="1"/>
    <xf numFmtId="0" fontId="0" fillId="0" borderId="0" xfId="0" applyAlignment="1">
      <alignment horizontal="right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5" fillId="0" borderId="0" xfId="0" applyFont="1" applyFill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6" fillId="0" borderId="8" xfId="0" applyFont="1" applyFill="1" applyBorder="1" applyAlignment="1" applyProtection="1">
      <alignment horizontal="center" vertical="center"/>
      <protection locked="0"/>
    </xf>
    <xf numFmtId="0" fontId="13" fillId="0" borderId="1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 applyProtection="1">
      <alignment horizontal="center" vertical="center"/>
      <protection locked="0"/>
    </xf>
    <xf numFmtId="0" fontId="13" fillId="0" borderId="5" xfId="0" applyFont="1" applyFill="1" applyBorder="1" applyAlignment="1" applyProtection="1">
      <alignment horizontal="center" vertical="center"/>
      <protection locked="0"/>
    </xf>
    <xf numFmtId="0" fontId="14" fillId="0" borderId="1" xfId="0" applyFont="1" applyFill="1" applyBorder="1" applyAlignment="1" applyProtection="1">
      <alignment horizontal="center" vertical="center"/>
      <protection locked="0"/>
    </xf>
    <xf numFmtId="0" fontId="13" fillId="0" borderId="1" xfId="0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5" xfId="0" applyFont="1" applyFill="1" applyBorder="1" applyAlignment="1" applyProtection="1">
      <alignment horizontal="center" vertical="center"/>
      <protection locked="0"/>
    </xf>
    <xf numFmtId="0" fontId="8" fillId="0" borderId="8" xfId="0" applyFont="1" applyFill="1" applyBorder="1" applyAlignment="1" applyProtection="1">
      <alignment horizontal="center" vertical="center"/>
      <protection locked="0"/>
    </xf>
    <xf numFmtId="0" fontId="8" fillId="0" borderId="4" xfId="0" applyFont="1" applyFill="1" applyBorder="1" applyAlignment="1" applyProtection="1">
      <alignment horizontal="center" vertical="center"/>
      <protection locked="0"/>
    </xf>
    <xf numFmtId="0" fontId="5" fillId="0" borderId="22" xfId="0" applyFont="1" applyBorder="1" applyAlignment="1" applyProtection="1">
      <alignment horizontal="center" vertical="center"/>
      <protection locked="0"/>
    </xf>
    <xf numFmtId="0" fontId="5" fillId="0" borderId="23" xfId="0" applyFont="1" applyBorder="1" applyAlignment="1" applyProtection="1">
      <alignment horizontal="center" vertical="center"/>
      <protection locked="0"/>
    </xf>
    <xf numFmtId="0" fontId="5" fillId="0" borderId="24" xfId="0" applyFont="1" applyFill="1" applyBorder="1" applyAlignment="1" applyProtection="1">
      <alignment horizontal="center" vertical="center"/>
      <protection locked="0"/>
    </xf>
    <xf numFmtId="0" fontId="5" fillId="0" borderId="23" xfId="0" applyFont="1" applyFill="1" applyBorder="1" applyAlignment="1" applyProtection="1">
      <alignment horizontal="center" vertical="center"/>
      <protection locked="0"/>
    </xf>
    <xf numFmtId="0" fontId="5" fillId="0" borderId="25" xfId="0" applyFont="1" applyFill="1" applyBorder="1" applyAlignment="1" applyProtection="1">
      <alignment horizontal="center" vertical="center"/>
      <protection locked="0"/>
    </xf>
    <xf numFmtId="0" fontId="8" fillId="4" borderId="26" xfId="0" applyFont="1" applyFill="1" applyBorder="1" applyAlignment="1" applyProtection="1">
      <alignment horizontal="center" vertical="center"/>
      <protection locked="0"/>
    </xf>
    <xf numFmtId="0" fontId="5" fillId="8" borderId="27" xfId="0" applyFont="1" applyFill="1" applyBorder="1" applyAlignment="1" applyProtection="1">
      <alignment horizontal="center" vertical="center"/>
      <protection locked="0"/>
    </xf>
    <xf numFmtId="0" fontId="5" fillId="8" borderId="25" xfId="0" applyFont="1" applyFill="1" applyBorder="1" applyAlignment="1" applyProtection="1">
      <alignment horizontal="center" vertical="center"/>
      <protection locked="0"/>
    </xf>
    <xf numFmtId="0" fontId="8" fillId="4" borderId="26" xfId="0" applyFont="1" applyFill="1" applyBorder="1" applyAlignment="1" applyProtection="1">
      <alignment horizontal="center" vertical="center" wrapText="1"/>
      <protection locked="0"/>
    </xf>
    <xf numFmtId="0" fontId="6" fillId="7" borderId="24" xfId="0" applyFont="1" applyFill="1" applyBorder="1" applyAlignment="1" applyProtection="1">
      <alignment horizontal="center" vertical="center"/>
      <protection locked="0"/>
    </xf>
    <xf numFmtId="0" fontId="8" fillId="4" borderId="32" xfId="0" applyFont="1" applyFill="1" applyBorder="1" applyAlignment="1" applyProtection="1">
      <alignment horizontal="center" vertical="center"/>
      <protection locked="0"/>
    </xf>
    <xf numFmtId="0" fontId="5" fillId="0" borderId="29" xfId="0" applyFont="1" applyFill="1" applyBorder="1" applyAlignment="1" applyProtection="1">
      <alignment horizontal="center" vertical="center"/>
      <protection locked="0"/>
    </xf>
    <xf numFmtId="0" fontId="5" fillId="0" borderId="34" xfId="0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</xf>
    <xf numFmtId="0" fontId="5" fillId="0" borderId="17" xfId="0" applyFont="1" applyBorder="1" applyAlignment="1" applyProtection="1">
      <alignment horizontal="center" vertical="center"/>
    </xf>
    <xf numFmtId="0" fontId="5" fillId="0" borderId="24" xfId="0" applyFont="1" applyFill="1" applyBorder="1" applyAlignment="1" applyProtection="1">
      <alignment horizontal="center" vertical="center"/>
    </xf>
    <xf numFmtId="0" fontId="5" fillId="0" borderId="23" xfId="0" applyFont="1" applyFill="1" applyBorder="1" applyAlignment="1" applyProtection="1">
      <alignment horizontal="center" vertical="center"/>
    </xf>
    <xf numFmtId="0" fontId="5" fillId="0" borderId="17" xfId="0" applyFont="1" applyFill="1" applyBorder="1" applyAlignment="1" applyProtection="1">
      <alignment horizontal="center" vertical="center"/>
    </xf>
    <xf numFmtId="0" fontId="5" fillId="0" borderId="35" xfId="0" applyFont="1" applyFill="1" applyBorder="1" applyAlignment="1" applyProtection="1">
      <alignment horizontal="center" vertical="center"/>
    </xf>
    <xf numFmtId="0" fontId="6" fillId="0" borderId="30" xfId="0" applyFont="1" applyFill="1" applyBorder="1" applyAlignment="1" applyProtection="1">
      <alignment horizontal="center" vertical="center"/>
    </xf>
    <xf numFmtId="0" fontId="5" fillId="0" borderId="17" xfId="0" applyFont="1" applyFill="1" applyBorder="1" applyAlignment="1" applyProtection="1">
      <alignment horizontal="center" vertical="center" wrapText="1"/>
    </xf>
    <xf numFmtId="0" fontId="5" fillId="0" borderId="17" xfId="0" applyFont="1" applyBorder="1" applyAlignment="1" applyProtection="1">
      <alignment horizontal="center" vertical="center" wrapText="1"/>
    </xf>
    <xf numFmtId="0" fontId="5" fillId="0" borderId="35" xfId="0" applyFont="1" applyBorder="1" applyAlignment="1" applyProtection="1">
      <alignment horizontal="center" vertical="center"/>
    </xf>
    <xf numFmtId="0" fontId="5" fillId="0" borderId="36" xfId="0" applyFont="1" applyFill="1" applyBorder="1" applyAlignment="1" applyProtection="1">
      <alignment horizontal="center" vertical="center"/>
    </xf>
    <xf numFmtId="0" fontId="5" fillId="0" borderId="37" xfId="0" applyFont="1" applyBorder="1" applyAlignment="1" applyProtection="1">
      <alignment horizontal="center" vertical="center"/>
    </xf>
    <xf numFmtId="164" fontId="6" fillId="3" borderId="7" xfId="0" applyNumberFormat="1" applyFont="1" applyFill="1" applyBorder="1" applyAlignment="1">
      <alignment horizontal="center" vertical="center"/>
    </xf>
    <xf numFmtId="165" fontId="7" fillId="0" borderId="2" xfId="0" applyNumberFormat="1" applyFont="1" applyFill="1" applyBorder="1" applyAlignment="1">
      <alignment horizontal="center" vertical="center"/>
    </xf>
    <xf numFmtId="165" fontId="7" fillId="0" borderId="3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0" fontId="11" fillId="9" borderId="38" xfId="0" applyFont="1" applyFill="1" applyBorder="1" applyAlignment="1">
      <alignment horizontal="center"/>
    </xf>
    <xf numFmtId="0" fontId="6" fillId="0" borderId="0" xfId="0" applyFont="1"/>
    <xf numFmtId="0" fontId="6" fillId="0" borderId="0" xfId="0" applyFont="1" applyFill="1"/>
    <xf numFmtId="0" fontId="6" fillId="0" borderId="0" xfId="0" applyFont="1" applyBorder="1"/>
    <xf numFmtId="0" fontId="15" fillId="0" borderId="0" xfId="0" applyFont="1"/>
    <xf numFmtId="0" fontId="6" fillId="0" borderId="0" xfId="0" applyFont="1" applyFill="1" applyBorder="1"/>
    <xf numFmtId="164" fontId="6" fillId="0" borderId="7" xfId="0" applyNumberFormat="1" applyFont="1" applyFill="1" applyBorder="1" applyAlignment="1">
      <alignment horizontal="center" vertical="center"/>
    </xf>
    <xf numFmtId="0" fontId="5" fillId="0" borderId="13" xfId="0" applyFont="1" applyBorder="1" applyAlignment="1" applyProtection="1">
      <alignment horizontal="center" vertical="center"/>
      <protection locked="0"/>
    </xf>
    <xf numFmtId="0" fontId="6" fillId="10" borderId="1" xfId="0" applyFont="1" applyFill="1" applyBorder="1" applyAlignment="1">
      <alignment horizontal="center" vertical="center"/>
    </xf>
    <xf numFmtId="0" fontId="6" fillId="0" borderId="0" xfId="0" applyFont="1" applyAlignment="1"/>
    <xf numFmtId="0" fontId="16" fillId="10" borderId="2" xfId="0" applyFont="1" applyFill="1" applyBorder="1" applyAlignment="1">
      <alignment horizontal="center" vertical="center"/>
    </xf>
    <xf numFmtId="0" fontId="6" fillId="10" borderId="18" xfId="0" applyFont="1" applyFill="1" applyBorder="1" applyAlignment="1">
      <alignment horizontal="center" vertical="center"/>
    </xf>
    <xf numFmtId="0" fontId="6" fillId="10" borderId="7" xfId="0" applyFont="1" applyFill="1" applyBorder="1" applyAlignment="1">
      <alignment horizontal="center" vertical="center"/>
    </xf>
    <xf numFmtId="14" fontId="0" fillId="0" borderId="0" xfId="0" applyNumberFormat="1"/>
    <xf numFmtId="0" fontId="16" fillId="10" borderId="41" xfId="0" applyFont="1" applyFill="1" applyBorder="1" applyAlignment="1">
      <alignment horizontal="center" vertical="center"/>
    </xf>
    <xf numFmtId="0" fontId="2" fillId="11" borderId="2" xfId="0" applyFont="1" applyFill="1" applyBorder="1" applyAlignment="1" applyProtection="1">
      <alignment horizontal="center" vertical="center"/>
      <protection locked="0"/>
    </xf>
    <xf numFmtId="0" fontId="2" fillId="11" borderId="14" xfId="0" applyFont="1" applyFill="1" applyBorder="1" applyAlignment="1" applyProtection="1">
      <alignment horizontal="center" vertical="center"/>
      <protection locked="0"/>
    </xf>
    <xf numFmtId="0" fontId="16" fillId="10" borderId="14" xfId="0" applyFont="1" applyFill="1" applyBorder="1" applyAlignment="1">
      <alignment horizontal="center" vertical="center"/>
    </xf>
    <xf numFmtId="0" fontId="16" fillId="10" borderId="42" xfId="0" applyFont="1" applyFill="1" applyBorder="1" applyAlignment="1">
      <alignment horizontal="center" vertical="center"/>
    </xf>
    <xf numFmtId="0" fontId="6" fillId="10" borderId="2" xfId="0" applyFont="1" applyFill="1" applyBorder="1" applyAlignment="1">
      <alignment horizontal="center" vertical="center"/>
    </xf>
    <xf numFmtId="0" fontId="6" fillId="10" borderId="3" xfId="0" applyFont="1" applyFill="1" applyBorder="1" applyAlignment="1">
      <alignment horizontal="center" vertical="center"/>
    </xf>
    <xf numFmtId="0" fontId="6" fillId="10" borderId="17" xfId="0" applyFont="1" applyFill="1" applyBorder="1" applyAlignment="1">
      <alignment horizontal="center" vertical="center"/>
    </xf>
    <xf numFmtId="0" fontId="2" fillId="11" borderId="45" xfId="0" applyFont="1" applyFill="1" applyBorder="1" applyAlignment="1" applyProtection="1">
      <alignment horizontal="center" vertical="center"/>
      <protection locked="0"/>
    </xf>
    <xf numFmtId="0" fontId="21" fillId="0" borderId="0" xfId="0" applyFont="1"/>
    <xf numFmtId="0" fontId="5" fillId="0" borderId="13" xfId="0" applyFont="1" applyBorder="1" applyAlignment="1" applyProtection="1">
      <alignment horizontal="center" vertical="center"/>
      <protection locked="0"/>
    </xf>
    <xf numFmtId="0" fontId="2" fillId="11" borderId="1" xfId="0" applyFont="1" applyFill="1" applyBorder="1" applyAlignment="1" applyProtection="1">
      <alignment horizontal="center" vertical="center"/>
      <protection locked="0"/>
    </xf>
    <xf numFmtId="0" fontId="2" fillId="11" borderId="3" xfId="0" applyFont="1" applyFill="1" applyBorder="1" applyAlignment="1" applyProtection="1">
      <alignment horizontal="center" vertical="center"/>
      <protection locked="0"/>
    </xf>
    <xf numFmtId="0" fontId="2" fillId="11" borderId="18" xfId="0" applyFont="1" applyFill="1" applyBorder="1" applyAlignment="1" applyProtection="1">
      <alignment horizontal="center" vertical="center"/>
      <protection locked="0"/>
    </xf>
    <xf numFmtId="0" fontId="6" fillId="11" borderId="42" xfId="0" applyFont="1" applyFill="1" applyBorder="1" applyAlignment="1" applyProtection="1">
      <alignment horizontal="center" vertical="center"/>
      <protection locked="0"/>
    </xf>
    <xf numFmtId="0" fontId="2" fillId="11" borderId="7" xfId="0" applyFont="1" applyFill="1" applyBorder="1" applyAlignment="1" applyProtection="1">
      <alignment horizontal="center" vertical="center"/>
      <protection locked="0"/>
    </xf>
    <xf numFmtId="0" fontId="2" fillId="11" borderId="44" xfId="0" applyFont="1" applyFill="1" applyBorder="1" applyAlignment="1" applyProtection="1">
      <alignment horizontal="center" vertical="center"/>
      <protection locked="0"/>
    </xf>
    <xf numFmtId="0" fontId="27" fillId="11" borderId="2" xfId="0" applyFont="1" applyFill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0" fontId="6" fillId="10" borderId="41" xfId="0" applyFont="1" applyFill="1" applyBorder="1" applyAlignment="1">
      <alignment horizontal="center" vertical="center"/>
    </xf>
    <xf numFmtId="0" fontId="6" fillId="10" borderId="6" xfId="0" applyFont="1" applyFill="1" applyBorder="1" applyAlignment="1">
      <alignment horizontal="center" vertical="center"/>
    </xf>
    <xf numFmtId="0" fontId="6" fillId="10" borderId="53" xfId="0" applyFont="1" applyFill="1" applyBorder="1" applyAlignment="1">
      <alignment horizontal="center" vertical="center"/>
    </xf>
    <xf numFmtId="0" fontId="2" fillId="11" borderId="17" xfId="0" applyFont="1" applyFill="1" applyBorder="1" applyAlignment="1" applyProtection="1">
      <alignment horizontal="center" vertical="center"/>
      <protection locked="0"/>
    </xf>
    <xf numFmtId="0" fontId="2" fillId="11" borderId="0" xfId="0" applyFont="1" applyFill="1" applyBorder="1" applyAlignment="1" applyProtection="1">
      <alignment horizontal="center" vertical="center"/>
      <protection locked="0"/>
    </xf>
    <xf numFmtId="0" fontId="2" fillId="11" borderId="41" xfId="0" applyFont="1" applyFill="1" applyBorder="1" applyAlignment="1" applyProtection="1">
      <alignment horizontal="center" vertical="center"/>
      <protection locked="0"/>
    </xf>
    <xf numFmtId="0" fontId="2" fillId="11" borderId="6" xfId="0" applyFont="1" applyFill="1" applyBorder="1" applyAlignment="1" applyProtection="1">
      <alignment horizontal="center" vertical="center"/>
      <protection locked="0"/>
    </xf>
    <xf numFmtId="0" fontId="2" fillId="11" borderId="53" xfId="0" applyFont="1" applyFill="1" applyBorder="1" applyAlignment="1" applyProtection="1">
      <alignment horizontal="center" vertical="center"/>
      <protection locked="0"/>
    </xf>
    <xf numFmtId="0" fontId="2" fillId="11" borderId="55" xfId="0" applyFont="1" applyFill="1" applyBorder="1" applyAlignment="1" applyProtection="1">
      <alignment horizontal="center" vertical="center"/>
      <protection locked="0"/>
    </xf>
    <xf numFmtId="0" fontId="2" fillId="11" borderId="56" xfId="0" applyFont="1" applyFill="1" applyBorder="1" applyAlignment="1" applyProtection="1">
      <alignment horizontal="center" vertical="center"/>
      <protection locked="0"/>
    </xf>
    <xf numFmtId="0" fontId="16" fillId="10" borderId="3" xfId="0" applyFont="1" applyFill="1" applyBorder="1" applyAlignment="1">
      <alignment horizontal="center" vertical="center"/>
    </xf>
    <xf numFmtId="0" fontId="20" fillId="9" borderId="49" xfId="0" applyFont="1" applyFill="1" applyBorder="1" applyAlignment="1">
      <alignment vertical="center"/>
    </xf>
    <xf numFmtId="0" fontId="28" fillId="9" borderId="15" xfId="0" applyFont="1" applyFill="1" applyBorder="1" applyAlignment="1">
      <alignment vertical="center"/>
    </xf>
    <xf numFmtId="0" fontId="20" fillId="9" borderId="50" xfId="0" applyFont="1" applyFill="1" applyBorder="1" applyAlignment="1">
      <alignment vertical="center"/>
    </xf>
    <xf numFmtId="0" fontId="2" fillId="11" borderId="21" xfId="0" applyFont="1" applyFill="1" applyBorder="1" applyAlignment="1" applyProtection="1">
      <alignment horizontal="center" vertical="center"/>
      <protection locked="0"/>
    </xf>
    <xf numFmtId="165" fontId="7" fillId="2" borderId="3" xfId="0" applyNumberFormat="1" applyFont="1" applyFill="1" applyBorder="1" applyAlignment="1">
      <alignment horizontal="center" vertical="center"/>
    </xf>
    <xf numFmtId="164" fontId="6" fillId="2" borderId="7" xfId="0" applyNumberFormat="1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6" fillId="10" borderId="39" xfId="0" applyFont="1" applyFill="1" applyBorder="1" applyAlignment="1">
      <alignment horizontal="center" vertical="center"/>
    </xf>
    <xf numFmtId="0" fontId="6" fillId="10" borderId="8" xfId="0" applyFont="1" applyFill="1" applyBorder="1" applyAlignment="1">
      <alignment horizontal="center" vertical="center"/>
    </xf>
    <xf numFmtId="0" fontId="6" fillId="10" borderId="44" xfId="0" applyFont="1" applyFill="1" applyBorder="1" applyAlignment="1">
      <alignment horizontal="center" vertical="center"/>
    </xf>
    <xf numFmtId="0" fontId="6" fillId="10" borderId="45" xfId="0" applyFont="1" applyFill="1" applyBorder="1" applyAlignment="1">
      <alignment horizontal="center" vertical="center"/>
    </xf>
    <xf numFmtId="0" fontId="6" fillId="10" borderId="57" xfId="0" applyFont="1" applyFill="1" applyBorder="1" applyAlignment="1">
      <alignment horizontal="center" vertical="center"/>
    </xf>
    <xf numFmtId="0" fontId="6" fillId="10" borderId="58" xfId="0" applyFont="1" applyFill="1" applyBorder="1" applyAlignment="1">
      <alignment horizontal="center" vertical="center"/>
    </xf>
    <xf numFmtId="0" fontId="2" fillId="11" borderId="39" xfId="0" applyFont="1" applyFill="1" applyBorder="1" applyAlignment="1" applyProtection="1">
      <alignment horizontal="center" vertical="center"/>
      <protection locked="0"/>
    </xf>
    <xf numFmtId="0" fontId="2" fillId="11" borderId="8" xfId="0" applyFont="1" applyFill="1" applyBorder="1" applyAlignment="1" applyProtection="1">
      <alignment horizontal="center" vertical="center"/>
      <protection locked="0"/>
    </xf>
    <xf numFmtId="0" fontId="2" fillId="11" borderId="57" xfId="0" applyFont="1" applyFill="1" applyBorder="1" applyAlignment="1" applyProtection="1">
      <alignment horizontal="center" vertical="center"/>
      <protection locked="0"/>
    </xf>
    <xf numFmtId="0" fontId="2" fillId="11" borderId="58" xfId="0" applyFont="1" applyFill="1" applyBorder="1" applyAlignment="1" applyProtection="1">
      <alignment horizontal="center" vertical="center"/>
      <protection locked="0"/>
    </xf>
    <xf numFmtId="0" fontId="6" fillId="10" borderId="17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6" fillId="10" borderId="1" xfId="0" applyFont="1" applyFill="1" applyBorder="1" applyAlignment="1" applyProtection="1">
      <alignment horizontal="center" vertical="center"/>
      <protection locked="0"/>
    </xf>
    <xf numFmtId="0" fontId="5" fillId="0" borderId="13" xfId="0" applyFont="1" applyBorder="1" applyAlignment="1" applyProtection="1">
      <alignment horizontal="center" vertical="center"/>
      <protection locked="0"/>
    </xf>
    <xf numFmtId="0" fontId="6" fillId="10" borderId="3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>
      <alignment horizontal="center"/>
    </xf>
    <xf numFmtId="0" fontId="28" fillId="9" borderId="49" xfId="0" applyFont="1" applyFill="1" applyBorder="1" applyAlignment="1">
      <alignment vertical="center"/>
    </xf>
    <xf numFmtId="165" fontId="7" fillId="0" borderId="0" xfId="0" applyNumberFormat="1" applyFont="1" applyFill="1" applyBorder="1" applyAlignment="1">
      <alignment horizontal="center" vertical="center"/>
    </xf>
    <xf numFmtId="164" fontId="6" fillId="0" borderId="0" xfId="0" applyNumberFormat="1" applyFont="1" applyFill="1" applyBorder="1" applyAlignment="1">
      <alignment horizontal="center" vertical="center"/>
    </xf>
    <xf numFmtId="165" fontId="7" fillId="2" borderId="14" xfId="0" applyNumberFormat="1" applyFont="1" applyFill="1" applyBorder="1" applyAlignment="1">
      <alignment horizontal="center" vertical="center"/>
    </xf>
    <xf numFmtId="164" fontId="6" fillId="3" borderId="18" xfId="0" applyNumberFormat="1" applyFont="1" applyFill="1" applyBorder="1" applyAlignment="1">
      <alignment horizontal="center" vertical="center"/>
    </xf>
    <xf numFmtId="164" fontId="6" fillId="2" borderId="40" xfId="0" applyNumberFormat="1" applyFont="1" applyFill="1" applyBorder="1" applyAlignment="1">
      <alignment horizontal="center" vertical="center"/>
    </xf>
    <xf numFmtId="0" fontId="5" fillId="0" borderId="22" xfId="0" applyFont="1" applyBorder="1" applyAlignment="1" applyProtection="1">
      <alignment horizontal="center" vertical="center"/>
    </xf>
    <xf numFmtId="0" fontId="5" fillId="0" borderId="23" xfId="0" applyFont="1" applyBorder="1" applyAlignment="1" applyProtection="1">
      <alignment horizontal="center" vertical="center"/>
    </xf>
    <xf numFmtId="0" fontId="5" fillId="0" borderId="30" xfId="0" applyFont="1" applyFill="1" applyBorder="1" applyAlignment="1" applyProtection="1">
      <alignment horizontal="center" vertical="center"/>
    </xf>
    <xf numFmtId="0" fontId="5" fillId="0" borderId="23" xfId="0" applyFont="1" applyFill="1" applyBorder="1" applyAlignment="1" applyProtection="1">
      <alignment horizontal="center" vertical="center" wrapText="1"/>
    </xf>
    <xf numFmtId="0" fontId="5" fillId="0" borderId="23" xfId="0" applyFont="1" applyBorder="1" applyAlignment="1" applyProtection="1">
      <alignment horizontal="center" vertical="center" wrapText="1"/>
    </xf>
    <xf numFmtId="0" fontId="5" fillId="0" borderId="30" xfId="0" applyFont="1" applyBorder="1" applyAlignment="1" applyProtection="1">
      <alignment horizontal="center" vertical="center"/>
    </xf>
    <xf numFmtId="0" fontId="5" fillId="0" borderId="6" xfId="0" applyFont="1" applyFill="1" applyBorder="1" applyAlignment="1" applyProtection="1">
      <alignment horizontal="center" vertical="center"/>
    </xf>
    <xf numFmtId="0" fontId="5" fillId="0" borderId="27" xfId="0" applyFont="1" applyFill="1" applyBorder="1" applyAlignment="1" applyProtection="1">
      <alignment horizontal="center" vertical="center"/>
    </xf>
    <xf numFmtId="0" fontId="5" fillId="0" borderId="24" xfId="0" applyFont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Fill="1" applyBorder="1" applyAlignment="1" applyProtection="1">
      <alignment horizontal="center" vertical="center"/>
      <protection locked="0"/>
    </xf>
    <xf numFmtId="0" fontId="2" fillId="0" borderId="14" xfId="0" applyFont="1" applyFill="1" applyBorder="1" applyAlignment="1" applyProtection="1">
      <alignment horizontal="center" vertical="center"/>
      <protection locked="0"/>
    </xf>
    <xf numFmtId="0" fontId="13" fillId="0" borderId="17" xfId="0" applyFont="1" applyFill="1" applyBorder="1" applyAlignment="1" applyProtection="1">
      <alignment horizontal="center" vertical="center" wrapText="1"/>
      <protection locked="0"/>
    </xf>
    <xf numFmtId="0" fontId="2" fillId="0" borderId="20" xfId="0" applyFont="1" applyFill="1" applyBorder="1" applyAlignment="1" applyProtection="1">
      <alignment horizontal="center" vertical="center"/>
      <protection locked="0"/>
    </xf>
    <xf numFmtId="0" fontId="8" fillId="0" borderId="17" xfId="0" applyFont="1" applyFill="1" applyBorder="1" applyAlignment="1" applyProtection="1">
      <alignment horizontal="center" vertical="center"/>
      <protection locked="0"/>
    </xf>
    <xf numFmtId="0" fontId="8" fillId="0" borderId="24" xfId="0" applyFont="1" applyFill="1" applyBorder="1" applyAlignment="1" applyProtection="1">
      <alignment vertical="center"/>
      <protection locked="0"/>
    </xf>
    <xf numFmtId="0" fontId="13" fillId="0" borderId="35" xfId="0" applyFont="1" applyFill="1" applyBorder="1" applyAlignment="1" applyProtection="1">
      <alignment horizontal="center" vertical="center"/>
      <protection locked="0"/>
    </xf>
    <xf numFmtId="0" fontId="8" fillId="0" borderId="24" xfId="0" applyFont="1" applyFill="1" applyBorder="1" applyAlignment="1" applyProtection="1">
      <alignment horizontal="center" vertical="center"/>
      <protection locked="0"/>
    </xf>
    <xf numFmtId="0" fontId="13" fillId="0" borderId="17" xfId="0" applyFont="1" applyFill="1" applyBorder="1" applyAlignment="1" applyProtection="1">
      <alignment horizontal="center" vertical="center"/>
      <protection locked="0"/>
    </xf>
    <xf numFmtId="0" fontId="14" fillId="0" borderId="17" xfId="0" applyFont="1" applyFill="1" applyBorder="1" applyAlignment="1" applyProtection="1">
      <alignment horizontal="center" vertical="center"/>
      <protection locked="0"/>
    </xf>
    <xf numFmtId="0" fontId="8" fillId="0" borderId="35" xfId="0" applyFont="1" applyFill="1" applyBorder="1" applyAlignment="1" applyProtection="1">
      <alignment horizontal="center" vertical="center"/>
      <protection locked="0"/>
    </xf>
    <xf numFmtId="0" fontId="8" fillId="0" borderId="23" xfId="0" applyFont="1" applyFill="1" applyBorder="1" applyAlignment="1" applyProtection="1">
      <alignment horizontal="center" vertical="center"/>
      <protection locked="0"/>
    </xf>
    <xf numFmtId="0" fontId="8" fillId="0" borderId="36" xfId="0" applyFont="1" applyFill="1" applyBorder="1" applyAlignment="1" applyProtection="1">
      <alignment horizontal="center" vertical="center"/>
      <protection locked="0"/>
    </xf>
    <xf numFmtId="0" fontId="14" fillId="0" borderId="18" xfId="0" applyFont="1" applyFill="1" applyBorder="1" applyAlignment="1" applyProtection="1">
      <alignment horizontal="center" vertical="center"/>
      <protection locked="0"/>
    </xf>
    <xf numFmtId="0" fontId="11" fillId="9" borderId="51" xfId="0" applyFont="1" applyFill="1" applyBorder="1" applyAlignment="1">
      <alignment horizontal="center"/>
    </xf>
    <xf numFmtId="0" fontId="2" fillId="11" borderId="15" xfId="0" applyFont="1" applyFill="1" applyBorder="1" applyAlignment="1" applyProtection="1">
      <alignment horizontal="center" vertical="center"/>
      <protection locked="0"/>
    </xf>
    <xf numFmtId="0" fontId="6" fillId="10" borderId="2" xfId="0" applyFont="1" applyFill="1" applyBorder="1" applyAlignment="1" applyProtection="1">
      <alignment horizontal="center" vertical="center"/>
      <protection locked="0"/>
    </xf>
    <xf numFmtId="0" fontId="2" fillId="11" borderId="50" xfId="0" applyFont="1" applyFill="1" applyBorder="1" applyAlignment="1" applyProtection="1">
      <alignment horizontal="center" vertical="center"/>
      <protection locked="0"/>
    </xf>
    <xf numFmtId="0" fontId="6" fillId="10" borderId="35" xfId="0" applyFont="1" applyFill="1" applyBorder="1" applyAlignment="1" applyProtection="1">
      <alignment horizontal="center" vertical="center"/>
      <protection locked="0"/>
    </xf>
    <xf numFmtId="0" fontId="0" fillId="10" borderId="46" xfId="0" applyFill="1" applyBorder="1" applyAlignment="1">
      <alignment horizontal="center"/>
    </xf>
    <xf numFmtId="0" fontId="0" fillId="10" borderId="39" xfId="0" applyFill="1" applyBorder="1" applyAlignment="1" applyProtection="1">
      <alignment horizontal="center"/>
      <protection locked="0"/>
    </xf>
    <xf numFmtId="0" fontId="0" fillId="10" borderId="8" xfId="0" applyFill="1" applyBorder="1" applyAlignment="1" applyProtection="1">
      <alignment horizontal="center"/>
      <protection locked="0"/>
    </xf>
    <xf numFmtId="0" fontId="0" fillId="10" borderId="8" xfId="0" applyFill="1" applyBorder="1" applyProtection="1">
      <protection locked="0"/>
    </xf>
    <xf numFmtId="0" fontId="0" fillId="10" borderId="44" xfId="0" applyFill="1" applyBorder="1" applyAlignment="1" applyProtection="1">
      <alignment horizontal="center"/>
      <protection locked="0"/>
    </xf>
    <xf numFmtId="0" fontId="2" fillId="11" borderId="12" xfId="0" applyFont="1" applyFill="1" applyBorder="1" applyAlignment="1" applyProtection="1">
      <alignment horizontal="center" vertical="center"/>
      <protection locked="0"/>
    </xf>
    <xf numFmtId="0" fontId="2" fillId="11" borderId="51" xfId="0" applyFont="1" applyFill="1" applyBorder="1" applyAlignment="1" applyProtection="1">
      <alignment horizontal="center" vertical="center"/>
      <protection locked="0"/>
    </xf>
    <xf numFmtId="0" fontId="2" fillId="11" borderId="20" xfId="0" applyFont="1" applyFill="1" applyBorder="1" applyAlignment="1" applyProtection="1">
      <alignment horizontal="center" vertical="center"/>
      <protection locked="0"/>
    </xf>
    <xf numFmtId="0" fontId="2" fillId="11" borderId="40" xfId="0" applyFont="1" applyFill="1" applyBorder="1" applyAlignment="1" applyProtection="1">
      <alignment horizontal="center" vertical="center"/>
      <protection locked="0"/>
    </xf>
    <xf numFmtId="0" fontId="6" fillId="10" borderId="35" xfId="0" applyFont="1" applyFill="1" applyBorder="1" applyAlignment="1">
      <alignment horizontal="center" vertical="center"/>
    </xf>
    <xf numFmtId="0" fontId="6" fillId="10" borderId="5" xfId="0" applyFont="1" applyFill="1" applyBorder="1" applyAlignment="1" applyProtection="1">
      <alignment horizontal="center" vertical="center"/>
      <protection locked="0"/>
    </xf>
    <xf numFmtId="0" fontId="0" fillId="10" borderId="15" xfId="0" applyFill="1" applyBorder="1" applyAlignment="1">
      <alignment horizontal="center"/>
    </xf>
    <xf numFmtId="0" fontId="0" fillId="10" borderId="59" xfId="0" applyFill="1" applyBorder="1" applyAlignment="1" applyProtection="1">
      <alignment horizontal="center"/>
      <protection locked="0"/>
    </xf>
    <xf numFmtId="0" fontId="2" fillId="11" borderId="0" xfId="0" applyFont="1" applyFill="1" applyBorder="1" applyAlignment="1" applyProtection="1">
      <alignment horizontal="center" vertical="center"/>
      <protection locked="0"/>
    </xf>
    <xf numFmtId="0" fontId="5" fillId="0" borderId="13" xfId="0" applyFont="1" applyBorder="1" applyAlignment="1" applyProtection="1">
      <alignment horizontal="center" vertical="center"/>
      <protection locked="0"/>
    </xf>
    <xf numFmtId="0" fontId="2" fillId="11" borderId="51" xfId="0" applyFont="1" applyFill="1" applyBorder="1" applyAlignment="1" applyProtection="1">
      <alignment horizontal="center" vertical="center"/>
      <protection locked="0"/>
    </xf>
    <xf numFmtId="165" fontId="7" fillId="0" borderId="14" xfId="0" applyNumberFormat="1" applyFont="1" applyFill="1" applyBorder="1" applyAlignment="1">
      <alignment horizontal="center" vertical="center"/>
    </xf>
    <xf numFmtId="164" fontId="6" fillId="0" borderId="40" xfId="0" applyNumberFormat="1" applyFont="1" applyFill="1" applyBorder="1" applyAlignment="1">
      <alignment horizontal="center" vertical="center"/>
    </xf>
    <xf numFmtId="0" fontId="6" fillId="10" borderId="20" xfId="0" applyFont="1" applyFill="1" applyBorder="1" applyAlignment="1">
      <alignment horizontal="center" vertical="center"/>
    </xf>
    <xf numFmtId="0" fontId="6" fillId="10" borderId="61" xfId="0" applyFont="1" applyFill="1" applyBorder="1" applyAlignment="1">
      <alignment horizontal="center" vertical="center"/>
    </xf>
    <xf numFmtId="0" fontId="2" fillId="11" borderId="35" xfId="0" applyFont="1" applyFill="1" applyBorder="1" applyAlignment="1" applyProtection="1">
      <alignment horizontal="center" vertical="center"/>
      <protection locked="0"/>
    </xf>
    <xf numFmtId="0" fontId="2" fillId="11" borderId="61" xfId="0" applyFont="1" applyFill="1" applyBorder="1" applyAlignment="1" applyProtection="1">
      <alignment horizontal="center" vertical="center"/>
      <protection locked="0"/>
    </xf>
    <xf numFmtId="0" fontId="2" fillId="11" borderId="15" xfId="0" applyFont="1" applyFill="1" applyBorder="1" applyAlignment="1" applyProtection="1">
      <alignment horizontal="center" vertical="center"/>
      <protection locked="0"/>
    </xf>
    <xf numFmtId="0" fontId="2" fillId="11" borderId="50" xfId="0" applyFont="1" applyFill="1" applyBorder="1" applyAlignment="1" applyProtection="1">
      <alignment horizontal="center" vertical="center"/>
      <protection locked="0"/>
    </xf>
    <xf numFmtId="0" fontId="0" fillId="0" borderId="16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10" borderId="36" xfId="0" applyFont="1" applyFill="1" applyBorder="1" applyAlignment="1">
      <alignment horizontal="center" vertical="center"/>
    </xf>
    <xf numFmtId="0" fontId="6" fillId="10" borderId="60" xfId="0" applyFont="1" applyFill="1" applyBorder="1" applyAlignment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0" fillId="2" borderId="0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165" fontId="7" fillId="2" borderId="2" xfId="0" applyNumberFormat="1" applyFont="1" applyFill="1" applyBorder="1" applyAlignment="1">
      <alignment horizontal="center" vertical="center"/>
    </xf>
    <xf numFmtId="164" fontId="6" fillId="2" borderId="18" xfId="0" applyNumberFormat="1" applyFont="1" applyFill="1" applyBorder="1" applyAlignment="1">
      <alignment horizontal="center" vertical="center"/>
    </xf>
    <xf numFmtId="0" fontId="0" fillId="2" borderId="16" xfId="0" applyFont="1" applyFill="1" applyBorder="1" applyAlignment="1">
      <alignment horizontal="center" vertical="center"/>
    </xf>
    <xf numFmtId="0" fontId="0" fillId="0" borderId="1" xfId="0" applyBorder="1"/>
    <xf numFmtId="9" fontId="10" fillId="13" borderId="15" xfId="1339" applyNumberFormat="1" applyFont="1" applyFill="1" applyBorder="1" applyAlignment="1">
      <alignment horizontal="center"/>
    </xf>
    <xf numFmtId="9" fontId="10" fillId="13" borderId="49" xfId="1339" applyNumberFormat="1" applyFont="1" applyFill="1" applyBorder="1" applyAlignment="1">
      <alignment horizontal="center"/>
    </xf>
    <xf numFmtId="9" fontId="10" fillId="13" borderId="50" xfId="1339" applyNumberFormat="1" applyFont="1" applyFill="1" applyBorder="1" applyAlignment="1">
      <alignment horizontal="center"/>
    </xf>
    <xf numFmtId="0" fontId="18" fillId="0" borderId="2" xfId="0" applyFont="1" applyBorder="1" applyAlignment="1">
      <alignment horizontal="center"/>
    </xf>
    <xf numFmtId="0" fontId="18" fillId="0" borderId="3" xfId="0" applyFont="1" applyBorder="1" applyAlignment="1">
      <alignment horizontal="center"/>
    </xf>
    <xf numFmtId="0" fontId="18" fillId="0" borderId="4" xfId="0" applyFont="1" applyBorder="1" applyAlignment="1">
      <alignment horizontal="center"/>
    </xf>
    <xf numFmtId="0" fontId="18" fillId="0" borderId="14" xfId="0" applyFont="1" applyBorder="1" applyAlignment="1">
      <alignment horizontal="center"/>
    </xf>
    <xf numFmtId="0" fontId="19" fillId="0" borderId="18" xfId="0" applyFont="1" applyBorder="1" applyAlignment="1">
      <alignment horizontal="center"/>
    </xf>
    <xf numFmtId="0" fontId="19" fillId="0" borderId="7" xfId="0" applyFont="1" applyBorder="1" applyAlignment="1">
      <alignment horizontal="center"/>
    </xf>
    <xf numFmtId="0" fontId="19" fillId="0" borderId="40" xfId="0" applyFont="1" applyBorder="1" applyAlignment="1">
      <alignment horizontal="center"/>
    </xf>
    <xf numFmtId="0" fontId="6" fillId="10" borderId="24" xfId="0" applyFont="1" applyFill="1" applyBorder="1" applyAlignment="1">
      <alignment horizontal="center" vertical="center"/>
    </xf>
    <xf numFmtId="0" fontId="6" fillId="10" borderId="52" xfId="0" applyFont="1" applyFill="1" applyBorder="1" applyAlignment="1">
      <alignment horizontal="center" vertical="center"/>
    </xf>
    <xf numFmtId="0" fontId="2" fillId="11" borderId="24" xfId="0" applyFont="1" applyFill="1" applyBorder="1" applyAlignment="1" applyProtection="1">
      <alignment horizontal="center" vertical="center"/>
      <protection locked="0"/>
    </xf>
    <xf numFmtId="0" fontId="2" fillId="11" borderId="52" xfId="0" applyFont="1" applyFill="1" applyBorder="1" applyAlignment="1" applyProtection="1">
      <alignment horizontal="center" vertical="center"/>
      <protection locked="0"/>
    </xf>
    <xf numFmtId="0" fontId="0" fillId="10" borderId="24" xfId="0" applyFill="1" applyBorder="1" applyAlignment="1">
      <alignment horizontal="center"/>
    </xf>
    <xf numFmtId="0" fontId="0" fillId="10" borderId="0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52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2" fillId="10" borderId="11" xfId="0" applyFont="1" applyFill="1" applyBorder="1" applyAlignment="1">
      <alignment horizontal="center" vertical="center"/>
    </xf>
    <xf numFmtId="0" fontId="22" fillId="10" borderId="16" xfId="0" applyFont="1" applyFill="1" applyBorder="1" applyAlignment="1">
      <alignment horizontal="center" vertical="center"/>
    </xf>
    <xf numFmtId="0" fontId="22" fillId="10" borderId="19" xfId="0" applyFont="1" applyFill="1" applyBorder="1" applyAlignment="1">
      <alignment horizontal="center" vertical="center"/>
    </xf>
    <xf numFmtId="0" fontId="22" fillId="10" borderId="12" xfId="0" applyFont="1" applyFill="1" applyBorder="1" applyAlignment="1">
      <alignment horizontal="center" vertical="center"/>
    </xf>
    <xf numFmtId="0" fontId="22" fillId="10" borderId="38" xfId="0" applyFont="1" applyFill="1" applyBorder="1" applyAlignment="1">
      <alignment horizontal="center" vertical="center"/>
    </xf>
    <xf numFmtId="0" fontId="22" fillId="10" borderId="51" xfId="0" applyFont="1" applyFill="1" applyBorder="1" applyAlignment="1">
      <alignment horizontal="center" vertical="center"/>
    </xf>
    <xf numFmtId="0" fontId="0" fillId="12" borderId="23" xfId="0" applyFill="1" applyBorder="1" applyAlignment="1">
      <alignment horizontal="center"/>
    </xf>
    <xf numFmtId="0" fontId="0" fillId="12" borderId="8" xfId="0" applyFill="1" applyBorder="1" applyAlignment="1">
      <alignment horizontal="center"/>
    </xf>
    <xf numFmtId="0" fontId="0" fillId="12" borderId="48" xfId="0" applyFill="1" applyBorder="1" applyAlignment="1">
      <alignment horizontal="center"/>
    </xf>
    <xf numFmtId="0" fontId="0" fillId="12" borderId="25" xfId="0" applyFill="1" applyBorder="1" applyAlignment="1">
      <alignment horizontal="center"/>
    </xf>
    <xf numFmtId="0" fontId="0" fillId="12" borderId="44" xfId="0" applyFill="1" applyBorder="1" applyAlignment="1">
      <alignment horizontal="center"/>
    </xf>
    <xf numFmtId="0" fontId="0" fillId="12" borderId="43" xfId="0" applyFill="1" applyBorder="1" applyAlignment="1">
      <alignment horizontal="center"/>
    </xf>
    <xf numFmtId="0" fontId="0" fillId="12" borderId="22" xfId="0" applyFill="1" applyBorder="1" applyAlignment="1">
      <alignment horizontal="center"/>
    </xf>
    <xf numFmtId="0" fontId="0" fillId="12" borderId="39" xfId="0" applyFill="1" applyBorder="1" applyAlignment="1">
      <alignment horizontal="center"/>
    </xf>
    <xf numFmtId="0" fontId="0" fillId="12" borderId="47" xfId="0" applyFill="1" applyBorder="1" applyAlignment="1">
      <alignment horizontal="center"/>
    </xf>
    <xf numFmtId="0" fontId="5" fillId="13" borderId="15" xfId="0" applyFont="1" applyFill="1" applyBorder="1" applyAlignment="1">
      <alignment horizontal="center"/>
    </xf>
    <xf numFmtId="0" fontId="5" fillId="13" borderId="49" xfId="0" applyFont="1" applyFill="1" applyBorder="1" applyAlignment="1">
      <alignment horizontal="center"/>
    </xf>
    <xf numFmtId="0" fontId="5" fillId="13" borderId="50" xfId="0" applyFont="1" applyFill="1" applyBorder="1" applyAlignment="1">
      <alignment horizontal="center"/>
    </xf>
    <xf numFmtId="0" fontId="0" fillId="10" borderId="49" xfId="0" applyFill="1" applyBorder="1" applyAlignment="1">
      <alignment horizontal="center"/>
    </xf>
    <xf numFmtId="0" fontId="2" fillId="11" borderId="25" xfId="0" applyFont="1" applyFill="1" applyBorder="1" applyAlignment="1" applyProtection="1">
      <alignment horizontal="center" vertical="center"/>
      <protection locked="0"/>
    </xf>
    <xf numFmtId="0" fontId="2" fillId="11" borderId="43" xfId="0" applyFont="1" applyFill="1" applyBorder="1" applyAlignment="1" applyProtection="1">
      <alignment horizontal="center" vertical="center"/>
      <protection locked="0"/>
    </xf>
    <xf numFmtId="0" fontId="2" fillId="11" borderId="44" xfId="0" applyFont="1" applyFill="1" applyBorder="1" applyAlignment="1" applyProtection="1">
      <alignment horizontal="center" vertical="center"/>
      <protection locked="0"/>
    </xf>
    <xf numFmtId="0" fontId="2" fillId="11" borderId="38" xfId="0" applyFont="1" applyFill="1" applyBorder="1" applyAlignment="1" applyProtection="1">
      <alignment horizontal="center" vertical="center"/>
      <protection locked="0"/>
    </xf>
    <xf numFmtId="0" fontId="2" fillId="9" borderId="9" xfId="0" applyFont="1" applyFill="1" applyBorder="1" applyAlignment="1" applyProtection="1">
      <alignment horizontal="center" vertical="center"/>
      <protection locked="0"/>
    </xf>
    <xf numFmtId="0" fontId="2" fillId="9" borderId="54" xfId="0" applyFont="1" applyFill="1" applyBorder="1" applyAlignment="1" applyProtection="1">
      <alignment horizontal="center" vertical="center"/>
      <protection locked="0"/>
    </xf>
    <xf numFmtId="0" fontId="2" fillId="9" borderId="10" xfId="0" applyFont="1" applyFill="1" applyBorder="1" applyAlignment="1" applyProtection="1">
      <alignment horizontal="center" vertical="center"/>
      <protection locked="0"/>
    </xf>
    <xf numFmtId="0" fontId="0" fillId="10" borderId="25" xfId="0" applyFill="1" applyBorder="1" applyAlignment="1">
      <alignment horizontal="center" vertical="center"/>
    </xf>
    <xf numFmtId="0" fontId="0" fillId="10" borderId="44" xfId="0" applyFill="1" applyBorder="1" applyAlignment="1">
      <alignment horizontal="center" vertical="center"/>
    </xf>
    <xf numFmtId="0" fontId="0" fillId="10" borderId="43" xfId="0" applyFill="1" applyBorder="1" applyAlignment="1">
      <alignment horizontal="center" vertical="center"/>
    </xf>
    <xf numFmtId="0" fontId="20" fillId="9" borderId="9" xfId="0" applyFont="1" applyFill="1" applyBorder="1" applyAlignment="1">
      <alignment horizontal="center" vertical="center"/>
    </xf>
    <xf numFmtId="0" fontId="20" fillId="9" borderId="54" xfId="0" applyFont="1" applyFill="1" applyBorder="1" applyAlignment="1">
      <alignment horizontal="center" vertical="center"/>
    </xf>
    <xf numFmtId="0" fontId="20" fillId="9" borderId="10" xfId="0" applyFont="1" applyFill="1" applyBorder="1" applyAlignment="1">
      <alignment horizontal="center" vertical="center"/>
    </xf>
    <xf numFmtId="0" fontId="2" fillId="11" borderId="0" xfId="0" applyFont="1" applyFill="1" applyBorder="1" applyAlignment="1" applyProtection="1">
      <alignment horizontal="center" vertical="center"/>
      <protection locked="0"/>
    </xf>
    <xf numFmtId="0" fontId="0" fillId="10" borderId="52" xfId="0" applyFill="1" applyBorder="1" applyAlignment="1">
      <alignment horizontal="center"/>
    </xf>
    <xf numFmtId="0" fontId="20" fillId="9" borderId="15" xfId="0" applyFont="1" applyFill="1" applyBorder="1" applyAlignment="1">
      <alignment horizontal="center" vertical="center"/>
    </xf>
    <xf numFmtId="0" fontId="20" fillId="9" borderId="49" xfId="0" applyFont="1" applyFill="1" applyBorder="1" applyAlignment="1">
      <alignment horizontal="center" vertical="center"/>
    </xf>
    <xf numFmtId="0" fontId="20" fillId="9" borderId="50" xfId="0" applyFont="1" applyFill="1" applyBorder="1" applyAlignment="1">
      <alignment horizontal="center" vertical="center"/>
    </xf>
    <xf numFmtId="0" fontId="0" fillId="0" borderId="39" xfId="0" applyFont="1" applyFill="1" applyBorder="1" applyAlignment="1">
      <alignment horizontal="center" vertical="center"/>
    </xf>
    <xf numFmtId="0" fontId="5" fillId="9" borderId="15" xfId="0" applyFont="1" applyFill="1" applyBorder="1" applyAlignment="1">
      <alignment horizontal="center" vertical="center"/>
    </xf>
    <xf numFmtId="0" fontId="5" fillId="9" borderId="2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166" fontId="9" fillId="0" borderId="11" xfId="0" applyNumberFormat="1" applyFont="1" applyBorder="1" applyAlignment="1">
      <alignment horizontal="center" vertical="center"/>
    </xf>
    <xf numFmtId="166" fontId="9" fillId="0" borderId="12" xfId="0" applyNumberFormat="1" applyFont="1" applyBorder="1" applyAlignment="1">
      <alignment horizontal="center" vertical="center"/>
    </xf>
    <xf numFmtId="0" fontId="5" fillId="5" borderId="28" xfId="0" applyFont="1" applyFill="1" applyBorder="1" applyAlignment="1" applyProtection="1">
      <alignment horizontal="center" vertical="center" wrapText="1"/>
      <protection locked="0"/>
    </xf>
    <xf numFmtId="0" fontId="5" fillId="5" borderId="24" xfId="0" applyFont="1" applyFill="1" applyBorder="1" applyAlignment="1" applyProtection="1">
      <alignment horizontal="center" vertical="center" wrapText="1"/>
      <protection locked="0"/>
    </xf>
    <xf numFmtId="0" fontId="5" fillId="5" borderId="29" xfId="0" applyFont="1" applyFill="1" applyBorder="1" applyAlignment="1" applyProtection="1">
      <alignment horizontal="center" vertical="center" wrapText="1"/>
      <protection locked="0"/>
    </xf>
    <xf numFmtId="0" fontId="5" fillId="5" borderId="13" xfId="0" applyFont="1" applyFill="1" applyBorder="1" applyAlignment="1" applyProtection="1">
      <alignment horizontal="center" vertical="center" wrapText="1"/>
      <protection locked="0"/>
    </xf>
    <xf numFmtId="0" fontId="5" fillId="5" borderId="30" xfId="0" applyFont="1" applyFill="1" applyBorder="1" applyAlignment="1" applyProtection="1">
      <alignment horizontal="center" vertical="center" wrapText="1"/>
      <protection locked="0"/>
    </xf>
    <xf numFmtId="0" fontId="5" fillId="5" borderId="12" xfId="0" applyFont="1" applyFill="1" applyBorder="1" applyAlignment="1" applyProtection="1">
      <alignment horizontal="center" vertical="center" wrapText="1"/>
      <protection locked="0"/>
    </xf>
    <xf numFmtId="0" fontId="8" fillId="4" borderId="11" xfId="0" applyFont="1" applyFill="1" applyBorder="1" applyAlignment="1" applyProtection="1">
      <alignment horizontal="center" vertical="center" wrapText="1"/>
      <protection locked="0"/>
    </xf>
    <xf numFmtId="0" fontId="8" fillId="4" borderId="24" xfId="0" applyFont="1" applyFill="1" applyBorder="1" applyAlignment="1" applyProtection="1">
      <alignment horizontal="center" vertical="center" wrapText="1"/>
      <protection locked="0"/>
    </xf>
    <xf numFmtId="0" fontId="8" fillId="4" borderId="31" xfId="0" applyFont="1" applyFill="1" applyBorder="1" applyAlignment="1" applyProtection="1">
      <alignment horizontal="center" vertical="center" wrapText="1"/>
      <protection locked="0"/>
    </xf>
    <xf numFmtId="0" fontId="5" fillId="7" borderId="24" xfId="0" applyFont="1" applyFill="1" applyBorder="1" applyAlignment="1" applyProtection="1">
      <alignment horizontal="center" vertical="center" wrapText="1"/>
      <protection locked="0"/>
    </xf>
    <xf numFmtId="0" fontId="5" fillId="7" borderId="12" xfId="0" applyFont="1" applyFill="1" applyBorder="1" applyAlignment="1" applyProtection="1">
      <alignment horizontal="center" vertical="center" wrapText="1"/>
      <protection locked="0"/>
    </xf>
    <xf numFmtId="0" fontId="5" fillId="7" borderId="23" xfId="0" applyFont="1" applyFill="1" applyBorder="1" applyAlignment="1" applyProtection="1">
      <alignment horizontal="center" vertical="center"/>
      <protection locked="0"/>
    </xf>
    <xf numFmtId="0" fontId="5" fillId="7" borderId="25" xfId="0" applyFont="1" applyFill="1" applyBorder="1" applyAlignment="1" applyProtection="1">
      <alignment horizontal="center" vertical="center"/>
      <protection locked="0"/>
    </xf>
    <xf numFmtId="0" fontId="5" fillId="6" borderId="33" xfId="0" applyFont="1" applyFill="1" applyBorder="1" applyAlignment="1" applyProtection="1">
      <alignment horizontal="center" vertical="center"/>
      <protection locked="0"/>
    </xf>
    <xf numFmtId="0" fontId="5" fillId="6" borderId="6" xfId="0" applyFont="1" applyFill="1" applyBorder="1" applyAlignment="1" applyProtection="1">
      <alignment horizontal="center" vertical="center"/>
      <protection locked="0"/>
    </xf>
    <xf numFmtId="0" fontId="5" fillId="0" borderId="29" xfId="0" applyFont="1" applyBorder="1" applyAlignment="1" applyProtection="1">
      <alignment horizontal="center" vertical="center"/>
      <protection locked="0"/>
    </xf>
    <xf numFmtId="0" fontId="5" fillId="0" borderId="13" xfId="0" applyFont="1" applyBorder="1" applyAlignment="1" applyProtection="1">
      <alignment horizontal="center" vertical="center"/>
      <protection locked="0"/>
    </xf>
    <xf numFmtId="0" fontId="0" fillId="9" borderId="15" xfId="0" applyFill="1" applyBorder="1" applyAlignment="1">
      <alignment horizontal="center" vertical="center"/>
    </xf>
    <xf numFmtId="0" fontId="0" fillId="9" borderId="49" xfId="0" applyFill="1" applyBorder="1" applyAlignment="1">
      <alignment horizontal="center" vertical="center"/>
    </xf>
    <xf numFmtId="0" fontId="0" fillId="9" borderId="50" xfId="0" applyFill="1" applyBorder="1" applyAlignment="1">
      <alignment horizontal="center" vertical="center"/>
    </xf>
    <xf numFmtId="0" fontId="6" fillId="10" borderId="25" xfId="0" applyFont="1" applyFill="1" applyBorder="1" applyAlignment="1">
      <alignment horizontal="center" vertical="center"/>
    </xf>
    <xf numFmtId="0" fontId="6" fillId="10" borderId="43" xfId="0" applyFont="1" applyFill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20" xfId="0" applyBorder="1" applyAlignment="1">
      <alignment horizontal="left"/>
    </xf>
    <xf numFmtId="0" fontId="0" fillId="7" borderId="11" xfId="0" applyFill="1" applyBorder="1" applyAlignment="1">
      <alignment horizontal="center"/>
    </xf>
    <xf numFmtId="0" fontId="0" fillId="7" borderId="16" xfId="0" applyFill="1" applyBorder="1" applyAlignment="1">
      <alignment horizontal="center"/>
    </xf>
    <xf numFmtId="0" fontId="0" fillId="7" borderId="19" xfId="0" applyFill="1" applyBorder="1" applyAlignment="1">
      <alignment horizontal="center"/>
    </xf>
    <xf numFmtId="0" fontId="0" fillId="0" borderId="3" xfId="0" applyBorder="1" applyAlignment="1">
      <alignment horizontal="left"/>
    </xf>
    <xf numFmtId="0" fontId="0" fillId="0" borderId="14" xfId="0" applyBorder="1" applyAlignment="1">
      <alignment horizontal="left"/>
    </xf>
    <xf numFmtId="0" fontId="2" fillId="11" borderId="51" xfId="0" applyFont="1" applyFill="1" applyBorder="1" applyAlignment="1" applyProtection="1">
      <alignment horizontal="center" vertical="center"/>
      <protection locked="0"/>
    </xf>
    <xf numFmtId="0" fontId="18" fillId="0" borderId="60" xfId="0" applyFont="1" applyBorder="1" applyAlignment="1">
      <alignment horizontal="center"/>
    </xf>
    <xf numFmtId="0" fontId="0" fillId="10" borderId="12" xfId="0" applyFill="1" applyBorder="1" applyAlignment="1">
      <alignment horizontal="center"/>
    </xf>
    <xf numFmtId="0" fontId="0" fillId="10" borderId="38" xfId="0" applyFill="1" applyBorder="1" applyAlignment="1">
      <alignment horizontal="center"/>
    </xf>
    <xf numFmtId="0" fontId="5" fillId="9" borderId="49" xfId="0" applyFont="1" applyFill="1" applyBorder="1" applyAlignment="1">
      <alignment horizontal="center" vertical="center"/>
    </xf>
    <xf numFmtId="0" fontId="6" fillId="10" borderId="15" xfId="0" applyFont="1" applyFill="1" applyBorder="1" applyAlignment="1">
      <alignment horizontal="center" vertical="center"/>
    </xf>
    <xf numFmtId="0" fontId="6" fillId="10" borderId="50" xfId="0" applyFont="1" applyFill="1" applyBorder="1" applyAlignment="1">
      <alignment horizontal="center" vertical="center"/>
    </xf>
    <xf numFmtId="0" fontId="2" fillId="11" borderId="15" xfId="0" applyFont="1" applyFill="1" applyBorder="1" applyAlignment="1" applyProtection="1">
      <alignment horizontal="center" vertical="center"/>
      <protection locked="0"/>
    </xf>
    <xf numFmtId="0" fontId="2" fillId="11" borderId="50" xfId="0" applyFont="1" applyFill="1" applyBorder="1" applyAlignment="1" applyProtection="1">
      <alignment horizontal="center" vertical="center"/>
      <protection locked="0"/>
    </xf>
    <xf numFmtId="0" fontId="2" fillId="9" borderId="19" xfId="0" applyFont="1" applyFill="1" applyBorder="1" applyAlignment="1" applyProtection="1">
      <alignment horizontal="center" vertical="center"/>
      <protection locked="0"/>
    </xf>
    <xf numFmtId="0" fontId="2" fillId="9" borderId="52" xfId="0" applyFont="1" applyFill="1" applyBorder="1" applyAlignment="1" applyProtection="1">
      <alignment horizontal="center" vertical="center"/>
      <protection locked="0"/>
    </xf>
    <xf numFmtId="0" fontId="2" fillId="9" borderId="51" xfId="0" applyFont="1" applyFill="1" applyBorder="1" applyAlignment="1" applyProtection="1">
      <alignment horizontal="center" vertical="center"/>
      <protection locked="0"/>
    </xf>
    <xf numFmtId="0" fontId="6" fillId="10" borderId="30" xfId="0" applyFont="1" applyFill="1" applyBorder="1" applyAlignment="1">
      <alignment horizontal="center" vertical="center"/>
    </xf>
    <xf numFmtId="0" fontId="6" fillId="10" borderId="62" xfId="0" applyFont="1" applyFill="1" applyBorder="1" applyAlignment="1">
      <alignment horizontal="center" vertical="center"/>
    </xf>
    <xf numFmtId="0" fontId="29" fillId="0" borderId="15" xfId="0" applyFont="1" applyBorder="1" applyAlignment="1">
      <alignment horizontal="center" vertical="center"/>
    </xf>
    <xf numFmtId="0" fontId="29" fillId="0" borderId="49" xfId="0" applyFont="1" applyBorder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</cellXfs>
  <cellStyles count="1340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" xfId="291" builtinId="8" hidden="1"/>
    <cellStyle name="Lien hypertexte" xfId="293" builtinId="8" hidden="1"/>
    <cellStyle name="Lien hypertexte" xfId="295" builtinId="8" hidden="1"/>
    <cellStyle name="Lien hypertexte" xfId="297" builtinId="8" hidden="1"/>
    <cellStyle name="Lien hypertexte" xfId="299" builtinId="8" hidden="1"/>
    <cellStyle name="Lien hypertexte" xfId="301" builtinId="8" hidden="1"/>
    <cellStyle name="Lien hypertexte" xfId="303" builtinId="8" hidden="1"/>
    <cellStyle name="Lien hypertexte" xfId="305" builtinId="8" hidden="1"/>
    <cellStyle name="Lien hypertexte" xfId="307" builtinId="8" hidden="1"/>
    <cellStyle name="Lien hypertexte" xfId="309" builtinId="8" hidden="1"/>
    <cellStyle name="Lien hypertexte" xfId="311" builtinId="8" hidden="1"/>
    <cellStyle name="Lien hypertexte" xfId="313" builtinId="8" hidden="1"/>
    <cellStyle name="Lien hypertexte" xfId="315" builtinId="8" hidden="1"/>
    <cellStyle name="Lien hypertexte" xfId="317" builtinId="8" hidden="1"/>
    <cellStyle name="Lien hypertexte" xfId="319" builtinId="8" hidden="1"/>
    <cellStyle name="Lien hypertexte" xfId="321" builtinId="8" hidden="1"/>
    <cellStyle name="Lien hypertexte" xfId="323" builtinId="8" hidden="1"/>
    <cellStyle name="Lien hypertexte" xfId="325" builtinId="8" hidden="1"/>
    <cellStyle name="Lien hypertexte" xfId="327" builtinId="8" hidden="1"/>
    <cellStyle name="Lien hypertexte" xfId="329" builtinId="8" hidden="1"/>
    <cellStyle name="Lien hypertexte" xfId="331" builtinId="8" hidden="1"/>
    <cellStyle name="Lien hypertexte" xfId="333" builtinId="8" hidden="1"/>
    <cellStyle name="Lien hypertexte" xfId="335" builtinId="8" hidden="1"/>
    <cellStyle name="Lien hypertexte" xfId="337" builtinId="8" hidden="1"/>
    <cellStyle name="Lien hypertexte" xfId="339" builtinId="8" hidden="1"/>
    <cellStyle name="Lien hypertexte" xfId="341" builtinId="8" hidden="1"/>
    <cellStyle name="Lien hypertexte" xfId="343" builtinId="8" hidden="1"/>
    <cellStyle name="Lien hypertexte" xfId="345" builtinId="8" hidden="1"/>
    <cellStyle name="Lien hypertexte" xfId="347" builtinId="8" hidden="1"/>
    <cellStyle name="Lien hypertexte" xfId="349" builtinId="8" hidden="1"/>
    <cellStyle name="Lien hypertexte" xfId="351" builtinId="8" hidden="1"/>
    <cellStyle name="Lien hypertexte" xfId="353" builtinId="8" hidden="1"/>
    <cellStyle name="Lien hypertexte" xfId="355" builtinId="8" hidden="1"/>
    <cellStyle name="Lien hypertexte" xfId="357" builtinId="8" hidden="1"/>
    <cellStyle name="Lien hypertexte" xfId="359" builtinId="8" hidden="1"/>
    <cellStyle name="Lien hypertexte" xfId="361" builtinId="8" hidden="1"/>
    <cellStyle name="Lien hypertexte" xfId="363" builtinId="8" hidden="1"/>
    <cellStyle name="Lien hypertexte" xfId="365" builtinId="8" hidden="1"/>
    <cellStyle name="Lien hypertexte" xfId="367" builtinId="8" hidden="1"/>
    <cellStyle name="Lien hypertexte" xfId="369" builtinId="8" hidden="1"/>
    <cellStyle name="Lien hypertexte" xfId="371" builtinId="8" hidden="1"/>
    <cellStyle name="Lien hypertexte" xfId="373" builtinId="8" hidden="1"/>
    <cellStyle name="Lien hypertexte" xfId="375" builtinId="8" hidden="1"/>
    <cellStyle name="Lien hypertexte" xfId="377" builtinId="8" hidden="1"/>
    <cellStyle name="Lien hypertexte" xfId="379" builtinId="8" hidden="1"/>
    <cellStyle name="Lien hypertexte" xfId="381" builtinId="8" hidden="1"/>
    <cellStyle name="Lien hypertexte" xfId="383" builtinId="8" hidden="1"/>
    <cellStyle name="Lien hypertexte" xfId="385" builtinId="8" hidden="1"/>
    <cellStyle name="Lien hypertexte" xfId="387" builtinId="8" hidden="1"/>
    <cellStyle name="Lien hypertexte" xfId="389" builtinId="8" hidden="1"/>
    <cellStyle name="Lien hypertexte" xfId="391" builtinId="8" hidden="1"/>
    <cellStyle name="Lien hypertexte" xfId="393" builtinId="8" hidden="1"/>
    <cellStyle name="Lien hypertexte" xfId="395" builtinId="8" hidden="1"/>
    <cellStyle name="Lien hypertexte" xfId="397" builtinId="8" hidden="1"/>
    <cellStyle name="Lien hypertexte" xfId="399" builtinId="8" hidden="1"/>
    <cellStyle name="Lien hypertexte" xfId="401" builtinId="8" hidden="1"/>
    <cellStyle name="Lien hypertexte" xfId="403" builtinId="8" hidden="1"/>
    <cellStyle name="Lien hypertexte" xfId="405" builtinId="8" hidden="1"/>
    <cellStyle name="Lien hypertexte" xfId="407" builtinId="8" hidden="1"/>
    <cellStyle name="Lien hypertexte" xfId="409" builtinId="8" hidden="1"/>
    <cellStyle name="Lien hypertexte" xfId="411" builtinId="8" hidden="1"/>
    <cellStyle name="Lien hypertexte" xfId="413" builtinId="8" hidden="1"/>
    <cellStyle name="Lien hypertexte" xfId="415" builtinId="8" hidden="1"/>
    <cellStyle name="Lien hypertexte" xfId="417" builtinId="8" hidden="1"/>
    <cellStyle name="Lien hypertexte" xfId="419" builtinId="8" hidden="1"/>
    <cellStyle name="Lien hypertexte" xfId="421" builtinId="8" hidden="1"/>
    <cellStyle name="Lien hypertexte" xfId="423" builtinId="8" hidden="1"/>
    <cellStyle name="Lien hypertexte" xfId="425" builtinId="8" hidden="1"/>
    <cellStyle name="Lien hypertexte" xfId="427" builtinId="8" hidden="1"/>
    <cellStyle name="Lien hypertexte" xfId="429" builtinId="8" hidden="1"/>
    <cellStyle name="Lien hypertexte" xfId="431" builtinId="8" hidden="1"/>
    <cellStyle name="Lien hypertexte" xfId="433" builtinId="8" hidden="1"/>
    <cellStyle name="Lien hypertexte" xfId="435" builtinId="8" hidden="1"/>
    <cellStyle name="Lien hypertexte" xfId="437" builtinId="8" hidden="1"/>
    <cellStyle name="Lien hypertexte" xfId="439" builtinId="8" hidden="1"/>
    <cellStyle name="Lien hypertexte" xfId="441" builtinId="8" hidden="1"/>
    <cellStyle name="Lien hypertexte" xfId="443" builtinId="8" hidden="1"/>
    <cellStyle name="Lien hypertexte" xfId="445" builtinId="8" hidden="1"/>
    <cellStyle name="Lien hypertexte" xfId="447" builtinId="8" hidden="1"/>
    <cellStyle name="Lien hypertexte" xfId="449" builtinId="8" hidden="1"/>
    <cellStyle name="Lien hypertexte" xfId="451" builtinId="8" hidden="1"/>
    <cellStyle name="Lien hypertexte" xfId="453" builtinId="8" hidden="1"/>
    <cellStyle name="Lien hypertexte" xfId="455" builtinId="8" hidden="1"/>
    <cellStyle name="Lien hypertexte" xfId="457" builtinId="8" hidden="1"/>
    <cellStyle name="Lien hypertexte" xfId="459" builtinId="8" hidden="1"/>
    <cellStyle name="Lien hypertexte" xfId="461" builtinId="8" hidden="1"/>
    <cellStyle name="Lien hypertexte" xfId="463" builtinId="8" hidden="1"/>
    <cellStyle name="Lien hypertexte" xfId="465" builtinId="8" hidden="1"/>
    <cellStyle name="Lien hypertexte" xfId="467" builtinId="8" hidden="1"/>
    <cellStyle name="Lien hypertexte" xfId="469" builtinId="8" hidden="1"/>
    <cellStyle name="Lien hypertexte" xfId="471" builtinId="8" hidden="1"/>
    <cellStyle name="Lien hypertexte" xfId="473" builtinId="8" hidden="1"/>
    <cellStyle name="Lien hypertexte" xfId="475" builtinId="8" hidden="1"/>
    <cellStyle name="Lien hypertexte" xfId="477" builtinId="8" hidden="1"/>
    <cellStyle name="Lien hypertexte" xfId="479" builtinId="8" hidden="1"/>
    <cellStyle name="Lien hypertexte" xfId="481" builtinId="8" hidden="1"/>
    <cellStyle name="Lien hypertexte" xfId="483" builtinId="8" hidden="1"/>
    <cellStyle name="Lien hypertexte" xfId="485" builtinId="8" hidden="1"/>
    <cellStyle name="Lien hypertexte" xfId="487" builtinId="8" hidden="1"/>
    <cellStyle name="Lien hypertexte" xfId="489" builtinId="8" hidden="1"/>
    <cellStyle name="Lien hypertexte" xfId="491" builtinId="8" hidden="1"/>
    <cellStyle name="Lien hypertexte" xfId="493" builtinId="8" hidden="1"/>
    <cellStyle name="Lien hypertexte" xfId="495" builtinId="8" hidden="1"/>
    <cellStyle name="Lien hypertexte" xfId="497" builtinId="8" hidden="1"/>
    <cellStyle name="Lien hypertexte" xfId="499" builtinId="8" hidden="1"/>
    <cellStyle name="Lien hypertexte" xfId="501" builtinId="8" hidden="1"/>
    <cellStyle name="Lien hypertexte" xfId="503" builtinId="8" hidden="1"/>
    <cellStyle name="Lien hypertexte" xfId="505" builtinId="8" hidden="1"/>
    <cellStyle name="Lien hypertexte" xfId="507" builtinId="8" hidden="1"/>
    <cellStyle name="Lien hypertexte" xfId="509" builtinId="8" hidden="1"/>
    <cellStyle name="Lien hypertexte" xfId="511" builtinId="8" hidden="1"/>
    <cellStyle name="Lien hypertexte" xfId="513" builtinId="8" hidden="1"/>
    <cellStyle name="Lien hypertexte" xfId="515" builtinId="8" hidden="1"/>
    <cellStyle name="Lien hypertexte" xfId="517" builtinId="8" hidden="1"/>
    <cellStyle name="Lien hypertexte" xfId="519" builtinId="8" hidden="1"/>
    <cellStyle name="Lien hypertexte" xfId="521" builtinId="8" hidden="1"/>
    <cellStyle name="Lien hypertexte" xfId="523" builtinId="8" hidden="1"/>
    <cellStyle name="Lien hypertexte" xfId="525" builtinId="8" hidden="1"/>
    <cellStyle name="Lien hypertexte" xfId="527" builtinId="8" hidden="1"/>
    <cellStyle name="Lien hypertexte" xfId="529" builtinId="8" hidden="1"/>
    <cellStyle name="Lien hypertexte" xfId="531" builtinId="8" hidden="1"/>
    <cellStyle name="Lien hypertexte" xfId="533" builtinId="8" hidden="1"/>
    <cellStyle name="Lien hypertexte" xfId="535" builtinId="8" hidden="1"/>
    <cellStyle name="Lien hypertexte" xfId="537" builtinId="8" hidden="1"/>
    <cellStyle name="Lien hypertexte" xfId="539" builtinId="8" hidden="1"/>
    <cellStyle name="Lien hypertexte" xfId="541" builtinId="8" hidden="1"/>
    <cellStyle name="Lien hypertexte" xfId="543" builtinId="8" hidden="1"/>
    <cellStyle name="Lien hypertexte" xfId="545" builtinId="8" hidden="1"/>
    <cellStyle name="Lien hypertexte" xfId="547" builtinId="8" hidden="1"/>
    <cellStyle name="Lien hypertexte" xfId="549" builtinId="8" hidden="1"/>
    <cellStyle name="Lien hypertexte" xfId="551" builtinId="8" hidden="1"/>
    <cellStyle name="Lien hypertexte" xfId="553" builtinId="8" hidden="1"/>
    <cellStyle name="Lien hypertexte" xfId="555" builtinId="8" hidden="1"/>
    <cellStyle name="Lien hypertexte" xfId="557" builtinId="8" hidden="1"/>
    <cellStyle name="Lien hypertexte" xfId="559" builtinId="8" hidden="1"/>
    <cellStyle name="Lien hypertexte" xfId="561" builtinId="8" hidden="1"/>
    <cellStyle name="Lien hypertexte" xfId="563" builtinId="8" hidden="1"/>
    <cellStyle name="Lien hypertexte" xfId="565" builtinId="8" hidden="1"/>
    <cellStyle name="Lien hypertexte" xfId="567" builtinId="8" hidden="1"/>
    <cellStyle name="Lien hypertexte" xfId="569" builtinId="8" hidden="1"/>
    <cellStyle name="Lien hypertexte" xfId="571" builtinId="8" hidden="1"/>
    <cellStyle name="Lien hypertexte" xfId="573" builtinId="8" hidden="1"/>
    <cellStyle name="Lien hypertexte" xfId="575" builtinId="8" hidden="1"/>
    <cellStyle name="Lien hypertexte" xfId="577" builtinId="8" hidden="1"/>
    <cellStyle name="Lien hypertexte" xfId="579" builtinId="8" hidden="1"/>
    <cellStyle name="Lien hypertexte" xfId="581" builtinId="8" hidden="1"/>
    <cellStyle name="Lien hypertexte" xfId="583" builtinId="8" hidden="1"/>
    <cellStyle name="Lien hypertexte" xfId="585" builtinId="8" hidden="1"/>
    <cellStyle name="Lien hypertexte" xfId="587" builtinId="8" hidden="1"/>
    <cellStyle name="Lien hypertexte" xfId="589" builtinId="8" hidden="1"/>
    <cellStyle name="Lien hypertexte" xfId="591" builtinId="8" hidden="1"/>
    <cellStyle name="Lien hypertexte" xfId="593" builtinId="8" hidden="1"/>
    <cellStyle name="Lien hypertexte" xfId="595" builtinId="8" hidden="1"/>
    <cellStyle name="Lien hypertexte" xfId="597" builtinId="8" hidden="1"/>
    <cellStyle name="Lien hypertexte" xfId="599" builtinId="8" hidden="1"/>
    <cellStyle name="Lien hypertexte" xfId="601" builtinId="8" hidden="1"/>
    <cellStyle name="Lien hypertexte" xfId="603" builtinId="8" hidden="1"/>
    <cellStyle name="Lien hypertexte" xfId="605" builtinId="8" hidden="1"/>
    <cellStyle name="Lien hypertexte" xfId="607" builtinId="8" hidden="1"/>
    <cellStyle name="Lien hypertexte" xfId="609" builtinId="8" hidden="1"/>
    <cellStyle name="Lien hypertexte" xfId="611" builtinId="8" hidden="1"/>
    <cellStyle name="Lien hypertexte" xfId="613" builtinId="8" hidden="1"/>
    <cellStyle name="Lien hypertexte" xfId="615" builtinId="8" hidden="1"/>
    <cellStyle name="Lien hypertexte" xfId="617" builtinId="8" hidden="1"/>
    <cellStyle name="Lien hypertexte" xfId="619" builtinId="8" hidden="1"/>
    <cellStyle name="Lien hypertexte" xfId="621" builtinId="8" hidden="1"/>
    <cellStyle name="Lien hypertexte" xfId="623" builtinId="8" hidden="1"/>
    <cellStyle name="Lien hypertexte" xfId="625" builtinId="8" hidden="1"/>
    <cellStyle name="Lien hypertexte" xfId="627" builtinId="8" hidden="1"/>
    <cellStyle name="Lien hypertexte" xfId="629" builtinId="8" hidden="1"/>
    <cellStyle name="Lien hypertexte" xfId="631" builtinId="8" hidden="1"/>
    <cellStyle name="Lien hypertexte" xfId="633" builtinId="8" hidden="1"/>
    <cellStyle name="Lien hypertexte" xfId="635" builtinId="8" hidden="1"/>
    <cellStyle name="Lien hypertexte" xfId="637" builtinId="8" hidden="1"/>
    <cellStyle name="Lien hypertexte" xfId="639" builtinId="8" hidden="1"/>
    <cellStyle name="Lien hypertexte" xfId="641" builtinId="8" hidden="1"/>
    <cellStyle name="Lien hypertexte" xfId="643" builtinId="8" hidden="1"/>
    <cellStyle name="Lien hypertexte" xfId="645" builtinId="8" hidden="1"/>
    <cellStyle name="Lien hypertexte" xfId="647" builtinId="8" hidden="1"/>
    <cellStyle name="Lien hypertexte" xfId="649" builtinId="8" hidden="1"/>
    <cellStyle name="Lien hypertexte" xfId="651" builtinId="8" hidden="1"/>
    <cellStyle name="Lien hypertexte" xfId="653" builtinId="8" hidden="1"/>
    <cellStyle name="Lien hypertexte" xfId="655" builtinId="8" hidden="1"/>
    <cellStyle name="Lien hypertexte" xfId="657" builtinId="8" hidden="1"/>
    <cellStyle name="Lien hypertexte" xfId="659" builtinId="8" hidden="1"/>
    <cellStyle name="Lien hypertexte" xfId="661" builtinId="8" hidden="1"/>
    <cellStyle name="Lien hypertexte" xfId="663" builtinId="8" hidden="1"/>
    <cellStyle name="Lien hypertexte" xfId="665" builtinId="8" hidden="1"/>
    <cellStyle name="Lien hypertexte" xfId="667" builtinId="8" hidden="1"/>
    <cellStyle name="Lien hypertexte" xfId="669" builtinId="8" hidden="1"/>
    <cellStyle name="Lien hypertexte" xfId="671" builtinId="8" hidden="1"/>
    <cellStyle name="Lien hypertexte" xfId="673" builtinId="8" hidden="1"/>
    <cellStyle name="Lien hypertexte" xfId="675" builtinId="8" hidden="1"/>
    <cellStyle name="Lien hypertexte" xfId="677" builtinId="8" hidden="1"/>
    <cellStyle name="Lien hypertexte" xfId="679" builtinId="8" hidden="1"/>
    <cellStyle name="Lien hypertexte" xfId="681" builtinId="8" hidden="1"/>
    <cellStyle name="Lien hypertexte" xfId="683" builtinId="8" hidden="1"/>
    <cellStyle name="Lien hypertexte" xfId="685" builtinId="8" hidden="1"/>
    <cellStyle name="Lien hypertexte" xfId="687" builtinId="8" hidden="1"/>
    <cellStyle name="Lien hypertexte" xfId="689" builtinId="8" hidden="1"/>
    <cellStyle name="Lien hypertexte" xfId="691" builtinId="8" hidden="1"/>
    <cellStyle name="Lien hypertexte" xfId="693" builtinId="8" hidden="1"/>
    <cellStyle name="Lien hypertexte" xfId="695" builtinId="8" hidden="1"/>
    <cellStyle name="Lien hypertexte" xfId="697" builtinId="8" hidden="1"/>
    <cellStyle name="Lien hypertexte" xfId="699" builtinId="8" hidden="1"/>
    <cellStyle name="Lien hypertexte" xfId="701" builtinId="8" hidden="1"/>
    <cellStyle name="Lien hypertexte" xfId="703" builtinId="8" hidden="1"/>
    <cellStyle name="Lien hypertexte" xfId="705" builtinId="8" hidden="1"/>
    <cellStyle name="Lien hypertexte" xfId="707" builtinId="8" hidden="1"/>
    <cellStyle name="Lien hypertexte" xfId="709" builtinId="8" hidden="1"/>
    <cellStyle name="Lien hypertexte" xfId="711" builtinId="8" hidden="1"/>
    <cellStyle name="Lien hypertexte" xfId="713" builtinId="8" hidden="1"/>
    <cellStyle name="Lien hypertexte" xfId="715" builtinId="8" hidden="1"/>
    <cellStyle name="Lien hypertexte" xfId="717" builtinId="8" hidden="1"/>
    <cellStyle name="Lien hypertexte" xfId="719" builtinId="8" hidden="1"/>
    <cellStyle name="Lien hypertexte" xfId="721" builtinId="8" hidden="1"/>
    <cellStyle name="Lien hypertexte" xfId="723" builtinId="8" hidden="1"/>
    <cellStyle name="Lien hypertexte" xfId="725" builtinId="8" hidden="1"/>
    <cellStyle name="Lien hypertexte" xfId="727" builtinId="8" hidden="1"/>
    <cellStyle name="Lien hypertexte" xfId="729" builtinId="8" hidden="1"/>
    <cellStyle name="Lien hypertexte" xfId="731" builtinId="8" hidden="1"/>
    <cellStyle name="Lien hypertexte" xfId="733" builtinId="8" hidden="1"/>
    <cellStyle name="Lien hypertexte" xfId="735" builtinId="8" hidden="1"/>
    <cellStyle name="Lien hypertexte" xfId="737" builtinId="8" hidden="1"/>
    <cellStyle name="Lien hypertexte" xfId="739" builtinId="8" hidden="1"/>
    <cellStyle name="Lien hypertexte" xfId="741" builtinId="8" hidden="1"/>
    <cellStyle name="Lien hypertexte" xfId="743" builtinId="8" hidden="1"/>
    <cellStyle name="Lien hypertexte" xfId="745" builtinId="8" hidden="1"/>
    <cellStyle name="Lien hypertexte" xfId="747" builtinId="8" hidden="1"/>
    <cellStyle name="Lien hypertexte" xfId="749" builtinId="8" hidden="1"/>
    <cellStyle name="Lien hypertexte" xfId="751" builtinId="8" hidden="1"/>
    <cellStyle name="Lien hypertexte" xfId="753" builtinId="8" hidden="1"/>
    <cellStyle name="Lien hypertexte" xfId="755" builtinId="8" hidden="1"/>
    <cellStyle name="Lien hypertexte" xfId="757" builtinId="8" hidden="1"/>
    <cellStyle name="Lien hypertexte" xfId="759" builtinId="8" hidden="1"/>
    <cellStyle name="Lien hypertexte" xfId="761" builtinId="8" hidden="1"/>
    <cellStyle name="Lien hypertexte" xfId="763" builtinId="8" hidden="1"/>
    <cellStyle name="Lien hypertexte" xfId="765" builtinId="8" hidden="1"/>
    <cellStyle name="Lien hypertexte" xfId="767" builtinId="8" hidden="1"/>
    <cellStyle name="Lien hypertexte" xfId="769" builtinId="8" hidden="1"/>
    <cellStyle name="Lien hypertexte" xfId="771" builtinId="8" hidden="1"/>
    <cellStyle name="Lien hypertexte" xfId="773" builtinId="8" hidden="1"/>
    <cellStyle name="Lien hypertexte" xfId="775" builtinId="8" hidden="1"/>
    <cellStyle name="Lien hypertexte" xfId="777" builtinId="8" hidden="1"/>
    <cellStyle name="Lien hypertexte" xfId="779" builtinId="8" hidden="1"/>
    <cellStyle name="Lien hypertexte" xfId="781" builtinId="8" hidden="1"/>
    <cellStyle name="Lien hypertexte" xfId="783" builtinId="8" hidden="1"/>
    <cellStyle name="Lien hypertexte" xfId="785" builtinId="8" hidden="1"/>
    <cellStyle name="Lien hypertexte" xfId="787" builtinId="8" hidden="1"/>
    <cellStyle name="Lien hypertexte" xfId="789" builtinId="8" hidden="1"/>
    <cellStyle name="Lien hypertexte" xfId="791" builtinId="8" hidden="1"/>
    <cellStyle name="Lien hypertexte" xfId="793" builtinId="8" hidden="1"/>
    <cellStyle name="Lien hypertexte" xfId="795" builtinId="8" hidden="1"/>
    <cellStyle name="Lien hypertexte" xfId="797" builtinId="8" hidden="1"/>
    <cellStyle name="Lien hypertexte" xfId="799" builtinId="8" hidden="1"/>
    <cellStyle name="Lien hypertexte" xfId="801" builtinId="8" hidden="1"/>
    <cellStyle name="Lien hypertexte" xfId="803" builtinId="8" hidden="1"/>
    <cellStyle name="Lien hypertexte" xfId="805" builtinId="8" hidden="1"/>
    <cellStyle name="Lien hypertexte" xfId="807" builtinId="8" hidden="1"/>
    <cellStyle name="Lien hypertexte" xfId="809" builtinId="8" hidden="1"/>
    <cellStyle name="Lien hypertexte" xfId="811" builtinId="8" hidden="1"/>
    <cellStyle name="Lien hypertexte" xfId="813" builtinId="8" hidden="1"/>
    <cellStyle name="Lien hypertexte" xfId="815" builtinId="8" hidden="1"/>
    <cellStyle name="Lien hypertexte" xfId="817" builtinId="8" hidden="1"/>
    <cellStyle name="Lien hypertexte" xfId="819" builtinId="8" hidden="1"/>
    <cellStyle name="Lien hypertexte" xfId="821" builtinId="8" hidden="1"/>
    <cellStyle name="Lien hypertexte" xfId="823" builtinId="8" hidden="1"/>
    <cellStyle name="Lien hypertexte" xfId="825" builtinId="8" hidden="1"/>
    <cellStyle name="Lien hypertexte" xfId="827" builtinId="8" hidden="1"/>
    <cellStyle name="Lien hypertexte" xfId="829" builtinId="8" hidden="1"/>
    <cellStyle name="Lien hypertexte" xfId="831" builtinId="8" hidden="1"/>
    <cellStyle name="Lien hypertexte" xfId="833" builtinId="8" hidden="1"/>
    <cellStyle name="Lien hypertexte" xfId="835" builtinId="8" hidden="1"/>
    <cellStyle name="Lien hypertexte" xfId="837" builtinId="8" hidden="1"/>
    <cellStyle name="Lien hypertexte" xfId="839" builtinId="8" hidden="1"/>
    <cellStyle name="Lien hypertexte" xfId="841" builtinId="8" hidden="1"/>
    <cellStyle name="Lien hypertexte" xfId="843" builtinId="8" hidden="1"/>
    <cellStyle name="Lien hypertexte" xfId="845" builtinId="8" hidden="1"/>
    <cellStyle name="Lien hypertexte" xfId="847" builtinId="8" hidden="1"/>
    <cellStyle name="Lien hypertexte" xfId="849" builtinId="8" hidden="1"/>
    <cellStyle name="Lien hypertexte" xfId="851" builtinId="8" hidden="1"/>
    <cellStyle name="Lien hypertexte" xfId="853" builtinId="8" hidden="1"/>
    <cellStyle name="Lien hypertexte" xfId="855" builtinId="8" hidden="1"/>
    <cellStyle name="Lien hypertexte" xfId="857" builtinId="8" hidden="1"/>
    <cellStyle name="Lien hypertexte" xfId="859" builtinId="8" hidden="1"/>
    <cellStyle name="Lien hypertexte" xfId="861" builtinId="8" hidden="1"/>
    <cellStyle name="Lien hypertexte" xfId="863" builtinId="8" hidden="1"/>
    <cellStyle name="Lien hypertexte" xfId="865" builtinId="8" hidden="1"/>
    <cellStyle name="Lien hypertexte" xfId="867" builtinId="8" hidden="1"/>
    <cellStyle name="Lien hypertexte" xfId="869" builtinId="8" hidden="1"/>
    <cellStyle name="Lien hypertexte" xfId="871" builtinId="8" hidden="1"/>
    <cellStyle name="Lien hypertexte" xfId="873" builtinId="8" hidden="1"/>
    <cellStyle name="Lien hypertexte" xfId="875" builtinId="8" hidden="1"/>
    <cellStyle name="Lien hypertexte" xfId="877" builtinId="8" hidden="1"/>
    <cellStyle name="Lien hypertexte" xfId="879" builtinId="8" hidden="1"/>
    <cellStyle name="Lien hypertexte" xfId="881" builtinId="8" hidden="1"/>
    <cellStyle name="Lien hypertexte" xfId="883" builtinId="8" hidden="1"/>
    <cellStyle name="Lien hypertexte" xfId="885" builtinId="8" hidden="1"/>
    <cellStyle name="Lien hypertexte" xfId="887" builtinId="8" hidden="1"/>
    <cellStyle name="Lien hypertexte" xfId="889" builtinId="8" hidden="1"/>
    <cellStyle name="Lien hypertexte" xfId="891" builtinId="8" hidden="1"/>
    <cellStyle name="Lien hypertexte" xfId="893" builtinId="8" hidden="1"/>
    <cellStyle name="Lien hypertexte" xfId="895" builtinId="8" hidden="1"/>
    <cellStyle name="Lien hypertexte" xfId="897" builtinId="8" hidden="1"/>
    <cellStyle name="Lien hypertexte" xfId="899" builtinId="8" hidden="1"/>
    <cellStyle name="Lien hypertexte" xfId="901" builtinId="8" hidden="1"/>
    <cellStyle name="Lien hypertexte" xfId="903" builtinId="8" hidden="1"/>
    <cellStyle name="Lien hypertexte" xfId="905" builtinId="8" hidden="1"/>
    <cellStyle name="Lien hypertexte" xfId="907" builtinId="8" hidden="1"/>
    <cellStyle name="Lien hypertexte" xfId="909" builtinId="8" hidden="1"/>
    <cellStyle name="Lien hypertexte" xfId="911" builtinId="8" hidden="1"/>
    <cellStyle name="Lien hypertexte" xfId="913" builtinId="8" hidden="1"/>
    <cellStyle name="Lien hypertexte" xfId="915" builtinId="8" hidden="1"/>
    <cellStyle name="Lien hypertexte" xfId="917" builtinId="8" hidden="1"/>
    <cellStyle name="Lien hypertexte" xfId="919" builtinId="8" hidden="1"/>
    <cellStyle name="Lien hypertexte" xfId="921" builtinId="8" hidden="1"/>
    <cellStyle name="Lien hypertexte" xfId="923" builtinId="8" hidden="1"/>
    <cellStyle name="Lien hypertexte" xfId="925" builtinId="8" hidden="1"/>
    <cellStyle name="Lien hypertexte" xfId="927" builtinId="8" hidden="1"/>
    <cellStyle name="Lien hypertexte" xfId="929" builtinId="8" hidden="1"/>
    <cellStyle name="Lien hypertexte" xfId="931" builtinId="8" hidden="1"/>
    <cellStyle name="Lien hypertexte" xfId="933" builtinId="8" hidden="1"/>
    <cellStyle name="Lien hypertexte" xfId="935" builtinId="8" hidden="1"/>
    <cellStyle name="Lien hypertexte" xfId="937" builtinId="8" hidden="1"/>
    <cellStyle name="Lien hypertexte" xfId="939" builtinId="8" hidden="1"/>
    <cellStyle name="Lien hypertexte" xfId="941" builtinId="8" hidden="1"/>
    <cellStyle name="Lien hypertexte" xfId="943" builtinId="8" hidden="1"/>
    <cellStyle name="Lien hypertexte" xfId="945" builtinId="8" hidden="1"/>
    <cellStyle name="Lien hypertexte" xfId="947" builtinId="8" hidden="1"/>
    <cellStyle name="Lien hypertexte" xfId="949" builtinId="8" hidden="1"/>
    <cellStyle name="Lien hypertexte" xfId="951" builtinId="8" hidden="1"/>
    <cellStyle name="Lien hypertexte" xfId="953" builtinId="8" hidden="1"/>
    <cellStyle name="Lien hypertexte" xfId="955" builtinId="8" hidden="1"/>
    <cellStyle name="Lien hypertexte" xfId="957" builtinId="8" hidden="1"/>
    <cellStyle name="Lien hypertexte" xfId="959" builtinId="8" hidden="1"/>
    <cellStyle name="Lien hypertexte" xfId="961" builtinId="8" hidden="1"/>
    <cellStyle name="Lien hypertexte" xfId="963" builtinId="8" hidden="1"/>
    <cellStyle name="Lien hypertexte" xfId="965" builtinId="8" hidden="1"/>
    <cellStyle name="Lien hypertexte" xfId="967" builtinId="8" hidden="1"/>
    <cellStyle name="Lien hypertexte" xfId="969" builtinId="8" hidden="1"/>
    <cellStyle name="Lien hypertexte" xfId="971" builtinId="8" hidden="1"/>
    <cellStyle name="Lien hypertexte" xfId="973" builtinId="8" hidden="1"/>
    <cellStyle name="Lien hypertexte" xfId="975" builtinId="8" hidden="1"/>
    <cellStyle name="Lien hypertexte" xfId="977" builtinId="8" hidden="1"/>
    <cellStyle name="Lien hypertexte" xfId="979" builtinId="8" hidden="1"/>
    <cellStyle name="Lien hypertexte" xfId="981" builtinId="8" hidden="1"/>
    <cellStyle name="Lien hypertexte" xfId="983" builtinId="8" hidden="1"/>
    <cellStyle name="Lien hypertexte" xfId="985" builtinId="8" hidden="1"/>
    <cellStyle name="Lien hypertexte" xfId="987" builtinId="8" hidden="1"/>
    <cellStyle name="Lien hypertexte" xfId="989" builtinId="8" hidden="1"/>
    <cellStyle name="Lien hypertexte" xfId="991" builtinId="8" hidden="1"/>
    <cellStyle name="Lien hypertexte" xfId="993" builtinId="8" hidden="1"/>
    <cellStyle name="Lien hypertexte" xfId="995" builtinId="8" hidden="1"/>
    <cellStyle name="Lien hypertexte" xfId="997" builtinId="8" hidden="1"/>
    <cellStyle name="Lien hypertexte" xfId="999" builtinId="8" hidden="1"/>
    <cellStyle name="Lien hypertexte" xfId="1001" builtinId="8" hidden="1"/>
    <cellStyle name="Lien hypertexte" xfId="1003" builtinId="8" hidden="1"/>
    <cellStyle name="Lien hypertexte" xfId="1005" builtinId="8" hidden="1"/>
    <cellStyle name="Lien hypertexte" xfId="1007" builtinId="8" hidden="1"/>
    <cellStyle name="Lien hypertexte" xfId="1009" builtinId="8" hidden="1"/>
    <cellStyle name="Lien hypertexte" xfId="1011" builtinId="8" hidden="1"/>
    <cellStyle name="Lien hypertexte" xfId="1013" builtinId="8" hidden="1"/>
    <cellStyle name="Lien hypertexte" xfId="1015" builtinId="8" hidden="1"/>
    <cellStyle name="Lien hypertexte" xfId="1017" builtinId="8" hidden="1"/>
    <cellStyle name="Lien hypertexte" xfId="1019" builtinId="8" hidden="1"/>
    <cellStyle name="Lien hypertexte" xfId="1021" builtinId="8" hidden="1"/>
    <cellStyle name="Lien hypertexte" xfId="1023" builtinId="8" hidden="1"/>
    <cellStyle name="Lien hypertexte" xfId="1025" builtinId="8" hidden="1"/>
    <cellStyle name="Lien hypertexte" xfId="1027" builtinId="8" hidden="1"/>
    <cellStyle name="Lien hypertexte" xfId="1029" builtinId="8" hidden="1"/>
    <cellStyle name="Lien hypertexte" xfId="1031" builtinId="8" hidden="1"/>
    <cellStyle name="Lien hypertexte" xfId="1033" builtinId="8" hidden="1"/>
    <cellStyle name="Lien hypertexte" xfId="1035" builtinId="8" hidden="1"/>
    <cellStyle name="Lien hypertexte" xfId="1037" builtinId="8" hidden="1"/>
    <cellStyle name="Lien hypertexte" xfId="1039" builtinId="8" hidden="1"/>
    <cellStyle name="Lien hypertexte" xfId="1041" builtinId="8" hidden="1"/>
    <cellStyle name="Lien hypertexte" xfId="1043" builtinId="8" hidden="1"/>
    <cellStyle name="Lien hypertexte" xfId="1045" builtinId="8" hidden="1"/>
    <cellStyle name="Lien hypertexte" xfId="1047" builtinId="8" hidden="1"/>
    <cellStyle name="Lien hypertexte" xfId="1049" builtinId="8" hidden="1"/>
    <cellStyle name="Lien hypertexte" xfId="1051" builtinId="8" hidden="1"/>
    <cellStyle name="Lien hypertexte" xfId="1053" builtinId="8" hidden="1"/>
    <cellStyle name="Lien hypertexte" xfId="1055" builtinId="8" hidden="1"/>
    <cellStyle name="Lien hypertexte" xfId="1057" builtinId="8" hidden="1"/>
    <cellStyle name="Lien hypertexte" xfId="1059" builtinId="8" hidden="1"/>
    <cellStyle name="Lien hypertexte" xfId="1061" builtinId="8" hidden="1"/>
    <cellStyle name="Lien hypertexte" xfId="1063" builtinId="8" hidden="1"/>
    <cellStyle name="Lien hypertexte" xfId="1065" builtinId="8" hidden="1"/>
    <cellStyle name="Lien hypertexte" xfId="1067" builtinId="8" hidden="1"/>
    <cellStyle name="Lien hypertexte" xfId="1069" builtinId="8" hidden="1"/>
    <cellStyle name="Lien hypertexte" xfId="1071" builtinId="8" hidden="1"/>
    <cellStyle name="Lien hypertexte" xfId="1073" builtinId="8" hidden="1"/>
    <cellStyle name="Lien hypertexte" xfId="1075" builtinId="8" hidden="1"/>
    <cellStyle name="Lien hypertexte" xfId="1077" builtinId="8" hidden="1"/>
    <cellStyle name="Lien hypertexte" xfId="1079" builtinId="8" hidden="1"/>
    <cellStyle name="Lien hypertexte" xfId="1081" builtinId="8" hidden="1"/>
    <cellStyle name="Lien hypertexte" xfId="1083" builtinId="8" hidden="1"/>
    <cellStyle name="Lien hypertexte" xfId="1085" builtinId="8" hidden="1"/>
    <cellStyle name="Lien hypertexte" xfId="1087" builtinId="8" hidden="1"/>
    <cellStyle name="Lien hypertexte" xfId="1089" builtinId="8" hidden="1"/>
    <cellStyle name="Lien hypertexte" xfId="1091" builtinId="8" hidden="1"/>
    <cellStyle name="Lien hypertexte" xfId="1093" builtinId="8" hidden="1"/>
    <cellStyle name="Lien hypertexte" xfId="1095" builtinId="8" hidden="1"/>
    <cellStyle name="Lien hypertexte" xfId="1097" builtinId="8" hidden="1"/>
    <cellStyle name="Lien hypertexte" xfId="1099" builtinId="8" hidden="1"/>
    <cellStyle name="Lien hypertexte" xfId="1101" builtinId="8" hidden="1"/>
    <cellStyle name="Lien hypertexte" xfId="1103" builtinId="8" hidden="1"/>
    <cellStyle name="Lien hypertexte" xfId="1105" builtinId="8" hidden="1"/>
    <cellStyle name="Lien hypertexte" xfId="1107" builtinId="8" hidden="1"/>
    <cellStyle name="Lien hypertexte" xfId="1109" builtinId="8" hidden="1"/>
    <cellStyle name="Lien hypertexte" xfId="1111" builtinId="8" hidden="1"/>
    <cellStyle name="Lien hypertexte" xfId="1113" builtinId="8" hidden="1"/>
    <cellStyle name="Lien hypertexte" xfId="1115" builtinId="8" hidden="1"/>
    <cellStyle name="Lien hypertexte" xfId="1117" builtinId="8" hidden="1"/>
    <cellStyle name="Lien hypertexte" xfId="1119" builtinId="8" hidden="1"/>
    <cellStyle name="Lien hypertexte" xfId="1121" builtinId="8" hidden="1"/>
    <cellStyle name="Lien hypertexte" xfId="1123" builtinId="8" hidden="1"/>
    <cellStyle name="Lien hypertexte" xfId="1125" builtinId="8" hidden="1"/>
    <cellStyle name="Lien hypertexte" xfId="1127" builtinId="8" hidden="1"/>
    <cellStyle name="Lien hypertexte" xfId="1129" builtinId="8" hidden="1"/>
    <cellStyle name="Lien hypertexte" xfId="1131" builtinId="8" hidden="1"/>
    <cellStyle name="Lien hypertexte" xfId="1133" builtinId="8" hidden="1"/>
    <cellStyle name="Lien hypertexte" xfId="1135" builtinId="8" hidden="1"/>
    <cellStyle name="Lien hypertexte" xfId="1137" builtinId="8" hidden="1"/>
    <cellStyle name="Lien hypertexte" xfId="1139" builtinId="8" hidden="1"/>
    <cellStyle name="Lien hypertexte" xfId="1141" builtinId="8" hidden="1"/>
    <cellStyle name="Lien hypertexte" xfId="1143" builtinId="8" hidden="1"/>
    <cellStyle name="Lien hypertexte" xfId="1145" builtinId="8" hidden="1"/>
    <cellStyle name="Lien hypertexte" xfId="1147" builtinId="8" hidden="1"/>
    <cellStyle name="Lien hypertexte" xfId="1149" builtinId="8" hidden="1"/>
    <cellStyle name="Lien hypertexte" xfId="1151" builtinId="8" hidden="1"/>
    <cellStyle name="Lien hypertexte" xfId="1153" builtinId="8" hidden="1"/>
    <cellStyle name="Lien hypertexte" xfId="1155" builtinId="8" hidden="1"/>
    <cellStyle name="Lien hypertexte" xfId="1157" builtinId="8" hidden="1"/>
    <cellStyle name="Lien hypertexte" xfId="1159" builtinId="8" hidden="1"/>
    <cellStyle name="Lien hypertexte" xfId="1161" builtinId="8" hidden="1"/>
    <cellStyle name="Lien hypertexte" xfId="1163" builtinId="8" hidden="1"/>
    <cellStyle name="Lien hypertexte" xfId="1165" builtinId="8" hidden="1"/>
    <cellStyle name="Lien hypertexte" xfId="1167" builtinId="8" hidden="1"/>
    <cellStyle name="Lien hypertexte" xfId="1169" builtinId="8" hidden="1"/>
    <cellStyle name="Lien hypertexte" xfId="1171" builtinId="8" hidden="1"/>
    <cellStyle name="Lien hypertexte" xfId="1173" builtinId="8" hidden="1"/>
    <cellStyle name="Lien hypertexte" xfId="1175" builtinId="8" hidden="1"/>
    <cellStyle name="Lien hypertexte" xfId="1177" builtinId="8" hidden="1"/>
    <cellStyle name="Lien hypertexte" xfId="1179" builtinId="8" hidden="1"/>
    <cellStyle name="Lien hypertexte" xfId="1181" builtinId="8" hidden="1"/>
    <cellStyle name="Lien hypertexte" xfId="1183" builtinId="8" hidden="1"/>
    <cellStyle name="Lien hypertexte" xfId="1185" builtinId="8" hidden="1"/>
    <cellStyle name="Lien hypertexte" xfId="1187" builtinId="8" hidden="1"/>
    <cellStyle name="Lien hypertexte" xfId="1189" builtinId="8" hidden="1"/>
    <cellStyle name="Lien hypertexte" xfId="1191" builtinId="8" hidden="1"/>
    <cellStyle name="Lien hypertexte" xfId="1193" builtinId="8" hidden="1"/>
    <cellStyle name="Lien hypertexte" xfId="1195" builtinId="8" hidden="1"/>
    <cellStyle name="Lien hypertexte" xfId="1197" builtinId="8" hidden="1"/>
    <cellStyle name="Lien hypertexte" xfId="1199" builtinId="8" hidden="1"/>
    <cellStyle name="Lien hypertexte" xfId="1201" builtinId="8" hidden="1"/>
    <cellStyle name="Lien hypertexte" xfId="1203" builtinId="8" hidden="1"/>
    <cellStyle name="Lien hypertexte" xfId="1205" builtinId="8" hidden="1"/>
    <cellStyle name="Lien hypertexte" xfId="1207" builtinId="8" hidden="1"/>
    <cellStyle name="Lien hypertexte" xfId="1209" builtinId="8" hidden="1"/>
    <cellStyle name="Lien hypertexte" xfId="1211" builtinId="8" hidden="1"/>
    <cellStyle name="Lien hypertexte" xfId="1213" builtinId="8" hidden="1"/>
    <cellStyle name="Lien hypertexte" xfId="1215" builtinId="8" hidden="1"/>
    <cellStyle name="Lien hypertexte" xfId="1217" builtinId="8" hidden="1"/>
    <cellStyle name="Lien hypertexte" xfId="1219" builtinId="8" hidden="1"/>
    <cellStyle name="Lien hypertexte" xfId="1221" builtinId="8" hidden="1"/>
    <cellStyle name="Lien hypertexte" xfId="1223" builtinId="8" hidden="1"/>
    <cellStyle name="Lien hypertexte" xfId="1225" builtinId="8" hidden="1"/>
    <cellStyle name="Lien hypertexte" xfId="1227" builtinId="8" hidden="1"/>
    <cellStyle name="Lien hypertexte" xfId="1229" builtinId="8" hidden="1"/>
    <cellStyle name="Lien hypertexte" xfId="1231" builtinId="8" hidden="1"/>
    <cellStyle name="Lien hypertexte" xfId="1233" builtinId="8" hidden="1"/>
    <cellStyle name="Lien hypertexte" xfId="1235" builtinId="8" hidden="1"/>
    <cellStyle name="Lien hypertexte" xfId="1237" builtinId="8" hidden="1"/>
    <cellStyle name="Lien hypertexte" xfId="1239" builtinId="8" hidden="1"/>
    <cellStyle name="Lien hypertexte" xfId="1241" builtinId="8" hidden="1"/>
    <cellStyle name="Lien hypertexte" xfId="1243" builtinId="8" hidden="1"/>
    <cellStyle name="Lien hypertexte" xfId="1245" builtinId="8" hidden="1"/>
    <cellStyle name="Lien hypertexte" xfId="1247" builtinId="8" hidden="1"/>
    <cellStyle name="Lien hypertexte" xfId="1249" builtinId="8" hidden="1"/>
    <cellStyle name="Lien hypertexte" xfId="1251" builtinId="8" hidden="1"/>
    <cellStyle name="Lien hypertexte" xfId="1253" builtinId="8" hidden="1"/>
    <cellStyle name="Lien hypertexte" xfId="1255" builtinId="8" hidden="1"/>
    <cellStyle name="Lien hypertexte" xfId="1257" builtinId="8" hidden="1"/>
    <cellStyle name="Lien hypertexte" xfId="1259" builtinId="8" hidden="1"/>
    <cellStyle name="Lien hypertexte" xfId="1261" builtinId="8" hidden="1"/>
    <cellStyle name="Lien hypertexte" xfId="1263" builtinId="8" hidden="1"/>
    <cellStyle name="Lien hypertexte" xfId="1265" builtinId="8" hidden="1"/>
    <cellStyle name="Lien hypertexte" xfId="1267" builtinId="8" hidden="1"/>
    <cellStyle name="Lien hypertexte" xfId="1269" builtinId="8" hidden="1"/>
    <cellStyle name="Lien hypertexte" xfId="1271" builtinId="8" hidden="1"/>
    <cellStyle name="Lien hypertexte" xfId="1273" builtinId="8" hidden="1"/>
    <cellStyle name="Lien hypertexte" xfId="1275" builtinId="8" hidden="1"/>
    <cellStyle name="Lien hypertexte" xfId="1277" builtinId="8" hidden="1"/>
    <cellStyle name="Lien hypertexte" xfId="1279" builtinId="8" hidden="1"/>
    <cellStyle name="Lien hypertexte" xfId="1281" builtinId="8" hidden="1"/>
    <cellStyle name="Lien hypertexte" xfId="1283" builtinId="8" hidden="1"/>
    <cellStyle name="Lien hypertexte" xfId="1285" builtinId="8" hidden="1"/>
    <cellStyle name="Lien hypertexte" xfId="1287" builtinId="8" hidden="1"/>
    <cellStyle name="Lien hypertexte" xfId="1289" builtinId="8" hidden="1"/>
    <cellStyle name="Lien hypertexte" xfId="1291" builtinId="8" hidden="1"/>
    <cellStyle name="Lien hypertexte" xfId="1293" builtinId="8" hidden="1"/>
    <cellStyle name="Lien hypertexte" xfId="1295" builtinId="8" hidden="1"/>
    <cellStyle name="Lien hypertexte" xfId="1297" builtinId="8" hidden="1"/>
    <cellStyle name="Lien hypertexte" xfId="1299" builtinId="8" hidden="1"/>
    <cellStyle name="Lien hypertexte" xfId="1301" builtinId="8" hidden="1"/>
    <cellStyle name="Lien hypertexte" xfId="1303" builtinId="8" hidden="1"/>
    <cellStyle name="Lien hypertexte" xfId="1305" builtinId="8" hidden="1"/>
    <cellStyle name="Lien hypertexte" xfId="1307" builtinId="8" hidden="1"/>
    <cellStyle name="Lien hypertexte" xfId="1309" builtinId="8" hidden="1"/>
    <cellStyle name="Lien hypertexte" xfId="1311" builtinId="8" hidden="1"/>
    <cellStyle name="Lien hypertexte" xfId="1313" builtinId="8" hidden="1"/>
    <cellStyle name="Lien hypertexte" xfId="1315" builtinId="8" hidden="1"/>
    <cellStyle name="Lien hypertexte" xfId="1317" builtinId="8" hidden="1"/>
    <cellStyle name="Lien hypertexte" xfId="1319" builtinId="8" hidden="1"/>
    <cellStyle name="Lien hypertexte" xfId="1321" builtinId="8" hidden="1"/>
    <cellStyle name="Lien hypertexte" xfId="1323" builtinId="8" hidden="1"/>
    <cellStyle name="Lien hypertexte" xfId="1325" builtinId="8" hidden="1"/>
    <cellStyle name="Lien hypertexte" xfId="1327" builtinId="8" hidden="1"/>
    <cellStyle name="Lien hypertexte" xfId="1329" builtinId="8" hidden="1"/>
    <cellStyle name="Lien hypertexte" xfId="1331" builtinId="8" hidden="1"/>
    <cellStyle name="Lien hypertexte" xfId="1333" builtinId="8" hidden="1"/>
    <cellStyle name="Lien hypertexte" xfId="1335" builtinId="8" hidden="1"/>
    <cellStyle name="Lien hypertexte" xfId="133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2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0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Lien hypertexte visité" xfId="308" builtinId="9" hidden="1"/>
    <cellStyle name="Lien hypertexte visité" xfId="310" builtinId="9" hidden="1"/>
    <cellStyle name="Lien hypertexte visité" xfId="312" builtinId="9" hidden="1"/>
    <cellStyle name="Lien hypertexte visité" xfId="314" builtinId="9" hidden="1"/>
    <cellStyle name="Lien hypertexte visité" xfId="316" builtinId="9" hidden="1"/>
    <cellStyle name="Lien hypertexte visité" xfId="318" builtinId="9" hidden="1"/>
    <cellStyle name="Lien hypertexte visité" xfId="320" builtinId="9" hidden="1"/>
    <cellStyle name="Lien hypertexte visité" xfId="322" builtinId="9" hidden="1"/>
    <cellStyle name="Lien hypertexte visité" xfId="324" builtinId="9" hidden="1"/>
    <cellStyle name="Lien hypertexte visité" xfId="326" builtinId="9" hidden="1"/>
    <cellStyle name="Lien hypertexte visité" xfId="328" builtinId="9" hidden="1"/>
    <cellStyle name="Lien hypertexte visité" xfId="330" builtinId="9" hidden="1"/>
    <cellStyle name="Lien hypertexte visité" xfId="332" builtinId="9" hidden="1"/>
    <cellStyle name="Lien hypertexte visité" xfId="334" builtinId="9" hidden="1"/>
    <cellStyle name="Lien hypertexte visité" xfId="336" builtinId="9" hidden="1"/>
    <cellStyle name="Lien hypertexte visité" xfId="338" builtinId="9" hidden="1"/>
    <cellStyle name="Lien hypertexte visité" xfId="340" builtinId="9" hidden="1"/>
    <cellStyle name="Lien hypertexte visité" xfId="342" builtinId="9" hidden="1"/>
    <cellStyle name="Lien hypertexte visité" xfId="344" builtinId="9" hidden="1"/>
    <cellStyle name="Lien hypertexte visité" xfId="346" builtinId="9" hidden="1"/>
    <cellStyle name="Lien hypertexte visité" xfId="348" builtinId="9" hidden="1"/>
    <cellStyle name="Lien hypertexte visité" xfId="350" builtinId="9" hidden="1"/>
    <cellStyle name="Lien hypertexte visité" xfId="352" builtinId="9" hidden="1"/>
    <cellStyle name="Lien hypertexte visité" xfId="354" builtinId="9" hidden="1"/>
    <cellStyle name="Lien hypertexte visité" xfId="356" builtinId="9" hidden="1"/>
    <cellStyle name="Lien hypertexte visité" xfId="358" builtinId="9" hidden="1"/>
    <cellStyle name="Lien hypertexte visité" xfId="360" builtinId="9" hidden="1"/>
    <cellStyle name="Lien hypertexte visité" xfId="362" builtinId="9" hidden="1"/>
    <cellStyle name="Lien hypertexte visité" xfId="364" builtinId="9" hidden="1"/>
    <cellStyle name="Lien hypertexte visité" xfId="366" builtinId="9" hidden="1"/>
    <cellStyle name="Lien hypertexte visité" xfId="368" builtinId="9" hidden="1"/>
    <cellStyle name="Lien hypertexte visité" xfId="370" builtinId="9" hidden="1"/>
    <cellStyle name="Lien hypertexte visité" xfId="372" builtinId="9" hidden="1"/>
    <cellStyle name="Lien hypertexte visité" xfId="374" builtinId="9" hidden="1"/>
    <cellStyle name="Lien hypertexte visité" xfId="376" builtinId="9" hidden="1"/>
    <cellStyle name="Lien hypertexte visité" xfId="378" builtinId="9" hidden="1"/>
    <cellStyle name="Lien hypertexte visité" xfId="380" builtinId="9" hidden="1"/>
    <cellStyle name="Lien hypertexte visité" xfId="382" builtinId="9" hidden="1"/>
    <cellStyle name="Lien hypertexte visité" xfId="384" builtinId="9" hidden="1"/>
    <cellStyle name="Lien hypertexte visité" xfId="386" builtinId="9" hidden="1"/>
    <cellStyle name="Lien hypertexte visité" xfId="388" builtinId="9" hidden="1"/>
    <cellStyle name="Lien hypertexte visité" xfId="390" builtinId="9" hidden="1"/>
    <cellStyle name="Lien hypertexte visité" xfId="392" builtinId="9" hidden="1"/>
    <cellStyle name="Lien hypertexte visité" xfId="394" builtinId="9" hidden="1"/>
    <cellStyle name="Lien hypertexte visité" xfId="396" builtinId="9" hidden="1"/>
    <cellStyle name="Lien hypertexte visité" xfId="398" builtinId="9" hidden="1"/>
    <cellStyle name="Lien hypertexte visité" xfId="400" builtinId="9" hidden="1"/>
    <cellStyle name="Lien hypertexte visité" xfId="402" builtinId="9" hidden="1"/>
    <cellStyle name="Lien hypertexte visité" xfId="404" builtinId="9" hidden="1"/>
    <cellStyle name="Lien hypertexte visité" xfId="406" builtinId="9" hidden="1"/>
    <cellStyle name="Lien hypertexte visité" xfId="408" builtinId="9" hidden="1"/>
    <cellStyle name="Lien hypertexte visité" xfId="410" builtinId="9" hidden="1"/>
    <cellStyle name="Lien hypertexte visité" xfId="412" builtinId="9" hidden="1"/>
    <cellStyle name="Lien hypertexte visité" xfId="414" builtinId="9" hidden="1"/>
    <cellStyle name="Lien hypertexte visité" xfId="416" builtinId="9" hidden="1"/>
    <cellStyle name="Lien hypertexte visité" xfId="418" builtinId="9" hidden="1"/>
    <cellStyle name="Lien hypertexte visité" xfId="420" builtinId="9" hidden="1"/>
    <cellStyle name="Lien hypertexte visité" xfId="422" builtinId="9" hidden="1"/>
    <cellStyle name="Lien hypertexte visité" xfId="424" builtinId="9" hidden="1"/>
    <cellStyle name="Lien hypertexte visité" xfId="426" builtinId="9" hidden="1"/>
    <cellStyle name="Lien hypertexte visité" xfId="428" builtinId="9" hidden="1"/>
    <cellStyle name="Lien hypertexte visité" xfId="430" builtinId="9" hidden="1"/>
    <cellStyle name="Lien hypertexte visité" xfId="432" builtinId="9" hidden="1"/>
    <cellStyle name="Lien hypertexte visité" xfId="434" builtinId="9" hidden="1"/>
    <cellStyle name="Lien hypertexte visité" xfId="436" builtinId="9" hidden="1"/>
    <cellStyle name="Lien hypertexte visité" xfId="438" builtinId="9" hidden="1"/>
    <cellStyle name="Lien hypertexte visité" xfId="440" builtinId="9" hidden="1"/>
    <cellStyle name="Lien hypertexte visité" xfId="442" builtinId="9" hidden="1"/>
    <cellStyle name="Lien hypertexte visité" xfId="444" builtinId="9" hidden="1"/>
    <cellStyle name="Lien hypertexte visité" xfId="446" builtinId="9" hidden="1"/>
    <cellStyle name="Lien hypertexte visité" xfId="448" builtinId="9" hidden="1"/>
    <cellStyle name="Lien hypertexte visité" xfId="450" builtinId="9" hidden="1"/>
    <cellStyle name="Lien hypertexte visité" xfId="452" builtinId="9" hidden="1"/>
    <cellStyle name="Lien hypertexte visité" xfId="454" builtinId="9" hidden="1"/>
    <cellStyle name="Lien hypertexte visité" xfId="456" builtinId="9" hidden="1"/>
    <cellStyle name="Lien hypertexte visité" xfId="458" builtinId="9" hidden="1"/>
    <cellStyle name="Lien hypertexte visité" xfId="460" builtinId="9" hidden="1"/>
    <cellStyle name="Lien hypertexte visité" xfId="462" builtinId="9" hidden="1"/>
    <cellStyle name="Lien hypertexte visité" xfId="464" builtinId="9" hidden="1"/>
    <cellStyle name="Lien hypertexte visité" xfId="466" builtinId="9" hidden="1"/>
    <cellStyle name="Lien hypertexte visité" xfId="468" builtinId="9" hidden="1"/>
    <cellStyle name="Lien hypertexte visité" xfId="470" builtinId="9" hidden="1"/>
    <cellStyle name="Lien hypertexte visité" xfId="472" builtinId="9" hidden="1"/>
    <cellStyle name="Lien hypertexte visité" xfId="474" builtinId="9" hidden="1"/>
    <cellStyle name="Lien hypertexte visité" xfId="476" builtinId="9" hidden="1"/>
    <cellStyle name="Lien hypertexte visité" xfId="478" builtinId="9" hidden="1"/>
    <cellStyle name="Lien hypertexte visité" xfId="480" builtinId="9" hidden="1"/>
    <cellStyle name="Lien hypertexte visité" xfId="482" builtinId="9" hidden="1"/>
    <cellStyle name="Lien hypertexte visité" xfId="484" builtinId="9" hidden="1"/>
    <cellStyle name="Lien hypertexte visité" xfId="486" builtinId="9" hidden="1"/>
    <cellStyle name="Lien hypertexte visité" xfId="488" builtinId="9" hidden="1"/>
    <cellStyle name="Lien hypertexte visité" xfId="490" builtinId="9" hidden="1"/>
    <cellStyle name="Lien hypertexte visité" xfId="492" builtinId="9" hidden="1"/>
    <cellStyle name="Lien hypertexte visité" xfId="494" builtinId="9" hidden="1"/>
    <cellStyle name="Lien hypertexte visité" xfId="496" builtinId="9" hidden="1"/>
    <cellStyle name="Lien hypertexte visité" xfId="498" builtinId="9" hidden="1"/>
    <cellStyle name="Lien hypertexte visité" xfId="500" builtinId="9" hidden="1"/>
    <cellStyle name="Lien hypertexte visité" xfId="502" builtinId="9" hidden="1"/>
    <cellStyle name="Lien hypertexte visité" xfId="504" builtinId="9" hidden="1"/>
    <cellStyle name="Lien hypertexte visité" xfId="506" builtinId="9" hidden="1"/>
    <cellStyle name="Lien hypertexte visité" xfId="508" builtinId="9" hidden="1"/>
    <cellStyle name="Lien hypertexte visité" xfId="510" builtinId="9" hidden="1"/>
    <cellStyle name="Lien hypertexte visité" xfId="512" builtinId="9" hidden="1"/>
    <cellStyle name="Lien hypertexte visité" xfId="514" builtinId="9" hidden="1"/>
    <cellStyle name="Lien hypertexte visité" xfId="516" builtinId="9" hidden="1"/>
    <cellStyle name="Lien hypertexte visité" xfId="518" builtinId="9" hidden="1"/>
    <cellStyle name="Lien hypertexte visité" xfId="520" builtinId="9" hidden="1"/>
    <cellStyle name="Lien hypertexte visité" xfId="522" builtinId="9" hidden="1"/>
    <cellStyle name="Lien hypertexte visité" xfId="524" builtinId="9" hidden="1"/>
    <cellStyle name="Lien hypertexte visité" xfId="526" builtinId="9" hidden="1"/>
    <cellStyle name="Lien hypertexte visité" xfId="528" builtinId="9" hidden="1"/>
    <cellStyle name="Lien hypertexte visité" xfId="530" builtinId="9" hidden="1"/>
    <cellStyle name="Lien hypertexte visité" xfId="532" builtinId="9" hidden="1"/>
    <cellStyle name="Lien hypertexte visité" xfId="534" builtinId="9" hidden="1"/>
    <cellStyle name="Lien hypertexte visité" xfId="536" builtinId="9" hidden="1"/>
    <cellStyle name="Lien hypertexte visité" xfId="538" builtinId="9" hidden="1"/>
    <cellStyle name="Lien hypertexte visité" xfId="540" builtinId="9" hidden="1"/>
    <cellStyle name="Lien hypertexte visité" xfId="542" builtinId="9" hidden="1"/>
    <cellStyle name="Lien hypertexte visité" xfId="544" builtinId="9" hidden="1"/>
    <cellStyle name="Lien hypertexte visité" xfId="546" builtinId="9" hidden="1"/>
    <cellStyle name="Lien hypertexte visité" xfId="548" builtinId="9" hidden="1"/>
    <cellStyle name="Lien hypertexte visité" xfId="550" builtinId="9" hidden="1"/>
    <cellStyle name="Lien hypertexte visité" xfId="552" builtinId="9" hidden="1"/>
    <cellStyle name="Lien hypertexte visité" xfId="554" builtinId="9" hidden="1"/>
    <cellStyle name="Lien hypertexte visité" xfId="556" builtinId="9" hidden="1"/>
    <cellStyle name="Lien hypertexte visité" xfId="558" builtinId="9" hidden="1"/>
    <cellStyle name="Lien hypertexte visité" xfId="560" builtinId="9" hidden="1"/>
    <cellStyle name="Lien hypertexte visité" xfId="562" builtinId="9" hidden="1"/>
    <cellStyle name="Lien hypertexte visité" xfId="564" builtinId="9" hidden="1"/>
    <cellStyle name="Lien hypertexte visité" xfId="566" builtinId="9" hidden="1"/>
    <cellStyle name="Lien hypertexte visité" xfId="568" builtinId="9" hidden="1"/>
    <cellStyle name="Lien hypertexte visité" xfId="570" builtinId="9" hidden="1"/>
    <cellStyle name="Lien hypertexte visité" xfId="572" builtinId="9" hidden="1"/>
    <cellStyle name="Lien hypertexte visité" xfId="574" builtinId="9" hidden="1"/>
    <cellStyle name="Lien hypertexte visité" xfId="576" builtinId="9" hidden="1"/>
    <cellStyle name="Lien hypertexte visité" xfId="578" builtinId="9" hidden="1"/>
    <cellStyle name="Lien hypertexte visité" xfId="580" builtinId="9" hidden="1"/>
    <cellStyle name="Lien hypertexte visité" xfId="582" builtinId="9" hidden="1"/>
    <cellStyle name="Lien hypertexte visité" xfId="584" builtinId="9" hidden="1"/>
    <cellStyle name="Lien hypertexte visité" xfId="586" builtinId="9" hidden="1"/>
    <cellStyle name="Lien hypertexte visité" xfId="588" builtinId="9" hidden="1"/>
    <cellStyle name="Lien hypertexte visité" xfId="590" builtinId="9" hidden="1"/>
    <cellStyle name="Lien hypertexte visité" xfId="592" builtinId="9" hidden="1"/>
    <cellStyle name="Lien hypertexte visité" xfId="594" builtinId="9" hidden="1"/>
    <cellStyle name="Lien hypertexte visité" xfId="596" builtinId="9" hidden="1"/>
    <cellStyle name="Lien hypertexte visité" xfId="598" builtinId="9" hidden="1"/>
    <cellStyle name="Lien hypertexte visité" xfId="600" builtinId="9" hidden="1"/>
    <cellStyle name="Lien hypertexte visité" xfId="602" builtinId="9" hidden="1"/>
    <cellStyle name="Lien hypertexte visité" xfId="604" builtinId="9" hidden="1"/>
    <cellStyle name="Lien hypertexte visité" xfId="606" builtinId="9" hidden="1"/>
    <cellStyle name="Lien hypertexte visité" xfId="608" builtinId="9" hidden="1"/>
    <cellStyle name="Lien hypertexte visité" xfId="610" builtinId="9" hidden="1"/>
    <cellStyle name="Lien hypertexte visité" xfId="612" builtinId="9" hidden="1"/>
    <cellStyle name="Lien hypertexte visité" xfId="614" builtinId="9" hidden="1"/>
    <cellStyle name="Lien hypertexte visité" xfId="616" builtinId="9" hidden="1"/>
    <cellStyle name="Lien hypertexte visité" xfId="618" builtinId="9" hidden="1"/>
    <cellStyle name="Lien hypertexte visité" xfId="620" builtinId="9" hidden="1"/>
    <cellStyle name="Lien hypertexte visité" xfId="622" builtinId="9" hidden="1"/>
    <cellStyle name="Lien hypertexte visité" xfId="624" builtinId="9" hidden="1"/>
    <cellStyle name="Lien hypertexte visité" xfId="626" builtinId="9" hidden="1"/>
    <cellStyle name="Lien hypertexte visité" xfId="628" builtinId="9" hidden="1"/>
    <cellStyle name="Lien hypertexte visité" xfId="630" builtinId="9" hidden="1"/>
    <cellStyle name="Lien hypertexte visité" xfId="632" builtinId="9" hidden="1"/>
    <cellStyle name="Lien hypertexte visité" xfId="634" builtinId="9" hidden="1"/>
    <cellStyle name="Lien hypertexte visité" xfId="636" builtinId="9" hidden="1"/>
    <cellStyle name="Lien hypertexte visité" xfId="638" builtinId="9" hidden="1"/>
    <cellStyle name="Lien hypertexte visité" xfId="640" builtinId="9" hidden="1"/>
    <cellStyle name="Lien hypertexte visité" xfId="642" builtinId="9" hidden="1"/>
    <cellStyle name="Lien hypertexte visité" xfId="644" builtinId="9" hidden="1"/>
    <cellStyle name="Lien hypertexte visité" xfId="646" builtinId="9" hidden="1"/>
    <cellStyle name="Lien hypertexte visité" xfId="648" builtinId="9" hidden="1"/>
    <cellStyle name="Lien hypertexte visité" xfId="650" builtinId="9" hidden="1"/>
    <cellStyle name="Lien hypertexte visité" xfId="652" builtinId="9" hidden="1"/>
    <cellStyle name="Lien hypertexte visité" xfId="654" builtinId="9" hidden="1"/>
    <cellStyle name="Lien hypertexte visité" xfId="656" builtinId="9" hidden="1"/>
    <cellStyle name="Lien hypertexte visité" xfId="658" builtinId="9" hidden="1"/>
    <cellStyle name="Lien hypertexte visité" xfId="660" builtinId="9" hidden="1"/>
    <cellStyle name="Lien hypertexte visité" xfId="662" builtinId="9" hidden="1"/>
    <cellStyle name="Lien hypertexte visité" xfId="664" builtinId="9" hidden="1"/>
    <cellStyle name="Lien hypertexte visité" xfId="666" builtinId="9" hidden="1"/>
    <cellStyle name="Lien hypertexte visité" xfId="668" builtinId="9" hidden="1"/>
    <cellStyle name="Lien hypertexte visité" xfId="670" builtinId="9" hidden="1"/>
    <cellStyle name="Lien hypertexte visité" xfId="672" builtinId="9" hidden="1"/>
    <cellStyle name="Lien hypertexte visité" xfId="674" builtinId="9" hidden="1"/>
    <cellStyle name="Lien hypertexte visité" xfId="676" builtinId="9" hidden="1"/>
    <cellStyle name="Lien hypertexte visité" xfId="678" builtinId="9" hidden="1"/>
    <cellStyle name="Lien hypertexte visité" xfId="680" builtinId="9" hidden="1"/>
    <cellStyle name="Lien hypertexte visité" xfId="682" builtinId="9" hidden="1"/>
    <cellStyle name="Lien hypertexte visité" xfId="684" builtinId="9" hidden="1"/>
    <cellStyle name="Lien hypertexte visité" xfId="686" builtinId="9" hidden="1"/>
    <cellStyle name="Lien hypertexte visité" xfId="688" builtinId="9" hidden="1"/>
    <cellStyle name="Lien hypertexte visité" xfId="690" builtinId="9" hidden="1"/>
    <cellStyle name="Lien hypertexte visité" xfId="692" builtinId="9" hidden="1"/>
    <cellStyle name="Lien hypertexte visité" xfId="694" builtinId="9" hidden="1"/>
    <cellStyle name="Lien hypertexte visité" xfId="696" builtinId="9" hidden="1"/>
    <cellStyle name="Lien hypertexte visité" xfId="698" builtinId="9" hidden="1"/>
    <cellStyle name="Lien hypertexte visité" xfId="700" builtinId="9" hidden="1"/>
    <cellStyle name="Lien hypertexte visité" xfId="702" builtinId="9" hidden="1"/>
    <cellStyle name="Lien hypertexte visité" xfId="704" builtinId="9" hidden="1"/>
    <cellStyle name="Lien hypertexte visité" xfId="706" builtinId="9" hidden="1"/>
    <cellStyle name="Lien hypertexte visité" xfId="708" builtinId="9" hidden="1"/>
    <cellStyle name="Lien hypertexte visité" xfId="710" builtinId="9" hidden="1"/>
    <cellStyle name="Lien hypertexte visité" xfId="712" builtinId="9" hidden="1"/>
    <cellStyle name="Lien hypertexte visité" xfId="714" builtinId="9" hidden="1"/>
    <cellStyle name="Lien hypertexte visité" xfId="716" builtinId="9" hidden="1"/>
    <cellStyle name="Lien hypertexte visité" xfId="718" builtinId="9" hidden="1"/>
    <cellStyle name="Lien hypertexte visité" xfId="720" builtinId="9" hidden="1"/>
    <cellStyle name="Lien hypertexte visité" xfId="722" builtinId="9" hidden="1"/>
    <cellStyle name="Lien hypertexte visité" xfId="724" builtinId="9" hidden="1"/>
    <cellStyle name="Lien hypertexte visité" xfId="726" builtinId="9" hidden="1"/>
    <cellStyle name="Lien hypertexte visité" xfId="728" builtinId="9" hidden="1"/>
    <cellStyle name="Lien hypertexte visité" xfId="730" builtinId="9" hidden="1"/>
    <cellStyle name="Lien hypertexte visité" xfId="732" builtinId="9" hidden="1"/>
    <cellStyle name="Lien hypertexte visité" xfId="734" builtinId="9" hidden="1"/>
    <cellStyle name="Lien hypertexte visité" xfId="736" builtinId="9" hidden="1"/>
    <cellStyle name="Lien hypertexte visité" xfId="738" builtinId="9" hidden="1"/>
    <cellStyle name="Lien hypertexte visité" xfId="740" builtinId="9" hidden="1"/>
    <cellStyle name="Lien hypertexte visité" xfId="742" builtinId="9" hidden="1"/>
    <cellStyle name="Lien hypertexte visité" xfId="744" builtinId="9" hidden="1"/>
    <cellStyle name="Lien hypertexte visité" xfId="746" builtinId="9" hidden="1"/>
    <cellStyle name="Lien hypertexte visité" xfId="748" builtinId="9" hidden="1"/>
    <cellStyle name="Lien hypertexte visité" xfId="750" builtinId="9" hidden="1"/>
    <cellStyle name="Lien hypertexte visité" xfId="752" builtinId="9" hidden="1"/>
    <cellStyle name="Lien hypertexte visité" xfId="754" builtinId="9" hidden="1"/>
    <cellStyle name="Lien hypertexte visité" xfId="756" builtinId="9" hidden="1"/>
    <cellStyle name="Lien hypertexte visité" xfId="758" builtinId="9" hidden="1"/>
    <cellStyle name="Lien hypertexte visité" xfId="760" builtinId="9" hidden="1"/>
    <cellStyle name="Lien hypertexte visité" xfId="762" builtinId="9" hidden="1"/>
    <cellStyle name="Lien hypertexte visité" xfId="764" builtinId="9" hidden="1"/>
    <cellStyle name="Lien hypertexte visité" xfId="766" builtinId="9" hidden="1"/>
    <cellStyle name="Lien hypertexte visité" xfId="768" builtinId="9" hidden="1"/>
    <cellStyle name="Lien hypertexte visité" xfId="770" builtinId="9" hidden="1"/>
    <cellStyle name="Lien hypertexte visité" xfId="772" builtinId="9" hidden="1"/>
    <cellStyle name="Lien hypertexte visité" xfId="774" builtinId="9" hidden="1"/>
    <cellStyle name="Lien hypertexte visité" xfId="776" builtinId="9" hidden="1"/>
    <cellStyle name="Lien hypertexte visité" xfId="778" builtinId="9" hidden="1"/>
    <cellStyle name="Lien hypertexte visité" xfId="780" builtinId="9" hidden="1"/>
    <cellStyle name="Lien hypertexte visité" xfId="782" builtinId="9" hidden="1"/>
    <cellStyle name="Lien hypertexte visité" xfId="784" builtinId="9" hidden="1"/>
    <cellStyle name="Lien hypertexte visité" xfId="786" builtinId="9" hidden="1"/>
    <cellStyle name="Lien hypertexte visité" xfId="788" builtinId="9" hidden="1"/>
    <cellStyle name="Lien hypertexte visité" xfId="790" builtinId="9" hidden="1"/>
    <cellStyle name="Lien hypertexte visité" xfId="792" builtinId="9" hidden="1"/>
    <cellStyle name="Lien hypertexte visité" xfId="794" builtinId="9" hidden="1"/>
    <cellStyle name="Lien hypertexte visité" xfId="796" builtinId="9" hidden="1"/>
    <cellStyle name="Lien hypertexte visité" xfId="798" builtinId="9" hidden="1"/>
    <cellStyle name="Lien hypertexte visité" xfId="800" builtinId="9" hidden="1"/>
    <cellStyle name="Lien hypertexte visité" xfId="802" builtinId="9" hidden="1"/>
    <cellStyle name="Lien hypertexte visité" xfId="804" builtinId="9" hidden="1"/>
    <cellStyle name="Lien hypertexte visité" xfId="806" builtinId="9" hidden="1"/>
    <cellStyle name="Lien hypertexte visité" xfId="808" builtinId="9" hidden="1"/>
    <cellStyle name="Lien hypertexte visité" xfId="810" builtinId="9" hidden="1"/>
    <cellStyle name="Lien hypertexte visité" xfId="812" builtinId="9" hidden="1"/>
    <cellStyle name="Lien hypertexte visité" xfId="814" builtinId="9" hidden="1"/>
    <cellStyle name="Lien hypertexte visité" xfId="816" builtinId="9" hidden="1"/>
    <cellStyle name="Lien hypertexte visité" xfId="818" builtinId="9" hidden="1"/>
    <cellStyle name="Lien hypertexte visité" xfId="820" builtinId="9" hidden="1"/>
    <cellStyle name="Lien hypertexte visité" xfId="822" builtinId="9" hidden="1"/>
    <cellStyle name="Lien hypertexte visité" xfId="824" builtinId="9" hidden="1"/>
    <cellStyle name="Lien hypertexte visité" xfId="826" builtinId="9" hidden="1"/>
    <cellStyle name="Lien hypertexte visité" xfId="828" builtinId="9" hidden="1"/>
    <cellStyle name="Lien hypertexte visité" xfId="830" builtinId="9" hidden="1"/>
    <cellStyle name="Lien hypertexte visité" xfId="832" builtinId="9" hidden="1"/>
    <cellStyle name="Lien hypertexte visité" xfId="834" builtinId="9" hidden="1"/>
    <cellStyle name="Lien hypertexte visité" xfId="836" builtinId="9" hidden="1"/>
    <cellStyle name="Lien hypertexte visité" xfId="838" builtinId="9" hidden="1"/>
    <cellStyle name="Lien hypertexte visité" xfId="840" builtinId="9" hidden="1"/>
    <cellStyle name="Lien hypertexte visité" xfId="842" builtinId="9" hidden="1"/>
    <cellStyle name="Lien hypertexte visité" xfId="844" builtinId="9" hidden="1"/>
    <cellStyle name="Lien hypertexte visité" xfId="846" builtinId="9" hidden="1"/>
    <cellStyle name="Lien hypertexte visité" xfId="848" builtinId="9" hidden="1"/>
    <cellStyle name="Lien hypertexte visité" xfId="850" builtinId="9" hidden="1"/>
    <cellStyle name="Lien hypertexte visité" xfId="852" builtinId="9" hidden="1"/>
    <cellStyle name="Lien hypertexte visité" xfId="854" builtinId="9" hidden="1"/>
    <cellStyle name="Lien hypertexte visité" xfId="856" builtinId="9" hidden="1"/>
    <cellStyle name="Lien hypertexte visité" xfId="858" builtinId="9" hidden="1"/>
    <cellStyle name="Lien hypertexte visité" xfId="860" builtinId="9" hidden="1"/>
    <cellStyle name="Lien hypertexte visité" xfId="862" builtinId="9" hidden="1"/>
    <cellStyle name="Lien hypertexte visité" xfId="864" builtinId="9" hidden="1"/>
    <cellStyle name="Lien hypertexte visité" xfId="866" builtinId="9" hidden="1"/>
    <cellStyle name="Lien hypertexte visité" xfId="868" builtinId="9" hidden="1"/>
    <cellStyle name="Lien hypertexte visité" xfId="870" builtinId="9" hidden="1"/>
    <cellStyle name="Lien hypertexte visité" xfId="872" builtinId="9" hidden="1"/>
    <cellStyle name="Lien hypertexte visité" xfId="874" builtinId="9" hidden="1"/>
    <cellStyle name="Lien hypertexte visité" xfId="876" builtinId="9" hidden="1"/>
    <cellStyle name="Lien hypertexte visité" xfId="878" builtinId="9" hidden="1"/>
    <cellStyle name="Lien hypertexte visité" xfId="880" builtinId="9" hidden="1"/>
    <cellStyle name="Lien hypertexte visité" xfId="882" builtinId="9" hidden="1"/>
    <cellStyle name="Lien hypertexte visité" xfId="884" builtinId="9" hidden="1"/>
    <cellStyle name="Lien hypertexte visité" xfId="886" builtinId="9" hidden="1"/>
    <cellStyle name="Lien hypertexte visité" xfId="888" builtinId="9" hidden="1"/>
    <cellStyle name="Lien hypertexte visité" xfId="890" builtinId="9" hidden="1"/>
    <cellStyle name="Lien hypertexte visité" xfId="892" builtinId="9" hidden="1"/>
    <cellStyle name="Lien hypertexte visité" xfId="894" builtinId="9" hidden="1"/>
    <cellStyle name="Lien hypertexte visité" xfId="896" builtinId="9" hidden="1"/>
    <cellStyle name="Lien hypertexte visité" xfId="898" builtinId="9" hidden="1"/>
    <cellStyle name="Lien hypertexte visité" xfId="900" builtinId="9" hidden="1"/>
    <cellStyle name="Lien hypertexte visité" xfId="902" builtinId="9" hidden="1"/>
    <cellStyle name="Lien hypertexte visité" xfId="904" builtinId="9" hidden="1"/>
    <cellStyle name="Lien hypertexte visité" xfId="906" builtinId="9" hidden="1"/>
    <cellStyle name="Lien hypertexte visité" xfId="908" builtinId="9" hidden="1"/>
    <cellStyle name="Lien hypertexte visité" xfId="910" builtinId="9" hidden="1"/>
    <cellStyle name="Lien hypertexte visité" xfId="912" builtinId="9" hidden="1"/>
    <cellStyle name="Lien hypertexte visité" xfId="914" builtinId="9" hidden="1"/>
    <cellStyle name="Lien hypertexte visité" xfId="916" builtinId="9" hidden="1"/>
    <cellStyle name="Lien hypertexte visité" xfId="918" builtinId="9" hidden="1"/>
    <cellStyle name="Lien hypertexte visité" xfId="920" builtinId="9" hidden="1"/>
    <cellStyle name="Lien hypertexte visité" xfId="922" builtinId="9" hidden="1"/>
    <cellStyle name="Lien hypertexte visité" xfId="924" builtinId="9" hidden="1"/>
    <cellStyle name="Lien hypertexte visité" xfId="926" builtinId="9" hidden="1"/>
    <cellStyle name="Lien hypertexte visité" xfId="928" builtinId="9" hidden="1"/>
    <cellStyle name="Lien hypertexte visité" xfId="930" builtinId="9" hidden="1"/>
    <cellStyle name="Lien hypertexte visité" xfId="932" builtinId="9" hidden="1"/>
    <cellStyle name="Lien hypertexte visité" xfId="934" builtinId="9" hidden="1"/>
    <cellStyle name="Lien hypertexte visité" xfId="936" builtinId="9" hidden="1"/>
    <cellStyle name="Lien hypertexte visité" xfId="938" builtinId="9" hidden="1"/>
    <cellStyle name="Lien hypertexte visité" xfId="940" builtinId="9" hidden="1"/>
    <cellStyle name="Lien hypertexte visité" xfId="942" builtinId="9" hidden="1"/>
    <cellStyle name="Lien hypertexte visité" xfId="944" builtinId="9" hidden="1"/>
    <cellStyle name="Lien hypertexte visité" xfId="946" builtinId="9" hidden="1"/>
    <cellStyle name="Lien hypertexte visité" xfId="948" builtinId="9" hidden="1"/>
    <cellStyle name="Lien hypertexte visité" xfId="950" builtinId="9" hidden="1"/>
    <cellStyle name="Lien hypertexte visité" xfId="952" builtinId="9" hidden="1"/>
    <cellStyle name="Lien hypertexte visité" xfId="954" builtinId="9" hidden="1"/>
    <cellStyle name="Lien hypertexte visité" xfId="956" builtinId="9" hidden="1"/>
    <cellStyle name="Lien hypertexte visité" xfId="958" builtinId="9" hidden="1"/>
    <cellStyle name="Lien hypertexte visité" xfId="960" builtinId="9" hidden="1"/>
    <cellStyle name="Lien hypertexte visité" xfId="962" builtinId="9" hidden="1"/>
    <cellStyle name="Lien hypertexte visité" xfId="964" builtinId="9" hidden="1"/>
    <cellStyle name="Lien hypertexte visité" xfId="966" builtinId="9" hidden="1"/>
    <cellStyle name="Lien hypertexte visité" xfId="968" builtinId="9" hidden="1"/>
    <cellStyle name="Lien hypertexte visité" xfId="970" builtinId="9" hidden="1"/>
    <cellStyle name="Lien hypertexte visité" xfId="972" builtinId="9" hidden="1"/>
    <cellStyle name="Lien hypertexte visité" xfId="974" builtinId="9" hidden="1"/>
    <cellStyle name="Lien hypertexte visité" xfId="976" builtinId="9" hidden="1"/>
    <cellStyle name="Lien hypertexte visité" xfId="978" builtinId="9" hidden="1"/>
    <cellStyle name="Lien hypertexte visité" xfId="980" builtinId="9" hidden="1"/>
    <cellStyle name="Lien hypertexte visité" xfId="982" builtinId="9" hidden="1"/>
    <cellStyle name="Lien hypertexte visité" xfId="984" builtinId="9" hidden="1"/>
    <cellStyle name="Lien hypertexte visité" xfId="986" builtinId="9" hidden="1"/>
    <cellStyle name="Lien hypertexte visité" xfId="988" builtinId="9" hidden="1"/>
    <cellStyle name="Lien hypertexte visité" xfId="990" builtinId="9" hidden="1"/>
    <cellStyle name="Lien hypertexte visité" xfId="992" builtinId="9" hidden="1"/>
    <cellStyle name="Lien hypertexte visité" xfId="994" builtinId="9" hidden="1"/>
    <cellStyle name="Lien hypertexte visité" xfId="996" builtinId="9" hidden="1"/>
    <cellStyle name="Lien hypertexte visité" xfId="998" builtinId="9" hidden="1"/>
    <cellStyle name="Lien hypertexte visité" xfId="1000" builtinId="9" hidden="1"/>
    <cellStyle name="Lien hypertexte visité" xfId="1002" builtinId="9" hidden="1"/>
    <cellStyle name="Lien hypertexte visité" xfId="1004" builtinId="9" hidden="1"/>
    <cellStyle name="Lien hypertexte visité" xfId="1006" builtinId="9" hidden="1"/>
    <cellStyle name="Lien hypertexte visité" xfId="1008" builtinId="9" hidden="1"/>
    <cellStyle name="Lien hypertexte visité" xfId="1010" builtinId="9" hidden="1"/>
    <cellStyle name="Lien hypertexte visité" xfId="1012" builtinId="9" hidden="1"/>
    <cellStyle name="Lien hypertexte visité" xfId="1014" builtinId="9" hidden="1"/>
    <cellStyle name="Lien hypertexte visité" xfId="1016" builtinId="9" hidden="1"/>
    <cellStyle name="Lien hypertexte visité" xfId="1018" builtinId="9" hidden="1"/>
    <cellStyle name="Lien hypertexte visité" xfId="1020" builtinId="9" hidden="1"/>
    <cellStyle name="Lien hypertexte visité" xfId="1022" builtinId="9" hidden="1"/>
    <cellStyle name="Lien hypertexte visité" xfId="1024" builtinId="9" hidden="1"/>
    <cellStyle name="Lien hypertexte visité" xfId="1026" builtinId="9" hidden="1"/>
    <cellStyle name="Lien hypertexte visité" xfId="1028" builtinId="9" hidden="1"/>
    <cellStyle name="Lien hypertexte visité" xfId="1030" builtinId="9" hidden="1"/>
    <cellStyle name="Lien hypertexte visité" xfId="1032" builtinId="9" hidden="1"/>
    <cellStyle name="Lien hypertexte visité" xfId="1034" builtinId="9" hidden="1"/>
    <cellStyle name="Lien hypertexte visité" xfId="1036" builtinId="9" hidden="1"/>
    <cellStyle name="Lien hypertexte visité" xfId="1038" builtinId="9" hidden="1"/>
    <cellStyle name="Lien hypertexte visité" xfId="1040" builtinId="9" hidden="1"/>
    <cellStyle name="Lien hypertexte visité" xfId="1042" builtinId="9" hidden="1"/>
    <cellStyle name="Lien hypertexte visité" xfId="1044" builtinId="9" hidden="1"/>
    <cellStyle name="Lien hypertexte visité" xfId="1046" builtinId="9" hidden="1"/>
    <cellStyle name="Lien hypertexte visité" xfId="1048" builtinId="9" hidden="1"/>
    <cellStyle name="Lien hypertexte visité" xfId="1050" builtinId="9" hidden="1"/>
    <cellStyle name="Lien hypertexte visité" xfId="1052" builtinId="9" hidden="1"/>
    <cellStyle name="Lien hypertexte visité" xfId="1054" builtinId="9" hidden="1"/>
    <cellStyle name="Lien hypertexte visité" xfId="1056" builtinId="9" hidden="1"/>
    <cellStyle name="Lien hypertexte visité" xfId="1058" builtinId="9" hidden="1"/>
    <cellStyle name="Lien hypertexte visité" xfId="1060" builtinId="9" hidden="1"/>
    <cellStyle name="Lien hypertexte visité" xfId="1062" builtinId="9" hidden="1"/>
    <cellStyle name="Lien hypertexte visité" xfId="1064" builtinId="9" hidden="1"/>
    <cellStyle name="Lien hypertexte visité" xfId="1066" builtinId="9" hidden="1"/>
    <cellStyle name="Lien hypertexte visité" xfId="1068" builtinId="9" hidden="1"/>
    <cellStyle name="Lien hypertexte visité" xfId="1070" builtinId="9" hidden="1"/>
    <cellStyle name="Lien hypertexte visité" xfId="1072" builtinId="9" hidden="1"/>
    <cellStyle name="Lien hypertexte visité" xfId="1074" builtinId="9" hidden="1"/>
    <cellStyle name="Lien hypertexte visité" xfId="1076" builtinId="9" hidden="1"/>
    <cellStyle name="Lien hypertexte visité" xfId="1078" builtinId="9" hidden="1"/>
    <cellStyle name="Lien hypertexte visité" xfId="1080" builtinId="9" hidden="1"/>
    <cellStyle name="Lien hypertexte visité" xfId="1082" builtinId="9" hidden="1"/>
    <cellStyle name="Lien hypertexte visité" xfId="1084" builtinId="9" hidden="1"/>
    <cellStyle name="Lien hypertexte visité" xfId="1086" builtinId="9" hidden="1"/>
    <cellStyle name="Lien hypertexte visité" xfId="1088" builtinId="9" hidden="1"/>
    <cellStyle name="Lien hypertexte visité" xfId="1090" builtinId="9" hidden="1"/>
    <cellStyle name="Lien hypertexte visité" xfId="1092" builtinId="9" hidden="1"/>
    <cellStyle name="Lien hypertexte visité" xfId="1094" builtinId="9" hidden="1"/>
    <cellStyle name="Lien hypertexte visité" xfId="1096" builtinId="9" hidden="1"/>
    <cellStyle name="Lien hypertexte visité" xfId="1098" builtinId="9" hidden="1"/>
    <cellStyle name="Lien hypertexte visité" xfId="1100" builtinId="9" hidden="1"/>
    <cellStyle name="Lien hypertexte visité" xfId="1102" builtinId="9" hidden="1"/>
    <cellStyle name="Lien hypertexte visité" xfId="1104" builtinId="9" hidden="1"/>
    <cellStyle name="Lien hypertexte visité" xfId="1106" builtinId="9" hidden="1"/>
    <cellStyle name="Lien hypertexte visité" xfId="1108" builtinId="9" hidden="1"/>
    <cellStyle name="Lien hypertexte visité" xfId="1110" builtinId="9" hidden="1"/>
    <cellStyle name="Lien hypertexte visité" xfId="1112" builtinId="9" hidden="1"/>
    <cellStyle name="Lien hypertexte visité" xfId="1114" builtinId="9" hidden="1"/>
    <cellStyle name="Lien hypertexte visité" xfId="1116" builtinId="9" hidden="1"/>
    <cellStyle name="Lien hypertexte visité" xfId="1118" builtinId="9" hidden="1"/>
    <cellStyle name="Lien hypertexte visité" xfId="1120" builtinId="9" hidden="1"/>
    <cellStyle name="Lien hypertexte visité" xfId="1122" builtinId="9" hidden="1"/>
    <cellStyle name="Lien hypertexte visité" xfId="1124" builtinId="9" hidden="1"/>
    <cellStyle name="Lien hypertexte visité" xfId="1126" builtinId="9" hidden="1"/>
    <cellStyle name="Lien hypertexte visité" xfId="1128" builtinId="9" hidden="1"/>
    <cellStyle name="Lien hypertexte visité" xfId="1130" builtinId="9" hidden="1"/>
    <cellStyle name="Lien hypertexte visité" xfId="1132" builtinId="9" hidden="1"/>
    <cellStyle name="Lien hypertexte visité" xfId="1134" builtinId="9" hidden="1"/>
    <cellStyle name="Lien hypertexte visité" xfId="1136" builtinId="9" hidden="1"/>
    <cellStyle name="Lien hypertexte visité" xfId="1138" builtinId="9" hidden="1"/>
    <cellStyle name="Lien hypertexte visité" xfId="1140" builtinId="9" hidden="1"/>
    <cellStyle name="Lien hypertexte visité" xfId="1142" builtinId="9" hidden="1"/>
    <cellStyle name="Lien hypertexte visité" xfId="1144" builtinId="9" hidden="1"/>
    <cellStyle name="Lien hypertexte visité" xfId="1146" builtinId="9" hidden="1"/>
    <cellStyle name="Lien hypertexte visité" xfId="1148" builtinId="9" hidden="1"/>
    <cellStyle name="Lien hypertexte visité" xfId="1150" builtinId="9" hidden="1"/>
    <cellStyle name="Lien hypertexte visité" xfId="1152" builtinId="9" hidden="1"/>
    <cellStyle name="Lien hypertexte visité" xfId="1154" builtinId="9" hidden="1"/>
    <cellStyle name="Lien hypertexte visité" xfId="1156" builtinId="9" hidden="1"/>
    <cellStyle name="Lien hypertexte visité" xfId="1158" builtinId="9" hidden="1"/>
    <cellStyle name="Lien hypertexte visité" xfId="1160" builtinId="9" hidden="1"/>
    <cellStyle name="Lien hypertexte visité" xfId="1162" builtinId="9" hidden="1"/>
    <cellStyle name="Lien hypertexte visité" xfId="1164" builtinId="9" hidden="1"/>
    <cellStyle name="Lien hypertexte visité" xfId="1166" builtinId="9" hidden="1"/>
    <cellStyle name="Lien hypertexte visité" xfId="1168" builtinId="9" hidden="1"/>
    <cellStyle name="Lien hypertexte visité" xfId="1170" builtinId="9" hidden="1"/>
    <cellStyle name="Lien hypertexte visité" xfId="1172" builtinId="9" hidden="1"/>
    <cellStyle name="Lien hypertexte visité" xfId="1174" builtinId="9" hidden="1"/>
    <cellStyle name="Lien hypertexte visité" xfId="1176" builtinId="9" hidden="1"/>
    <cellStyle name="Lien hypertexte visité" xfId="1178" builtinId="9" hidden="1"/>
    <cellStyle name="Lien hypertexte visité" xfId="1180" builtinId="9" hidden="1"/>
    <cellStyle name="Lien hypertexte visité" xfId="1182" builtinId="9" hidden="1"/>
    <cellStyle name="Lien hypertexte visité" xfId="1184" builtinId="9" hidden="1"/>
    <cellStyle name="Lien hypertexte visité" xfId="1186" builtinId="9" hidden="1"/>
    <cellStyle name="Lien hypertexte visité" xfId="1188" builtinId="9" hidden="1"/>
    <cellStyle name="Lien hypertexte visité" xfId="1190" builtinId="9" hidden="1"/>
    <cellStyle name="Lien hypertexte visité" xfId="1192" builtinId="9" hidden="1"/>
    <cellStyle name="Lien hypertexte visité" xfId="1194" builtinId="9" hidden="1"/>
    <cellStyle name="Lien hypertexte visité" xfId="1196" builtinId="9" hidden="1"/>
    <cellStyle name="Lien hypertexte visité" xfId="1198" builtinId="9" hidden="1"/>
    <cellStyle name="Lien hypertexte visité" xfId="1200" builtinId="9" hidden="1"/>
    <cellStyle name="Lien hypertexte visité" xfId="1202" builtinId="9" hidden="1"/>
    <cellStyle name="Lien hypertexte visité" xfId="1204" builtinId="9" hidden="1"/>
    <cellStyle name="Lien hypertexte visité" xfId="1206" builtinId="9" hidden="1"/>
    <cellStyle name="Lien hypertexte visité" xfId="1208" builtinId="9" hidden="1"/>
    <cellStyle name="Lien hypertexte visité" xfId="1210" builtinId="9" hidden="1"/>
    <cellStyle name="Lien hypertexte visité" xfId="1212" builtinId="9" hidden="1"/>
    <cellStyle name="Lien hypertexte visité" xfId="1214" builtinId="9" hidden="1"/>
    <cellStyle name="Lien hypertexte visité" xfId="1216" builtinId="9" hidden="1"/>
    <cellStyle name="Lien hypertexte visité" xfId="1218" builtinId="9" hidden="1"/>
    <cellStyle name="Lien hypertexte visité" xfId="1220" builtinId="9" hidden="1"/>
    <cellStyle name="Lien hypertexte visité" xfId="1222" builtinId="9" hidden="1"/>
    <cellStyle name="Lien hypertexte visité" xfId="1224" builtinId="9" hidden="1"/>
    <cellStyle name="Lien hypertexte visité" xfId="1226" builtinId="9" hidden="1"/>
    <cellStyle name="Lien hypertexte visité" xfId="1228" builtinId="9" hidden="1"/>
    <cellStyle name="Lien hypertexte visité" xfId="1230" builtinId="9" hidden="1"/>
    <cellStyle name="Lien hypertexte visité" xfId="1232" builtinId="9" hidden="1"/>
    <cellStyle name="Lien hypertexte visité" xfId="1234" builtinId="9" hidden="1"/>
    <cellStyle name="Lien hypertexte visité" xfId="1236" builtinId="9" hidden="1"/>
    <cellStyle name="Lien hypertexte visité" xfId="1238" builtinId="9" hidden="1"/>
    <cellStyle name="Lien hypertexte visité" xfId="1240" builtinId="9" hidden="1"/>
    <cellStyle name="Lien hypertexte visité" xfId="1242" builtinId="9" hidden="1"/>
    <cellStyle name="Lien hypertexte visité" xfId="1244" builtinId="9" hidden="1"/>
    <cellStyle name="Lien hypertexte visité" xfId="1246" builtinId="9" hidden="1"/>
    <cellStyle name="Lien hypertexte visité" xfId="1248" builtinId="9" hidden="1"/>
    <cellStyle name="Lien hypertexte visité" xfId="1250" builtinId="9" hidden="1"/>
    <cellStyle name="Lien hypertexte visité" xfId="1252" builtinId="9" hidden="1"/>
    <cellStyle name="Lien hypertexte visité" xfId="1254" builtinId="9" hidden="1"/>
    <cellStyle name="Lien hypertexte visité" xfId="1256" builtinId="9" hidden="1"/>
    <cellStyle name="Lien hypertexte visité" xfId="1258" builtinId="9" hidden="1"/>
    <cellStyle name="Lien hypertexte visité" xfId="1260" builtinId="9" hidden="1"/>
    <cellStyle name="Lien hypertexte visité" xfId="1262" builtinId="9" hidden="1"/>
    <cellStyle name="Lien hypertexte visité" xfId="1264" builtinId="9" hidden="1"/>
    <cellStyle name="Lien hypertexte visité" xfId="1266" builtinId="9" hidden="1"/>
    <cellStyle name="Lien hypertexte visité" xfId="1268" builtinId="9" hidden="1"/>
    <cellStyle name="Lien hypertexte visité" xfId="1270" builtinId="9" hidden="1"/>
    <cellStyle name="Lien hypertexte visité" xfId="1272" builtinId="9" hidden="1"/>
    <cellStyle name="Lien hypertexte visité" xfId="1274" builtinId="9" hidden="1"/>
    <cellStyle name="Lien hypertexte visité" xfId="1276" builtinId="9" hidden="1"/>
    <cellStyle name="Lien hypertexte visité" xfId="1278" builtinId="9" hidden="1"/>
    <cellStyle name="Lien hypertexte visité" xfId="1280" builtinId="9" hidden="1"/>
    <cellStyle name="Lien hypertexte visité" xfId="1282" builtinId="9" hidden="1"/>
    <cellStyle name="Lien hypertexte visité" xfId="1284" builtinId="9" hidden="1"/>
    <cellStyle name="Lien hypertexte visité" xfId="1286" builtinId="9" hidden="1"/>
    <cellStyle name="Lien hypertexte visité" xfId="1288" builtinId="9" hidden="1"/>
    <cellStyle name="Lien hypertexte visité" xfId="1290" builtinId="9" hidden="1"/>
    <cellStyle name="Lien hypertexte visité" xfId="1292" builtinId="9" hidden="1"/>
    <cellStyle name="Lien hypertexte visité" xfId="1294" builtinId="9" hidden="1"/>
    <cellStyle name="Lien hypertexte visité" xfId="1296" builtinId="9" hidden="1"/>
    <cellStyle name="Lien hypertexte visité" xfId="1298" builtinId="9" hidden="1"/>
    <cellStyle name="Lien hypertexte visité" xfId="1300" builtinId="9" hidden="1"/>
    <cellStyle name="Lien hypertexte visité" xfId="1302" builtinId="9" hidden="1"/>
    <cellStyle name="Lien hypertexte visité" xfId="1304" builtinId="9" hidden="1"/>
    <cellStyle name="Lien hypertexte visité" xfId="1306" builtinId="9" hidden="1"/>
    <cellStyle name="Lien hypertexte visité" xfId="1308" builtinId="9" hidden="1"/>
    <cellStyle name="Lien hypertexte visité" xfId="1310" builtinId="9" hidden="1"/>
    <cellStyle name="Lien hypertexte visité" xfId="1312" builtinId="9" hidden="1"/>
    <cellStyle name="Lien hypertexte visité" xfId="1314" builtinId="9" hidden="1"/>
    <cellStyle name="Lien hypertexte visité" xfId="1316" builtinId="9" hidden="1"/>
    <cellStyle name="Lien hypertexte visité" xfId="1318" builtinId="9" hidden="1"/>
    <cellStyle name="Lien hypertexte visité" xfId="1320" builtinId="9" hidden="1"/>
    <cellStyle name="Lien hypertexte visité" xfId="1322" builtinId="9" hidden="1"/>
    <cellStyle name="Lien hypertexte visité" xfId="1324" builtinId="9" hidden="1"/>
    <cellStyle name="Lien hypertexte visité" xfId="1326" builtinId="9" hidden="1"/>
    <cellStyle name="Lien hypertexte visité" xfId="1328" builtinId="9" hidden="1"/>
    <cellStyle name="Lien hypertexte visité" xfId="1330" builtinId="9" hidden="1"/>
    <cellStyle name="Lien hypertexte visité" xfId="1332" builtinId="9" hidden="1"/>
    <cellStyle name="Lien hypertexte visité" xfId="1334" builtinId="9" hidden="1"/>
    <cellStyle name="Lien hypertexte visité" xfId="1336" builtinId="9" hidden="1"/>
    <cellStyle name="Lien hypertexte visité" xfId="1338" builtinId="9" hidden="1"/>
    <cellStyle name="Normal" xfId="0" builtinId="0"/>
    <cellStyle name="Pourcentage" xfId="1339" builtinId="5"/>
  </cellStyles>
  <dxfs count="2426"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FF99CC"/>
      <color rgb="FFFF5050"/>
      <color rgb="FF006600"/>
      <color rgb="FFFF0066"/>
      <color rgb="FF99FF33"/>
      <color rgb="FFFF00FF"/>
      <color rgb="FF005426"/>
      <color rgb="FFFF6600"/>
      <color rgb="FF99CCFF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hyperlink" Target="https://www.google.fr/imgres?imgurl=https://i.skyrock.net/2352/35682352/pics/2632135990_1.gif&amp;imgrefurl=https://fafounnette.skyrock.com/2632135990-je-craque.html&amp;docid=ynNTj1rr_F8-SM&amp;tbnid=doW0VufOGB88AM:&amp;vet=10ahUKEwjMha6ukuzlAhXSXRUIHXNzDdYQMwhWKAUwBQ..i&amp;w=350&amp;h=305&amp;bih=955&amp;biw=1680&amp;q=je%20craque&amp;ved=0ahUKEwjMha6ukuzlAhXSXRUIHXNzDdYQMwhWKAUwBQ&amp;iact=mrc&amp;uact=8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17104</xdr:colOff>
      <xdr:row>49</xdr:row>
      <xdr:rowOff>91565</xdr:rowOff>
    </xdr:from>
    <xdr:to>
      <xdr:col>2</xdr:col>
      <xdr:colOff>210650</xdr:colOff>
      <xdr:row>51</xdr:row>
      <xdr:rowOff>106644</xdr:rowOff>
    </xdr:to>
    <xdr:pic>
      <xdr:nvPicPr>
        <xdr:cNvPr id="2" name="Image 1" descr="C:\Users\poupinelle\AppData\Local\Microsoft\Windows\Temporary Internet Files\Content.IE5\RRNJ2PWQ\thumb-1435242_640[1]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8175" y="6452904"/>
          <a:ext cx="193546" cy="3892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506730</xdr:colOff>
      <xdr:row>50</xdr:row>
      <xdr:rowOff>33989</xdr:rowOff>
    </xdr:from>
    <xdr:to>
      <xdr:col>2</xdr:col>
      <xdr:colOff>677418</xdr:colOff>
      <xdr:row>50</xdr:row>
      <xdr:rowOff>204507</xdr:rowOff>
    </xdr:to>
    <xdr:pic>
      <xdr:nvPicPr>
        <xdr:cNvPr id="3" name="Image 2" descr="C:\Users\poupinelle\AppData\Local\Microsoft\Windows\Temporary Internet Files\Content.IE5\SJ4KA16T\thumb-794696_640[1]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duotone>
            <a:prstClr val="black"/>
            <a:srgbClr val="D9C3A5">
              <a:tint val="50000"/>
              <a:satMod val="18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5080" y="6387164"/>
          <a:ext cx="170688" cy="1705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961699</xdr:colOff>
      <xdr:row>50</xdr:row>
      <xdr:rowOff>3663</xdr:rowOff>
    </xdr:from>
    <xdr:to>
      <xdr:col>2</xdr:col>
      <xdr:colOff>1174305</xdr:colOff>
      <xdr:row>50</xdr:row>
      <xdr:rowOff>216145</xdr:rowOff>
    </xdr:to>
    <xdr:pic>
      <xdr:nvPicPr>
        <xdr:cNvPr id="4" name="Image 3" descr="C:\Users\poupinelle\AppData\Local\Microsoft\Windows\Temporary Internet Files\Content.IE5\H1KB66DX\thumb-down-1327084_960_720[1].png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duotone>
            <a:schemeClr val="accent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00049" y="6356838"/>
          <a:ext cx="212606" cy="2124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123825</xdr:colOff>
          <xdr:row>0</xdr:row>
          <xdr:rowOff>0</xdr:rowOff>
        </xdr:from>
        <xdr:to>
          <xdr:col>20</xdr:col>
          <xdr:colOff>9525</xdr:colOff>
          <xdr:row>0</xdr:row>
          <xdr:rowOff>381000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</a:rPr>
                <a:t>Vérifier les doublons</a:t>
              </a:r>
            </a:p>
          </xdr:txBody>
        </xdr:sp>
        <xdr:clientData fPrintsWithSheet="0"/>
      </xdr:twoCellAnchor>
    </mc:Choice>
    <mc:Fallback/>
  </mc:AlternateContent>
  <xdr:twoCellAnchor>
    <xdr:from>
      <xdr:col>32</xdr:col>
      <xdr:colOff>21166</xdr:colOff>
      <xdr:row>0</xdr:row>
      <xdr:rowOff>137583</xdr:rowOff>
    </xdr:from>
    <xdr:to>
      <xdr:col>33</xdr:col>
      <xdr:colOff>218091</xdr:colOff>
      <xdr:row>0</xdr:row>
      <xdr:rowOff>290663</xdr:rowOff>
    </xdr:to>
    <xdr:sp macro="" textlink="">
      <xdr:nvSpPr>
        <xdr:cNvPr id="8" name="Flèche droite 7"/>
        <xdr:cNvSpPr/>
      </xdr:nvSpPr>
      <xdr:spPr>
        <a:xfrm>
          <a:off x="10794999" y="137583"/>
          <a:ext cx="493259" cy="15308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0</xdr:row>
          <xdr:rowOff>28575</xdr:rowOff>
        </xdr:from>
        <xdr:to>
          <xdr:col>9</xdr:col>
          <xdr:colOff>133350</xdr:colOff>
          <xdr:row>0</xdr:row>
          <xdr:rowOff>371475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Ras l Bol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76200</xdr:colOff>
          <xdr:row>0</xdr:row>
          <xdr:rowOff>0</xdr:rowOff>
        </xdr:from>
        <xdr:to>
          <xdr:col>31</xdr:col>
          <xdr:colOff>285750</xdr:colOff>
          <xdr:row>0</xdr:row>
          <xdr:rowOff>400050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</a:rPr>
                <a:t>Réduire les compteurs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47625</xdr:colOff>
          <xdr:row>0</xdr:row>
          <xdr:rowOff>0</xdr:rowOff>
        </xdr:from>
        <xdr:to>
          <xdr:col>26</xdr:col>
          <xdr:colOff>66675</xdr:colOff>
          <xdr:row>0</xdr:row>
          <xdr:rowOff>400050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339966"/>
                  </a:solidFill>
                  <a:latin typeface="Calibri"/>
                </a:rPr>
                <a:t>Afficher les compteurs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17104</xdr:colOff>
      <xdr:row>49</xdr:row>
      <xdr:rowOff>91565</xdr:rowOff>
    </xdr:from>
    <xdr:to>
      <xdr:col>2</xdr:col>
      <xdr:colOff>210650</xdr:colOff>
      <xdr:row>51</xdr:row>
      <xdr:rowOff>106644</xdr:rowOff>
    </xdr:to>
    <xdr:pic>
      <xdr:nvPicPr>
        <xdr:cNvPr id="2" name="Image 1" descr="C:\Users\poupinelle\AppData\Local\Microsoft\Windows\Temporary Internet Files\Content.IE5\RRNJ2PWQ\thumb-1435242_640[1]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5454" y="6930515"/>
          <a:ext cx="193546" cy="3865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506730</xdr:colOff>
      <xdr:row>50</xdr:row>
      <xdr:rowOff>33989</xdr:rowOff>
    </xdr:from>
    <xdr:to>
      <xdr:col>2</xdr:col>
      <xdr:colOff>677418</xdr:colOff>
      <xdr:row>50</xdr:row>
      <xdr:rowOff>204507</xdr:rowOff>
    </xdr:to>
    <xdr:pic>
      <xdr:nvPicPr>
        <xdr:cNvPr id="3" name="Image 2" descr="C:\Users\poupinelle\AppData\Local\Microsoft\Windows\Temporary Internet Files\Content.IE5\SJ4KA16T\thumb-794696_640[1]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duotone>
            <a:prstClr val="black"/>
            <a:srgbClr val="D9C3A5">
              <a:tint val="50000"/>
              <a:satMod val="18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5080" y="7025339"/>
          <a:ext cx="170688" cy="1705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961699</xdr:colOff>
      <xdr:row>50</xdr:row>
      <xdr:rowOff>3663</xdr:rowOff>
    </xdr:from>
    <xdr:to>
      <xdr:col>2</xdr:col>
      <xdr:colOff>1174305</xdr:colOff>
      <xdr:row>50</xdr:row>
      <xdr:rowOff>216145</xdr:rowOff>
    </xdr:to>
    <xdr:pic>
      <xdr:nvPicPr>
        <xdr:cNvPr id="4" name="Image 3" descr="C:\Users\poupinelle\AppData\Local\Microsoft\Windows\Temporary Internet Files\Content.IE5\H1KB66DX\thumb-down-1327084_960_720[1].png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duotone>
            <a:schemeClr val="accent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00049" y="6995013"/>
          <a:ext cx="212606" cy="2124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123825</xdr:colOff>
          <xdr:row>0</xdr:row>
          <xdr:rowOff>0</xdr:rowOff>
        </xdr:from>
        <xdr:to>
          <xdr:col>20</xdr:col>
          <xdr:colOff>9525</xdr:colOff>
          <xdr:row>0</xdr:row>
          <xdr:rowOff>381000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</a:rPr>
                <a:t>Vérifier les doublons</a:t>
              </a:r>
            </a:p>
          </xdr:txBody>
        </xdr:sp>
        <xdr:clientData fPrintsWithSheet="0"/>
      </xdr:twoCellAnchor>
    </mc:Choice>
    <mc:Fallback/>
  </mc:AlternateContent>
  <xdr:twoCellAnchor>
    <xdr:from>
      <xdr:col>31</xdr:col>
      <xdr:colOff>287866</xdr:colOff>
      <xdr:row>0</xdr:row>
      <xdr:rowOff>42333</xdr:rowOff>
    </xdr:from>
    <xdr:to>
      <xdr:col>32</xdr:col>
      <xdr:colOff>484791</xdr:colOff>
      <xdr:row>0</xdr:row>
      <xdr:rowOff>195413</xdr:rowOff>
    </xdr:to>
    <xdr:sp macro="" textlink="">
      <xdr:nvSpPr>
        <xdr:cNvPr id="6" name="Flèche droite 5"/>
        <xdr:cNvSpPr/>
      </xdr:nvSpPr>
      <xdr:spPr>
        <a:xfrm>
          <a:off x="10832041" y="42333"/>
          <a:ext cx="492200" cy="15308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0</xdr:row>
          <xdr:rowOff>28575</xdr:rowOff>
        </xdr:from>
        <xdr:to>
          <xdr:col>9</xdr:col>
          <xdr:colOff>133350</xdr:colOff>
          <xdr:row>0</xdr:row>
          <xdr:rowOff>371475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Ras l Bol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76200</xdr:colOff>
          <xdr:row>0</xdr:row>
          <xdr:rowOff>0</xdr:rowOff>
        </xdr:from>
        <xdr:to>
          <xdr:col>31</xdr:col>
          <xdr:colOff>285750</xdr:colOff>
          <xdr:row>0</xdr:row>
          <xdr:rowOff>400050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</a:rPr>
                <a:t>Réduire les compteurs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47625</xdr:colOff>
          <xdr:row>0</xdr:row>
          <xdr:rowOff>0</xdr:rowOff>
        </xdr:from>
        <xdr:to>
          <xdr:col>26</xdr:col>
          <xdr:colOff>66675</xdr:colOff>
          <xdr:row>0</xdr:row>
          <xdr:rowOff>400050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339966"/>
                  </a:solidFill>
                  <a:latin typeface="Calibri"/>
                </a:rPr>
                <a:t>Afficher les compteurs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17104</xdr:colOff>
      <xdr:row>49</xdr:row>
      <xdr:rowOff>91565</xdr:rowOff>
    </xdr:from>
    <xdr:to>
      <xdr:col>2</xdr:col>
      <xdr:colOff>210650</xdr:colOff>
      <xdr:row>51</xdr:row>
      <xdr:rowOff>106644</xdr:rowOff>
    </xdr:to>
    <xdr:pic>
      <xdr:nvPicPr>
        <xdr:cNvPr id="2" name="Image 1" descr="C:\Users\poupinelle\AppData\Local\Microsoft\Windows\Temporary Internet Files\Content.IE5\RRNJ2PWQ\thumb-1435242_640[1]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5454" y="6930515"/>
          <a:ext cx="193546" cy="3865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506730</xdr:colOff>
      <xdr:row>50</xdr:row>
      <xdr:rowOff>33989</xdr:rowOff>
    </xdr:from>
    <xdr:to>
      <xdr:col>2</xdr:col>
      <xdr:colOff>677418</xdr:colOff>
      <xdr:row>50</xdr:row>
      <xdr:rowOff>204507</xdr:rowOff>
    </xdr:to>
    <xdr:pic>
      <xdr:nvPicPr>
        <xdr:cNvPr id="3" name="Image 2" descr="C:\Users\poupinelle\AppData\Local\Microsoft\Windows\Temporary Internet Files\Content.IE5\SJ4KA16T\thumb-794696_640[1]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duotone>
            <a:prstClr val="black"/>
            <a:srgbClr val="D9C3A5">
              <a:tint val="50000"/>
              <a:satMod val="18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5080" y="7025339"/>
          <a:ext cx="170688" cy="1705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961699</xdr:colOff>
      <xdr:row>50</xdr:row>
      <xdr:rowOff>3663</xdr:rowOff>
    </xdr:from>
    <xdr:to>
      <xdr:col>2</xdr:col>
      <xdr:colOff>1174305</xdr:colOff>
      <xdr:row>50</xdr:row>
      <xdr:rowOff>216145</xdr:rowOff>
    </xdr:to>
    <xdr:pic>
      <xdr:nvPicPr>
        <xdr:cNvPr id="4" name="Image 3" descr="C:\Users\poupinelle\AppData\Local\Microsoft\Windows\Temporary Internet Files\Content.IE5\H1KB66DX\thumb-down-1327084_960_720[1].png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duotone>
            <a:schemeClr val="accent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00049" y="6995013"/>
          <a:ext cx="212606" cy="2124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123825</xdr:colOff>
          <xdr:row>0</xdr:row>
          <xdr:rowOff>0</xdr:rowOff>
        </xdr:from>
        <xdr:to>
          <xdr:col>20</xdr:col>
          <xdr:colOff>9525</xdr:colOff>
          <xdr:row>0</xdr:row>
          <xdr:rowOff>381000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</a:rPr>
                <a:t>Vérifier les doublons</a:t>
              </a:r>
            </a:p>
          </xdr:txBody>
        </xdr:sp>
        <xdr:clientData fPrintsWithSheet="0"/>
      </xdr:twoCellAnchor>
    </mc:Choice>
    <mc:Fallback/>
  </mc:AlternateContent>
  <xdr:twoCellAnchor>
    <xdr:from>
      <xdr:col>31</xdr:col>
      <xdr:colOff>287866</xdr:colOff>
      <xdr:row>0</xdr:row>
      <xdr:rowOff>42333</xdr:rowOff>
    </xdr:from>
    <xdr:to>
      <xdr:col>33</xdr:col>
      <xdr:colOff>484791</xdr:colOff>
      <xdr:row>0</xdr:row>
      <xdr:rowOff>195413</xdr:rowOff>
    </xdr:to>
    <xdr:sp macro="" textlink="">
      <xdr:nvSpPr>
        <xdr:cNvPr id="6" name="Flèche droite 5"/>
        <xdr:cNvSpPr/>
      </xdr:nvSpPr>
      <xdr:spPr>
        <a:xfrm>
          <a:off x="10832041" y="42333"/>
          <a:ext cx="492200" cy="15308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0</xdr:row>
          <xdr:rowOff>28575</xdr:rowOff>
        </xdr:from>
        <xdr:to>
          <xdr:col>9</xdr:col>
          <xdr:colOff>133350</xdr:colOff>
          <xdr:row>0</xdr:row>
          <xdr:rowOff>371475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Ras l Bol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76200</xdr:colOff>
          <xdr:row>0</xdr:row>
          <xdr:rowOff>0</xdr:rowOff>
        </xdr:from>
        <xdr:to>
          <xdr:col>31</xdr:col>
          <xdr:colOff>285750</xdr:colOff>
          <xdr:row>0</xdr:row>
          <xdr:rowOff>400050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</a:rPr>
                <a:t>Réduire les compteurs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47625</xdr:colOff>
          <xdr:row>0</xdr:row>
          <xdr:rowOff>0</xdr:rowOff>
        </xdr:from>
        <xdr:to>
          <xdr:col>26</xdr:col>
          <xdr:colOff>66675</xdr:colOff>
          <xdr:row>0</xdr:row>
          <xdr:rowOff>400050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339966"/>
                  </a:solidFill>
                  <a:latin typeface="Calibri"/>
                </a:rPr>
                <a:t>Afficher les compteurs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17104</xdr:colOff>
      <xdr:row>49</xdr:row>
      <xdr:rowOff>91565</xdr:rowOff>
    </xdr:from>
    <xdr:to>
      <xdr:col>2</xdr:col>
      <xdr:colOff>210650</xdr:colOff>
      <xdr:row>51</xdr:row>
      <xdr:rowOff>106644</xdr:rowOff>
    </xdr:to>
    <xdr:pic>
      <xdr:nvPicPr>
        <xdr:cNvPr id="2" name="Image 1" descr="C:\Users\poupinelle\AppData\Local\Microsoft\Windows\Temporary Internet Files\Content.IE5\RRNJ2PWQ\thumb-1435242_640[1]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5454" y="6968615"/>
          <a:ext cx="193546" cy="3865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506730</xdr:colOff>
      <xdr:row>50</xdr:row>
      <xdr:rowOff>33989</xdr:rowOff>
    </xdr:from>
    <xdr:to>
      <xdr:col>2</xdr:col>
      <xdr:colOff>677418</xdr:colOff>
      <xdr:row>50</xdr:row>
      <xdr:rowOff>204507</xdr:rowOff>
    </xdr:to>
    <xdr:pic>
      <xdr:nvPicPr>
        <xdr:cNvPr id="3" name="Image 2" descr="C:\Users\poupinelle\AppData\Local\Microsoft\Windows\Temporary Internet Files\Content.IE5\SJ4KA16T\thumb-794696_640[1]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duotone>
            <a:prstClr val="black"/>
            <a:srgbClr val="D9C3A5">
              <a:tint val="50000"/>
              <a:satMod val="18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5080" y="7063439"/>
          <a:ext cx="170688" cy="1705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961699</xdr:colOff>
      <xdr:row>50</xdr:row>
      <xdr:rowOff>3663</xdr:rowOff>
    </xdr:from>
    <xdr:to>
      <xdr:col>2</xdr:col>
      <xdr:colOff>1174305</xdr:colOff>
      <xdr:row>50</xdr:row>
      <xdr:rowOff>216145</xdr:rowOff>
    </xdr:to>
    <xdr:pic>
      <xdr:nvPicPr>
        <xdr:cNvPr id="4" name="Image 3" descr="C:\Users\poupinelle\AppData\Local\Microsoft\Windows\Temporary Internet Files\Content.IE5\H1KB66DX\thumb-down-1327084_960_720[1].png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duotone>
            <a:schemeClr val="accent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00049" y="7033113"/>
          <a:ext cx="212606" cy="2124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123825</xdr:colOff>
          <xdr:row>0</xdr:row>
          <xdr:rowOff>0</xdr:rowOff>
        </xdr:from>
        <xdr:to>
          <xdr:col>20</xdr:col>
          <xdr:colOff>9525</xdr:colOff>
          <xdr:row>0</xdr:row>
          <xdr:rowOff>381000</xdr:rowOff>
        </xdr:to>
        <xdr:sp macro="" textlink="">
          <xdr:nvSpPr>
            <xdr:cNvPr id="27649" name="Button 1" hidden="1">
              <a:extLst>
                <a:ext uri="{63B3BB69-23CF-44E3-9099-C40C66FF867C}">
                  <a14:compatExt spid="_x0000_s276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</a:rPr>
                <a:t>Vérifier les doublons</a:t>
              </a:r>
            </a:p>
          </xdr:txBody>
        </xdr:sp>
        <xdr:clientData fPrintsWithSheet="0"/>
      </xdr:twoCellAnchor>
    </mc:Choice>
    <mc:Fallback/>
  </mc:AlternateContent>
  <xdr:twoCellAnchor>
    <xdr:from>
      <xdr:col>31</xdr:col>
      <xdr:colOff>287866</xdr:colOff>
      <xdr:row>0</xdr:row>
      <xdr:rowOff>42333</xdr:rowOff>
    </xdr:from>
    <xdr:to>
      <xdr:col>33</xdr:col>
      <xdr:colOff>0</xdr:colOff>
      <xdr:row>0</xdr:row>
      <xdr:rowOff>195413</xdr:rowOff>
    </xdr:to>
    <xdr:sp macro="" textlink="">
      <xdr:nvSpPr>
        <xdr:cNvPr id="6" name="Flèche droite 5"/>
        <xdr:cNvSpPr/>
      </xdr:nvSpPr>
      <xdr:spPr>
        <a:xfrm>
          <a:off x="10832041" y="42333"/>
          <a:ext cx="663650" cy="15308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0</xdr:row>
          <xdr:rowOff>28575</xdr:rowOff>
        </xdr:from>
        <xdr:to>
          <xdr:col>9</xdr:col>
          <xdr:colOff>133350</xdr:colOff>
          <xdr:row>0</xdr:row>
          <xdr:rowOff>371475</xdr:rowOff>
        </xdr:to>
        <xdr:sp macro="" textlink="">
          <xdr:nvSpPr>
            <xdr:cNvPr id="27650" name="Button 2" hidden="1">
              <a:extLst>
                <a:ext uri="{63B3BB69-23CF-44E3-9099-C40C66FF867C}">
                  <a14:compatExt spid="_x0000_s276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Ras l Bol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76200</xdr:colOff>
          <xdr:row>0</xdr:row>
          <xdr:rowOff>0</xdr:rowOff>
        </xdr:from>
        <xdr:to>
          <xdr:col>31</xdr:col>
          <xdr:colOff>285750</xdr:colOff>
          <xdr:row>0</xdr:row>
          <xdr:rowOff>400050</xdr:rowOff>
        </xdr:to>
        <xdr:sp macro="" textlink="">
          <xdr:nvSpPr>
            <xdr:cNvPr id="27651" name="Button 3" hidden="1">
              <a:extLst>
                <a:ext uri="{63B3BB69-23CF-44E3-9099-C40C66FF867C}">
                  <a14:compatExt spid="_x0000_s276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</a:rPr>
                <a:t>Réduire les compteurs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47625</xdr:colOff>
          <xdr:row>0</xdr:row>
          <xdr:rowOff>0</xdr:rowOff>
        </xdr:from>
        <xdr:to>
          <xdr:col>26</xdr:col>
          <xdr:colOff>66675</xdr:colOff>
          <xdr:row>0</xdr:row>
          <xdr:rowOff>400050</xdr:rowOff>
        </xdr:to>
        <xdr:sp macro="" textlink="">
          <xdr:nvSpPr>
            <xdr:cNvPr id="27652" name="Button 4" hidden="1">
              <a:extLst>
                <a:ext uri="{63B3BB69-23CF-44E3-9099-C40C66FF867C}">
                  <a14:compatExt spid="_x0000_s276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339966"/>
                  </a:solidFill>
                  <a:latin typeface="Calibri"/>
                </a:rPr>
                <a:t>Afficher les compteurs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17104</xdr:colOff>
      <xdr:row>49</xdr:row>
      <xdr:rowOff>91565</xdr:rowOff>
    </xdr:from>
    <xdr:to>
      <xdr:col>2</xdr:col>
      <xdr:colOff>210650</xdr:colOff>
      <xdr:row>51</xdr:row>
      <xdr:rowOff>106644</xdr:rowOff>
    </xdr:to>
    <xdr:pic>
      <xdr:nvPicPr>
        <xdr:cNvPr id="2" name="Image 1" descr="C:\Users\poupinelle\AppData\Local\Microsoft\Windows\Temporary Internet Files\Content.IE5\RRNJ2PWQ\thumb-1435242_640[1]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5454" y="6968615"/>
          <a:ext cx="193546" cy="3865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506730</xdr:colOff>
      <xdr:row>50</xdr:row>
      <xdr:rowOff>33989</xdr:rowOff>
    </xdr:from>
    <xdr:to>
      <xdr:col>2</xdr:col>
      <xdr:colOff>677418</xdr:colOff>
      <xdr:row>50</xdr:row>
      <xdr:rowOff>204507</xdr:rowOff>
    </xdr:to>
    <xdr:pic>
      <xdr:nvPicPr>
        <xdr:cNvPr id="3" name="Image 2" descr="C:\Users\poupinelle\AppData\Local\Microsoft\Windows\Temporary Internet Files\Content.IE5\SJ4KA16T\thumb-794696_640[1]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duotone>
            <a:prstClr val="black"/>
            <a:srgbClr val="D9C3A5">
              <a:tint val="50000"/>
              <a:satMod val="18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5080" y="7063439"/>
          <a:ext cx="170688" cy="1705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961699</xdr:colOff>
      <xdr:row>50</xdr:row>
      <xdr:rowOff>3663</xdr:rowOff>
    </xdr:from>
    <xdr:to>
      <xdr:col>2</xdr:col>
      <xdr:colOff>1174305</xdr:colOff>
      <xdr:row>50</xdr:row>
      <xdr:rowOff>216145</xdr:rowOff>
    </xdr:to>
    <xdr:pic>
      <xdr:nvPicPr>
        <xdr:cNvPr id="4" name="Image 3" descr="C:\Users\poupinelle\AppData\Local\Microsoft\Windows\Temporary Internet Files\Content.IE5\H1KB66DX\thumb-down-1327084_960_720[1].png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duotone>
            <a:schemeClr val="accent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00049" y="7033113"/>
          <a:ext cx="212606" cy="2124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123825</xdr:colOff>
          <xdr:row>0</xdr:row>
          <xdr:rowOff>0</xdr:rowOff>
        </xdr:from>
        <xdr:to>
          <xdr:col>20</xdr:col>
          <xdr:colOff>9525</xdr:colOff>
          <xdr:row>0</xdr:row>
          <xdr:rowOff>381000</xdr:rowOff>
        </xdr:to>
        <xdr:sp macro="" textlink="">
          <xdr:nvSpPr>
            <xdr:cNvPr id="28673" name="Button 1" hidden="1">
              <a:extLst>
                <a:ext uri="{63B3BB69-23CF-44E3-9099-C40C66FF867C}">
                  <a14:compatExt spid="_x0000_s286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</a:rPr>
                <a:t>Vérifier les doublons</a:t>
              </a:r>
            </a:p>
          </xdr:txBody>
        </xdr:sp>
        <xdr:clientData fPrintsWithSheet="0"/>
      </xdr:twoCellAnchor>
    </mc:Choice>
    <mc:Fallback/>
  </mc:AlternateContent>
  <xdr:twoCellAnchor>
    <xdr:from>
      <xdr:col>31</xdr:col>
      <xdr:colOff>287866</xdr:colOff>
      <xdr:row>0</xdr:row>
      <xdr:rowOff>42333</xdr:rowOff>
    </xdr:from>
    <xdr:to>
      <xdr:col>33</xdr:col>
      <xdr:colOff>484791</xdr:colOff>
      <xdr:row>0</xdr:row>
      <xdr:rowOff>195413</xdr:rowOff>
    </xdr:to>
    <xdr:sp macro="" textlink="">
      <xdr:nvSpPr>
        <xdr:cNvPr id="6" name="Flèche droite 5"/>
        <xdr:cNvSpPr/>
      </xdr:nvSpPr>
      <xdr:spPr>
        <a:xfrm>
          <a:off x="10832041" y="42333"/>
          <a:ext cx="663650" cy="15308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0</xdr:row>
          <xdr:rowOff>28575</xdr:rowOff>
        </xdr:from>
        <xdr:to>
          <xdr:col>9</xdr:col>
          <xdr:colOff>133350</xdr:colOff>
          <xdr:row>0</xdr:row>
          <xdr:rowOff>371475</xdr:rowOff>
        </xdr:to>
        <xdr:sp macro="" textlink="">
          <xdr:nvSpPr>
            <xdr:cNvPr id="28674" name="Button 2" hidden="1">
              <a:extLst>
                <a:ext uri="{63B3BB69-23CF-44E3-9099-C40C66FF867C}">
                  <a14:compatExt spid="_x0000_s286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Ras l Bol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76200</xdr:colOff>
          <xdr:row>0</xdr:row>
          <xdr:rowOff>0</xdr:rowOff>
        </xdr:from>
        <xdr:to>
          <xdr:col>31</xdr:col>
          <xdr:colOff>285750</xdr:colOff>
          <xdr:row>0</xdr:row>
          <xdr:rowOff>400050</xdr:rowOff>
        </xdr:to>
        <xdr:sp macro="" textlink="">
          <xdr:nvSpPr>
            <xdr:cNvPr id="28675" name="Button 3" hidden="1">
              <a:extLst>
                <a:ext uri="{63B3BB69-23CF-44E3-9099-C40C66FF867C}">
                  <a14:compatExt spid="_x0000_s286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</a:rPr>
                <a:t>Réduire les compteurs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47625</xdr:colOff>
          <xdr:row>0</xdr:row>
          <xdr:rowOff>0</xdr:rowOff>
        </xdr:from>
        <xdr:to>
          <xdr:col>26</xdr:col>
          <xdr:colOff>66675</xdr:colOff>
          <xdr:row>0</xdr:row>
          <xdr:rowOff>400050</xdr:rowOff>
        </xdr:to>
        <xdr:sp macro="" textlink="">
          <xdr:nvSpPr>
            <xdr:cNvPr id="28676" name="Button 4" hidden="1">
              <a:extLst>
                <a:ext uri="{63B3BB69-23CF-44E3-9099-C40C66FF867C}">
                  <a14:compatExt spid="_x0000_s286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339966"/>
                  </a:solidFill>
                  <a:latin typeface="Calibri"/>
                </a:rPr>
                <a:t>Afficher les compteurs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17104</xdr:colOff>
      <xdr:row>49</xdr:row>
      <xdr:rowOff>91565</xdr:rowOff>
    </xdr:from>
    <xdr:to>
      <xdr:col>2</xdr:col>
      <xdr:colOff>210650</xdr:colOff>
      <xdr:row>51</xdr:row>
      <xdr:rowOff>106644</xdr:rowOff>
    </xdr:to>
    <xdr:pic>
      <xdr:nvPicPr>
        <xdr:cNvPr id="2" name="Image 1" descr="C:\Users\poupinelle\AppData\Local\Microsoft\Windows\Temporary Internet Files\Content.IE5\RRNJ2PWQ\thumb-1435242_640[1]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5454" y="6968615"/>
          <a:ext cx="193546" cy="3865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506730</xdr:colOff>
      <xdr:row>50</xdr:row>
      <xdr:rowOff>33989</xdr:rowOff>
    </xdr:from>
    <xdr:to>
      <xdr:col>2</xdr:col>
      <xdr:colOff>677418</xdr:colOff>
      <xdr:row>50</xdr:row>
      <xdr:rowOff>204507</xdr:rowOff>
    </xdr:to>
    <xdr:pic>
      <xdr:nvPicPr>
        <xdr:cNvPr id="3" name="Image 2" descr="C:\Users\poupinelle\AppData\Local\Microsoft\Windows\Temporary Internet Files\Content.IE5\SJ4KA16T\thumb-794696_640[1]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duotone>
            <a:prstClr val="black"/>
            <a:srgbClr val="D9C3A5">
              <a:tint val="50000"/>
              <a:satMod val="18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5080" y="7063439"/>
          <a:ext cx="170688" cy="1705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961699</xdr:colOff>
      <xdr:row>50</xdr:row>
      <xdr:rowOff>3663</xdr:rowOff>
    </xdr:from>
    <xdr:to>
      <xdr:col>2</xdr:col>
      <xdr:colOff>1174305</xdr:colOff>
      <xdr:row>50</xdr:row>
      <xdr:rowOff>216145</xdr:rowOff>
    </xdr:to>
    <xdr:pic>
      <xdr:nvPicPr>
        <xdr:cNvPr id="4" name="Image 3" descr="C:\Users\poupinelle\AppData\Local\Microsoft\Windows\Temporary Internet Files\Content.IE5\H1KB66DX\thumb-down-1327084_960_720[1].png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duotone>
            <a:schemeClr val="accent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00049" y="7033113"/>
          <a:ext cx="212606" cy="2124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123825</xdr:colOff>
          <xdr:row>0</xdr:row>
          <xdr:rowOff>0</xdr:rowOff>
        </xdr:from>
        <xdr:to>
          <xdr:col>20</xdr:col>
          <xdr:colOff>9525</xdr:colOff>
          <xdr:row>0</xdr:row>
          <xdr:rowOff>381000</xdr:rowOff>
        </xdr:to>
        <xdr:sp macro="" textlink="">
          <xdr:nvSpPr>
            <xdr:cNvPr id="29697" name="Button 1" hidden="1">
              <a:extLst>
                <a:ext uri="{63B3BB69-23CF-44E3-9099-C40C66FF867C}">
                  <a14:compatExt spid="_x0000_s296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</a:rPr>
                <a:t>Vérifier les doublons</a:t>
              </a:r>
            </a:p>
          </xdr:txBody>
        </xdr:sp>
        <xdr:clientData fPrintsWithSheet="0"/>
      </xdr:twoCellAnchor>
    </mc:Choice>
    <mc:Fallback/>
  </mc:AlternateContent>
  <xdr:twoCellAnchor>
    <xdr:from>
      <xdr:col>31</xdr:col>
      <xdr:colOff>287866</xdr:colOff>
      <xdr:row>0</xdr:row>
      <xdr:rowOff>42333</xdr:rowOff>
    </xdr:from>
    <xdr:to>
      <xdr:col>33</xdr:col>
      <xdr:colOff>0</xdr:colOff>
      <xdr:row>0</xdr:row>
      <xdr:rowOff>195413</xdr:rowOff>
    </xdr:to>
    <xdr:sp macro="" textlink="">
      <xdr:nvSpPr>
        <xdr:cNvPr id="6" name="Flèche droite 5"/>
        <xdr:cNvSpPr/>
      </xdr:nvSpPr>
      <xdr:spPr>
        <a:xfrm>
          <a:off x="10832041" y="42333"/>
          <a:ext cx="663650" cy="15308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0</xdr:row>
          <xdr:rowOff>28575</xdr:rowOff>
        </xdr:from>
        <xdr:to>
          <xdr:col>9</xdr:col>
          <xdr:colOff>133350</xdr:colOff>
          <xdr:row>0</xdr:row>
          <xdr:rowOff>371475</xdr:rowOff>
        </xdr:to>
        <xdr:sp macro="" textlink="">
          <xdr:nvSpPr>
            <xdr:cNvPr id="29698" name="Button 2" hidden="1">
              <a:extLst>
                <a:ext uri="{63B3BB69-23CF-44E3-9099-C40C66FF867C}">
                  <a14:compatExt spid="_x0000_s296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Ras l Bol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76200</xdr:colOff>
          <xdr:row>0</xdr:row>
          <xdr:rowOff>0</xdr:rowOff>
        </xdr:from>
        <xdr:to>
          <xdr:col>31</xdr:col>
          <xdr:colOff>285750</xdr:colOff>
          <xdr:row>0</xdr:row>
          <xdr:rowOff>400050</xdr:rowOff>
        </xdr:to>
        <xdr:sp macro="" textlink="">
          <xdr:nvSpPr>
            <xdr:cNvPr id="29699" name="Button 3" hidden="1">
              <a:extLst>
                <a:ext uri="{63B3BB69-23CF-44E3-9099-C40C66FF867C}">
                  <a14:compatExt spid="_x0000_s296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</a:rPr>
                <a:t>Réduire les compteurs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47625</xdr:colOff>
          <xdr:row>0</xdr:row>
          <xdr:rowOff>0</xdr:rowOff>
        </xdr:from>
        <xdr:to>
          <xdr:col>26</xdr:col>
          <xdr:colOff>66675</xdr:colOff>
          <xdr:row>0</xdr:row>
          <xdr:rowOff>400050</xdr:rowOff>
        </xdr:to>
        <xdr:sp macro="" textlink="">
          <xdr:nvSpPr>
            <xdr:cNvPr id="29700" name="Button 4" hidden="1">
              <a:extLst>
                <a:ext uri="{63B3BB69-23CF-44E3-9099-C40C66FF867C}">
                  <a14:compatExt spid="_x0000_s297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339966"/>
                  </a:solidFill>
                  <a:latin typeface="Calibri"/>
                </a:rPr>
                <a:t>Afficher les compteurs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17104</xdr:colOff>
      <xdr:row>49</xdr:row>
      <xdr:rowOff>91565</xdr:rowOff>
    </xdr:from>
    <xdr:to>
      <xdr:col>2</xdr:col>
      <xdr:colOff>210650</xdr:colOff>
      <xdr:row>51</xdr:row>
      <xdr:rowOff>106644</xdr:rowOff>
    </xdr:to>
    <xdr:pic>
      <xdr:nvPicPr>
        <xdr:cNvPr id="2" name="Image 1" descr="C:\Users\poupinelle\AppData\Local\Microsoft\Windows\Temporary Internet Files\Content.IE5\RRNJ2PWQ\thumb-1435242_640[1]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5454" y="6968615"/>
          <a:ext cx="193546" cy="3865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506730</xdr:colOff>
      <xdr:row>50</xdr:row>
      <xdr:rowOff>33989</xdr:rowOff>
    </xdr:from>
    <xdr:to>
      <xdr:col>2</xdr:col>
      <xdr:colOff>677418</xdr:colOff>
      <xdr:row>50</xdr:row>
      <xdr:rowOff>204507</xdr:rowOff>
    </xdr:to>
    <xdr:pic>
      <xdr:nvPicPr>
        <xdr:cNvPr id="3" name="Image 2" descr="C:\Users\poupinelle\AppData\Local\Microsoft\Windows\Temporary Internet Files\Content.IE5\SJ4KA16T\thumb-794696_640[1]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duotone>
            <a:prstClr val="black"/>
            <a:srgbClr val="D9C3A5">
              <a:tint val="50000"/>
              <a:satMod val="18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5080" y="7063439"/>
          <a:ext cx="170688" cy="1705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961699</xdr:colOff>
      <xdr:row>50</xdr:row>
      <xdr:rowOff>3663</xdr:rowOff>
    </xdr:from>
    <xdr:to>
      <xdr:col>2</xdr:col>
      <xdr:colOff>1174305</xdr:colOff>
      <xdr:row>50</xdr:row>
      <xdr:rowOff>216145</xdr:rowOff>
    </xdr:to>
    <xdr:pic>
      <xdr:nvPicPr>
        <xdr:cNvPr id="4" name="Image 3" descr="C:\Users\poupinelle\AppData\Local\Microsoft\Windows\Temporary Internet Files\Content.IE5\H1KB66DX\thumb-down-1327084_960_720[1].png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duotone>
            <a:schemeClr val="accent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00049" y="7033113"/>
          <a:ext cx="212606" cy="2124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123825</xdr:colOff>
          <xdr:row>0</xdr:row>
          <xdr:rowOff>0</xdr:rowOff>
        </xdr:from>
        <xdr:to>
          <xdr:col>20</xdr:col>
          <xdr:colOff>9525</xdr:colOff>
          <xdr:row>0</xdr:row>
          <xdr:rowOff>381000</xdr:rowOff>
        </xdr:to>
        <xdr:sp macro="" textlink="">
          <xdr:nvSpPr>
            <xdr:cNvPr id="30721" name="Button 1" hidden="1">
              <a:extLst>
                <a:ext uri="{63B3BB69-23CF-44E3-9099-C40C66FF867C}">
                  <a14:compatExt spid="_x0000_s307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</a:rPr>
                <a:t>Vérifier les doublons</a:t>
              </a:r>
            </a:p>
          </xdr:txBody>
        </xdr:sp>
        <xdr:clientData fPrintsWithSheet="0"/>
      </xdr:twoCellAnchor>
    </mc:Choice>
    <mc:Fallback/>
  </mc:AlternateContent>
  <xdr:twoCellAnchor>
    <xdr:from>
      <xdr:col>31</xdr:col>
      <xdr:colOff>287866</xdr:colOff>
      <xdr:row>0</xdr:row>
      <xdr:rowOff>42333</xdr:rowOff>
    </xdr:from>
    <xdr:to>
      <xdr:col>33</xdr:col>
      <xdr:colOff>484791</xdr:colOff>
      <xdr:row>0</xdr:row>
      <xdr:rowOff>195413</xdr:rowOff>
    </xdr:to>
    <xdr:sp macro="" textlink="">
      <xdr:nvSpPr>
        <xdr:cNvPr id="6" name="Flèche droite 5"/>
        <xdr:cNvSpPr/>
      </xdr:nvSpPr>
      <xdr:spPr>
        <a:xfrm>
          <a:off x="10832041" y="42333"/>
          <a:ext cx="663650" cy="15308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0</xdr:row>
          <xdr:rowOff>28575</xdr:rowOff>
        </xdr:from>
        <xdr:to>
          <xdr:col>9</xdr:col>
          <xdr:colOff>133350</xdr:colOff>
          <xdr:row>0</xdr:row>
          <xdr:rowOff>371475</xdr:rowOff>
        </xdr:to>
        <xdr:sp macro="" textlink="">
          <xdr:nvSpPr>
            <xdr:cNvPr id="30722" name="Button 2" hidden="1">
              <a:extLst>
                <a:ext uri="{63B3BB69-23CF-44E3-9099-C40C66FF867C}">
                  <a14:compatExt spid="_x0000_s307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Ras l Bol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76200</xdr:colOff>
          <xdr:row>0</xdr:row>
          <xdr:rowOff>0</xdr:rowOff>
        </xdr:from>
        <xdr:to>
          <xdr:col>31</xdr:col>
          <xdr:colOff>285750</xdr:colOff>
          <xdr:row>0</xdr:row>
          <xdr:rowOff>400050</xdr:rowOff>
        </xdr:to>
        <xdr:sp macro="" textlink="">
          <xdr:nvSpPr>
            <xdr:cNvPr id="30723" name="Button 3" hidden="1">
              <a:extLst>
                <a:ext uri="{63B3BB69-23CF-44E3-9099-C40C66FF867C}">
                  <a14:compatExt spid="_x0000_s307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</a:rPr>
                <a:t>Réduire les compteurs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47625</xdr:colOff>
          <xdr:row>0</xdr:row>
          <xdr:rowOff>0</xdr:rowOff>
        </xdr:from>
        <xdr:to>
          <xdr:col>26</xdr:col>
          <xdr:colOff>66675</xdr:colOff>
          <xdr:row>0</xdr:row>
          <xdr:rowOff>400050</xdr:rowOff>
        </xdr:to>
        <xdr:sp macro="" textlink="">
          <xdr:nvSpPr>
            <xdr:cNvPr id="30724" name="Button 4" hidden="1">
              <a:extLst>
                <a:ext uri="{63B3BB69-23CF-44E3-9099-C40C66FF867C}">
                  <a14:compatExt spid="_x0000_s307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339966"/>
                  </a:solidFill>
                  <a:latin typeface="Calibri"/>
                </a:rPr>
                <a:t>Afficher les compteurs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17104</xdr:colOff>
      <xdr:row>49</xdr:row>
      <xdr:rowOff>91565</xdr:rowOff>
    </xdr:from>
    <xdr:to>
      <xdr:col>2</xdr:col>
      <xdr:colOff>210650</xdr:colOff>
      <xdr:row>51</xdr:row>
      <xdr:rowOff>106644</xdr:rowOff>
    </xdr:to>
    <xdr:pic>
      <xdr:nvPicPr>
        <xdr:cNvPr id="2" name="Image 1" descr="C:\Users\poupinelle\AppData\Local\Microsoft\Windows\Temporary Internet Files\Content.IE5\RRNJ2PWQ\thumb-1435242_640[1]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5454" y="6968615"/>
          <a:ext cx="193546" cy="3865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506730</xdr:colOff>
      <xdr:row>50</xdr:row>
      <xdr:rowOff>33989</xdr:rowOff>
    </xdr:from>
    <xdr:to>
      <xdr:col>2</xdr:col>
      <xdr:colOff>677418</xdr:colOff>
      <xdr:row>50</xdr:row>
      <xdr:rowOff>204507</xdr:rowOff>
    </xdr:to>
    <xdr:pic>
      <xdr:nvPicPr>
        <xdr:cNvPr id="3" name="Image 2" descr="C:\Users\poupinelle\AppData\Local\Microsoft\Windows\Temporary Internet Files\Content.IE5\SJ4KA16T\thumb-794696_640[1]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duotone>
            <a:prstClr val="black"/>
            <a:srgbClr val="D9C3A5">
              <a:tint val="50000"/>
              <a:satMod val="18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5080" y="7063439"/>
          <a:ext cx="170688" cy="1705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961699</xdr:colOff>
      <xdr:row>50</xdr:row>
      <xdr:rowOff>3663</xdr:rowOff>
    </xdr:from>
    <xdr:to>
      <xdr:col>2</xdr:col>
      <xdr:colOff>1174305</xdr:colOff>
      <xdr:row>50</xdr:row>
      <xdr:rowOff>216145</xdr:rowOff>
    </xdr:to>
    <xdr:pic>
      <xdr:nvPicPr>
        <xdr:cNvPr id="4" name="Image 3" descr="C:\Users\poupinelle\AppData\Local\Microsoft\Windows\Temporary Internet Files\Content.IE5\H1KB66DX\thumb-down-1327084_960_720[1].png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duotone>
            <a:schemeClr val="accent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00049" y="7033113"/>
          <a:ext cx="212606" cy="2124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123825</xdr:colOff>
          <xdr:row>0</xdr:row>
          <xdr:rowOff>0</xdr:rowOff>
        </xdr:from>
        <xdr:to>
          <xdr:col>20</xdr:col>
          <xdr:colOff>9525</xdr:colOff>
          <xdr:row>0</xdr:row>
          <xdr:rowOff>381000</xdr:rowOff>
        </xdr:to>
        <xdr:sp macro="" textlink="">
          <xdr:nvSpPr>
            <xdr:cNvPr id="31745" name="Button 1" hidden="1">
              <a:extLst>
                <a:ext uri="{63B3BB69-23CF-44E3-9099-C40C66FF867C}">
                  <a14:compatExt spid="_x0000_s317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</a:rPr>
                <a:t>Vérifier les doublons</a:t>
              </a:r>
            </a:p>
          </xdr:txBody>
        </xdr:sp>
        <xdr:clientData fPrintsWithSheet="0"/>
      </xdr:twoCellAnchor>
    </mc:Choice>
    <mc:Fallback/>
  </mc:AlternateContent>
  <xdr:twoCellAnchor>
    <xdr:from>
      <xdr:col>31</xdr:col>
      <xdr:colOff>287866</xdr:colOff>
      <xdr:row>0</xdr:row>
      <xdr:rowOff>42333</xdr:rowOff>
    </xdr:from>
    <xdr:to>
      <xdr:col>33</xdr:col>
      <xdr:colOff>484791</xdr:colOff>
      <xdr:row>0</xdr:row>
      <xdr:rowOff>195413</xdr:rowOff>
    </xdr:to>
    <xdr:sp macro="" textlink="">
      <xdr:nvSpPr>
        <xdr:cNvPr id="6" name="Flèche droite 5"/>
        <xdr:cNvSpPr/>
      </xdr:nvSpPr>
      <xdr:spPr>
        <a:xfrm>
          <a:off x="10832041" y="42333"/>
          <a:ext cx="663650" cy="15308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0</xdr:row>
          <xdr:rowOff>28575</xdr:rowOff>
        </xdr:from>
        <xdr:to>
          <xdr:col>9</xdr:col>
          <xdr:colOff>133350</xdr:colOff>
          <xdr:row>0</xdr:row>
          <xdr:rowOff>371475</xdr:rowOff>
        </xdr:to>
        <xdr:sp macro="" textlink="">
          <xdr:nvSpPr>
            <xdr:cNvPr id="31746" name="Button 2" hidden="1">
              <a:extLst>
                <a:ext uri="{63B3BB69-23CF-44E3-9099-C40C66FF867C}">
                  <a14:compatExt spid="_x0000_s317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Ras l Bol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76200</xdr:colOff>
          <xdr:row>0</xdr:row>
          <xdr:rowOff>0</xdr:rowOff>
        </xdr:from>
        <xdr:to>
          <xdr:col>31</xdr:col>
          <xdr:colOff>285750</xdr:colOff>
          <xdr:row>0</xdr:row>
          <xdr:rowOff>400050</xdr:rowOff>
        </xdr:to>
        <xdr:sp macro="" textlink="">
          <xdr:nvSpPr>
            <xdr:cNvPr id="31747" name="Button 3" hidden="1">
              <a:extLst>
                <a:ext uri="{63B3BB69-23CF-44E3-9099-C40C66FF867C}">
                  <a14:compatExt spid="_x0000_s317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</a:rPr>
                <a:t>Réduire les compteurs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47625</xdr:colOff>
          <xdr:row>0</xdr:row>
          <xdr:rowOff>0</xdr:rowOff>
        </xdr:from>
        <xdr:to>
          <xdr:col>26</xdr:col>
          <xdr:colOff>66675</xdr:colOff>
          <xdr:row>0</xdr:row>
          <xdr:rowOff>400050</xdr:rowOff>
        </xdr:to>
        <xdr:sp macro="" textlink="">
          <xdr:nvSpPr>
            <xdr:cNvPr id="31748" name="Button 4" hidden="1">
              <a:extLst>
                <a:ext uri="{63B3BB69-23CF-44E3-9099-C40C66FF867C}">
                  <a14:compatExt spid="_x0000_s317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339966"/>
                  </a:solidFill>
                  <a:latin typeface="Calibri"/>
                </a:rPr>
                <a:t>Afficher les compteurs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17104</xdr:colOff>
      <xdr:row>49</xdr:row>
      <xdr:rowOff>91565</xdr:rowOff>
    </xdr:from>
    <xdr:to>
      <xdr:col>2</xdr:col>
      <xdr:colOff>210650</xdr:colOff>
      <xdr:row>51</xdr:row>
      <xdr:rowOff>106644</xdr:rowOff>
    </xdr:to>
    <xdr:pic>
      <xdr:nvPicPr>
        <xdr:cNvPr id="2" name="Image 1" descr="C:\Users\poupinelle\AppData\Local\Microsoft\Windows\Temporary Internet Files\Content.IE5\RRNJ2PWQ\thumb-1435242_640[1]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5454" y="6968615"/>
          <a:ext cx="193546" cy="3865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506730</xdr:colOff>
      <xdr:row>50</xdr:row>
      <xdr:rowOff>33989</xdr:rowOff>
    </xdr:from>
    <xdr:to>
      <xdr:col>2</xdr:col>
      <xdr:colOff>677418</xdr:colOff>
      <xdr:row>50</xdr:row>
      <xdr:rowOff>204507</xdr:rowOff>
    </xdr:to>
    <xdr:pic>
      <xdr:nvPicPr>
        <xdr:cNvPr id="3" name="Image 2" descr="C:\Users\poupinelle\AppData\Local\Microsoft\Windows\Temporary Internet Files\Content.IE5\SJ4KA16T\thumb-794696_640[1]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duotone>
            <a:prstClr val="black"/>
            <a:srgbClr val="D9C3A5">
              <a:tint val="50000"/>
              <a:satMod val="18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5080" y="7063439"/>
          <a:ext cx="170688" cy="1705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961699</xdr:colOff>
      <xdr:row>50</xdr:row>
      <xdr:rowOff>3663</xdr:rowOff>
    </xdr:from>
    <xdr:to>
      <xdr:col>2</xdr:col>
      <xdr:colOff>1174305</xdr:colOff>
      <xdr:row>50</xdr:row>
      <xdr:rowOff>216145</xdr:rowOff>
    </xdr:to>
    <xdr:pic>
      <xdr:nvPicPr>
        <xdr:cNvPr id="4" name="Image 3" descr="C:\Users\poupinelle\AppData\Local\Microsoft\Windows\Temporary Internet Files\Content.IE5\H1KB66DX\thumb-down-1327084_960_720[1].png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duotone>
            <a:schemeClr val="accent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00049" y="7033113"/>
          <a:ext cx="212606" cy="2124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123825</xdr:colOff>
          <xdr:row>0</xdr:row>
          <xdr:rowOff>0</xdr:rowOff>
        </xdr:from>
        <xdr:to>
          <xdr:col>20</xdr:col>
          <xdr:colOff>9525</xdr:colOff>
          <xdr:row>0</xdr:row>
          <xdr:rowOff>381000</xdr:rowOff>
        </xdr:to>
        <xdr:sp macro="" textlink="">
          <xdr:nvSpPr>
            <xdr:cNvPr id="32769" name="Button 1" hidden="1">
              <a:extLst>
                <a:ext uri="{63B3BB69-23CF-44E3-9099-C40C66FF867C}">
                  <a14:compatExt spid="_x0000_s327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</a:rPr>
                <a:t>Vérifier les doublons</a:t>
              </a:r>
            </a:p>
          </xdr:txBody>
        </xdr:sp>
        <xdr:clientData fPrintsWithSheet="0"/>
      </xdr:twoCellAnchor>
    </mc:Choice>
    <mc:Fallback/>
  </mc:AlternateContent>
  <xdr:twoCellAnchor>
    <xdr:from>
      <xdr:col>31</xdr:col>
      <xdr:colOff>287866</xdr:colOff>
      <xdr:row>0</xdr:row>
      <xdr:rowOff>42333</xdr:rowOff>
    </xdr:from>
    <xdr:to>
      <xdr:col>33</xdr:col>
      <xdr:colOff>0</xdr:colOff>
      <xdr:row>0</xdr:row>
      <xdr:rowOff>195413</xdr:rowOff>
    </xdr:to>
    <xdr:sp macro="" textlink="">
      <xdr:nvSpPr>
        <xdr:cNvPr id="6" name="Flèche droite 5"/>
        <xdr:cNvSpPr/>
      </xdr:nvSpPr>
      <xdr:spPr>
        <a:xfrm>
          <a:off x="10832041" y="42333"/>
          <a:ext cx="663650" cy="15308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0</xdr:row>
          <xdr:rowOff>28575</xdr:rowOff>
        </xdr:from>
        <xdr:to>
          <xdr:col>9</xdr:col>
          <xdr:colOff>133350</xdr:colOff>
          <xdr:row>0</xdr:row>
          <xdr:rowOff>371475</xdr:rowOff>
        </xdr:to>
        <xdr:sp macro="" textlink="">
          <xdr:nvSpPr>
            <xdr:cNvPr id="32770" name="Button 2" hidden="1">
              <a:extLst>
                <a:ext uri="{63B3BB69-23CF-44E3-9099-C40C66FF867C}">
                  <a14:compatExt spid="_x0000_s327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Ras l Bol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76200</xdr:colOff>
          <xdr:row>0</xdr:row>
          <xdr:rowOff>0</xdr:rowOff>
        </xdr:from>
        <xdr:to>
          <xdr:col>31</xdr:col>
          <xdr:colOff>285750</xdr:colOff>
          <xdr:row>0</xdr:row>
          <xdr:rowOff>400050</xdr:rowOff>
        </xdr:to>
        <xdr:sp macro="" textlink="">
          <xdr:nvSpPr>
            <xdr:cNvPr id="32771" name="Button 3" hidden="1">
              <a:extLst>
                <a:ext uri="{63B3BB69-23CF-44E3-9099-C40C66FF867C}">
                  <a14:compatExt spid="_x0000_s327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</a:rPr>
                <a:t>Réduire les compteurs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47625</xdr:colOff>
          <xdr:row>0</xdr:row>
          <xdr:rowOff>0</xdr:rowOff>
        </xdr:from>
        <xdr:to>
          <xdr:col>26</xdr:col>
          <xdr:colOff>66675</xdr:colOff>
          <xdr:row>0</xdr:row>
          <xdr:rowOff>400050</xdr:rowOff>
        </xdr:to>
        <xdr:sp macro="" textlink="">
          <xdr:nvSpPr>
            <xdr:cNvPr id="32772" name="Button 4" hidden="1">
              <a:extLst>
                <a:ext uri="{63B3BB69-23CF-44E3-9099-C40C66FF867C}">
                  <a14:compatExt spid="_x0000_s327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339966"/>
                  </a:solidFill>
                  <a:latin typeface="Calibri"/>
                </a:rPr>
                <a:t>Afficher les compteurs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17104</xdr:colOff>
      <xdr:row>49</xdr:row>
      <xdr:rowOff>91565</xdr:rowOff>
    </xdr:from>
    <xdr:to>
      <xdr:col>2</xdr:col>
      <xdr:colOff>210650</xdr:colOff>
      <xdr:row>51</xdr:row>
      <xdr:rowOff>106644</xdr:rowOff>
    </xdr:to>
    <xdr:pic>
      <xdr:nvPicPr>
        <xdr:cNvPr id="2" name="Image 1" descr="C:\Users\poupinelle\AppData\Local\Microsoft\Windows\Temporary Internet Files\Content.IE5\RRNJ2PWQ\thumb-1435242_640[1]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5454" y="6968615"/>
          <a:ext cx="193546" cy="3865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506730</xdr:colOff>
      <xdr:row>50</xdr:row>
      <xdr:rowOff>33989</xdr:rowOff>
    </xdr:from>
    <xdr:to>
      <xdr:col>2</xdr:col>
      <xdr:colOff>677418</xdr:colOff>
      <xdr:row>50</xdr:row>
      <xdr:rowOff>204507</xdr:rowOff>
    </xdr:to>
    <xdr:pic>
      <xdr:nvPicPr>
        <xdr:cNvPr id="3" name="Image 2" descr="C:\Users\poupinelle\AppData\Local\Microsoft\Windows\Temporary Internet Files\Content.IE5\SJ4KA16T\thumb-794696_640[1]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duotone>
            <a:prstClr val="black"/>
            <a:srgbClr val="D9C3A5">
              <a:tint val="50000"/>
              <a:satMod val="18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5080" y="7063439"/>
          <a:ext cx="170688" cy="1705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961699</xdr:colOff>
      <xdr:row>50</xdr:row>
      <xdr:rowOff>3663</xdr:rowOff>
    </xdr:from>
    <xdr:to>
      <xdr:col>2</xdr:col>
      <xdr:colOff>1174305</xdr:colOff>
      <xdr:row>50</xdr:row>
      <xdr:rowOff>216145</xdr:rowOff>
    </xdr:to>
    <xdr:pic>
      <xdr:nvPicPr>
        <xdr:cNvPr id="4" name="Image 3" descr="C:\Users\poupinelle\AppData\Local\Microsoft\Windows\Temporary Internet Files\Content.IE5\H1KB66DX\thumb-down-1327084_960_720[1].png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duotone>
            <a:schemeClr val="accent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00049" y="7033113"/>
          <a:ext cx="212606" cy="2124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123825</xdr:colOff>
          <xdr:row>0</xdr:row>
          <xdr:rowOff>0</xdr:rowOff>
        </xdr:from>
        <xdr:to>
          <xdr:col>20</xdr:col>
          <xdr:colOff>9525</xdr:colOff>
          <xdr:row>0</xdr:row>
          <xdr:rowOff>381000</xdr:rowOff>
        </xdr:to>
        <xdr:sp macro="" textlink="">
          <xdr:nvSpPr>
            <xdr:cNvPr id="33793" name="Button 1" hidden="1">
              <a:extLst>
                <a:ext uri="{63B3BB69-23CF-44E3-9099-C40C66FF867C}">
                  <a14:compatExt spid="_x0000_s337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</a:rPr>
                <a:t>Vérifier les doublons</a:t>
              </a:r>
            </a:p>
          </xdr:txBody>
        </xdr:sp>
        <xdr:clientData fPrintsWithSheet="0"/>
      </xdr:twoCellAnchor>
    </mc:Choice>
    <mc:Fallback/>
  </mc:AlternateContent>
  <xdr:twoCellAnchor>
    <xdr:from>
      <xdr:col>31</xdr:col>
      <xdr:colOff>287866</xdr:colOff>
      <xdr:row>0</xdr:row>
      <xdr:rowOff>42333</xdr:rowOff>
    </xdr:from>
    <xdr:to>
      <xdr:col>33</xdr:col>
      <xdr:colOff>484791</xdr:colOff>
      <xdr:row>0</xdr:row>
      <xdr:rowOff>195413</xdr:rowOff>
    </xdr:to>
    <xdr:sp macro="" textlink="">
      <xdr:nvSpPr>
        <xdr:cNvPr id="6" name="Flèche droite 5"/>
        <xdr:cNvSpPr/>
      </xdr:nvSpPr>
      <xdr:spPr>
        <a:xfrm>
          <a:off x="10832041" y="42333"/>
          <a:ext cx="663650" cy="15308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0</xdr:row>
          <xdr:rowOff>28575</xdr:rowOff>
        </xdr:from>
        <xdr:to>
          <xdr:col>9</xdr:col>
          <xdr:colOff>133350</xdr:colOff>
          <xdr:row>0</xdr:row>
          <xdr:rowOff>371475</xdr:rowOff>
        </xdr:to>
        <xdr:sp macro="" textlink="">
          <xdr:nvSpPr>
            <xdr:cNvPr id="33794" name="Button 2" hidden="1">
              <a:extLst>
                <a:ext uri="{63B3BB69-23CF-44E3-9099-C40C66FF867C}">
                  <a14:compatExt spid="_x0000_s337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Ras l Bol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76200</xdr:colOff>
          <xdr:row>0</xdr:row>
          <xdr:rowOff>0</xdr:rowOff>
        </xdr:from>
        <xdr:to>
          <xdr:col>31</xdr:col>
          <xdr:colOff>285750</xdr:colOff>
          <xdr:row>0</xdr:row>
          <xdr:rowOff>400050</xdr:rowOff>
        </xdr:to>
        <xdr:sp macro="" textlink="">
          <xdr:nvSpPr>
            <xdr:cNvPr id="33795" name="Button 3" hidden="1">
              <a:extLst>
                <a:ext uri="{63B3BB69-23CF-44E3-9099-C40C66FF867C}">
                  <a14:compatExt spid="_x0000_s337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</a:rPr>
                <a:t>Réduire les compteurs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47625</xdr:colOff>
          <xdr:row>0</xdr:row>
          <xdr:rowOff>0</xdr:rowOff>
        </xdr:from>
        <xdr:to>
          <xdr:col>26</xdr:col>
          <xdr:colOff>66675</xdr:colOff>
          <xdr:row>0</xdr:row>
          <xdr:rowOff>400050</xdr:rowOff>
        </xdr:to>
        <xdr:sp macro="" textlink="">
          <xdr:nvSpPr>
            <xdr:cNvPr id="33796" name="Button 4" hidden="1">
              <a:extLst>
                <a:ext uri="{63B3BB69-23CF-44E3-9099-C40C66FF867C}">
                  <a14:compatExt spid="_x0000_s337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339966"/>
                  </a:solidFill>
                  <a:latin typeface="Calibri"/>
                </a:rPr>
                <a:t>Afficher les compteurs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17104</xdr:colOff>
      <xdr:row>49</xdr:row>
      <xdr:rowOff>91565</xdr:rowOff>
    </xdr:from>
    <xdr:to>
      <xdr:col>2</xdr:col>
      <xdr:colOff>210650</xdr:colOff>
      <xdr:row>51</xdr:row>
      <xdr:rowOff>106644</xdr:rowOff>
    </xdr:to>
    <xdr:pic>
      <xdr:nvPicPr>
        <xdr:cNvPr id="2" name="Image 1" descr="C:\Users\poupinelle\AppData\Local\Microsoft\Windows\Temporary Internet Files\Content.IE5\RRNJ2PWQ\thumb-1435242_640[1]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5454" y="6968615"/>
          <a:ext cx="193546" cy="3865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506730</xdr:colOff>
      <xdr:row>50</xdr:row>
      <xdr:rowOff>33989</xdr:rowOff>
    </xdr:from>
    <xdr:to>
      <xdr:col>2</xdr:col>
      <xdr:colOff>677418</xdr:colOff>
      <xdr:row>50</xdr:row>
      <xdr:rowOff>204507</xdr:rowOff>
    </xdr:to>
    <xdr:pic>
      <xdr:nvPicPr>
        <xdr:cNvPr id="3" name="Image 2" descr="C:\Users\poupinelle\AppData\Local\Microsoft\Windows\Temporary Internet Files\Content.IE5\SJ4KA16T\thumb-794696_640[1]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duotone>
            <a:prstClr val="black"/>
            <a:srgbClr val="D9C3A5">
              <a:tint val="50000"/>
              <a:satMod val="18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5080" y="7063439"/>
          <a:ext cx="170688" cy="1705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961699</xdr:colOff>
      <xdr:row>50</xdr:row>
      <xdr:rowOff>3663</xdr:rowOff>
    </xdr:from>
    <xdr:to>
      <xdr:col>2</xdr:col>
      <xdr:colOff>1174305</xdr:colOff>
      <xdr:row>50</xdr:row>
      <xdr:rowOff>216145</xdr:rowOff>
    </xdr:to>
    <xdr:pic>
      <xdr:nvPicPr>
        <xdr:cNvPr id="4" name="Image 3" descr="C:\Users\poupinelle\AppData\Local\Microsoft\Windows\Temporary Internet Files\Content.IE5\H1KB66DX\thumb-down-1327084_960_720[1].png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duotone>
            <a:schemeClr val="accent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00049" y="7033113"/>
          <a:ext cx="212606" cy="2124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123825</xdr:colOff>
          <xdr:row>0</xdr:row>
          <xdr:rowOff>0</xdr:rowOff>
        </xdr:from>
        <xdr:to>
          <xdr:col>20</xdr:col>
          <xdr:colOff>9525</xdr:colOff>
          <xdr:row>0</xdr:row>
          <xdr:rowOff>381000</xdr:rowOff>
        </xdr:to>
        <xdr:sp macro="" textlink="">
          <xdr:nvSpPr>
            <xdr:cNvPr id="34817" name="Button 1" hidden="1">
              <a:extLst>
                <a:ext uri="{63B3BB69-23CF-44E3-9099-C40C66FF867C}">
                  <a14:compatExt spid="_x0000_s348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</a:rPr>
                <a:t>Vérifier les doublons</a:t>
              </a:r>
            </a:p>
          </xdr:txBody>
        </xdr:sp>
        <xdr:clientData fPrintsWithSheet="0"/>
      </xdr:twoCellAnchor>
    </mc:Choice>
    <mc:Fallback/>
  </mc:AlternateContent>
  <xdr:twoCellAnchor>
    <xdr:from>
      <xdr:col>31</xdr:col>
      <xdr:colOff>287866</xdr:colOff>
      <xdr:row>0</xdr:row>
      <xdr:rowOff>42333</xdr:rowOff>
    </xdr:from>
    <xdr:to>
      <xdr:col>33</xdr:col>
      <xdr:colOff>0</xdr:colOff>
      <xdr:row>0</xdr:row>
      <xdr:rowOff>195413</xdr:rowOff>
    </xdr:to>
    <xdr:sp macro="" textlink="">
      <xdr:nvSpPr>
        <xdr:cNvPr id="6" name="Flèche droite 5"/>
        <xdr:cNvSpPr/>
      </xdr:nvSpPr>
      <xdr:spPr>
        <a:xfrm>
          <a:off x="10832041" y="42333"/>
          <a:ext cx="663650" cy="15308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0</xdr:row>
          <xdr:rowOff>28575</xdr:rowOff>
        </xdr:from>
        <xdr:to>
          <xdr:col>9</xdr:col>
          <xdr:colOff>133350</xdr:colOff>
          <xdr:row>0</xdr:row>
          <xdr:rowOff>371475</xdr:rowOff>
        </xdr:to>
        <xdr:sp macro="" textlink="">
          <xdr:nvSpPr>
            <xdr:cNvPr id="34818" name="Button 2" hidden="1">
              <a:extLst>
                <a:ext uri="{63B3BB69-23CF-44E3-9099-C40C66FF867C}">
                  <a14:compatExt spid="_x0000_s348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Ras l Bol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76200</xdr:colOff>
          <xdr:row>0</xdr:row>
          <xdr:rowOff>0</xdr:rowOff>
        </xdr:from>
        <xdr:to>
          <xdr:col>31</xdr:col>
          <xdr:colOff>285750</xdr:colOff>
          <xdr:row>0</xdr:row>
          <xdr:rowOff>400050</xdr:rowOff>
        </xdr:to>
        <xdr:sp macro="" textlink="">
          <xdr:nvSpPr>
            <xdr:cNvPr id="34819" name="Button 3" hidden="1">
              <a:extLst>
                <a:ext uri="{63B3BB69-23CF-44E3-9099-C40C66FF867C}">
                  <a14:compatExt spid="_x0000_s348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</a:rPr>
                <a:t>Réduire les compteurs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47625</xdr:colOff>
          <xdr:row>0</xdr:row>
          <xdr:rowOff>0</xdr:rowOff>
        </xdr:from>
        <xdr:to>
          <xdr:col>26</xdr:col>
          <xdr:colOff>66675</xdr:colOff>
          <xdr:row>0</xdr:row>
          <xdr:rowOff>400050</xdr:rowOff>
        </xdr:to>
        <xdr:sp macro="" textlink="">
          <xdr:nvSpPr>
            <xdr:cNvPr id="34820" name="Button 4" hidden="1">
              <a:extLst>
                <a:ext uri="{63B3BB69-23CF-44E3-9099-C40C66FF867C}">
                  <a14:compatExt spid="_x0000_s348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339966"/>
                  </a:solidFill>
                  <a:latin typeface="Calibri"/>
                </a:rPr>
                <a:t>Afficher les compteurs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17104</xdr:colOff>
      <xdr:row>49</xdr:row>
      <xdr:rowOff>91565</xdr:rowOff>
    </xdr:from>
    <xdr:to>
      <xdr:col>2</xdr:col>
      <xdr:colOff>210650</xdr:colOff>
      <xdr:row>51</xdr:row>
      <xdr:rowOff>106644</xdr:rowOff>
    </xdr:to>
    <xdr:pic>
      <xdr:nvPicPr>
        <xdr:cNvPr id="2" name="Image 1" descr="C:\Users\poupinelle\AppData\Local\Microsoft\Windows\Temporary Internet Files\Content.IE5\RRNJ2PWQ\thumb-1435242_640[1]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5454" y="6968615"/>
          <a:ext cx="193546" cy="3865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506730</xdr:colOff>
      <xdr:row>50</xdr:row>
      <xdr:rowOff>33989</xdr:rowOff>
    </xdr:from>
    <xdr:to>
      <xdr:col>2</xdr:col>
      <xdr:colOff>677418</xdr:colOff>
      <xdr:row>50</xdr:row>
      <xdr:rowOff>204507</xdr:rowOff>
    </xdr:to>
    <xdr:pic>
      <xdr:nvPicPr>
        <xdr:cNvPr id="3" name="Image 2" descr="C:\Users\poupinelle\AppData\Local\Microsoft\Windows\Temporary Internet Files\Content.IE5\SJ4KA16T\thumb-794696_640[1]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duotone>
            <a:prstClr val="black"/>
            <a:srgbClr val="D9C3A5">
              <a:tint val="50000"/>
              <a:satMod val="18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5080" y="7063439"/>
          <a:ext cx="170688" cy="1705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961699</xdr:colOff>
      <xdr:row>50</xdr:row>
      <xdr:rowOff>3663</xdr:rowOff>
    </xdr:from>
    <xdr:to>
      <xdr:col>2</xdr:col>
      <xdr:colOff>1174305</xdr:colOff>
      <xdr:row>50</xdr:row>
      <xdr:rowOff>216145</xdr:rowOff>
    </xdr:to>
    <xdr:pic>
      <xdr:nvPicPr>
        <xdr:cNvPr id="4" name="Image 3" descr="C:\Users\poupinelle\AppData\Local\Microsoft\Windows\Temporary Internet Files\Content.IE5\H1KB66DX\thumb-down-1327084_960_720[1].png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duotone>
            <a:schemeClr val="accent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00049" y="7033113"/>
          <a:ext cx="212606" cy="2124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123825</xdr:colOff>
          <xdr:row>0</xdr:row>
          <xdr:rowOff>0</xdr:rowOff>
        </xdr:from>
        <xdr:to>
          <xdr:col>20</xdr:col>
          <xdr:colOff>9525</xdr:colOff>
          <xdr:row>0</xdr:row>
          <xdr:rowOff>381000</xdr:rowOff>
        </xdr:to>
        <xdr:sp macro="" textlink="">
          <xdr:nvSpPr>
            <xdr:cNvPr id="35841" name="Button 1" hidden="1">
              <a:extLst>
                <a:ext uri="{63B3BB69-23CF-44E3-9099-C40C66FF867C}">
                  <a14:compatExt spid="_x0000_s358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</a:rPr>
                <a:t>Vérifier les doublons</a:t>
              </a:r>
            </a:p>
          </xdr:txBody>
        </xdr:sp>
        <xdr:clientData fPrintsWithSheet="0"/>
      </xdr:twoCellAnchor>
    </mc:Choice>
    <mc:Fallback/>
  </mc:AlternateContent>
  <xdr:twoCellAnchor>
    <xdr:from>
      <xdr:col>31</xdr:col>
      <xdr:colOff>287866</xdr:colOff>
      <xdr:row>0</xdr:row>
      <xdr:rowOff>42333</xdr:rowOff>
    </xdr:from>
    <xdr:to>
      <xdr:col>33</xdr:col>
      <xdr:colOff>484791</xdr:colOff>
      <xdr:row>0</xdr:row>
      <xdr:rowOff>195413</xdr:rowOff>
    </xdr:to>
    <xdr:sp macro="" textlink="">
      <xdr:nvSpPr>
        <xdr:cNvPr id="6" name="Flèche droite 5"/>
        <xdr:cNvSpPr/>
      </xdr:nvSpPr>
      <xdr:spPr>
        <a:xfrm>
          <a:off x="10832041" y="42333"/>
          <a:ext cx="663650" cy="15308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0</xdr:row>
          <xdr:rowOff>28575</xdr:rowOff>
        </xdr:from>
        <xdr:to>
          <xdr:col>9</xdr:col>
          <xdr:colOff>133350</xdr:colOff>
          <xdr:row>0</xdr:row>
          <xdr:rowOff>371475</xdr:rowOff>
        </xdr:to>
        <xdr:sp macro="" textlink="">
          <xdr:nvSpPr>
            <xdr:cNvPr id="35842" name="Button 2" hidden="1">
              <a:extLst>
                <a:ext uri="{63B3BB69-23CF-44E3-9099-C40C66FF867C}">
                  <a14:compatExt spid="_x0000_s358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Ras l Bol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76200</xdr:colOff>
          <xdr:row>0</xdr:row>
          <xdr:rowOff>0</xdr:rowOff>
        </xdr:from>
        <xdr:to>
          <xdr:col>31</xdr:col>
          <xdr:colOff>285750</xdr:colOff>
          <xdr:row>0</xdr:row>
          <xdr:rowOff>400050</xdr:rowOff>
        </xdr:to>
        <xdr:sp macro="" textlink="">
          <xdr:nvSpPr>
            <xdr:cNvPr id="35843" name="Button 3" hidden="1">
              <a:extLst>
                <a:ext uri="{63B3BB69-23CF-44E3-9099-C40C66FF867C}">
                  <a14:compatExt spid="_x0000_s358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</a:rPr>
                <a:t>Réduire les compteurs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47625</xdr:colOff>
          <xdr:row>0</xdr:row>
          <xdr:rowOff>0</xdr:rowOff>
        </xdr:from>
        <xdr:to>
          <xdr:col>26</xdr:col>
          <xdr:colOff>66675</xdr:colOff>
          <xdr:row>0</xdr:row>
          <xdr:rowOff>400050</xdr:rowOff>
        </xdr:to>
        <xdr:sp macro="" textlink="">
          <xdr:nvSpPr>
            <xdr:cNvPr id="35844" name="Button 4" hidden="1">
              <a:extLst>
                <a:ext uri="{63B3BB69-23CF-44E3-9099-C40C66FF867C}">
                  <a14:compatExt spid="_x0000_s358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339966"/>
                  </a:solidFill>
                  <a:latin typeface="Calibri"/>
                </a:rPr>
                <a:t>Afficher les compteurs</a:t>
              </a:r>
            </a:p>
          </xdr:txBody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5</xdr:row>
      <xdr:rowOff>0</xdr:rowOff>
    </xdr:from>
    <xdr:ext cx="304800" cy="309033"/>
    <xdr:sp macro="" textlink="">
      <xdr:nvSpPr>
        <xdr:cNvPr id="2" name="doW0VufOGB88AM:" descr="Résultat de recherche d'images pour &quot;je craque&quot;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4572000" y="952500"/>
          <a:ext cx="304800" cy="3090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9034"/>
    <xdr:sp macro="" textlink="">
      <xdr:nvSpPr>
        <xdr:cNvPr id="3" name="doW0VufOGB88AM:" descr="Résultat de recherche d'images pour &quot;je craque&quot;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4572000" y="1143000"/>
          <a:ext cx="304800" cy="3090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161925</xdr:colOff>
      <xdr:row>0</xdr:row>
      <xdr:rowOff>0</xdr:rowOff>
    </xdr:from>
    <xdr:ext cx="13092112" cy="5369197"/>
    <xdr:pic>
      <xdr:nvPicPr>
        <xdr:cNvPr id="5" name="Image 4" descr="Image associée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0"/>
          <a:ext cx="13092112" cy="53691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314325</xdr:colOff>
      <xdr:row>0</xdr:row>
      <xdr:rowOff>152400</xdr:rowOff>
    </xdr:from>
    <xdr:ext cx="13092112" cy="5275792"/>
    <xdr:pic>
      <xdr:nvPicPr>
        <xdr:cNvPr id="6" name="Image 5" descr="Image associée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152400"/>
          <a:ext cx="13092112" cy="52757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29</xdr:row>
          <xdr:rowOff>0</xdr:rowOff>
        </xdr:from>
        <xdr:to>
          <xdr:col>11</xdr:col>
          <xdr:colOff>38100</xdr:colOff>
          <xdr:row>31</xdr:row>
          <xdr:rowOff>9525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Je reprends le travail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CHER\Cuisine\Mantes\Planning\Copie%20de%20Variante%20--%20%20Formule%20conditionnelle%20ou%20autre%20(1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janvi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/>
      <sheetData sheetId="1">
        <row r="3">
          <cell r="B3">
            <v>1</v>
          </cell>
        </row>
        <row r="4">
          <cell r="B4">
            <v>2</v>
          </cell>
        </row>
        <row r="5">
          <cell r="B5">
            <v>3</v>
          </cell>
        </row>
        <row r="6">
          <cell r="B6">
            <v>4</v>
          </cell>
        </row>
        <row r="7">
          <cell r="B7">
            <v>5</v>
          </cell>
        </row>
        <row r="8">
          <cell r="B8">
            <v>6</v>
          </cell>
        </row>
        <row r="9">
          <cell r="B9">
            <v>7</v>
          </cell>
        </row>
        <row r="10">
          <cell r="B10">
            <v>8</v>
          </cell>
        </row>
        <row r="11">
          <cell r="B11">
            <v>9</v>
          </cell>
        </row>
        <row r="12">
          <cell r="B12">
            <v>10</v>
          </cell>
        </row>
        <row r="13">
          <cell r="B13">
            <v>11</v>
          </cell>
        </row>
        <row r="14">
          <cell r="B14">
            <v>12</v>
          </cell>
        </row>
        <row r="15">
          <cell r="B15">
            <v>13</v>
          </cell>
        </row>
        <row r="16">
          <cell r="B16">
            <v>14</v>
          </cell>
        </row>
        <row r="17">
          <cell r="B17">
            <v>15</v>
          </cell>
        </row>
        <row r="18">
          <cell r="B18">
            <v>16</v>
          </cell>
        </row>
        <row r="19">
          <cell r="B19">
            <v>17</v>
          </cell>
        </row>
        <row r="20">
          <cell r="B20">
            <v>18</v>
          </cell>
        </row>
        <row r="21">
          <cell r="B21">
            <v>19</v>
          </cell>
        </row>
        <row r="22">
          <cell r="B22">
            <v>20</v>
          </cell>
        </row>
        <row r="23">
          <cell r="B23">
            <v>21</v>
          </cell>
        </row>
        <row r="24">
          <cell r="B24">
            <v>22</v>
          </cell>
        </row>
        <row r="25">
          <cell r="B25">
            <v>23</v>
          </cell>
        </row>
        <row r="26">
          <cell r="B26">
            <v>24</v>
          </cell>
        </row>
        <row r="27">
          <cell r="B27">
            <v>25</v>
          </cell>
        </row>
        <row r="28">
          <cell r="B28">
            <v>26</v>
          </cell>
        </row>
        <row r="29">
          <cell r="B29">
            <v>27</v>
          </cell>
        </row>
        <row r="30">
          <cell r="B30">
            <v>28</v>
          </cell>
        </row>
        <row r="31">
          <cell r="B31">
            <v>29</v>
          </cell>
        </row>
        <row r="32">
          <cell r="B32">
            <v>30</v>
          </cell>
        </row>
        <row r="33">
          <cell r="B33">
            <v>31</v>
          </cell>
        </row>
        <row r="34">
          <cell r="B34">
            <v>32</v>
          </cell>
        </row>
        <row r="35">
          <cell r="B35">
            <v>33</v>
          </cell>
        </row>
        <row r="36">
          <cell r="B36">
            <v>34</v>
          </cell>
        </row>
        <row r="37">
          <cell r="B37">
            <v>35</v>
          </cell>
        </row>
      </sheetData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 2020"/>
      <sheetName val="Fevrier 2020"/>
      <sheetName val="Mars 2020"/>
      <sheetName val="Avril 2020"/>
      <sheetName val="Mai 2020"/>
      <sheetName val="Juin 2020"/>
      <sheetName val="Juillet 2020"/>
      <sheetName val="Aout 2020"/>
      <sheetName val="Sept 2020"/>
      <sheetName val="Oct 2020"/>
      <sheetName val="Nov 2020"/>
      <sheetName val="Dec 2020"/>
      <sheetName val="Feuil1"/>
      <sheetName val="Feuil2"/>
    </sheetNames>
    <sheetDataSet>
      <sheetData sheetId="0">
        <row r="6">
          <cell r="AZ6"/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1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1.xml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16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5.xml"/><Relationship Id="rId5" Type="http://schemas.openxmlformats.org/officeDocument/2006/relationships/ctrlProp" Target="../ctrlProps/ctrlProp14.xml"/><Relationship Id="rId4" Type="http://schemas.openxmlformats.org/officeDocument/2006/relationships/ctrlProp" Target="../ctrlProps/ctrlProp1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7" Type="http://schemas.openxmlformats.org/officeDocument/2006/relationships/ctrlProp" Target="../ctrlProps/ctrlProp20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19.xml"/><Relationship Id="rId5" Type="http://schemas.openxmlformats.org/officeDocument/2006/relationships/ctrlProp" Target="../ctrlProps/ctrlProp18.xml"/><Relationship Id="rId4" Type="http://schemas.openxmlformats.org/officeDocument/2006/relationships/ctrlProp" Target="../ctrlProps/ctrlProp17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7" Type="http://schemas.openxmlformats.org/officeDocument/2006/relationships/ctrlProp" Target="../ctrlProps/ctrlProp24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23.xml"/><Relationship Id="rId5" Type="http://schemas.openxmlformats.org/officeDocument/2006/relationships/ctrlProp" Target="../ctrlProps/ctrlProp22.xml"/><Relationship Id="rId4" Type="http://schemas.openxmlformats.org/officeDocument/2006/relationships/ctrlProp" Target="../ctrlProps/ctrlProp2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7" Type="http://schemas.openxmlformats.org/officeDocument/2006/relationships/ctrlProp" Target="../ctrlProps/ctrlProp28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27.xml"/><Relationship Id="rId5" Type="http://schemas.openxmlformats.org/officeDocument/2006/relationships/ctrlProp" Target="../ctrlProps/ctrlProp26.xml"/><Relationship Id="rId4" Type="http://schemas.openxmlformats.org/officeDocument/2006/relationships/ctrlProp" Target="../ctrlProps/ctrlProp2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7" Type="http://schemas.openxmlformats.org/officeDocument/2006/relationships/ctrlProp" Target="../ctrlProps/ctrlProp32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31.xml"/><Relationship Id="rId5" Type="http://schemas.openxmlformats.org/officeDocument/2006/relationships/ctrlProp" Target="../ctrlProps/ctrlProp30.xml"/><Relationship Id="rId4" Type="http://schemas.openxmlformats.org/officeDocument/2006/relationships/ctrlProp" Target="../ctrlProps/ctrlProp29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7" Type="http://schemas.openxmlformats.org/officeDocument/2006/relationships/ctrlProp" Target="../ctrlProps/ctrlProp36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35.xml"/><Relationship Id="rId5" Type="http://schemas.openxmlformats.org/officeDocument/2006/relationships/ctrlProp" Target="../ctrlProps/ctrlProp34.xml"/><Relationship Id="rId4" Type="http://schemas.openxmlformats.org/officeDocument/2006/relationships/ctrlProp" Target="../ctrlProps/ctrlProp33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7" Type="http://schemas.openxmlformats.org/officeDocument/2006/relationships/ctrlProp" Target="../ctrlProps/ctrlProp40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6" Type="http://schemas.openxmlformats.org/officeDocument/2006/relationships/ctrlProp" Target="../ctrlProps/ctrlProp39.xml"/><Relationship Id="rId5" Type="http://schemas.openxmlformats.org/officeDocument/2006/relationships/ctrlProp" Target="../ctrlProps/ctrlProp38.xml"/><Relationship Id="rId4" Type="http://schemas.openxmlformats.org/officeDocument/2006/relationships/ctrlProp" Target="../ctrlProps/ctrlProp37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7" Type="http://schemas.openxmlformats.org/officeDocument/2006/relationships/ctrlProp" Target="../ctrlProps/ctrlProp44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6" Type="http://schemas.openxmlformats.org/officeDocument/2006/relationships/ctrlProp" Target="../ctrlProps/ctrlProp43.xml"/><Relationship Id="rId5" Type="http://schemas.openxmlformats.org/officeDocument/2006/relationships/ctrlProp" Target="../ctrlProps/ctrlProp42.xml"/><Relationship Id="rId4" Type="http://schemas.openxmlformats.org/officeDocument/2006/relationships/ctrlProp" Target="../ctrlProps/ctrlProp4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7" Type="http://schemas.openxmlformats.org/officeDocument/2006/relationships/ctrlProp" Target="../ctrlProps/ctrlProp48.x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6" Type="http://schemas.openxmlformats.org/officeDocument/2006/relationships/ctrlProp" Target="../ctrlProps/ctrlProp47.xml"/><Relationship Id="rId5" Type="http://schemas.openxmlformats.org/officeDocument/2006/relationships/ctrlProp" Target="../ctrlProps/ctrlProp46.xml"/><Relationship Id="rId4" Type="http://schemas.openxmlformats.org/officeDocument/2006/relationships/ctrlProp" Target="../ctrlProps/ctrlProp45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4" Type="http://schemas.openxmlformats.org/officeDocument/2006/relationships/ctrlProp" Target="../ctrlProps/ctrlProp4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AAI91"/>
  <sheetViews>
    <sheetView tabSelected="1" zoomScaleNormal="100" workbookViewId="0">
      <selection activeCell="X16" sqref="X16"/>
    </sheetView>
  </sheetViews>
  <sheetFormatPr baseColWidth="10" defaultRowHeight="15" x14ac:dyDescent="0.25"/>
  <cols>
    <col min="1" max="1" width="26.85546875" customWidth="1"/>
    <col min="2" max="2" width="3.7109375" customWidth="1"/>
    <col min="3" max="3" width="18.140625" customWidth="1"/>
    <col min="4" max="4" width="4.28515625" customWidth="1"/>
    <col min="5" max="5" width="4.85546875" customWidth="1"/>
    <col min="6" max="6" width="3.42578125" customWidth="1"/>
    <col min="7" max="7" width="4.42578125" customWidth="1"/>
    <col min="8" max="9" width="3.42578125" style="1" customWidth="1"/>
    <col min="10" max="10" width="4.28515625" customWidth="1"/>
    <col min="11" max="13" width="3.42578125" customWidth="1"/>
    <col min="14" max="14" width="4.42578125" customWidth="1"/>
    <col min="15" max="16" width="3.42578125" style="1" customWidth="1"/>
    <col min="17" max="17" width="4.85546875" customWidth="1"/>
    <col min="18" max="20" width="3.42578125" customWidth="1"/>
    <col min="21" max="21" width="5.28515625" customWidth="1"/>
    <col min="22" max="23" width="3.42578125" style="1" customWidth="1"/>
    <col min="24" max="24" width="4.42578125" customWidth="1"/>
    <col min="25" max="27" width="3.42578125" customWidth="1"/>
    <col min="28" max="28" width="4.28515625" customWidth="1"/>
    <col min="29" max="30" width="3.42578125" style="1" customWidth="1"/>
    <col min="31" max="34" width="4.42578125" customWidth="1"/>
    <col min="35" max="35" width="2.5703125" customWidth="1"/>
    <col min="36" max="38" width="7.42578125" customWidth="1"/>
    <col min="39" max="39" width="8.7109375" customWidth="1"/>
    <col min="40" max="40" width="1.5703125" customWidth="1"/>
    <col min="41" max="41" width="8.42578125" customWidth="1"/>
    <col min="42" max="42" width="9.85546875" customWidth="1"/>
    <col min="43" max="51" width="7.42578125" customWidth="1"/>
    <col min="52" max="52" width="11" customWidth="1"/>
    <col min="53" max="63" width="7.42578125" customWidth="1"/>
  </cols>
  <sheetData>
    <row r="1" spans="1:711" ht="32.25" customHeight="1" thickBot="1" x14ac:dyDescent="0.3">
      <c r="A1" s="288" t="s">
        <v>77</v>
      </c>
      <c r="B1" s="289"/>
      <c r="C1" s="290"/>
      <c r="AJ1" s="101" t="s">
        <v>87</v>
      </c>
      <c r="AK1" s="100"/>
      <c r="AL1" s="100"/>
      <c r="AM1" s="102"/>
      <c r="AN1" s="254"/>
      <c r="AO1" s="259" t="s">
        <v>88</v>
      </c>
      <c r="AP1" s="260"/>
      <c r="AQ1" s="260"/>
      <c r="AR1" s="260"/>
      <c r="AS1" s="260"/>
      <c r="AT1" s="260"/>
      <c r="AU1" s="260"/>
      <c r="AV1" s="260"/>
      <c r="AW1" s="260"/>
      <c r="AX1" s="260"/>
      <c r="AY1" s="260"/>
      <c r="AZ1" s="260"/>
      <c r="BA1" s="260"/>
      <c r="BB1" s="260"/>
      <c r="BC1" s="261"/>
    </row>
    <row r="2" spans="1:711" ht="15" customHeight="1" thickBot="1" x14ac:dyDescent="0.3">
      <c r="A2" s="265" t="s">
        <v>34</v>
      </c>
      <c r="B2" s="267"/>
      <c r="C2" s="269">
        <v>43831</v>
      </c>
      <c r="D2" s="193">
        <f>C2</f>
        <v>43831</v>
      </c>
      <c r="E2" s="54">
        <f>D2+1</f>
        <v>43832</v>
      </c>
      <c r="F2" s="54">
        <f t="shared" ref="F2:AF2" si="0">E2+1</f>
        <v>43833</v>
      </c>
      <c r="G2" s="54">
        <f t="shared" si="0"/>
        <v>43834</v>
      </c>
      <c r="H2" s="54">
        <f t="shared" si="0"/>
        <v>43835</v>
      </c>
      <c r="I2" s="54">
        <f t="shared" si="0"/>
        <v>43836</v>
      </c>
      <c r="J2" s="54">
        <f t="shared" si="0"/>
        <v>43837</v>
      </c>
      <c r="K2" s="54">
        <f t="shared" si="0"/>
        <v>43838</v>
      </c>
      <c r="L2" s="54">
        <f t="shared" si="0"/>
        <v>43839</v>
      </c>
      <c r="M2" s="54">
        <f t="shared" si="0"/>
        <v>43840</v>
      </c>
      <c r="N2" s="54">
        <f t="shared" si="0"/>
        <v>43841</v>
      </c>
      <c r="O2" s="54">
        <f t="shared" si="0"/>
        <v>43842</v>
      </c>
      <c r="P2" s="54">
        <f t="shared" si="0"/>
        <v>43843</v>
      </c>
      <c r="Q2" s="54">
        <f t="shared" si="0"/>
        <v>43844</v>
      </c>
      <c r="R2" s="54">
        <f t="shared" si="0"/>
        <v>43845</v>
      </c>
      <c r="S2" s="54">
        <f t="shared" si="0"/>
        <v>43846</v>
      </c>
      <c r="T2" s="54">
        <f t="shared" si="0"/>
        <v>43847</v>
      </c>
      <c r="U2" s="54">
        <f t="shared" si="0"/>
        <v>43848</v>
      </c>
      <c r="V2" s="54">
        <f t="shared" si="0"/>
        <v>43849</v>
      </c>
      <c r="W2" s="54">
        <f t="shared" si="0"/>
        <v>43850</v>
      </c>
      <c r="X2" s="54">
        <f t="shared" si="0"/>
        <v>43851</v>
      </c>
      <c r="Y2" s="54">
        <f t="shared" si="0"/>
        <v>43852</v>
      </c>
      <c r="Z2" s="54">
        <f t="shared" si="0"/>
        <v>43853</v>
      </c>
      <c r="AA2" s="54">
        <f t="shared" si="0"/>
        <v>43854</v>
      </c>
      <c r="AB2" s="54">
        <f t="shared" si="0"/>
        <v>43855</v>
      </c>
      <c r="AC2" s="54">
        <f t="shared" si="0"/>
        <v>43856</v>
      </c>
      <c r="AD2" s="54">
        <f t="shared" si="0"/>
        <v>43857</v>
      </c>
      <c r="AE2" s="54">
        <f t="shared" si="0"/>
        <v>43858</v>
      </c>
      <c r="AF2" s="54">
        <f t="shared" si="0"/>
        <v>43859</v>
      </c>
      <c r="AG2" s="54">
        <f t="shared" ref="AG2" si="1">AF2+1</f>
        <v>43860</v>
      </c>
      <c r="AH2" s="54">
        <f t="shared" ref="AH2" si="2">AG2+1</f>
        <v>43861</v>
      </c>
      <c r="AI2" s="57"/>
      <c r="AJ2" s="66" t="s">
        <v>55</v>
      </c>
      <c r="AK2" s="70" t="s">
        <v>70</v>
      </c>
      <c r="AL2" s="71" t="s">
        <v>57</v>
      </c>
      <c r="AM2" s="72" t="s">
        <v>58</v>
      </c>
      <c r="AN2" s="255"/>
      <c r="AO2" s="103" t="s">
        <v>82</v>
      </c>
      <c r="AP2" s="97" t="s">
        <v>83</v>
      </c>
      <c r="AQ2" s="97" t="s">
        <v>59</v>
      </c>
      <c r="AR2" s="98" t="s">
        <v>60</v>
      </c>
      <c r="AS2" s="66" t="s">
        <v>84</v>
      </c>
      <c r="AT2" s="99" t="s">
        <v>85</v>
      </c>
      <c r="AU2" s="99" t="s">
        <v>61</v>
      </c>
      <c r="AV2" s="73" t="s">
        <v>62</v>
      </c>
      <c r="AW2" s="99" t="s">
        <v>86</v>
      </c>
      <c r="AX2" s="74" t="s">
        <v>63</v>
      </c>
      <c r="AY2" s="70" t="s">
        <v>64</v>
      </c>
      <c r="AZ2" s="87" t="s">
        <v>81</v>
      </c>
      <c r="BA2" s="84" t="s">
        <v>80</v>
      </c>
      <c r="BB2" s="82" t="s">
        <v>66</v>
      </c>
      <c r="BC2" s="72" t="s">
        <v>67</v>
      </c>
      <c r="AAH2" s="69"/>
      <c r="AAI2">
        <v>1</v>
      </c>
    </row>
    <row r="3" spans="1:711" ht="11.25" customHeight="1" thickBot="1" x14ac:dyDescent="0.3">
      <c r="A3" s="266"/>
      <c r="B3" s="268"/>
      <c r="C3" s="270"/>
      <c r="D3" s="105">
        <f>C2</f>
        <v>43831</v>
      </c>
      <c r="E3" s="52">
        <f>C2+1</f>
        <v>43832</v>
      </c>
      <c r="F3" s="52">
        <f>E2+1</f>
        <v>43833</v>
      </c>
      <c r="G3" s="62">
        <f>F2+1</f>
        <v>43834</v>
      </c>
      <c r="H3" s="62">
        <f>G2+1</f>
        <v>43835</v>
      </c>
      <c r="I3" s="52">
        <f t="shared" ref="I3:AF3" si="3">H2+1</f>
        <v>43836</v>
      </c>
      <c r="J3" s="52">
        <f t="shared" si="3"/>
        <v>43837</v>
      </c>
      <c r="K3" s="52">
        <f t="shared" si="3"/>
        <v>43838</v>
      </c>
      <c r="L3" s="52">
        <f t="shared" si="3"/>
        <v>43839</v>
      </c>
      <c r="M3" s="52">
        <f t="shared" si="3"/>
        <v>43840</v>
      </c>
      <c r="N3" s="52">
        <f t="shared" si="3"/>
        <v>43841</v>
      </c>
      <c r="O3" s="52">
        <f t="shared" si="3"/>
        <v>43842</v>
      </c>
      <c r="P3" s="52">
        <f t="shared" si="3"/>
        <v>43843</v>
      </c>
      <c r="Q3" s="52">
        <f t="shared" si="3"/>
        <v>43844</v>
      </c>
      <c r="R3" s="52">
        <f t="shared" si="3"/>
        <v>43845</v>
      </c>
      <c r="S3" s="52">
        <f t="shared" si="3"/>
        <v>43846</v>
      </c>
      <c r="T3" s="52">
        <f t="shared" si="3"/>
        <v>43847</v>
      </c>
      <c r="U3" s="52">
        <f t="shared" si="3"/>
        <v>43848</v>
      </c>
      <c r="V3" s="52">
        <f t="shared" si="3"/>
        <v>43849</v>
      </c>
      <c r="W3" s="52">
        <f t="shared" si="3"/>
        <v>43850</v>
      </c>
      <c r="X3" s="52">
        <f t="shared" si="3"/>
        <v>43851</v>
      </c>
      <c r="Y3" s="52">
        <f t="shared" si="3"/>
        <v>43852</v>
      </c>
      <c r="Z3" s="52">
        <f t="shared" si="3"/>
        <v>43853</v>
      </c>
      <c r="AA3" s="52">
        <f t="shared" si="3"/>
        <v>43854</v>
      </c>
      <c r="AB3" s="52">
        <f t="shared" si="3"/>
        <v>43855</v>
      </c>
      <c r="AC3" s="52">
        <f t="shared" si="3"/>
        <v>43856</v>
      </c>
      <c r="AD3" s="52">
        <f t="shared" si="3"/>
        <v>43857</v>
      </c>
      <c r="AE3" s="52">
        <f t="shared" si="3"/>
        <v>43858</v>
      </c>
      <c r="AF3" s="52">
        <f t="shared" si="3"/>
        <v>43859</v>
      </c>
      <c r="AG3" s="52">
        <f t="shared" ref="AG3" si="4">AF2+1</f>
        <v>43860</v>
      </c>
      <c r="AH3" s="52">
        <f t="shared" ref="AH3" si="5">AG2+1</f>
        <v>43861</v>
      </c>
      <c r="AI3" s="57"/>
      <c r="AJ3" s="291" t="s">
        <v>69</v>
      </c>
      <c r="AK3" s="292"/>
      <c r="AL3" s="244" t="s">
        <v>54</v>
      </c>
      <c r="AM3" s="245"/>
      <c r="AN3" s="256"/>
      <c r="AO3" s="247" t="s">
        <v>71</v>
      </c>
      <c r="AP3" s="247"/>
      <c r="AQ3" s="247"/>
      <c r="AR3" s="247"/>
      <c r="AS3" s="251" t="s">
        <v>72</v>
      </c>
      <c r="AT3" s="252"/>
      <c r="AU3" s="252"/>
      <c r="AV3" s="253"/>
      <c r="AW3" s="251" t="s">
        <v>65</v>
      </c>
      <c r="AX3" s="252"/>
      <c r="AY3" s="253"/>
      <c r="AZ3" s="244" t="s">
        <v>68</v>
      </c>
      <c r="BA3" s="246"/>
      <c r="BB3" s="246"/>
      <c r="BC3" s="245"/>
    </row>
    <row r="4" spans="1:711" ht="8.25" customHeight="1" thickBot="1" x14ac:dyDescent="0.3">
      <c r="A4" s="3"/>
      <c r="B4" s="3"/>
      <c r="C4" s="2"/>
      <c r="D4" s="190" t="s">
        <v>90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262"/>
      <c r="AE4" s="262"/>
      <c r="AF4" s="262"/>
      <c r="AG4" s="262"/>
      <c r="AH4" s="262"/>
      <c r="AI4" s="65"/>
      <c r="AJ4" s="65"/>
      <c r="AK4" s="65"/>
      <c r="AL4" s="65"/>
      <c r="AM4" s="65"/>
      <c r="AN4" s="65"/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65"/>
      <c r="AZ4" s="65"/>
      <c r="BA4" s="65"/>
      <c r="BB4" s="65"/>
      <c r="BC4" s="65"/>
    </row>
    <row r="5" spans="1:711" ht="12" customHeight="1" x14ac:dyDescent="0.25">
      <c r="A5" s="25" t="s">
        <v>53</v>
      </c>
      <c r="B5" s="40">
        <v>1</v>
      </c>
      <c r="C5" s="88"/>
      <c r="D5" s="119"/>
      <c r="E5" s="39">
        <v>1</v>
      </c>
      <c r="F5" s="39">
        <v>1</v>
      </c>
      <c r="G5" s="39" t="str">
        <f t="shared" ref="G5:AC5" si="6">IF(OR(WEEKDAY(G3,2)=6,WEEKDAY(G3,2)=7),"RH","")</f>
        <v>RH</v>
      </c>
      <c r="H5" s="39" t="str">
        <f t="shared" si="6"/>
        <v>RH</v>
      </c>
      <c r="I5" s="39">
        <v>1</v>
      </c>
      <c r="J5" s="39">
        <v>1</v>
      </c>
      <c r="K5" s="39">
        <v>1</v>
      </c>
      <c r="L5" s="39">
        <v>1</v>
      </c>
      <c r="M5" s="39">
        <v>1</v>
      </c>
      <c r="N5" s="39" t="str">
        <f t="shared" si="6"/>
        <v>RH</v>
      </c>
      <c r="O5" s="39" t="str">
        <f t="shared" si="6"/>
        <v>RH</v>
      </c>
      <c r="P5" s="39">
        <v>1</v>
      </c>
      <c r="Q5" s="39">
        <v>1</v>
      </c>
      <c r="R5" s="39">
        <v>1</v>
      </c>
      <c r="S5" s="39">
        <v>1</v>
      </c>
      <c r="T5" s="39">
        <v>1</v>
      </c>
      <c r="U5" s="39" t="str">
        <f t="shared" si="6"/>
        <v>RH</v>
      </c>
      <c r="V5" s="39" t="str">
        <f t="shared" si="6"/>
        <v>RH</v>
      </c>
      <c r="W5" s="39">
        <v>1</v>
      </c>
      <c r="X5" s="39">
        <v>1</v>
      </c>
      <c r="Y5" s="39">
        <v>1</v>
      </c>
      <c r="Z5" s="39">
        <v>1</v>
      </c>
      <c r="AA5" s="39">
        <v>1</v>
      </c>
      <c r="AB5" s="39" t="str">
        <f t="shared" si="6"/>
        <v>RH</v>
      </c>
      <c r="AC5" s="39" t="str">
        <f t="shared" si="6"/>
        <v>RH</v>
      </c>
      <c r="AD5" s="39">
        <v>1</v>
      </c>
      <c r="AE5" s="39">
        <v>1</v>
      </c>
      <c r="AF5" s="39">
        <v>1</v>
      </c>
      <c r="AG5" s="39">
        <v>1</v>
      </c>
      <c r="AH5" s="39">
        <v>1</v>
      </c>
      <c r="AI5" s="57"/>
      <c r="AJ5" s="75">
        <f>COUNTIF(D5:AH5,"RTT")</f>
        <v>0</v>
      </c>
      <c r="AK5" s="89">
        <f>15 -(AJ5)</f>
        <v>15</v>
      </c>
      <c r="AL5" s="71">
        <f>COUNTIF(D5:AH5,"CA")</f>
        <v>0</v>
      </c>
      <c r="AM5" s="94">
        <f>25 -(AL5)</f>
        <v>25</v>
      </c>
      <c r="AN5" s="248"/>
      <c r="AO5" s="82"/>
      <c r="AP5" s="82"/>
      <c r="AQ5" s="82">
        <f>COUNTIF(E5:AG5,"HS")</f>
        <v>0</v>
      </c>
      <c r="AR5" s="94"/>
      <c r="AS5" s="75"/>
      <c r="AT5" s="76"/>
      <c r="AU5" s="76">
        <f>COUNTIF(G5:AI5,"jdf")</f>
        <v>0</v>
      </c>
      <c r="AV5" s="89"/>
      <c r="AW5" s="75">
        <f ca="1">jaunesNum(D5:AH5)</f>
        <v>1</v>
      </c>
      <c r="AX5" s="122">
        <f>COUNTIF(D5:AH5,"RF")</f>
        <v>0</v>
      </c>
      <c r="AY5" s="161">
        <f ca="1">AW5-(AX5)</f>
        <v>1</v>
      </c>
      <c r="AZ5" s="196">
        <f>COUNTA('[2]Janvier 2020'!AZ6)</f>
        <v>0</v>
      </c>
      <c r="BA5" s="82">
        <f>(AZ5&gt;2)*1</f>
        <v>0</v>
      </c>
      <c r="BB5" s="82">
        <f>COUNTIF(K5:AL5,"FR")</f>
        <v>0</v>
      </c>
      <c r="BC5" s="72">
        <f>BB5-BA5</f>
        <v>0</v>
      </c>
    </row>
    <row r="6" spans="1:711" ht="12" customHeight="1" x14ac:dyDescent="0.25">
      <c r="A6" s="26" t="s">
        <v>35</v>
      </c>
      <c r="B6" s="41">
        <v>2</v>
      </c>
      <c r="C6" s="16"/>
      <c r="D6" s="119"/>
      <c r="E6" s="39">
        <v>2</v>
      </c>
      <c r="F6" s="39">
        <v>2</v>
      </c>
      <c r="G6" s="39" t="str">
        <f t="shared" ref="G6:AC6" si="7">IF(OR(WEEKDAY(G3,2)=6,WEEKDAY(G3,2)=7),"RH","")</f>
        <v>RH</v>
      </c>
      <c r="H6" s="39" t="str">
        <f t="shared" si="7"/>
        <v>RH</v>
      </c>
      <c r="I6" s="39">
        <v>2</v>
      </c>
      <c r="J6" s="39">
        <v>2</v>
      </c>
      <c r="K6" s="39">
        <v>2</v>
      </c>
      <c r="L6" s="39">
        <v>2</v>
      </c>
      <c r="M6" s="39">
        <v>2</v>
      </c>
      <c r="N6" s="39" t="str">
        <f t="shared" si="7"/>
        <v>RH</v>
      </c>
      <c r="O6" s="39" t="str">
        <f t="shared" si="7"/>
        <v>RH</v>
      </c>
      <c r="P6" s="39">
        <v>2</v>
      </c>
      <c r="Q6" s="39">
        <v>2</v>
      </c>
      <c r="R6" s="39">
        <v>2</v>
      </c>
      <c r="S6" s="39">
        <v>2</v>
      </c>
      <c r="T6" s="39">
        <v>2</v>
      </c>
      <c r="U6" s="39" t="str">
        <f t="shared" si="7"/>
        <v>RH</v>
      </c>
      <c r="V6" s="39" t="str">
        <f t="shared" si="7"/>
        <v>RH</v>
      </c>
      <c r="W6" s="39">
        <v>2</v>
      </c>
      <c r="X6" s="39">
        <v>2</v>
      </c>
      <c r="Y6" s="39">
        <v>2</v>
      </c>
      <c r="Z6" s="39">
        <v>2</v>
      </c>
      <c r="AA6" s="39">
        <v>2</v>
      </c>
      <c r="AB6" s="39" t="str">
        <f t="shared" si="7"/>
        <v>RH</v>
      </c>
      <c r="AC6" s="39" t="str">
        <f t="shared" si="7"/>
        <v>RH</v>
      </c>
      <c r="AD6" s="39">
        <v>2</v>
      </c>
      <c r="AE6" s="39">
        <v>2</v>
      </c>
      <c r="AF6" s="39">
        <v>2</v>
      </c>
      <c r="AG6" s="39">
        <v>2</v>
      </c>
      <c r="AH6" s="39">
        <v>2</v>
      </c>
      <c r="AI6" s="57"/>
      <c r="AJ6" s="77">
        <f t="shared" ref="AJ6:AJ50" si="8">COUNTIF(D6:AH6,"RTT")</f>
        <v>0</v>
      </c>
      <c r="AK6" s="90">
        <f>15 -(AJ6)</f>
        <v>15</v>
      </c>
      <c r="AL6" s="92">
        <f t="shared" ref="AL6:AL50" si="9">COUNTIF(D6:AH6,"CA")</f>
        <v>0</v>
      </c>
      <c r="AM6" s="95">
        <f>25 -(AL6)</f>
        <v>25</v>
      </c>
      <c r="AN6" s="249"/>
      <c r="AO6" s="92"/>
      <c r="AP6" s="81"/>
      <c r="AQ6" s="81">
        <f>COUNTIF(E6:AG6,"HS")</f>
        <v>0</v>
      </c>
      <c r="AR6" s="95"/>
      <c r="AS6" s="77"/>
      <c r="AT6" s="64"/>
      <c r="AU6" s="64">
        <f>COUNTIF(G6:AI6,"jdf")</f>
        <v>0</v>
      </c>
      <c r="AV6" s="90"/>
      <c r="AW6" s="77">
        <f t="shared" ref="AW6:AW50" ca="1" si="10">jaunesNum(D6:AH6)</f>
        <v>1</v>
      </c>
      <c r="AX6" s="120">
        <f t="shared" ref="AX6:AX8" si="11">COUNTIF(D6:AH6,"RF")</f>
        <v>0</v>
      </c>
      <c r="AY6" s="162">
        <f ca="1">AW6-(AX6)</f>
        <v>1</v>
      </c>
      <c r="AZ6" s="92"/>
      <c r="BA6" s="81"/>
      <c r="BB6" s="81">
        <f>COUNTIF(K6:AL6,"FR")</f>
        <v>0</v>
      </c>
      <c r="BC6" s="167"/>
    </row>
    <row r="7" spans="1:711" ht="14.25" customHeight="1" x14ac:dyDescent="0.25">
      <c r="A7" s="27"/>
      <c r="B7" s="42"/>
      <c r="C7" s="17"/>
      <c r="D7" s="119"/>
      <c r="E7" s="39"/>
      <c r="F7" s="39" t="str">
        <f t="shared" ref="F7:AH7" si="12">IF(OR(WEEKDAY(F3,2)=6,WEEKDAY(F3,2)=7),"RH","")</f>
        <v/>
      </c>
      <c r="G7" s="39" t="str">
        <f t="shared" si="12"/>
        <v>RH</v>
      </c>
      <c r="H7" s="39" t="str">
        <f t="shared" si="12"/>
        <v>RH</v>
      </c>
      <c r="I7" s="39"/>
      <c r="J7" s="39"/>
      <c r="K7" s="39"/>
      <c r="L7" s="39"/>
      <c r="M7" s="39"/>
      <c r="N7" s="39" t="str">
        <f t="shared" si="12"/>
        <v>RH</v>
      </c>
      <c r="O7" s="39" t="str">
        <f t="shared" si="12"/>
        <v>RH</v>
      </c>
      <c r="P7" s="39" t="str">
        <f t="shared" si="12"/>
        <v/>
      </c>
      <c r="Q7" s="39" t="str">
        <f t="shared" si="12"/>
        <v/>
      </c>
      <c r="R7" s="39" t="str">
        <f t="shared" si="12"/>
        <v/>
      </c>
      <c r="S7" s="39" t="str">
        <f t="shared" si="12"/>
        <v/>
      </c>
      <c r="T7" s="39" t="str">
        <f t="shared" si="12"/>
        <v/>
      </c>
      <c r="U7" s="39" t="str">
        <f t="shared" si="12"/>
        <v>RH</v>
      </c>
      <c r="V7" s="39" t="str">
        <f t="shared" si="12"/>
        <v>RH</v>
      </c>
      <c r="W7" s="39" t="str">
        <f t="shared" si="12"/>
        <v/>
      </c>
      <c r="X7" s="39" t="str">
        <f t="shared" si="12"/>
        <v/>
      </c>
      <c r="Y7" s="39" t="str">
        <f t="shared" si="12"/>
        <v/>
      </c>
      <c r="Z7" s="39" t="str">
        <f t="shared" si="12"/>
        <v/>
      </c>
      <c r="AA7" s="39" t="str">
        <f t="shared" si="12"/>
        <v/>
      </c>
      <c r="AB7" s="39" t="str">
        <f t="shared" si="12"/>
        <v>RH</v>
      </c>
      <c r="AC7" s="39" t="str">
        <f t="shared" si="12"/>
        <v>RH</v>
      </c>
      <c r="AD7" s="39" t="str">
        <f t="shared" si="12"/>
        <v/>
      </c>
      <c r="AE7" s="39" t="str">
        <f t="shared" si="12"/>
        <v/>
      </c>
      <c r="AF7" s="39" t="str">
        <f t="shared" si="12"/>
        <v/>
      </c>
      <c r="AG7" s="39" t="str">
        <f t="shared" si="12"/>
        <v/>
      </c>
      <c r="AH7" s="39" t="str">
        <f t="shared" si="12"/>
        <v/>
      </c>
      <c r="AI7" s="57"/>
      <c r="AJ7" s="77">
        <f t="shared" si="8"/>
        <v>0</v>
      </c>
      <c r="AK7" s="90">
        <f t="shared" ref="AK7:AK50" si="13">15 -(AJ7)</f>
        <v>15</v>
      </c>
      <c r="AL7" s="92">
        <f t="shared" si="9"/>
        <v>0</v>
      </c>
      <c r="AM7" s="95">
        <f t="shared" ref="AM7:AM50" si="14">25 -(AL7)</f>
        <v>25</v>
      </c>
      <c r="AN7" s="249"/>
      <c r="AO7" s="92"/>
      <c r="AP7" s="81"/>
      <c r="AQ7" s="81">
        <f>COUNTIF(E7:AG7,"HS")</f>
        <v>0</v>
      </c>
      <c r="AR7" s="95"/>
      <c r="AS7" s="77"/>
      <c r="AT7" s="64"/>
      <c r="AU7" s="64">
        <f>COUNTIF(G7:AI7,"jdf")</f>
        <v>0</v>
      </c>
      <c r="AV7" s="90"/>
      <c r="AW7" s="77">
        <f t="shared" ca="1" si="10"/>
        <v>1</v>
      </c>
      <c r="AX7" s="120">
        <f t="shared" si="11"/>
        <v>0</v>
      </c>
      <c r="AY7" s="162">
        <f t="shared" ref="AY7:AY50" ca="1" si="15">AW7-(AX7)</f>
        <v>1</v>
      </c>
      <c r="AZ7" s="92"/>
      <c r="BA7" s="81"/>
      <c r="BB7" s="81">
        <f t="shared" ref="BB7:BB50" si="16">COUNTIF(K7:AL7,"FR")</f>
        <v>0</v>
      </c>
      <c r="BC7" s="167"/>
    </row>
    <row r="8" spans="1:711" ht="12" customHeight="1" x14ac:dyDescent="0.25">
      <c r="A8" s="28" t="s">
        <v>36</v>
      </c>
      <c r="B8" s="44">
        <v>3</v>
      </c>
      <c r="C8" s="17"/>
      <c r="D8" s="119"/>
      <c r="E8" s="39">
        <v>3</v>
      </c>
      <c r="F8" s="39">
        <v>3</v>
      </c>
      <c r="G8" s="39" t="str">
        <f>IF(OR(WEEKDAY(G3,2)=6,WEEKDAY(G3,2)=7),"RH","")</f>
        <v>RH</v>
      </c>
      <c r="H8" s="39" t="str">
        <f>IF(OR(WEEKDAY(H3,2)=6,WEEKDAY(H3,2)=7),"RH","")</f>
        <v>RH</v>
      </c>
      <c r="I8" s="39">
        <v>3</v>
      </c>
      <c r="J8" s="39">
        <v>3</v>
      </c>
      <c r="K8" s="39">
        <v>3</v>
      </c>
      <c r="L8" s="39">
        <v>3</v>
      </c>
      <c r="M8" s="39">
        <v>3</v>
      </c>
      <c r="N8" s="39" t="str">
        <f t="shared" ref="N8:AC8" si="17">IF(OR(WEEKDAY(N3,2)=6,WEEKDAY(N3,2)=7),"RH","")</f>
        <v>RH</v>
      </c>
      <c r="O8" s="39" t="str">
        <f t="shared" si="17"/>
        <v>RH</v>
      </c>
      <c r="P8" s="39">
        <v>3</v>
      </c>
      <c r="Q8" s="39">
        <v>3</v>
      </c>
      <c r="R8" s="39">
        <v>3</v>
      </c>
      <c r="S8" s="39">
        <v>3</v>
      </c>
      <c r="T8" s="39">
        <v>3</v>
      </c>
      <c r="U8" s="39" t="str">
        <f t="shared" si="17"/>
        <v>RH</v>
      </c>
      <c r="V8" s="39" t="str">
        <f t="shared" si="17"/>
        <v>RH</v>
      </c>
      <c r="W8" s="39">
        <v>3</v>
      </c>
      <c r="X8" s="39">
        <v>3</v>
      </c>
      <c r="Y8" s="39">
        <v>3</v>
      </c>
      <c r="Z8" s="39">
        <v>3</v>
      </c>
      <c r="AA8" s="39">
        <v>3</v>
      </c>
      <c r="AB8" s="39" t="str">
        <f t="shared" si="17"/>
        <v>RH</v>
      </c>
      <c r="AC8" s="39" t="str">
        <f t="shared" si="17"/>
        <v>RH</v>
      </c>
      <c r="AD8" s="39">
        <v>3</v>
      </c>
      <c r="AE8" s="39">
        <v>3</v>
      </c>
      <c r="AF8" s="39">
        <v>3</v>
      </c>
      <c r="AG8" s="39">
        <v>3</v>
      </c>
      <c r="AH8" s="39">
        <v>3</v>
      </c>
      <c r="AI8" s="57"/>
      <c r="AJ8" s="77">
        <f t="shared" si="8"/>
        <v>0</v>
      </c>
      <c r="AK8" s="90">
        <f t="shared" si="13"/>
        <v>15</v>
      </c>
      <c r="AL8" s="92">
        <f t="shared" si="9"/>
        <v>0</v>
      </c>
      <c r="AM8" s="95">
        <f t="shared" si="14"/>
        <v>25</v>
      </c>
      <c r="AN8" s="249"/>
      <c r="AO8" s="92"/>
      <c r="AP8" s="81"/>
      <c r="AQ8" s="81">
        <f>COUNTIF(E8:AG8,"HS")</f>
        <v>0</v>
      </c>
      <c r="AR8" s="95"/>
      <c r="AS8" s="77"/>
      <c r="AT8" s="64"/>
      <c r="AU8" s="64">
        <f>COUNTIF(G8:AI8,"jdf")</f>
        <v>0</v>
      </c>
      <c r="AV8" s="90"/>
      <c r="AW8" s="77">
        <f t="shared" ca="1" si="10"/>
        <v>1</v>
      </c>
      <c r="AX8" s="120">
        <f t="shared" si="11"/>
        <v>0</v>
      </c>
      <c r="AY8" s="162">
        <f t="shared" ca="1" si="15"/>
        <v>1</v>
      </c>
      <c r="AZ8" s="92"/>
      <c r="BA8" s="81"/>
      <c r="BB8" s="81">
        <f t="shared" si="16"/>
        <v>0</v>
      </c>
      <c r="BC8" s="167"/>
    </row>
    <row r="9" spans="1:711" ht="12" customHeight="1" thickBot="1" x14ac:dyDescent="0.3">
      <c r="A9" s="29" t="s">
        <v>52</v>
      </c>
      <c r="B9" s="44">
        <v>4</v>
      </c>
      <c r="C9" s="17"/>
      <c r="D9" s="119"/>
      <c r="E9" s="39">
        <v>4</v>
      </c>
      <c r="F9" s="39">
        <v>4</v>
      </c>
      <c r="G9" s="39" t="str">
        <f t="shared" ref="G9:AC9" si="18">IF(OR(WEEKDAY(G3,2)=6,WEEKDAY(G3,2)=7),"RH","")</f>
        <v>RH</v>
      </c>
      <c r="H9" s="39" t="str">
        <f t="shared" si="18"/>
        <v>RH</v>
      </c>
      <c r="I9" s="39">
        <v>4</v>
      </c>
      <c r="J9" s="39">
        <v>4</v>
      </c>
      <c r="K9" s="39">
        <v>4</v>
      </c>
      <c r="L9" s="39">
        <v>4</v>
      </c>
      <c r="M9" s="39">
        <v>4</v>
      </c>
      <c r="N9" s="39" t="str">
        <f t="shared" si="18"/>
        <v>RH</v>
      </c>
      <c r="O9" s="39" t="str">
        <f t="shared" si="18"/>
        <v>RH</v>
      </c>
      <c r="P9" s="39">
        <v>4</v>
      </c>
      <c r="Q9" s="39">
        <v>4</v>
      </c>
      <c r="R9" s="39">
        <v>4</v>
      </c>
      <c r="S9" s="39">
        <v>4</v>
      </c>
      <c r="T9" s="39">
        <v>4</v>
      </c>
      <c r="U9" s="39" t="str">
        <f t="shared" si="18"/>
        <v>RH</v>
      </c>
      <c r="V9" s="39" t="str">
        <f t="shared" si="18"/>
        <v>RH</v>
      </c>
      <c r="W9" s="39">
        <v>4</v>
      </c>
      <c r="X9" s="39">
        <v>4</v>
      </c>
      <c r="Y9" s="39">
        <v>4</v>
      </c>
      <c r="Z9" s="39">
        <v>4</v>
      </c>
      <c r="AA9" s="39">
        <v>4</v>
      </c>
      <c r="AB9" s="39" t="str">
        <f t="shared" si="18"/>
        <v>RH</v>
      </c>
      <c r="AC9" s="39" t="str">
        <f t="shared" si="18"/>
        <v>RH</v>
      </c>
      <c r="AD9" s="39">
        <v>4</v>
      </c>
      <c r="AE9" s="39">
        <v>4</v>
      </c>
      <c r="AF9" s="39">
        <v>4</v>
      </c>
      <c r="AG9" s="39">
        <v>4</v>
      </c>
      <c r="AH9" s="39">
        <v>4</v>
      </c>
      <c r="AI9" s="57"/>
      <c r="AJ9" s="77">
        <f t="shared" si="8"/>
        <v>0</v>
      </c>
      <c r="AK9" s="90">
        <f t="shared" si="13"/>
        <v>15</v>
      </c>
      <c r="AL9" s="92">
        <f t="shared" si="9"/>
        <v>0</v>
      </c>
      <c r="AM9" s="95">
        <f t="shared" si="14"/>
        <v>25</v>
      </c>
      <c r="AN9" s="249"/>
      <c r="AO9" s="92"/>
      <c r="AP9" s="81"/>
      <c r="AQ9" s="81">
        <f>COUNTIF(E9:AG9,"HS")</f>
        <v>0</v>
      </c>
      <c r="AR9" s="95"/>
      <c r="AS9" s="77"/>
      <c r="AT9" s="64"/>
      <c r="AU9" s="64">
        <f>COUNTIF(G9:AI9,"jdf")</f>
        <v>0</v>
      </c>
      <c r="AV9" s="90"/>
      <c r="AW9" s="77">
        <f t="shared" ca="1" si="10"/>
        <v>1</v>
      </c>
      <c r="AX9" s="120">
        <f>COUNTIF(D9:AH9,"RF")</f>
        <v>0</v>
      </c>
      <c r="AY9" s="162">
        <f t="shared" ca="1" si="15"/>
        <v>1</v>
      </c>
      <c r="AZ9" s="92"/>
      <c r="BA9" s="81"/>
      <c r="BB9" s="81">
        <f t="shared" si="16"/>
        <v>0</v>
      </c>
      <c r="BC9" s="167"/>
    </row>
    <row r="10" spans="1:711" ht="2.25" customHeight="1" thickBot="1" x14ac:dyDescent="0.3">
      <c r="A10" s="12"/>
      <c r="B10" s="42"/>
      <c r="C10" s="38"/>
      <c r="D10" s="11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57"/>
      <c r="AJ10" s="77"/>
      <c r="AK10" s="90"/>
      <c r="AL10" s="92"/>
      <c r="AM10" s="95"/>
      <c r="AN10" s="249"/>
      <c r="AO10" s="92"/>
      <c r="AP10" s="81"/>
      <c r="AQ10" s="81"/>
      <c r="AR10" s="95"/>
      <c r="AS10" s="77"/>
      <c r="AT10" s="64"/>
      <c r="AU10" s="64"/>
      <c r="AV10" s="90"/>
      <c r="AW10" s="118"/>
      <c r="AX10" s="120"/>
      <c r="AY10" s="163"/>
      <c r="AZ10" s="92"/>
      <c r="BA10" s="81"/>
      <c r="BB10" s="81"/>
      <c r="BC10" s="167"/>
    </row>
    <row r="11" spans="1:711" s="1" customFormat="1" ht="12" customHeight="1" thickBot="1" x14ac:dyDescent="0.3">
      <c r="A11" s="30" t="s">
        <v>37</v>
      </c>
      <c r="B11" s="45">
        <v>5</v>
      </c>
      <c r="C11" s="18"/>
      <c r="D11" s="119"/>
      <c r="E11" s="39">
        <v>5</v>
      </c>
      <c r="F11" s="39">
        <v>5</v>
      </c>
      <c r="G11" s="39" t="str">
        <f>IF(OR(WEEKDAY(G3,2)=6,WEEKDAY(G3,2)=7),"RH","")</f>
        <v>RH</v>
      </c>
      <c r="H11" s="39" t="str">
        <f t="shared" ref="H11:AC11" si="19">IF(OR(WEEKDAY(H3,2)=6,WEEKDAY(H3,2)=7),"RH","")</f>
        <v>RH</v>
      </c>
      <c r="I11" s="39">
        <v>5</v>
      </c>
      <c r="J11" s="39">
        <v>5</v>
      </c>
      <c r="K11" s="39">
        <v>5</v>
      </c>
      <c r="L11" s="39">
        <v>5</v>
      </c>
      <c r="M11" s="39">
        <v>5</v>
      </c>
      <c r="N11" s="39" t="str">
        <f t="shared" si="19"/>
        <v>RH</v>
      </c>
      <c r="O11" s="39" t="str">
        <f t="shared" si="19"/>
        <v>RH</v>
      </c>
      <c r="P11" s="39">
        <v>5</v>
      </c>
      <c r="Q11" s="39">
        <v>5</v>
      </c>
      <c r="R11" s="39">
        <v>5</v>
      </c>
      <c r="S11" s="39">
        <v>5</v>
      </c>
      <c r="T11" s="39">
        <v>5</v>
      </c>
      <c r="U11" s="39" t="str">
        <f t="shared" si="19"/>
        <v>RH</v>
      </c>
      <c r="V11" s="39" t="str">
        <f t="shared" si="19"/>
        <v>RH</v>
      </c>
      <c r="W11" s="39">
        <v>5</v>
      </c>
      <c r="X11" s="39">
        <v>5</v>
      </c>
      <c r="Y11" s="39">
        <v>5</v>
      </c>
      <c r="Z11" s="39">
        <v>5</v>
      </c>
      <c r="AA11" s="39">
        <v>5</v>
      </c>
      <c r="AB11" s="39" t="str">
        <f t="shared" si="19"/>
        <v>RH</v>
      </c>
      <c r="AC11" s="39" t="str">
        <f t="shared" si="19"/>
        <v>RH</v>
      </c>
      <c r="AD11" s="39">
        <v>5</v>
      </c>
      <c r="AE11" s="39">
        <v>5</v>
      </c>
      <c r="AF11" s="39">
        <v>5</v>
      </c>
      <c r="AG11" s="39">
        <v>5</v>
      </c>
      <c r="AH11" s="39">
        <v>5</v>
      </c>
      <c r="AI11" s="58"/>
      <c r="AJ11" s="77">
        <f t="shared" si="8"/>
        <v>0</v>
      </c>
      <c r="AK11" s="90">
        <f t="shared" si="13"/>
        <v>15</v>
      </c>
      <c r="AL11" s="92">
        <f t="shared" si="9"/>
        <v>0</v>
      </c>
      <c r="AM11" s="95">
        <f t="shared" si="14"/>
        <v>25</v>
      </c>
      <c r="AN11" s="249"/>
      <c r="AO11" s="92"/>
      <c r="AP11" s="81"/>
      <c r="AQ11" s="81">
        <f>COUNTIF(E11:AG11,"HS")</f>
        <v>0</v>
      </c>
      <c r="AR11" s="95"/>
      <c r="AS11" s="77"/>
      <c r="AT11" s="64"/>
      <c r="AU11" s="64">
        <f>COUNTIF(G11:AI11,"jdf")</f>
        <v>0</v>
      </c>
      <c r="AV11" s="90"/>
      <c r="AW11" s="77">
        <f t="shared" ca="1" si="10"/>
        <v>1</v>
      </c>
      <c r="AX11" s="120">
        <f t="shared" ref="AX11:AX23" si="20">COUNTIF(D11:AH11,"RF")</f>
        <v>0</v>
      </c>
      <c r="AY11" s="162">
        <f t="shared" ca="1" si="15"/>
        <v>1</v>
      </c>
      <c r="AZ11" s="92"/>
      <c r="BA11" s="81"/>
      <c r="BB11" s="81">
        <f t="shared" si="16"/>
        <v>0</v>
      </c>
      <c r="BC11" s="167"/>
    </row>
    <row r="12" spans="1:711" s="5" customFormat="1" ht="12" customHeight="1" x14ac:dyDescent="0.25">
      <c r="A12" s="31" t="s">
        <v>38</v>
      </c>
      <c r="B12" s="43">
        <v>6</v>
      </c>
      <c r="C12" s="21"/>
      <c r="D12" s="119"/>
      <c r="E12" s="39">
        <v>6</v>
      </c>
      <c r="F12" s="39">
        <v>6</v>
      </c>
      <c r="G12" s="39" t="str">
        <f t="shared" ref="G12:AC12" si="21">IF(OR(WEEKDAY(G3,2)=6,WEEKDAY(G3,2)=7),"RH","")</f>
        <v>RH</v>
      </c>
      <c r="H12" s="39" t="str">
        <f t="shared" si="21"/>
        <v>RH</v>
      </c>
      <c r="I12" s="39">
        <v>6</v>
      </c>
      <c r="J12" s="39">
        <v>6</v>
      </c>
      <c r="K12" s="39">
        <v>6</v>
      </c>
      <c r="L12" s="39">
        <v>6</v>
      </c>
      <c r="M12" s="39">
        <v>6</v>
      </c>
      <c r="N12" s="39" t="str">
        <f t="shared" si="21"/>
        <v>RH</v>
      </c>
      <c r="O12" s="39" t="str">
        <f t="shared" si="21"/>
        <v>RH</v>
      </c>
      <c r="P12" s="39">
        <v>6</v>
      </c>
      <c r="Q12" s="39">
        <v>6</v>
      </c>
      <c r="R12" s="39">
        <v>6</v>
      </c>
      <c r="S12" s="39">
        <v>6</v>
      </c>
      <c r="T12" s="39">
        <v>6</v>
      </c>
      <c r="U12" s="39" t="str">
        <f t="shared" si="21"/>
        <v>RH</v>
      </c>
      <c r="V12" s="39" t="str">
        <f t="shared" si="21"/>
        <v>RH</v>
      </c>
      <c r="W12" s="39">
        <v>6</v>
      </c>
      <c r="X12" s="39">
        <v>6</v>
      </c>
      <c r="Y12" s="39">
        <v>6</v>
      </c>
      <c r="Z12" s="39">
        <v>6</v>
      </c>
      <c r="AA12" s="39">
        <v>6</v>
      </c>
      <c r="AB12" s="39" t="str">
        <f t="shared" si="21"/>
        <v>RH</v>
      </c>
      <c r="AC12" s="39" t="str">
        <f t="shared" si="21"/>
        <v>RH</v>
      </c>
      <c r="AD12" s="39">
        <v>6</v>
      </c>
      <c r="AE12" s="39">
        <v>6</v>
      </c>
      <c r="AF12" s="39">
        <v>6</v>
      </c>
      <c r="AG12" s="39">
        <v>6</v>
      </c>
      <c r="AH12" s="39">
        <v>6</v>
      </c>
      <c r="AI12" s="59"/>
      <c r="AJ12" s="77">
        <f t="shared" si="8"/>
        <v>0</v>
      </c>
      <c r="AK12" s="90">
        <f t="shared" si="13"/>
        <v>15</v>
      </c>
      <c r="AL12" s="92">
        <f t="shared" si="9"/>
        <v>0</v>
      </c>
      <c r="AM12" s="95">
        <f t="shared" si="14"/>
        <v>25</v>
      </c>
      <c r="AN12" s="249"/>
      <c r="AO12" s="92"/>
      <c r="AP12" s="81"/>
      <c r="AQ12" s="81">
        <f>COUNTIF(E12:AG12,"HS")</f>
        <v>0</v>
      </c>
      <c r="AR12" s="95"/>
      <c r="AS12" s="77"/>
      <c r="AT12" s="64"/>
      <c r="AU12" s="64">
        <f>COUNTIF(G12:AI12,"jdf")</f>
        <v>0</v>
      </c>
      <c r="AV12" s="90"/>
      <c r="AW12" s="77">
        <f t="shared" ca="1" si="10"/>
        <v>1</v>
      </c>
      <c r="AX12" s="120">
        <f t="shared" si="20"/>
        <v>0</v>
      </c>
      <c r="AY12" s="162">
        <f t="shared" ca="1" si="15"/>
        <v>1</v>
      </c>
      <c r="AZ12" s="92"/>
      <c r="BA12" s="81"/>
      <c r="BB12" s="81">
        <f t="shared" si="16"/>
        <v>0</v>
      </c>
      <c r="BC12" s="167"/>
    </row>
    <row r="13" spans="1:711" ht="12" customHeight="1" thickBot="1" x14ac:dyDescent="0.3">
      <c r="A13" s="32" t="s">
        <v>39</v>
      </c>
      <c r="B13" s="41">
        <v>7</v>
      </c>
      <c r="C13" s="20"/>
      <c r="D13" s="119"/>
      <c r="E13" s="39">
        <v>7</v>
      </c>
      <c r="F13" s="39">
        <v>7</v>
      </c>
      <c r="G13" s="39" t="str">
        <f t="shared" ref="G13:AC13" si="22">IF(OR(WEEKDAY(G3,2)=6,WEEKDAY(G3,2)=7),"RH","")</f>
        <v>RH</v>
      </c>
      <c r="H13" s="39" t="str">
        <f>IF(OR(WEEKDAY(H3,2)=6,WEEKDAY(H3,2)=7),"RH","")</f>
        <v>RH</v>
      </c>
      <c r="I13" s="39">
        <v>7</v>
      </c>
      <c r="J13" s="39">
        <v>7</v>
      </c>
      <c r="K13" s="39">
        <v>7</v>
      </c>
      <c r="L13" s="39">
        <v>7</v>
      </c>
      <c r="M13" s="39">
        <v>7</v>
      </c>
      <c r="N13" s="39" t="str">
        <f t="shared" si="22"/>
        <v>RH</v>
      </c>
      <c r="O13" s="39" t="str">
        <f t="shared" si="22"/>
        <v>RH</v>
      </c>
      <c r="P13" s="39">
        <v>7</v>
      </c>
      <c r="Q13" s="39">
        <v>7</v>
      </c>
      <c r="R13" s="39">
        <v>7</v>
      </c>
      <c r="S13" s="39">
        <v>7</v>
      </c>
      <c r="T13" s="39">
        <v>7</v>
      </c>
      <c r="U13" s="39" t="str">
        <f t="shared" si="22"/>
        <v>RH</v>
      </c>
      <c r="V13" s="39" t="str">
        <f t="shared" si="22"/>
        <v>RH</v>
      </c>
      <c r="W13" s="39">
        <v>7</v>
      </c>
      <c r="X13" s="39">
        <v>7</v>
      </c>
      <c r="Y13" s="39">
        <v>7</v>
      </c>
      <c r="Z13" s="39">
        <v>7</v>
      </c>
      <c r="AA13" s="39">
        <v>7</v>
      </c>
      <c r="AB13" s="39" t="str">
        <f t="shared" si="22"/>
        <v>RH</v>
      </c>
      <c r="AC13" s="39" t="str">
        <f t="shared" si="22"/>
        <v>RH</v>
      </c>
      <c r="AD13" s="39">
        <v>7</v>
      </c>
      <c r="AE13" s="39">
        <v>7</v>
      </c>
      <c r="AF13" s="39">
        <v>7</v>
      </c>
      <c r="AG13" s="39">
        <v>7</v>
      </c>
      <c r="AH13" s="39">
        <v>7</v>
      </c>
      <c r="AI13" s="57"/>
      <c r="AJ13" s="77">
        <f t="shared" si="8"/>
        <v>0</v>
      </c>
      <c r="AK13" s="90">
        <f t="shared" si="13"/>
        <v>15</v>
      </c>
      <c r="AL13" s="92">
        <f t="shared" si="9"/>
        <v>0</v>
      </c>
      <c r="AM13" s="95">
        <f t="shared" si="14"/>
        <v>25</v>
      </c>
      <c r="AN13" s="249"/>
      <c r="AO13" s="92"/>
      <c r="AP13" s="81"/>
      <c r="AQ13" s="81">
        <f>COUNTIF(E13:AG13,"HS")</f>
        <v>0</v>
      </c>
      <c r="AR13" s="95"/>
      <c r="AS13" s="77"/>
      <c r="AT13" s="64"/>
      <c r="AU13" s="64">
        <f>COUNTIF(G13:AI13,"jdf")</f>
        <v>0</v>
      </c>
      <c r="AV13" s="90"/>
      <c r="AW13" s="77">
        <f t="shared" ca="1" si="10"/>
        <v>1</v>
      </c>
      <c r="AX13" s="120">
        <f t="shared" si="20"/>
        <v>0</v>
      </c>
      <c r="AY13" s="162">
        <f t="shared" ca="1" si="15"/>
        <v>1</v>
      </c>
      <c r="AZ13" s="92"/>
      <c r="BA13" s="81"/>
      <c r="BB13" s="81">
        <f t="shared" si="16"/>
        <v>0</v>
      </c>
      <c r="BC13" s="167"/>
    </row>
    <row r="14" spans="1:711" ht="1.5" customHeight="1" thickBot="1" x14ac:dyDescent="0.3">
      <c r="A14" s="13"/>
      <c r="B14" s="46"/>
      <c r="C14" s="19"/>
      <c r="D14" s="11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57"/>
      <c r="AJ14" s="77"/>
      <c r="AK14" s="90"/>
      <c r="AL14" s="92"/>
      <c r="AM14" s="95"/>
      <c r="AN14" s="249"/>
      <c r="AO14" s="92"/>
      <c r="AP14" s="81"/>
      <c r="AQ14" s="81"/>
      <c r="AR14" s="95"/>
      <c r="AS14" s="77"/>
      <c r="AT14" s="64"/>
      <c r="AU14" s="64"/>
      <c r="AV14" s="90"/>
      <c r="AW14" s="118"/>
      <c r="AX14" s="120"/>
      <c r="AY14" s="163"/>
      <c r="AZ14" s="92"/>
      <c r="BA14" s="81"/>
      <c r="BB14" s="81"/>
      <c r="BC14" s="167"/>
    </row>
    <row r="15" spans="1:711" ht="12" customHeight="1" thickBot="1" x14ac:dyDescent="0.3">
      <c r="A15" s="33" t="s">
        <v>40</v>
      </c>
      <c r="B15" s="47">
        <v>8</v>
      </c>
      <c r="C15" s="17"/>
      <c r="D15" s="119"/>
      <c r="E15" s="39">
        <v>8</v>
      </c>
      <c r="F15" s="39">
        <v>8</v>
      </c>
      <c r="G15" s="39" t="str">
        <f t="shared" ref="G15:AC15" si="23">IF(OR(WEEKDAY(G3,2)=6,WEEKDAY(G3,2)=7),"RH","")</f>
        <v>RH</v>
      </c>
      <c r="H15" s="39" t="str">
        <f t="shared" si="23"/>
        <v>RH</v>
      </c>
      <c r="I15" s="39">
        <v>8</v>
      </c>
      <c r="J15" s="39">
        <v>8</v>
      </c>
      <c r="K15" s="39">
        <v>8</v>
      </c>
      <c r="L15" s="39">
        <v>8</v>
      </c>
      <c r="M15" s="39">
        <v>8</v>
      </c>
      <c r="N15" s="39" t="str">
        <f t="shared" si="23"/>
        <v>RH</v>
      </c>
      <c r="O15" s="39" t="str">
        <f t="shared" si="23"/>
        <v>RH</v>
      </c>
      <c r="P15" s="39">
        <v>8</v>
      </c>
      <c r="Q15" s="39">
        <v>8</v>
      </c>
      <c r="R15" s="39">
        <v>8</v>
      </c>
      <c r="S15" s="39">
        <v>8</v>
      </c>
      <c r="T15" s="39">
        <v>8</v>
      </c>
      <c r="U15" s="39" t="str">
        <f t="shared" si="23"/>
        <v>RH</v>
      </c>
      <c r="V15" s="39" t="str">
        <f t="shared" si="23"/>
        <v>RH</v>
      </c>
      <c r="W15" s="39">
        <v>8</v>
      </c>
      <c r="X15" s="39">
        <v>8</v>
      </c>
      <c r="Y15" s="39">
        <v>8</v>
      </c>
      <c r="Z15" s="39">
        <v>8</v>
      </c>
      <c r="AA15" s="39">
        <v>8</v>
      </c>
      <c r="AB15" s="39" t="str">
        <f t="shared" si="23"/>
        <v>RH</v>
      </c>
      <c r="AC15" s="39" t="str">
        <f t="shared" si="23"/>
        <v>RH</v>
      </c>
      <c r="AD15" s="39">
        <v>8</v>
      </c>
      <c r="AE15" s="39">
        <v>8</v>
      </c>
      <c r="AF15" s="39">
        <v>8</v>
      </c>
      <c r="AG15" s="39">
        <v>8</v>
      </c>
      <c r="AH15" s="39">
        <v>8</v>
      </c>
      <c r="AI15" s="57"/>
      <c r="AJ15" s="77">
        <f t="shared" si="8"/>
        <v>0</v>
      </c>
      <c r="AK15" s="90">
        <f t="shared" si="13"/>
        <v>15</v>
      </c>
      <c r="AL15" s="92">
        <f t="shared" si="9"/>
        <v>0</v>
      </c>
      <c r="AM15" s="95">
        <f t="shared" si="14"/>
        <v>25</v>
      </c>
      <c r="AN15" s="249"/>
      <c r="AO15" s="92"/>
      <c r="AP15" s="81"/>
      <c r="AQ15" s="81">
        <f t="shared" ref="AQ15:AQ24" si="24">COUNTIF(E15:AG15,"HS")</f>
        <v>0</v>
      </c>
      <c r="AR15" s="95"/>
      <c r="AS15" s="77"/>
      <c r="AT15" s="64"/>
      <c r="AU15" s="64">
        <f t="shared" ref="AU15:AU24" si="25">COUNTIF(G15:AI15,"jdf")</f>
        <v>0</v>
      </c>
      <c r="AV15" s="90"/>
      <c r="AW15" s="77">
        <f t="shared" ca="1" si="10"/>
        <v>1</v>
      </c>
      <c r="AX15" s="120">
        <f t="shared" si="20"/>
        <v>0</v>
      </c>
      <c r="AY15" s="162">
        <f t="shared" ca="1" si="15"/>
        <v>1</v>
      </c>
      <c r="AZ15" s="92"/>
      <c r="BA15" s="81"/>
      <c r="BB15" s="81">
        <f t="shared" si="16"/>
        <v>0</v>
      </c>
      <c r="BC15" s="167"/>
    </row>
    <row r="16" spans="1:711" ht="12" customHeight="1" x14ac:dyDescent="0.25">
      <c r="A16" s="271" t="s">
        <v>41</v>
      </c>
      <c r="B16" s="47">
        <v>9</v>
      </c>
      <c r="C16" s="20"/>
      <c r="D16" s="119" t="str">
        <f t="shared" ref="D16:AH16" si="26">IF(OR(WEEKDAY(D3,2)=6,WEEKDAY(D3,2)=7,WEEKDAY(D3,2)=2),"RH","")</f>
        <v/>
      </c>
      <c r="E16" s="39" t="str">
        <f t="shared" si="26"/>
        <v/>
      </c>
      <c r="F16" s="39" t="str">
        <f t="shared" si="26"/>
        <v/>
      </c>
      <c r="G16" s="39" t="str">
        <f t="shared" si="26"/>
        <v>RH</v>
      </c>
      <c r="H16" s="39" t="str">
        <f t="shared" si="26"/>
        <v>RH</v>
      </c>
      <c r="I16" s="39" t="str">
        <f t="shared" si="26"/>
        <v/>
      </c>
      <c r="J16" s="39" t="str">
        <f t="shared" si="26"/>
        <v>RH</v>
      </c>
      <c r="K16" s="39" t="str">
        <f t="shared" si="26"/>
        <v/>
      </c>
      <c r="L16" s="39" t="str">
        <f t="shared" si="26"/>
        <v/>
      </c>
      <c r="M16" s="39" t="str">
        <f t="shared" si="26"/>
        <v/>
      </c>
      <c r="N16" s="39" t="str">
        <f t="shared" si="26"/>
        <v>RH</v>
      </c>
      <c r="O16" s="39" t="str">
        <f t="shared" si="26"/>
        <v>RH</v>
      </c>
      <c r="P16" s="39" t="str">
        <f t="shared" si="26"/>
        <v/>
      </c>
      <c r="Q16" s="39" t="str">
        <f t="shared" si="26"/>
        <v>RH</v>
      </c>
      <c r="R16" s="39" t="str">
        <f t="shared" si="26"/>
        <v/>
      </c>
      <c r="S16" s="39" t="str">
        <f t="shared" si="26"/>
        <v/>
      </c>
      <c r="T16" s="39" t="str">
        <f t="shared" si="26"/>
        <v/>
      </c>
      <c r="U16" s="39" t="str">
        <f t="shared" si="26"/>
        <v>RH</v>
      </c>
      <c r="V16" s="39" t="str">
        <f t="shared" si="26"/>
        <v>RH</v>
      </c>
      <c r="W16" s="39" t="str">
        <f t="shared" si="26"/>
        <v/>
      </c>
      <c r="X16" s="39" t="str">
        <f t="shared" si="26"/>
        <v>RH</v>
      </c>
      <c r="Y16" s="39" t="str">
        <f t="shared" si="26"/>
        <v/>
      </c>
      <c r="Z16" s="39" t="str">
        <f t="shared" si="26"/>
        <v/>
      </c>
      <c r="AA16" s="39" t="str">
        <f t="shared" si="26"/>
        <v/>
      </c>
      <c r="AB16" s="39" t="str">
        <f t="shared" si="26"/>
        <v>RH</v>
      </c>
      <c r="AC16" s="39" t="str">
        <f t="shared" si="26"/>
        <v>RH</v>
      </c>
      <c r="AD16" s="39" t="str">
        <f t="shared" si="26"/>
        <v/>
      </c>
      <c r="AE16" s="39" t="str">
        <f t="shared" si="26"/>
        <v>RH</v>
      </c>
      <c r="AF16" s="39" t="str">
        <f t="shared" si="26"/>
        <v/>
      </c>
      <c r="AG16" s="39" t="str">
        <f t="shared" si="26"/>
        <v/>
      </c>
      <c r="AH16" s="39" t="str">
        <f t="shared" si="26"/>
        <v/>
      </c>
      <c r="AI16" s="60"/>
      <c r="AJ16" s="77">
        <f t="shared" si="8"/>
        <v>0</v>
      </c>
      <c r="AK16" s="90">
        <f t="shared" si="13"/>
        <v>15</v>
      </c>
      <c r="AL16" s="92">
        <f t="shared" si="9"/>
        <v>0</v>
      </c>
      <c r="AM16" s="95">
        <f t="shared" si="14"/>
        <v>25</v>
      </c>
      <c r="AN16" s="249"/>
      <c r="AO16" s="92"/>
      <c r="AP16" s="81"/>
      <c r="AQ16" s="81">
        <f t="shared" si="24"/>
        <v>0</v>
      </c>
      <c r="AR16" s="95"/>
      <c r="AS16" s="77"/>
      <c r="AT16" s="64"/>
      <c r="AU16" s="64">
        <f t="shared" si="25"/>
        <v>0</v>
      </c>
      <c r="AV16" s="90"/>
      <c r="AW16" s="77">
        <f t="shared" ca="1" si="10"/>
        <v>0</v>
      </c>
      <c r="AX16" s="120">
        <f t="shared" si="20"/>
        <v>0</v>
      </c>
      <c r="AY16" s="162">
        <f t="shared" ca="1" si="15"/>
        <v>0</v>
      </c>
      <c r="AZ16" s="92"/>
      <c r="BA16" s="81"/>
      <c r="BB16" s="81">
        <f t="shared" si="16"/>
        <v>0</v>
      </c>
      <c r="BC16" s="167"/>
    </row>
    <row r="17" spans="1:55" ht="12" customHeight="1" x14ac:dyDescent="0.25">
      <c r="A17" s="272"/>
      <c r="B17" s="47">
        <v>10</v>
      </c>
      <c r="C17" s="17"/>
      <c r="D17" s="119"/>
      <c r="E17" s="39" t="str">
        <f t="shared" ref="E17:AH17" si="27">IF(OR(WEEKDAY(E3,2)=6,WEEKDAY(E3,2)=7),"RH","")</f>
        <v/>
      </c>
      <c r="F17" s="39" t="str">
        <f t="shared" si="27"/>
        <v/>
      </c>
      <c r="G17" s="39" t="str">
        <f t="shared" si="27"/>
        <v>RH</v>
      </c>
      <c r="H17" s="39" t="str">
        <f t="shared" si="27"/>
        <v>RH</v>
      </c>
      <c r="I17" s="39" t="str">
        <f t="shared" si="27"/>
        <v/>
      </c>
      <c r="J17" s="39" t="str">
        <f t="shared" si="27"/>
        <v/>
      </c>
      <c r="K17" s="39" t="str">
        <f t="shared" si="27"/>
        <v/>
      </c>
      <c r="L17" s="39" t="str">
        <f t="shared" si="27"/>
        <v/>
      </c>
      <c r="M17" s="39" t="str">
        <f t="shared" si="27"/>
        <v/>
      </c>
      <c r="N17" s="39" t="str">
        <f t="shared" si="27"/>
        <v>RH</v>
      </c>
      <c r="O17" s="39" t="str">
        <f t="shared" si="27"/>
        <v>RH</v>
      </c>
      <c r="P17" s="39" t="str">
        <f t="shared" si="27"/>
        <v/>
      </c>
      <c r="Q17" s="39" t="str">
        <f t="shared" si="27"/>
        <v/>
      </c>
      <c r="R17" s="39" t="str">
        <f t="shared" si="27"/>
        <v/>
      </c>
      <c r="S17" s="39" t="str">
        <f t="shared" si="27"/>
        <v/>
      </c>
      <c r="T17" s="39" t="str">
        <f t="shared" si="27"/>
        <v/>
      </c>
      <c r="U17" s="39" t="str">
        <f t="shared" si="27"/>
        <v>RH</v>
      </c>
      <c r="V17" s="39" t="str">
        <f t="shared" si="27"/>
        <v>RH</v>
      </c>
      <c r="W17" s="39" t="str">
        <f t="shared" si="27"/>
        <v/>
      </c>
      <c r="X17" s="39" t="str">
        <f t="shared" si="27"/>
        <v/>
      </c>
      <c r="Y17" s="39" t="str">
        <f t="shared" si="27"/>
        <v/>
      </c>
      <c r="Z17" s="39" t="str">
        <f t="shared" si="27"/>
        <v/>
      </c>
      <c r="AA17" s="39" t="str">
        <f t="shared" si="27"/>
        <v/>
      </c>
      <c r="AB17" s="39" t="str">
        <f t="shared" si="27"/>
        <v>RH</v>
      </c>
      <c r="AC17" s="39" t="str">
        <f t="shared" si="27"/>
        <v>RH</v>
      </c>
      <c r="AD17" s="39" t="str">
        <f t="shared" si="27"/>
        <v/>
      </c>
      <c r="AE17" s="39" t="str">
        <f t="shared" si="27"/>
        <v/>
      </c>
      <c r="AF17" s="39" t="str">
        <f t="shared" si="27"/>
        <v/>
      </c>
      <c r="AG17" s="39" t="str">
        <f t="shared" si="27"/>
        <v/>
      </c>
      <c r="AH17" s="39" t="str">
        <f t="shared" si="27"/>
        <v/>
      </c>
      <c r="AI17" s="57"/>
      <c r="AJ17" s="77">
        <f t="shared" si="8"/>
        <v>0</v>
      </c>
      <c r="AK17" s="90">
        <f t="shared" si="13"/>
        <v>15</v>
      </c>
      <c r="AL17" s="92">
        <f t="shared" si="9"/>
        <v>0</v>
      </c>
      <c r="AM17" s="95">
        <f t="shared" si="14"/>
        <v>25</v>
      </c>
      <c r="AN17" s="249"/>
      <c r="AO17" s="92"/>
      <c r="AP17" s="81"/>
      <c r="AQ17" s="81">
        <f t="shared" si="24"/>
        <v>0</v>
      </c>
      <c r="AR17" s="95"/>
      <c r="AS17" s="77"/>
      <c r="AT17" s="64"/>
      <c r="AU17" s="64">
        <f t="shared" si="25"/>
        <v>0</v>
      </c>
      <c r="AV17" s="90"/>
      <c r="AW17" s="77">
        <f t="shared" ca="1" si="10"/>
        <v>1</v>
      </c>
      <c r="AX17" s="120">
        <f t="shared" si="20"/>
        <v>0</v>
      </c>
      <c r="AY17" s="162">
        <f t="shared" ca="1" si="15"/>
        <v>1</v>
      </c>
      <c r="AZ17" s="92"/>
      <c r="BA17" s="81"/>
      <c r="BB17" s="81">
        <f t="shared" si="16"/>
        <v>0</v>
      </c>
      <c r="BC17" s="167"/>
    </row>
    <row r="18" spans="1:55" ht="12" customHeight="1" x14ac:dyDescent="0.25">
      <c r="A18" s="272"/>
      <c r="B18" s="47">
        <v>11</v>
      </c>
      <c r="C18" s="17"/>
      <c r="D18" s="119" t="str">
        <f t="shared" ref="D18:AH18" si="28">IF(OR(WEEKDAY(D3,2)=6,WEEKDAY(D3,2)=7,WEEKDAY(D3,2)=1),"RH","")</f>
        <v/>
      </c>
      <c r="E18" s="39" t="str">
        <f t="shared" si="28"/>
        <v/>
      </c>
      <c r="F18" s="39" t="str">
        <f t="shared" si="28"/>
        <v/>
      </c>
      <c r="G18" s="39" t="str">
        <f t="shared" si="28"/>
        <v>RH</v>
      </c>
      <c r="H18" s="39" t="str">
        <f t="shared" si="28"/>
        <v>RH</v>
      </c>
      <c r="I18" s="39" t="str">
        <f t="shared" si="28"/>
        <v>RH</v>
      </c>
      <c r="J18" s="39" t="str">
        <f t="shared" si="28"/>
        <v/>
      </c>
      <c r="K18" s="39" t="str">
        <f t="shared" si="28"/>
        <v/>
      </c>
      <c r="L18" s="39" t="str">
        <f t="shared" si="28"/>
        <v/>
      </c>
      <c r="M18" s="39" t="str">
        <f t="shared" si="28"/>
        <v/>
      </c>
      <c r="N18" s="39" t="str">
        <f t="shared" si="28"/>
        <v>RH</v>
      </c>
      <c r="O18" s="39" t="str">
        <f t="shared" si="28"/>
        <v>RH</v>
      </c>
      <c r="P18" s="39" t="str">
        <f t="shared" si="28"/>
        <v>RH</v>
      </c>
      <c r="Q18" s="39" t="str">
        <f t="shared" si="28"/>
        <v/>
      </c>
      <c r="R18" s="39" t="str">
        <f t="shared" si="28"/>
        <v/>
      </c>
      <c r="S18" s="39" t="str">
        <f t="shared" si="28"/>
        <v/>
      </c>
      <c r="T18" s="39" t="str">
        <f t="shared" si="28"/>
        <v/>
      </c>
      <c r="U18" s="39" t="str">
        <f t="shared" si="28"/>
        <v>RH</v>
      </c>
      <c r="V18" s="39" t="str">
        <f t="shared" si="28"/>
        <v>RH</v>
      </c>
      <c r="W18" s="39" t="str">
        <f t="shared" si="28"/>
        <v>RH</v>
      </c>
      <c r="X18" s="39" t="str">
        <f t="shared" si="28"/>
        <v/>
      </c>
      <c r="Y18" s="39" t="str">
        <f t="shared" si="28"/>
        <v/>
      </c>
      <c r="Z18" s="39" t="str">
        <f t="shared" si="28"/>
        <v/>
      </c>
      <c r="AA18" s="39" t="str">
        <f t="shared" si="28"/>
        <v/>
      </c>
      <c r="AB18" s="39" t="str">
        <f t="shared" si="28"/>
        <v>RH</v>
      </c>
      <c r="AC18" s="39" t="str">
        <f t="shared" si="28"/>
        <v>RH</v>
      </c>
      <c r="AD18" s="39" t="str">
        <f t="shared" si="28"/>
        <v>RH</v>
      </c>
      <c r="AE18" s="39" t="str">
        <f t="shared" si="28"/>
        <v/>
      </c>
      <c r="AF18" s="39" t="str">
        <f t="shared" si="28"/>
        <v/>
      </c>
      <c r="AG18" s="39" t="str">
        <f t="shared" si="28"/>
        <v/>
      </c>
      <c r="AH18" s="39" t="str">
        <f t="shared" si="28"/>
        <v/>
      </c>
      <c r="AI18" s="60"/>
      <c r="AJ18" s="77">
        <f t="shared" si="8"/>
        <v>0</v>
      </c>
      <c r="AK18" s="90">
        <f t="shared" si="13"/>
        <v>15</v>
      </c>
      <c r="AL18" s="92">
        <f t="shared" si="9"/>
        <v>0</v>
      </c>
      <c r="AM18" s="95">
        <f t="shared" si="14"/>
        <v>25</v>
      </c>
      <c r="AN18" s="249"/>
      <c r="AO18" s="92"/>
      <c r="AP18" s="81"/>
      <c r="AQ18" s="81">
        <f t="shared" si="24"/>
        <v>0</v>
      </c>
      <c r="AR18" s="95"/>
      <c r="AS18" s="77"/>
      <c r="AT18" s="64"/>
      <c r="AU18" s="64">
        <f t="shared" si="25"/>
        <v>0</v>
      </c>
      <c r="AV18" s="90"/>
      <c r="AW18" s="77">
        <f t="shared" ca="1" si="10"/>
        <v>0</v>
      </c>
      <c r="AX18" s="120">
        <f t="shared" si="20"/>
        <v>0</v>
      </c>
      <c r="AY18" s="162">
        <f t="shared" ca="1" si="15"/>
        <v>0</v>
      </c>
      <c r="AZ18" s="92"/>
      <c r="BA18" s="81"/>
      <c r="BB18" s="81">
        <f t="shared" si="16"/>
        <v>0</v>
      </c>
      <c r="BC18" s="167"/>
    </row>
    <row r="19" spans="1:55" ht="12" customHeight="1" x14ac:dyDescent="0.25">
      <c r="A19" s="273" t="s">
        <v>42</v>
      </c>
      <c r="B19" s="47"/>
      <c r="C19" s="17"/>
      <c r="D19" s="119" t="str">
        <f t="shared" ref="D19:AH19" si="29">IF(OR(WEEKDAY(D3,2)=6,WEEKDAY(D3,2)=7,WEEKDAY(D3,2)=1),"RH","")</f>
        <v/>
      </c>
      <c r="E19" s="39" t="str">
        <f t="shared" si="29"/>
        <v/>
      </c>
      <c r="F19" s="39" t="str">
        <f t="shared" si="29"/>
        <v/>
      </c>
      <c r="G19" s="39" t="str">
        <f t="shared" si="29"/>
        <v>RH</v>
      </c>
      <c r="H19" s="39" t="str">
        <f t="shared" si="29"/>
        <v>RH</v>
      </c>
      <c r="I19" s="39" t="str">
        <f t="shared" si="29"/>
        <v>RH</v>
      </c>
      <c r="J19" s="39" t="str">
        <f t="shared" si="29"/>
        <v/>
      </c>
      <c r="K19" s="39" t="str">
        <f t="shared" si="29"/>
        <v/>
      </c>
      <c r="L19" s="39" t="str">
        <f t="shared" si="29"/>
        <v/>
      </c>
      <c r="M19" s="39" t="str">
        <f t="shared" si="29"/>
        <v/>
      </c>
      <c r="N19" s="39" t="str">
        <f t="shared" si="29"/>
        <v>RH</v>
      </c>
      <c r="O19" s="39" t="str">
        <f t="shared" si="29"/>
        <v>RH</v>
      </c>
      <c r="P19" s="39" t="str">
        <f t="shared" si="29"/>
        <v>RH</v>
      </c>
      <c r="Q19" s="39" t="str">
        <f t="shared" si="29"/>
        <v/>
      </c>
      <c r="R19" s="39" t="str">
        <f t="shared" si="29"/>
        <v/>
      </c>
      <c r="S19" s="39" t="str">
        <f t="shared" si="29"/>
        <v/>
      </c>
      <c r="T19" s="39" t="str">
        <f t="shared" si="29"/>
        <v/>
      </c>
      <c r="U19" s="39" t="str">
        <f t="shared" si="29"/>
        <v>RH</v>
      </c>
      <c r="V19" s="39" t="str">
        <f t="shared" si="29"/>
        <v>RH</v>
      </c>
      <c r="W19" s="39" t="str">
        <f t="shared" si="29"/>
        <v>RH</v>
      </c>
      <c r="X19" s="39" t="str">
        <f t="shared" si="29"/>
        <v/>
      </c>
      <c r="Y19" s="39" t="str">
        <f t="shared" si="29"/>
        <v/>
      </c>
      <c r="Z19" s="39" t="str">
        <f t="shared" si="29"/>
        <v/>
      </c>
      <c r="AA19" s="39" t="str">
        <f t="shared" si="29"/>
        <v/>
      </c>
      <c r="AB19" s="39" t="str">
        <f t="shared" si="29"/>
        <v>RH</v>
      </c>
      <c r="AC19" s="39" t="str">
        <f t="shared" si="29"/>
        <v>RH</v>
      </c>
      <c r="AD19" s="39" t="str">
        <f t="shared" si="29"/>
        <v>RH</v>
      </c>
      <c r="AE19" s="39" t="str">
        <f t="shared" si="29"/>
        <v/>
      </c>
      <c r="AF19" s="39" t="str">
        <f t="shared" si="29"/>
        <v/>
      </c>
      <c r="AG19" s="39" t="str">
        <f t="shared" si="29"/>
        <v/>
      </c>
      <c r="AH19" s="39" t="str">
        <f t="shared" si="29"/>
        <v/>
      </c>
      <c r="AI19" s="60"/>
      <c r="AJ19" s="77">
        <f t="shared" si="8"/>
        <v>0</v>
      </c>
      <c r="AK19" s="90">
        <f t="shared" si="13"/>
        <v>15</v>
      </c>
      <c r="AL19" s="92">
        <f t="shared" si="9"/>
        <v>0</v>
      </c>
      <c r="AM19" s="95">
        <f t="shared" si="14"/>
        <v>25</v>
      </c>
      <c r="AN19" s="249"/>
      <c r="AO19" s="92"/>
      <c r="AP19" s="81"/>
      <c r="AQ19" s="81">
        <f t="shared" si="24"/>
        <v>0</v>
      </c>
      <c r="AR19" s="95"/>
      <c r="AS19" s="77"/>
      <c r="AT19" s="64"/>
      <c r="AU19" s="64">
        <f t="shared" si="25"/>
        <v>0</v>
      </c>
      <c r="AV19" s="90"/>
      <c r="AW19" s="77">
        <f t="shared" ca="1" si="10"/>
        <v>0</v>
      </c>
      <c r="AX19" s="120">
        <f t="shared" si="20"/>
        <v>0</v>
      </c>
      <c r="AY19" s="162">
        <f t="shared" ca="1" si="15"/>
        <v>0</v>
      </c>
      <c r="AZ19" s="92"/>
      <c r="BA19" s="81"/>
      <c r="BB19" s="81">
        <f t="shared" si="16"/>
        <v>0</v>
      </c>
      <c r="BC19" s="167"/>
    </row>
    <row r="20" spans="1:55" ht="12" customHeight="1" x14ac:dyDescent="0.25">
      <c r="A20" s="274"/>
      <c r="B20" s="47"/>
      <c r="C20" s="20"/>
      <c r="D20" s="119" t="s">
        <v>92</v>
      </c>
      <c r="E20" s="39" t="str">
        <f t="shared" ref="E20:AH20" si="30">IF(OR(WEEKDAY(E3,2)=6,WEEKDAY(E3,2)=7,WEEKDAY(E3,2)=3),"RH","")</f>
        <v/>
      </c>
      <c r="F20" s="39" t="str">
        <f t="shared" si="30"/>
        <v/>
      </c>
      <c r="G20" s="39" t="str">
        <f t="shared" si="30"/>
        <v>RH</v>
      </c>
      <c r="H20" s="39" t="str">
        <f t="shared" si="30"/>
        <v>RH</v>
      </c>
      <c r="I20" s="39" t="str">
        <f t="shared" si="30"/>
        <v/>
      </c>
      <c r="J20" s="39" t="str">
        <f t="shared" si="30"/>
        <v/>
      </c>
      <c r="K20" s="39" t="s">
        <v>92</v>
      </c>
      <c r="L20" s="39" t="str">
        <f t="shared" si="30"/>
        <v/>
      </c>
      <c r="M20" s="39" t="str">
        <f t="shared" si="30"/>
        <v/>
      </c>
      <c r="N20" s="39" t="str">
        <f t="shared" si="30"/>
        <v>RH</v>
      </c>
      <c r="O20" s="39" t="str">
        <f t="shared" si="30"/>
        <v>RH</v>
      </c>
      <c r="P20" s="39" t="str">
        <f t="shared" si="30"/>
        <v/>
      </c>
      <c r="Q20" s="39" t="str">
        <f t="shared" si="30"/>
        <v/>
      </c>
      <c r="R20" s="39" t="s">
        <v>92</v>
      </c>
      <c r="S20" s="39" t="str">
        <f t="shared" si="30"/>
        <v/>
      </c>
      <c r="T20" s="39" t="str">
        <f t="shared" si="30"/>
        <v/>
      </c>
      <c r="U20" s="39" t="str">
        <f t="shared" si="30"/>
        <v>RH</v>
      </c>
      <c r="V20" s="39" t="str">
        <f t="shared" si="30"/>
        <v>RH</v>
      </c>
      <c r="W20" s="39" t="str">
        <f t="shared" si="30"/>
        <v/>
      </c>
      <c r="X20" s="39" t="str">
        <f t="shared" si="30"/>
        <v/>
      </c>
      <c r="Y20" s="39" t="s">
        <v>92</v>
      </c>
      <c r="Z20" s="39" t="str">
        <f t="shared" si="30"/>
        <v/>
      </c>
      <c r="AA20" s="39" t="str">
        <f t="shared" si="30"/>
        <v/>
      </c>
      <c r="AB20" s="39" t="str">
        <f t="shared" si="30"/>
        <v>RH</v>
      </c>
      <c r="AC20" s="39" t="str">
        <f t="shared" si="30"/>
        <v>RH</v>
      </c>
      <c r="AD20" s="39" t="str">
        <f t="shared" si="30"/>
        <v/>
      </c>
      <c r="AE20" s="39" t="str">
        <f t="shared" si="30"/>
        <v/>
      </c>
      <c r="AF20" s="39" t="s">
        <v>92</v>
      </c>
      <c r="AG20" s="39" t="str">
        <f t="shared" si="30"/>
        <v/>
      </c>
      <c r="AH20" s="39" t="str">
        <f t="shared" si="30"/>
        <v/>
      </c>
      <c r="AI20" s="57"/>
      <c r="AJ20" s="77">
        <f t="shared" si="8"/>
        <v>0</v>
      </c>
      <c r="AK20" s="90">
        <f t="shared" si="13"/>
        <v>15</v>
      </c>
      <c r="AL20" s="92">
        <f t="shared" si="9"/>
        <v>0</v>
      </c>
      <c r="AM20" s="95">
        <f t="shared" si="14"/>
        <v>25</v>
      </c>
      <c r="AN20" s="249"/>
      <c r="AO20" s="92"/>
      <c r="AP20" s="81"/>
      <c r="AQ20" s="81">
        <f t="shared" si="24"/>
        <v>0</v>
      </c>
      <c r="AR20" s="95"/>
      <c r="AS20" s="77"/>
      <c r="AT20" s="64"/>
      <c r="AU20" s="64">
        <f t="shared" si="25"/>
        <v>0</v>
      </c>
      <c r="AV20" s="90"/>
      <c r="AW20" s="77">
        <f t="shared" ca="1" si="10"/>
        <v>0</v>
      </c>
      <c r="AX20" s="120">
        <f t="shared" si="20"/>
        <v>0</v>
      </c>
      <c r="AY20" s="162">
        <f t="shared" ca="1" si="15"/>
        <v>0</v>
      </c>
      <c r="AZ20" s="92"/>
      <c r="BA20" s="81"/>
      <c r="BB20" s="81">
        <f t="shared" si="16"/>
        <v>0</v>
      </c>
      <c r="BC20" s="167"/>
    </row>
    <row r="21" spans="1:55" ht="12" customHeight="1" x14ac:dyDescent="0.25">
      <c r="A21" s="275" t="s">
        <v>43</v>
      </c>
      <c r="B21" s="47"/>
      <c r="C21" s="17"/>
      <c r="D21" s="119" t="str">
        <f t="shared" ref="D21:AH21" si="31">IF(OR(WEEKDAY(D3,2)=6,WEEKDAY(D3,2)=7,WEEKDAY(D3,2)=1),"RH","")</f>
        <v/>
      </c>
      <c r="E21" s="39" t="str">
        <f t="shared" si="31"/>
        <v/>
      </c>
      <c r="F21" s="39" t="str">
        <f t="shared" si="31"/>
        <v/>
      </c>
      <c r="G21" s="39" t="str">
        <f t="shared" si="31"/>
        <v>RH</v>
      </c>
      <c r="H21" s="39" t="str">
        <f t="shared" si="31"/>
        <v>RH</v>
      </c>
      <c r="I21" s="39" t="str">
        <f t="shared" si="31"/>
        <v>RH</v>
      </c>
      <c r="J21" s="39" t="str">
        <f t="shared" si="31"/>
        <v/>
      </c>
      <c r="K21" s="39" t="str">
        <f t="shared" si="31"/>
        <v/>
      </c>
      <c r="L21" s="39" t="str">
        <f t="shared" si="31"/>
        <v/>
      </c>
      <c r="M21" s="39" t="str">
        <f t="shared" si="31"/>
        <v/>
      </c>
      <c r="N21" s="39" t="str">
        <f t="shared" si="31"/>
        <v>RH</v>
      </c>
      <c r="O21" s="39" t="str">
        <f t="shared" si="31"/>
        <v>RH</v>
      </c>
      <c r="P21" s="39" t="str">
        <f t="shared" si="31"/>
        <v>RH</v>
      </c>
      <c r="Q21" s="39" t="str">
        <f t="shared" si="31"/>
        <v/>
      </c>
      <c r="R21" s="39" t="str">
        <f t="shared" si="31"/>
        <v/>
      </c>
      <c r="S21" s="39" t="str">
        <f t="shared" si="31"/>
        <v/>
      </c>
      <c r="T21" s="39" t="str">
        <f t="shared" si="31"/>
        <v/>
      </c>
      <c r="U21" s="39" t="str">
        <f t="shared" si="31"/>
        <v>RH</v>
      </c>
      <c r="V21" s="39" t="str">
        <f t="shared" si="31"/>
        <v>RH</v>
      </c>
      <c r="W21" s="39" t="str">
        <f t="shared" si="31"/>
        <v>RH</v>
      </c>
      <c r="X21" s="39" t="str">
        <f t="shared" si="31"/>
        <v/>
      </c>
      <c r="Y21" s="39" t="str">
        <f t="shared" si="31"/>
        <v/>
      </c>
      <c r="Z21" s="39" t="str">
        <f t="shared" si="31"/>
        <v/>
      </c>
      <c r="AA21" s="39" t="str">
        <f t="shared" si="31"/>
        <v/>
      </c>
      <c r="AB21" s="39" t="str">
        <f t="shared" si="31"/>
        <v>RH</v>
      </c>
      <c r="AC21" s="39" t="str">
        <f t="shared" si="31"/>
        <v>RH</v>
      </c>
      <c r="AD21" s="39" t="str">
        <f t="shared" si="31"/>
        <v>RH</v>
      </c>
      <c r="AE21" s="39" t="str">
        <f t="shared" si="31"/>
        <v/>
      </c>
      <c r="AF21" s="39" t="str">
        <f t="shared" si="31"/>
        <v/>
      </c>
      <c r="AG21" s="39" t="str">
        <f t="shared" si="31"/>
        <v/>
      </c>
      <c r="AH21" s="39" t="str">
        <f t="shared" si="31"/>
        <v/>
      </c>
      <c r="AI21" s="60"/>
      <c r="AJ21" s="77">
        <f t="shared" si="8"/>
        <v>0</v>
      </c>
      <c r="AK21" s="90">
        <f t="shared" si="13"/>
        <v>15</v>
      </c>
      <c r="AL21" s="92">
        <f t="shared" si="9"/>
        <v>0</v>
      </c>
      <c r="AM21" s="95">
        <f t="shared" si="14"/>
        <v>25</v>
      </c>
      <c r="AN21" s="249"/>
      <c r="AO21" s="92"/>
      <c r="AP21" s="81"/>
      <c r="AQ21" s="81">
        <f t="shared" si="24"/>
        <v>0</v>
      </c>
      <c r="AR21" s="95"/>
      <c r="AS21" s="77"/>
      <c r="AT21" s="64"/>
      <c r="AU21" s="64">
        <f t="shared" si="25"/>
        <v>0</v>
      </c>
      <c r="AV21" s="90"/>
      <c r="AW21" s="77">
        <f t="shared" ca="1" si="10"/>
        <v>0</v>
      </c>
      <c r="AX21" s="120">
        <f t="shared" si="20"/>
        <v>0</v>
      </c>
      <c r="AY21" s="162">
        <f t="shared" ca="1" si="15"/>
        <v>0</v>
      </c>
      <c r="AZ21" s="92"/>
      <c r="BA21" s="81"/>
      <c r="BB21" s="81">
        <f t="shared" si="16"/>
        <v>0</v>
      </c>
      <c r="BC21" s="167"/>
    </row>
    <row r="22" spans="1:55" ht="12" customHeight="1" x14ac:dyDescent="0.25">
      <c r="A22" s="272"/>
      <c r="B22" s="47">
        <v>12</v>
      </c>
      <c r="C22" s="17"/>
      <c r="D22" s="119" t="str">
        <f t="shared" ref="D22:AH22" si="32">IF(OR(WEEKDAY(D3,2)=6,WEEKDAY(D3,2)=7,WEEKDAY(D3,2)=5),"RH","")</f>
        <v/>
      </c>
      <c r="E22" s="39" t="str">
        <f t="shared" si="32"/>
        <v/>
      </c>
      <c r="F22" s="39" t="str">
        <f t="shared" si="32"/>
        <v>RH</v>
      </c>
      <c r="G22" s="39" t="str">
        <f t="shared" si="32"/>
        <v>RH</v>
      </c>
      <c r="H22" s="39" t="str">
        <f t="shared" si="32"/>
        <v>RH</v>
      </c>
      <c r="I22" s="39" t="str">
        <f t="shared" si="32"/>
        <v/>
      </c>
      <c r="J22" s="39" t="str">
        <f t="shared" si="32"/>
        <v/>
      </c>
      <c r="K22" s="39" t="str">
        <f t="shared" si="32"/>
        <v/>
      </c>
      <c r="L22" s="39" t="str">
        <f t="shared" si="32"/>
        <v/>
      </c>
      <c r="M22" s="39" t="str">
        <f t="shared" si="32"/>
        <v>RH</v>
      </c>
      <c r="N22" s="39" t="str">
        <f t="shared" si="32"/>
        <v>RH</v>
      </c>
      <c r="O22" s="39" t="str">
        <f t="shared" si="32"/>
        <v>RH</v>
      </c>
      <c r="P22" s="39" t="str">
        <f t="shared" si="32"/>
        <v/>
      </c>
      <c r="Q22" s="39" t="str">
        <f t="shared" si="32"/>
        <v/>
      </c>
      <c r="R22" s="39" t="str">
        <f t="shared" si="32"/>
        <v/>
      </c>
      <c r="S22" s="39" t="str">
        <f t="shared" si="32"/>
        <v/>
      </c>
      <c r="T22" s="39" t="str">
        <f t="shared" si="32"/>
        <v>RH</v>
      </c>
      <c r="U22" s="39" t="str">
        <f t="shared" si="32"/>
        <v>RH</v>
      </c>
      <c r="V22" s="39" t="str">
        <f t="shared" si="32"/>
        <v>RH</v>
      </c>
      <c r="W22" s="39" t="str">
        <f t="shared" si="32"/>
        <v/>
      </c>
      <c r="X22" s="39" t="str">
        <f t="shared" si="32"/>
        <v/>
      </c>
      <c r="Y22" s="39" t="str">
        <f t="shared" si="32"/>
        <v/>
      </c>
      <c r="Z22" s="39" t="str">
        <f t="shared" si="32"/>
        <v/>
      </c>
      <c r="AA22" s="39" t="str">
        <f t="shared" si="32"/>
        <v>RH</v>
      </c>
      <c r="AB22" s="39" t="str">
        <f t="shared" si="32"/>
        <v>RH</v>
      </c>
      <c r="AC22" s="39" t="str">
        <f t="shared" si="32"/>
        <v>RH</v>
      </c>
      <c r="AD22" s="39" t="str">
        <f t="shared" si="32"/>
        <v/>
      </c>
      <c r="AE22" s="39" t="str">
        <f t="shared" si="32"/>
        <v/>
      </c>
      <c r="AF22" s="39" t="str">
        <f t="shared" si="32"/>
        <v/>
      </c>
      <c r="AG22" s="39" t="str">
        <f t="shared" si="32"/>
        <v/>
      </c>
      <c r="AH22" s="39" t="str">
        <f t="shared" si="32"/>
        <v>RH</v>
      </c>
      <c r="AI22" s="60"/>
      <c r="AJ22" s="77">
        <f t="shared" si="8"/>
        <v>0</v>
      </c>
      <c r="AK22" s="90">
        <f t="shared" si="13"/>
        <v>15</v>
      </c>
      <c r="AL22" s="92">
        <f t="shared" si="9"/>
        <v>0</v>
      </c>
      <c r="AM22" s="95">
        <f t="shared" si="14"/>
        <v>25</v>
      </c>
      <c r="AN22" s="249"/>
      <c r="AO22" s="92"/>
      <c r="AP22" s="81"/>
      <c r="AQ22" s="81">
        <f t="shared" si="24"/>
        <v>0</v>
      </c>
      <c r="AR22" s="95"/>
      <c r="AS22" s="77"/>
      <c r="AT22" s="64"/>
      <c r="AU22" s="64">
        <f t="shared" si="25"/>
        <v>0</v>
      </c>
      <c r="AV22" s="90"/>
      <c r="AW22" s="77">
        <f t="shared" ca="1" si="10"/>
        <v>0</v>
      </c>
      <c r="AX22" s="120">
        <f t="shared" si="20"/>
        <v>0</v>
      </c>
      <c r="AY22" s="162">
        <f t="shared" ca="1" si="15"/>
        <v>0</v>
      </c>
      <c r="AZ22" s="92"/>
      <c r="BA22" s="81"/>
      <c r="BB22" s="81">
        <f t="shared" si="16"/>
        <v>0</v>
      </c>
      <c r="BC22" s="167"/>
    </row>
    <row r="23" spans="1:55" ht="12" customHeight="1" x14ac:dyDescent="0.25">
      <c r="A23" s="272"/>
      <c r="B23" s="47"/>
      <c r="C23" s="17"/>
      <c r="D23" s="119" t="str">
        <f t="shared" ref="D23:AH23" si="33">IF(OR(WEEKDAY(D3,2)=6,WEEKDAY(D3,2)=7,WEEKDAY(D3,2)=1),"RH","")</f>
        <v/>
      </c>
      <c r="E23" s="39" t="str">
        <f t="shared" si="33"/>
        <v/>
      </c>
      <c r="F23" s="39" t="str">
        <f t="shared" si="33"/>
        <v/>
      </c>
      <c r="G23" s="39" t="str">
        <f t="shared" si="33"/>
        <v>RH</v>
      </c>
      <c r="H23" s="39" t="str">
        <f t="shared" si="33"/>
        <v>RH</v>
      </c>
      <c r="I23" s="39" t="str">
        <f t="shared" si="33"/>
        <v>RH</v>
      </c>
      <c r="J23" s="39" t="str">
        <f t="shared" si="33"/>
        <v/>
      </c>
      <c r="K23" s="39" t="str">
        <f t="shared" si="33"/>
        <v/>
      </c>
      <c r="L23" s="39" t="str">
        <f t="shared" si="33"/>
        <v/>
      </c>
      <c r="M23" s="39" t="str">
        <f t="shared" si="33"/>
        <v/>
      </c>
      <c r="N23" s="39" t="str">
        <f t="shared" si="33"/>
        <v>RH</v>
      </c>
      <c r="O23" s="39" t="str">
        <f t="shared" si="33"/>
        <v>RH</v>
      </c>
      <c r="P23" s="39" t="str">
        <f t="shared" si="33"/>
        <v>RH</v>
      </c>
      <c r="Q23" s="39" t="str">
        <f t="shared" si="33"/>
        <v/>
      </c>
      <c r="R23" s="39" t="str">
        <f t="shared" si="33"/>
        <v/>
      </c>
      <c r="S23" s="39" t="str">
        <f t="shared" si="33"/>
        <v/>
      </c>
      <c r="T23" s="39" t="str">
        <f t="shared" si="33"/>
        <v/>
      </c>
      <c r="U23" s="39" t="str">
        <f t="shared" si="33"/>
        <v>RH</v>
      </c>
      <c r="V23" s="39" t="str">
        <f t="shared" si="33"/>
        <v>RH</v>
      </c>
      <c r="W23" s="39" t="str">
        <f t="shared" si="33"/>
        <v>RH</v>
      </c>
      <c r="X23" s="39" t="str">
        <f t="shared" si="33"/>
        <v/>
      </c>
      <c r="Y23" s="39" t="str">
        <f t="shared" si="33"/>
        <v/>
      </c>
      <c r="Z23" s="39" t="str">
        <f t="shared" si="33"/>
        <v/>
      </c>
      <c r="AA23" s="39" t="str">
        <f t="shared" si="33"/>
        <v/>
      </c>
      <c r="AB23" s="39" t="str">
        <f t="shared" si="33"/>
        <v>RH</v>
      </c>
      <c r="AC23" s="39" t="str">
        <f t="shared" si="33"/>
        <v>RH</v>
      </c>
      <c r="AD23" s="39" t="str">
        <f t="shared" si="33"/>
        <v>RH</v>
      </c>
      <c r="AE23" s="39" t="str">
        <f t="shared" si="33"/>
        <v/>
      </c>
      <c r="AF23" s="39" t="str">
        <f t="shared" si="33"/>
        <v/>
      </c>
      <c r="AG23" s="39" t="str">
        <f t="shared" si="33"/>
        <v/>
      </c>
      <c r="AH23" s="39" t="str">
        <f t="shared" si="33"/>
        <v/>
      </c>
      <c r="AI23" s="60"/>
      <c r="AJ23" s="77">
        <f t="shared" si="8"/>
        <v>0</v>
      </c>
      <c r="AK23" s="90">
        <f t="shared" si="13"/>
        <v>15</v>
      </c>
      <c r="AL23" s="92">
        <f t="shared" si="9"/>
        <v>0</v>
      </c>
      <c r="AM23" s="95">
        <f t="shared" si="14"/>
        <v>25</v>
      </c>
      <c r="AN23" s="249"/>
      <c r="AO23" s="92"/>
      <c r="AP23" s="81"/>
      <c r="AQ23" s="81">
        <f t="shared" si="24"/>
        <v>0</v>
      </c>
      <c r="AR23" s="95"/>
      <c r="AS23" s="77"/>
      <c r="AT23" s="64"/>
      <c r="AU23" s="64">
        <f t="shared" si="25"/>
        <v>0</v>
      </c>
      <c r="AV23" s="90"/>
      <c r="AW23" s="77">
        <f t="shared" ca="1" si="10"/>
        <v>0</v>
      </c>
      <c r="AX23" s="120">
        <f t="shared" si="20"/>
        <v>0</v>
      </c>
      <c r="AY23" s="162">
        <f t="shared" ca="1" si="15"/>
        <v>0</v>
      </c>
      <c r="AZ23" s="92"/>
      <c r="BA23" s="81"/>
      <c r="BB23" s="81">
        <f t="shared" si="16"/>
        <v>0</v>
      </c>
      <c r="BC23" s="167"/>
    </row>
    <row r="24" spans="1:55" s="6" customFormat="1" ht="12" customHeight="1" thickBot="1" x14ac:dyDescent="0.3">
      <c r="A24" s="276"/>
      <c r="B24" s="47"/>
      <c r="C24" s="17"/>
      <c r="D24" s="119" t="str">
        <f t="shared" ref="D24:AH24" si="34">IF(OR(WEEKDAY(D3,2)=6,WEEKDAY(D3,2)=7,WEEKDAY(D3,2)=2),"RH","")</f>
        <v/>
      </c>
      <c r="E24" s="39" t="str">
        <f t="shared" si="34"/>
        <v/>
      </c>
      <c r="F24" s="39" t="str">
        <f t="shared" si="34"/>
        <v/>
      </c>
      <c r="G24" s="39" t="str">
        <f t="shared" si="34"/>
        <v>RH</v>
      </c>
      <c r="H24" s="39" t="str">
        <f t="shared" si="34"/>
        <v>RH</v>
      </c>
      <c r="I24" s="39" t="str">
        <f t="shared" si="34"/>
        <v/>
      </c>
      <c r="J24" s="39" t="str">
        <f t="shared" si="34"/>
        <v>RH</v>
      </c>
      <c r="K24" s="39" t="str">
        <f t="shared" si="34"/>
        <v/>
      </c>
      <c r="L24" s="39" t="str">
        <f t="shared" si="34"/>
        <v/>
      </c>
      <c r="M24" s="39" t="str">
        <f t="shared" si="34"/>
        <v/>
      </c>
      <c r="N24" s="39" t="str">
        <f t="shared" si="34"/>
        <v>RH</v>
      </c>
      <c r="O24" s="39" t="str">
        <f t="shared" si="34"/>
        <v>RH</v>
      </c>
      <c r="P24" s="39" t="str">
        <f t="shared" si="34"/>
        <v/>
      </c>
      <c r="Q24" s="39" t="str">
        <f t="shared" si="34"/>
        <v>RH</v>
      </c>
      <c r="R24" s="39" t="str">
        <f t="shared" si="34"/>
        <v/>
      </c>
      <c r="S24" s="39" t="str">
        <f t="shared" si="34"/>
        <v/>
      </c>
      <c r="T24" s="39" t="str">
        <f t="shared" si="34"/>
        <v/>
      </c>
      <c r="U24" s="39" t="str">
        <f t="shared" si="34"/>
        <v>RH</v>
      </c>
      <c r="V24" s="39" t="str">
        <f t="shared" si="34"/>
        <v>RH</v>
      </c>
      <c r="W24" s="39" t="str">
        <f t="shared" si="34"/>
        <v/>
      </c>
      <c r="X24" s="39" t="str">
        <f t="shared" si="34"/>
        <v>RH</v>
      </c>
      <c r="Y24" s="39" t="str">
        <f t="shared" si="34"/>
        <v/>
      </c>
      <c r="Z24" s="39" t="str">
        <f t="shared" si="34"/>
        <v/>
      </c>
      <c r="AA24" s="39" t="str">
        <f t="shared" si="34"/>
        <v/>
      </c>
      <c r="AB24" s="39" t="str">
        <f t="shared" si="34"/>
        <v>RH</v>
      </c>
      <c r="AC24" s="39" t="str">
        <f t="shared" si="34"/>
        <v>RH</v>
      </c>
      <c r="AD24" s="39" t="str">
        <f t="shared" si="34"/>
        <v/>
      </c>
      <c r="AE24" s="39" t="str">
        <f t="shared" si="34"/>
        <v>RH</v>
      </c>
      <c r="AF24" s="39" t="str">
        <f t="shared" si="34"/>
        <v/>
      </c>
      <c r="AG24" s="39" t="str">
        <f t="shared" si="34"/>
        <v/>
      </c>
      <c r="AH24" s="39" t="str">
        <f t="shared" si="34"/>
        <v/>
      </c>
      <c r="AI24" s="60"/>
      <c r="AJ24" s="77">
        <f t="shared" si="8"/>
        <v>0</v>
      </c>
      <c r="AK24" s="90">
        <f>0 -(AJ24)</f>
        <v>0</v>
      </c>
      <c r="AL24" s="92">
        <f t="shared" si="9"/>
        <v>0</v>
      </c>
      <c r="AM24" s="95">
        <f t="shared" si="14"/>
        <v>25</v>
      </c>
      <c r="AN24" s="249"/>
      <c r="AO24" s="92"/>
      <c r="AP24" s="81"/>
      <c r="AQ24" s="81">
        <f t="shared" si="24"/>
        <v>0</v>
      </c>
      <c r="AR24" s="95"/>
      <c r="AS24" s="77"/>
      <c r="AT24" s="64"/>
      <c r="AU24" s="64">
        <f t="shared" si="25"/>
        <v>0</v>
      </c>
      <c r="AV24" s="90"/>
      <c r="AW24" s="77">
        <f t="shared" ca="1" si="10"/>
        <v>0</v>
      </c>
      <c r="AX24" s="120">
        <f>COUNTIF(D24:AH24,"RF")</f>
        <v>0</v>
      </c>
      <c r="AY24" s="162">
        <f t="shared" ca="1" si="15"/>
        <v>0</v>
      </c>
      <c r="AZ24" s="92"/>
      <c r="BA24" s="81"/>
      <c r="BB24" s="81">
        <f t="shared" si="16"/>
        <v>0</v>
      </c>
      <c r="BC24" s="167"/>
    </row>
    <row r="25" spans="1:55" ht="2.25" customHeight="1" thickBot="1" x14ac:dyDescent="0.3">
      <c r="A25" s="14"/>
      <c r="B25" s="47"/>
      <c r="C25" s="17"/>
      <c r="D25" s="11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61"/>
      <c r="AJ25" s="77"/>
      <c r="AK25" s="90"/>
      <c r="AL25" s="92"/>
      <c r="AM25" s="95"/>
      <c r="AN25" s="249"/>
      <c r="AO25" s="92"/>
      <c r="AP25" s="81"/>
      <c r="AQ25" s="81"/>
      <c r="AR25" s="95"/>
      <c r="AS25" s="77"/>
      <c r="AT25" s="64"/>
      <c r="AU25" s="64"/>
      <c r="AV25" s="90"/>
      <c r="AW25" s="118"/>
      <c r="AX25" s="120"/>
      <c r="AY25" s="163"/>
      <c r="AZ25" s="92"/>
      <c r="BA25" s="81"/>
      <c r="BB25" s="81"/>
      <c r="BC25" s="167"/>
    </row>
    <row r="26" spans="1:55" ht="12" customHeight="1" x14ac:dyDescent="0.25">
      <c r="A26" s="277" t="s">
        <v>44</v>
      </c>
      <c r="B26" s="48">
        <v>13</v>
      </c>
      <c r="C26" s="20"/>
      <c r="D26" s="119" t="str">
        <f t="shared" ref="D26:AF26" si="35">IF(OR(WEEKDAY(D3,2)=6,WEEKDAY(D3,2)=7,WEEKDAY(D3,2)=3),"RH","")</f>
        <v>RH</v>
      </c>
      <c r="E26" s="39" t="str">
        <f t="shared" si="35"/>
        <v/>
      </c>
      <c r="F26" s="39" t="str">
        <f t="shared" si="35"/>
        <v/>
      </c>
      <c r="G26" s="39" t="str">
        <f t="shared" si="35"/>
        <v>RH</v>
      </c>
      <c r="H26" s="39" t="str">
        <f t="shared" si="35"/>
        <v>RH</v>
      </c>
      <c r="I26" s="39" t="str">
        <f t="shared" si="35"/>
        <v/>
      </c>
      <c r="J26" s="39" t="str">
        <f t="shared" si="35"/>
        <v/>
      </c>
      <c r="K26" s="39" t="str">
        <f t="shared" si="35"/>
        <v>RH</v>
      </c>
      <c r="L26" s="39" t="str">
        <f t="shared" si="35"/>
        <v/>
      </c>
      <c r="M26" s="39" t="str">
        <f t="shared" si="35"/>
        <v/>
      </c>
      <c r="N26" s="39" t="str">
        <f t="shared" si="35"/>
        <v>RH</v>
      </c>
      <c r="O26" s="39" t="str">
        <f t="shared" si="35"/>
        <v>RH</v>
      </c>
      <c r="P26" s="39" t="str">
        <f t="shared" si="35"/>
        <v/>
      </c>
      <c r="Q26" s="39" t="str">
        <f t="shared" si="35"/>
        <v/>
      </c>
      <c r="R26" s="39" t="str">
        <f t="shared" si="35"/>
        <v>RH</v>
      </c>
      <c r="S26" s="39" t="str">
        <f t="shared" si="35"/>
        <v/>
      </c>
      <c r="T26" s="39" t="str">
        <f t="shared" si="35"/>
        <v/>
      </c>
      <c r="U26" s="39" t="str">
        <f t="shared" si="35"/>
        <v>RH</v>
      </c>
      <c r="V26" s="39" t="str">
        <f t="shared" si="35"/>
        <v>RH</v>
      </c>
      <c r="W26" s="39" t="str">
        <f t="shared" si="35"/>
        <v/>
      </c>
      <c r="X26" s="39" t="str">
        <f t="shared" si="35"/>
        <v/>
      </c>
      <c r="Y26" s="39" t="str">
        <f t="shared" si="35"/>
        <v>RH</v>
      </c>
      <c r="Z26" s="39" t="str">
        <f t="shared" si="35"/>
        <v/>
      </c>
      <c r="AA26" s="39" t="str">
        <f t="shared" si="35"/>
        <v/>
      </c>
      <c r="AB26" s="39" t="str">
        <f t="shared" si="35"/>
        <v>RH</v>
      </c>
      <c r="AC26" s="39" t="str">
        <f t="shared" si="35"/>
        <v>RH</v>
      </c>
      <c r="AD26" s="39" t="str">
        <f t="shared" si="35"/>
        <v/>
      </c>
      <c r="AE26" s="39" t="str">
        <f t="shared" si="35"/>
        <v/>
      </c>
      <c r="AF26" s="39" t="str">
        <f t="shared" si="35"/>
        <v>RH</v>
      </c>
      <c r="AG26" s="39" t="str">
        <f t="shared" ref="AG26:AH26" si="36">IF(OR(WEEKDAY(AG3,2)=6,WEEKDAY(AG3,2)=7,WEEKDAY(AG3,2)=3),"RH","")</f>
        <v/>
      </c>
      <c r="AH26" s="39" t="str">
        <f t="shared" si="36"/>
        <v/>
      </c>
      <c r="AI26" s="60"/>
      <c r="AJ26" s="77">
        <f t="shared" si="8"/>
        <v>0</v>
      </c>
      <c r="AK26" s="90">
        <f>0 -(AJ26)</f>
        <v>0</v>
      </c>
      <c r="AL26" s="92">
        <f t="shared" si="9"/>
        <v>0</v>
      </c>
      <c r="AM26" s="95">
        <f t="shared" si="14"/>
        <v>25</v>
      </c>
      <c r="AN26" s="249"/>
      <c r="AO26" s="92"/>
      <c r="AP26" s="81"/>
      <c r="AQ26" s="81">
        <f t="shared" ref="AQ26:AQ33" si="37">COUNTIF(E26:AG26,"HS")</f>
        <v>0</v>
      </c>
      <c r="AR26" s="95"/>
      <c r="AS26" s="77"/>
      <c r="AT26" s="64"/>
      <c r="AU26" s="64">
        <f t="shared" ref="AU26:AU33" si="38">COUNTIF(G26:AI26,"jdf")</f>
        <v>0</v>
      </c>
      <c r="AV26" s="90"/>
      <c r="AW26" s="77">
        <f t="shared" ca="1" si="10"/>
        <v>0</v>
      </c>
      <c r="AX26" s="120">
        <f t="shared" ref="AX26:AX50" si="39">COUNTIF(D26:AH26,"RF")</f>
        <v>0</v>
      </c>
      <c r="AY26" s="162">
        <f t="shared" ca="1" si="15"/>
        <v>0</v>
      </c>
      <c r="AZ26" s="92"/>
      <c r="BA26" s="81"/>
      <c r="BB26" s="81">
        <f t="shared" si="16"/>
        <v>0</v>
      </c>
      <c r="BC26" s="167"/>
    </row>
    <row r="27" spans="1:55" ht="12" customHeight="1" x14ac:dyDescent="0.25">
      <c r="A27" s="278"/>
      <c r="B27" s="48"/>
      <c r="C27" s="17"/>
      <c r="D27" s="119" t="str">
        <f>IF(OR(WEEKDAY(D3,2)=6,WEEKDAY(D3,2)=7,WEEKDAY(D3,2)=3),"RH","")</f>
        <v>RH</v>
      </c>
      <c r="E27" s="39" t="str">
        <f t="shared" ref="E27:AH27" si="40">IF(OR(WEEKDAY(E3,2)=6,WEEKDAY(E3,2)=7,WEEKDAY(E3,2)=3),"RH","")</f>
        <v/>
      </c>
      <c r="F27" s="39" t="str">
        <f t="shared" si="40"/>
        <v/>
      </c>
      <c r="G27" s="39" t="str">
        <f t="shared" si="40"/>
        <v>RH</v>
      </c>
      <c r="H27" s="39" t="str">
        <f t="shared" si="40"/>
        <v>RH</v>
      </c>
      <c r="I27" s="39" t="str">
        <f t="shared" si="40"/>
        <v/>
      </c>
      <c r="J27" s="39" t="str">
        <f t="shared" si="40"/>
        <v/>
      </c>
      <c r="K27" s="39" t="str">
        <f t="shared" si="40"/>
        <v>RH</v>
      </c>
      <c r="L27" s="39" t="str">
        <f t="shared" si="40"/>
        <v/>
      </c>
      <c r="M27" s="39" t="str">
        <f t="shared" si="40"/>
        <v/>
      </c>
      <c r="N27" s="39" t="str">
        <f t="shared" si="40"/>
        <v>RH</v>
      </c>
      <c r="O27" s="39" t="str">
        <f t="shared" si="40"/>
        <v>RH</v>
      </c>
      <c r="P27" s="39" t="str">
        <f t="shared" si="40"/>
        <v/>
      </c>
      <c r="Q27" s="39" t="str">
        <f t="shared" si="40"/>
        <v/>
      </c>
      <c r="R27" s="39" t="str">
        <f t="shared" si="40"/>
        <v>RH</v>
      </c>
      <c r="S27" s="39" t="str">
        <f t="shared" si="40"/>
        <v/>
      </c>
      <c r="T27" s="39" t="str">
        <f t="shared" si="40"/>
        <v/>
      </c>
      <c r="U27" s="39" t="str">
        <f t="shared" si="40"/>
        <v>RH</v>
      </c>
      <c r="V27" s="39" t="str">
        <f t="shared" si="40"/>
        <v>RH</v>
      </c>
      <c r="W27" s="39" t="str">
        <f t="shared" si="40"/>
        <v/>
      </c>
      <c r="X27" s="39" t="str">
        <f t="shared" si="40"/>
        <v/>
      </c>
      <c r="Y27" s="39" t="str">
        <f t="shared" si="40"/>
        <v>RH</v>
      </c>
      <c r="Z27" s="39" t="str">
        <f t="shared" si="40"/>
        <v/>
      </c>
      <c r="AA27" s="39" t="str">
        <f t="shared" si="40"/>
        <v/>
      </c>
      <c r="AB27" s="39" t="str">
        <f t="shared" si="40"/>
        <v>RH</v>
      </c>
      <c r="AC27" s="39" t="str">
        <f t="shared" si="40"/>
        <v>RH</v>
      </c>
      <c r="AD27" s="39" t="str">
        <f t="shared" si="40"/>
        <v/>
      </c>
      <c r="AE27" s="39" t="str">
        <f t="shared" si="40"/>
        <v/>
      </c>
      <c r="AF27" s="39" t="str">
        <f t="shared" si="40"/>
        <v>RH</v>
      </c>
      <c r="AG27" s="39" t="str">
        <f t="shared" si="40"/>
        <v/>
      </c>
      <c r="AH27" s="39" t="str">
        <f t="shared" si="40"/>
        <v/>
      </c>
      <c r="AI27" s="60"/>
      <c r="AJ27" s="77">
        <f t="shared" si="8"/>
        <v>0</v>
      </c>
      <c r="AK27" s="90">
        <f t="shared" si="13"/>
        <v>15</v>
      </c>
      <c r="AL27" s="92">
        <f t="shared" si="9"/>
        <v>0</v>
      </c>
      <c r="AM27" s="95">
        <f t="shared" si="14"/>
        <v>25</v>
      </c>
      <c r="AN27" s="249"/>
      <c r="AO27" s="92"/>
      <c r="AP27" s="81"/>
      <c r="AQ27" s="81">
        <f t="shared" si="37"/>
        <v>0</v>
      </c>
      <c r="AR27" s="95"/>
      <c r="AS27" s="77"/>
      <c r="AT27" s="64"/>
      <c r="AU27" s="64">
        <f t="shared" si="38"/>
        <v>0</v>
      </c>
      <c r="AV27" s="90"/>
      <c r="AW27" s="77">
        <f t="shared" ca="1" si="10"/>
        <v>0</v>
      </c>
      <c r="AX27" s="120">
        <f t="shared" si="39"/>
        <v>0</v>
      </c>
      <c r="AY27" s="162">
        <f t="shared" ca="1" si="15"/>
        <v>0</v>
      </c>
      <c r="AZ27" s="92"/>
      <c r="BA27" s="81"/>
      <c r="BB27" s="81">
        <f t="shared" si="16"/>
        <v>0</v>
      </c>
      <c r="BC27" s="167"/>
    </row>
    <row r="28" spans="1:55" ht="12" customHeight="1" x14ac:dyDescent="0.25">
      <c r="A28" s="278"/>
      <c r="B28" s="48"/>
      <c r="C28" s="20"/>
      <c r="D28" s="119" t="str">
        <f t="shared" ref="D28:AH28" si="41">IF(OR(WEEKDAY(D3,2)=6,WEEKDAY(D3,2)=7,WEEKDAY(D3,2)=4),"RH","")</f>
        <v/>
      </c>
      <c r="E28" s="39" t="str">
        <f t="shared" si="41"/>
        <v>RH</v>
      </c>
      <c r="F28" s="39" t="str">
        <f t="shared" si="41"/>
        <v/>
      </c>
      <c r="G28" s="39" t="str">
        <f t="shared" si="41"/>
        <v>RH</v>
      </c>
      <c r="H28" s="39" t="str">
        <f t="shared" si="41"/>
        <v>RH</v>
      </c>
      <c r="I28" s="39" t="str">
        <f t="shared" si="41"/>
        <v/>
      </c>
      <c r="J28" s="39" t="str">
        <f t="shared" si="41"/>
        <v/>
      </c>
      <c r="K28" s="39" t="str">
        <f t="shared" si="41"/>
        <v/>
      </c>
      <c r="L28" s="39" t="str">
        <f t="shared" si="41"/>
        <v>RH</v>
      </c>
      <c r="M28" s="39" t="str">
        <f t="shared" si="41"/>
        <v/>
      </c>
      <c r="N28" s="39" t="str">
        <f t="shared" si="41"/>
        <v>RH</v>
      </c>
      <c r="O28" s="39" t="str">
        <f t="shared" si="41"/>
        <v>RH</v>
      </c>
      <c r="P28" s="39" t="str">
        <f t="shared" si="41"/>
        <v/>
      </c>
      <c r="Q28" s="39" t="str">
        <f t="shared" si="41"/>
        <v/>
      </c>
      <c r="R28" s="39" t="str">
        <f t="shared" si="41"/>
        <v/>
      </c>
      <c r="S28" s="39" t="str">
        <f t="shared" si="41"/>
        <v>RH</v>
      </c>
      <c r="T28" s="39" t="str">
        <f t="shared" si="41"/>
        <v/>
      </c>
      <c r="U28" s="39" t="str">
        <f t="shared" si="41"/>
        <v>RH</v>
      </c>
      <c r="V28" s="39" t="str">
        <f t="shared" si="41"/>
        <v>RH</v>
      </c>
      <c r="W28" s="39" t="str">
        <f t="shared" si="41"/>
        <v/>
      </c>
      <c r="X28" s="39" t="str">
        <f t="shared" si="41"/>
        <v/>
      </c>
      <c r="Y28" s="39" t="str">
        <f t="shared" si="41"/>
        <v/>
      </c>
      <c r="Z28" s="39" t="str">
        <f t="shared" si="41"/>
        <v>RH</v>
      </c>
      <c r="AA28" s="39" t="str">
        <f t="shared" si="41"/>
        <v/>
      </c>
      <c r="AB28" s="39" t="str">
        <f t="shared" si="41"/>
        <v>RH</v>
      </c>
      <c r="AC28" s="39" t="str">
        <f t="shared" si="41"/>
        <v>RH</v>
      </c>
      <c r="AD28" s="39" t="str">
        <f t="shared" si="41"/>
        <v/>
      </c>
      <c r="AE28" s="39" t="str">
        <f t="shared" si="41"/>
        <v/>
      </c>
      <c r="AF28" s="39" t="str">
        <f t="shared" si="41"/>
        <v/>
      </c>
      <c r="AG28" s="39" t="str">
        <f t="shared" si="41"/>
        <v>RH</v>
      </c>
      <c r="AH28" s="39" t="str">
        <f t="shared" si="41"/>
        <v/>
      </c>
      <c r="AI28" s="60"/>
      <c r="AJ28" s="77">
        <f t="shared" si="8"/>
        <v>0</v>
      </c>
      <c r="AK28" s="90">
        <f t="shared" si="13"/>
        <v>15</v>
      </c>
      <c r="AL28" s="92">
        <f t="shared" si="9"/>
        <v>0</v>
      </c>
      <c r="AM28" s="95">
        <f t="shared" si="14"/>
        <v>25</v>
      </c>
      <c r="AN28" s="249"/>
      <c r="AO28" s="92"/>
      <c r="AP28" s="81"/>
      <c r="AQ28" s="81">
        <f t="shared" si="37"/>
        <v>0</v>
      </c>
      <c r="AR28" s="95"/>
      <c r="AS28" s="77"/>
      <c r="AT28" s="64"/>
      <c r="AU28" s="64">
        <f t="shared" si="38"/>
        <v>0</v>
      </c>
      <c r="AV28" s="90"/>
      <c r="AW28" s="77">
        <f t="shared" ca="1" si="10"/>
        <v>0</v>
      </c>
      <c r="AX28" s="120">
        <f t="shared" si="39"/>
        <v>0</v>
      </c>
      <c r="AY28" s="162">
        <f t="shared" ca="1" si="15"/>
        <v>0</v>
      </c>
      <c r="AZ28" s="92"/>
      <c r="BA28" s="81"/>
      <c r="BB28" s="81">
        <f t="shared" si="16"/>
        <v>0</v>
      </c>
      <c r="BC28" s="167"/>
    </row>
    <row r="29" spans="1:55" ht="12" customHeight="1" thickBot="1" x14ac:dyDescent="0.3">
      <c r="A29" s="279"/>
      <c r="B29" s="48"/>
      <c r="C29" s="20"/>
      <c r="D29" s="119" t="str">
        <f t="shared" ref="D29:AH29" si="42">IF(OR(WEEKDAY(D3,2)=6,WEEKDAY(D3,2)=7,WEEKDAY(D3,2)=5),"RH","")</f>
        <v/>
      </c>
      <c r="E29" s="39" t="str">
        <f t="shared" si="42"/>
        <v/>
      </c>
      <c r="F29" s="39" t="str">
        <f t="shared" si="42"/>
        <v>RH</v>
      </c>
      <c r="G29" s="39" t="str">
        <f t="shared" si="42"/>
        <v>RH</v>
      </c>
      <c r="H29" s="39" t="str">
        <f t="shared" si="42"/>
        <v>RH</v>
      </c>
      <c r="I29" s="39" t="str">
        <f t="shared" si="42"/>
        <v/>
      </c>
      <c r="J29" s="39" t="str">
        <f t="shared" si="42"/>
        <v/>
      </c>
      <c r="K29" s="39" t="str">
        <f t="shared" si="42"/>
        <v/>
      </c>
      <c r="L29" s="39" t="str">
        <f t="shared" si="42"/>
        <v/>
      </c>
      <c r="M29" s="39" t="str">
        <f t="shared" si="42"/>
        <v>RH</v>
      </c>
      <c r="N29" s="39" t="str">
        <f t="shared" si="42"/>
        <v>RH</v>
      </c>
      <c r="O29" s="39" t="str">
        <f t="shared" si="42"/>
        <v>RH</v>
      </c>
      <c r="P29" s="39" t="str">
        <f t="shared" si="42"/>
        <v/>
      </c>
      <c r="Q29" s="39" t="str">
        <f t="shared" si="42"/>
        <v/>
      </c>
      <c r="R29" s="39" t="str">
        <f t="shared" si="42"/>
        <v/>
      </c>
      <c r="S29" s="39" t="str">
        <f t="shared" si="42"/>
        <v/>
      </c>
      <c r="T29" s="39" t="str">
        <f t="shared" si="42"/>
        <v>RH</v>
      </c>
      <c r="U29" s="39" t="str">
        <f t="shared" si="42"/>
        <v>RH</v>
      </c>
      <c r="V29" s="39" t="str">
        <f t="shared" si="42"/>
        <v>RH</v>
      </c>
      <c r="W29" s="39" t="str">
        <f t="shared" si="42"/>
        <v/>
      </c>
      <c r="X29" s="39" t="str">
        <f t="shared" si="42"/>
        <v/>
      </c>
      <c r="Y29" s="39" t="str">
        <f t="shared" si="42"/>
        <v/>
      </c>
      <c r="Z29" s="39" t="str">
        <f t="shared" si="42"/>
        <v/>
      </c>
      <c r="AA29" s="39" t="str">
        <f t="shared" si="42"/>
        <v>RH</v>
      </c>
      <c r="AB29" s="39" t="str">
        <f t="shared" si="42"/>
        <v>RH</v>
      </c>
      <c r="AC29" s="39" t="str">
        <f t="shared" si="42"/>
        <v>RH</v>
      </c>
      <c r="AD29" s="39" t="str">
        <f t="shared" si="42"/>
        <v/>
      </c>
      <c r="AE29" s="39" t="str">
        <f t="shared" si="42"/>
        <v/>
      </c>
      <c r="AF29" s="39" t="str">
        <f t="shared" si="42"/>
        <v/>
      </c>
      <c r="AG29" s="39" t="str">
        <f t="shared" si="42"/>
        <v/>
      </c>
      <c r="AH29" s="39" t="str">
        <f t="shared" si="42"/>
        <v>RH</v>
      </c>
      <c r="AI29" s="60"/>
      <c r="AJ29" s="77">
        <f t="shared" si="8"/>
        <v>0</v>
      </c>
      <c r="AK29" s="90">
        <f t="shared" si="13"/>
        <v>15</v>
      </c>
      <c r="AL29" s="92">
        <f t="shared" si="9"/>
        <v>0</v>
      </c>
      <c r="AM29" s="95">
        <f t="shared" si="14"/>
        <v>25</v>
      </c>
      <c r="AN29" s="249"/>
      <c r="AO29" s="92"/>
      <c r="AP29" s="81"/>
      <c r="AQ29" s="81">
        <f t="shared" si="37"/>
        <v>0</v>
      </c>
      <c r="AR29" s="95"/>
      <c r="AS29" s="77"/>
      <c r="AT29" s="64"/>
      <c r="AU29" s="64">
        <f t="shared" si="38"/>
        <v>0</v>
      </c>
      <c r="AV29" s="90"/>
      <c r="AW29" s="77">
        <f t="shared" ca="1" si="10"/>
        <v>0</v>
      </c>
      <c r="AX29" s="120">
        <f t="shared" si="39"/>
        <v>0</v>
      </c>
      <c r="AY29" s="162">
        <f t="shared" ca="1" si="15"/>
        <v>0</v>
      </c>
      <c r="AZ29" s="92"/>
      <c r="BA29" s="81"/>
      <c r="BB29" s="81">
        <f t="shared" si="16"/>
        <v>0</v>
      </c>
      <c r="BC29" s="167"/>
    </row>
    <row r="30" spans="1:55" ht="12" customHeight="1" x14ac:dyDescent="0.25">
      <c r="A30" s="280" t="s">
        <v>45</v>
      </c>
      <c r="B30" s="48">
        <v>14</v>
      </c>
      <c r="C30" s="20"/>
      <c r="D30" s="119" t="str">
        <f t="shared" ref="D30:AH30" si="43">IF(OR(WEEKDAY(D3,2)=6,WEEKDAY(D3,2)=7,WEEKDAY(D3,2)=2),"RH","")</f>
        <v/>
      </c>
      <c r="E30" s="39" t="str">
        <f t="shared" si="43"/>
        <v/>
      </c>
      <c r="F30" s="39" t="str">
        <f t="shared" si="43"/>
        <v/>
      </c>
      <c r="G30" s="39" t="str">
        <f t="shared" si="43"/>
        <v>RH</v>
      </c>
      <c r="H30" s="39" t="str">
        <f t="shared" si="43"/>
        <v>RH</v>
      </c>
      <c r="I30" s="39" t="str">
        <f t="shared" si="43"/>
        <v/>
      </c>
      <c r="J30" s="39" t="str">
        <f t="shared" si="43"/>
        <v>RH</v>
      </c>
      <c r="K30" s="39" t="str">
        <f t="shared" si="43"/>
        <v/>
      </c>
      <c r="L30" s="39" t="str">
        <f t="shared" si="43"/>
        <v/>
      </c>
      <c r="M30" s="39" t="str">
        <f t="shared" si="43"/>
        <v/>
      </c>
      <c r="N30" s="39" t="str">
        <f t="shared" si="43"/>
        <v>RH</v>
      </c>
      <c r="O30" s="39" t="str">
        <f t="shared" si="43"/>
        <v>RH</v>
      </c>
      <c r="P30" s="39" t="str">
        <f t="shared" si="43"/>
        <v/>
      </c>
      <c r="Q30" s="39" t="str">
        <f t="shared" si="43"/>
        <v>RH</v>
      </c>
      <c r="R30" s="39" t="str">
        <f t="shared" si="43"/>
        <v/>
      </c>
      <c r="S30" s="39" t="str">
        <f t="shared" si="43"/>
        <v/>
      </c>
      <c r="T30" s="39" t="str">
        <f t="shared" si="43"/>
        <v/>
      </c>
      <c r="U30" s="39" t="str">
        <f t="shared" si="43"/>
        <v>RH</v>
      </c>
      <c r="V30" s="39" t="str">
        <f t="shared" si="43"/>
        <v>RH</v>
      </c>
      <c r="W30" s="39" t="str">
        <f t="shared" si="43"/>
        <v/>
      </c>
      <c r="X30" s="39" t="str">
        <f t="shared" si="43"/>
        <v>RH</v>
      </c>
      <c r="Y30" s="39" t="str">
        <f t="shared" si="43"/>
        <v/>
      </c>
      <c r="Z30" s="39" t="str">
        <f t="shared" si="43"/>
        <v/>
      </c>
      <c r="AA30" s="39" t="str">
        <f t="shared" si="43"/>
        <v/>
      </c>
      <c r="AB30" s="39" t="str">
        <f t="shared" si="43"/>
        <v>RH</v>
      </c>
      <c r="AC30" s="39" t="str">
        <f t="shared" si="43"/>
        <v>RH</v>
      </c>
      <c r="AD30" s="39" t="str">
        <f t="shared" si="43"/>
        <v/>
      </c>
      <c r="AE30" s="39" t="str">
        <f t="shared" si="43"/>
        <v>RH</v>
      </c>
      <c r="AF30" s="39" t="str">
        <f t="shared" si="43"/>
        <v/>
      </c>
      <c r="AG30" s="39" t="str">
        <f t="shared" si="43"/>
        <v/>
      </c>
      <c r="AH30" s="39" t="str">
        <f t="shared" si="43"/>
        <v/>
      </c>
      <c r="AI30" s="60"/>
      <c r="AJ30" s="77">
        <f t="shared" si="8"/>
        <v>0</v>
      </c>
      <c r="AK30" s="90">
        <f t="shared" si="13"/>
        <v>15</v>
      </c>
      <c r="AL30" s="92">
        <f t="shared" si="9"/>
        <v>0</v>
      </c>
      <c r="AM30" s="95">
        <f t="shared" si="14"/>
        <v>25</v>
      </c>
      <c r="AN30" s="249"/>
      <c r="AO30" s="92"/>
      <c r="AP30" s="81"/>
      <c r="AQ30" s="81">
        <f t="shared" si="37"/>
        <v>0</v>
      </c>
      <c r="AR30" s="95"/>
      <c r="AS30" s="77"/>
      <c r="AT30" s="64"/>
      <c r="AU30" s="64">
        <f t="shared" si="38"/>
        <v>0</v>
      </c>
      <c r="AV30" s="90"/>
      <c r="AW30" s="77">
        <f t="shared" ca="1" si="10"/>
        <v>0</v>
      </c>
      <c r="AX30" s="120">
        <f t="shared" si="39"/>
        <v>0</v>
      </c>
      <c r="AY30" s="162">
        <f t="shared" ca="1" si="15"/>
        <v>0</v>
      </c>
      <c r="AZ30" s="92"/>
      <c r="BA30" s="81"/>
      <c r="BB30" s="81">
        <f t="shared" si="16"/>
        <v>0</v>
      </c>
      <c r="BC30" s="167"/>
    </row>
    <row r="31" spans="1:55" ht="12" customHeight="1" x14ac:dyDescent="0.25">
      <c r="A31" s="280"/>
      <c r="B31" s="48">
        <v>15</v>
      </c>
      <c r="C31" s="17"/>
      <c r="D31" s="119" t="str">
        <f t="shared" ref="D31:AH31" si="44">IF(OR(WEEKDAY(D3,2)=6,WEEKDAY(D3,2)=7,WEEKDAY(D3,2)=5),"RH","")</f>
        <v/>
      </c>
      <c r="E31" s="39" t="str">
        <f t="shared" si="44"/>
        <v/>
      </c>
      <c r="F31" s="39" t="str">
        <f t="shared" si="44"/>
        <v>RH</v>
      </c>
      <c r="G31" s="39" t="str">
        <f t="shared" si="44"/>
        <v>RH</v>
      </c>
      <c r="H31" s="39" t="str">
        <f t="shared" si="44"/>
        <v>RH</v>
      </c>
      <c r="I31" s="39" t="str">
        <f t="shared" si="44"/>
        <v/>
      </c>
      <c r="J31" s="39" t="str">
        <f t="shared" si="44"/>
        <v/>
      </c>
      <c r="K31" s="39" t="str">
        <f t="shared" si="44"/>
        <v/>
      </c>
      <c r="L31" s="39" t="str">
        <f t="shared" si="44"/>
        <v/>
      </c>
      <c r="M31" s="39" t="str">
        <f t="shared" si="44"/>
        <v>RH</v>
      </c>
      <c r="N31" s="39" t="str">
        <f t="shared" si="44"/>
        <v>RH</v>
      </c>
      <c r="O31" s="39" t="str">
        <f t="shared" si="44"/>
        <v>RH</v>
      </c>
      <c r="P31" s="39" t="str">
        <f t="shared" si="44"/>
        <v/>
      </c>
      <c r="Q31" s="39" t="str">
        <f t="shared" si="44"/>
        <v/>
      </c>
      <c r="R31" s="39" t="str">
        <f t="shared" si="44"/>
        <v/>
      </c>
      <c r="S31" s="39" t="str">
        <f t="shared" si="44"/>
        <v/>
      </c>
      <c r="T31" s="39" t="str">
        <f t="shared" si="44"/>
        <v>RH</v>
      </c>
      <c r="U31" s="39" t="str">
        <f t="shared" si="44"/>
        <v>RH</v>
      </c>
      <c r="V31" s="39" t="str">
        <f t="shared" si="44"/>
        <v>RH</v>
      </c>
      <c r="W31" s="39" t="str">
        <f t="shared" si="44"/>
        <v/>
      </c>
      <c r="X31" s="39" t="str">
        <f t="shared" si="44"/>
        <v/>
      </c>
      <c r="Y31" s="39" t="str">
        <f t="shared" si="44"/>
        <v/>
      </c>
      <c r="Z31" s="39" t="str">
        <f t="shared" si="44"/>
        <v/>
      </c>
      <c r="AA31" s="39" t="str">
        <f t="shared" si="44"/>
        <v>RH</v>
      </c>
      <c r="AB31" s="39" t="str">
        <f t="shared" si="44"/>
        <v>RH</v>
      </c>
      <c r="AC31" s="39" t="str">
        <f t="shared" si="44"/>
        <v>RH</v>
      </c>
      <c r="AD31" s="39" t="str">
        <f t="shared" si="44"/>
        <v/>
      </c>
      <c r="AE31" s="39" t="str">
        <f t="shared" si="44"/>
        <v/>
      </c>
      <c r="AF31" s="39" t="str">
        <f t="shared" si="44"/>
        <v/>
      </c>
      <c r="AG31" s="39" t="str">
        <f t="shared" si="44"/>
        <v/>
      </c>
      <c r="AH31" s="39" t="str">
        <f t="shared" si="44"/>
        <v>RH</v>
      </c>
      <c r="AI31" s="60"/>
      <c r="AJ31" s="77">
        <f t="shared" si="8"/>
        <v>0</v>
      </c>
      <c r="AK31" s="90">
        <f t="shared" si="13"/>
        <v>15</v>
      </c>
      <c r="AL31" s="92">
        <f t="shared" si="9"/>
        <v>0</v>
      </c>
      <c r="AM31" s="95">
        <f t="shared" si="14"/>
        <v>25</v>
      </c>
      <c r="AN31" s="249"/>
      <c r="AO31" s="92"/>
      <c r="AP31" s="81"/>
      <c r="AQ31" s="81">
        <f t="shared" si="37"/>
        <v>0</v>
      </c>
      <c r="AR31" s="95"/>
      <c r="AS31" s="77"/>
      <c r="AT31" s="64"/>
      <c r="AU31" s="64">
        <f t="shared" si="38"/>
        <v>0</v>
      </c>
      <c r="AV31" s="90"/>
      <c r="AW31" s="77">
        <f t="shared" ca="1" si="10"/>
        <v>0</v>
      </c>
      <c r="AX31" s="120">
        <f t="shared" si="39"/>
        <v>0</v>
      </c>
      <c r="AY31" s="162">
        <f t="shared" ca="1" si="15"/>
        <v>0</v>
      </c>
      <c r="AZ31" s="92"/>
      <c r="BA31" s="81"/>
      <c r="BB31" s="81">
        <f t="shared" si="16"/>
        <v>0</v>
      </c>
      <c r="BC31" s="167"/>
    </row>
    <row r="32" spans="1:55" ht="12" customHeight="1" x14ac:dyDescent="0.25">
      <c r="A32" s="280"/>
      <c r="B32" s="48">
        <v>16</v>
      </c>
      <c r="C32" s="17"/>
      <c r="D32" s="119" t="str">
        <f t="shared" ref="D32:AH32" si="45">IF(OR(WEEKDAY(D3,2)=6,WEEKDAY(D3,2)=7,WEEKDAY(D3,2)=4),"RH","")</f>
        <v/>
      </c>
      <c r="E32" s="39" t="str">
        <f t="shared" si="45"/>
        <v>RH</v>
      </c>
      <c r="F32" s="39" t="str">
        <f t="shared" si="45"/>
        <v/>
      </c>
      <c r="G32" s="39" t="str">
        <f t="shared" si="45"/>
        <v>RH</v>
      </c>
      <c r="H32" s="39" t="str">
        <f t="shared" si="45"/>
        <v>RH</v>
      </c>
      <c r="I32" s="39" t="str">
        <f t="shared" si="45"/>
        <v/>
      </c>
      <c r="J32" s="39" t="str">
        <f t="shared" si="45"/>
        <v/>
      </c>
      <c r="K32" s="39" t="str">
        <f t="shared" si="45"/>
        <v/>
      </c>
      <c r="L32" s="39" t="str">
        <f t="shared" si="45"/>
        <v>RH</v>
      </c>
      <c r="M32" s="39" t="str">
        <f t="shared" si="45"/>
        <v/>
      </c>
      <c r="N32" s="39" t="str">
        <f t="shared" si="45"/>
        <v>RH</v>
      </c>
      <c r="O32" s="39" t="str">
        <f t="shared" si="45"/>
        <v>RH</v>
      </c>
      <c r="P32" s="39" t="str">
        <f t="shared" si="45"/>
        <v/>
      </c>
      <c r="Q32" s="39" t="str">
        <f t="shared" si="45"/>
        <v/>
      </c>
      <c r="R32" s="39" t="str">
        <f t="shared" si="45"/>
        <v/>
      </c>
      <c r="S32" s="39" t="str">
        <f t="shared" si="45"/>
        <v>RH</v>
      </c>
      <c r="T32" s="39" t="str">
        <f t="shared" si="45"/>
        <v/>
      </c>
      <c r="U32" s="39" t="str">
        <f t="shared" si="45"/>
        <v>RH</v>
      </c>
      <c r="V32" s="39" t="str">
        <f t="shared" si="45"/>
        <v>RH</v>
      </c>
      <c r="W32" s="39" t="str">
        <f t="shared" si="45"/>
        <v/>
      </c>
      <c r="X32" s="39" t="str">
        <f t="shared" si="45"/>
        <v/>
      </c>
      <c r="Y32" s="39" t="str">
        <f t="shared" si="45"/>
        <v/>
      </c>
      <c r="Z32" s="39" t="str">
        <f t="shared" si="45"/>
        <v>RH</v>
      </c>
      <c r="AA32" s="39" t="str">
        <f t="shared" si="45"/>
        <v/>
      </c>
      <c r="AB32" s="39" t="str">
        <f t="shared" si="45"/>
        <v>RH</v>
      </c>
      <c r="AC32" s="39" t="str">
        <f t="shared" si="45"/>
        <v>RH</v>
      </c>
      <c r="AD32" s="39" t="str">
        <f t="shared" si="45"/>
        <v/>
      </c>
      <c r="AE32" s="39" t="str">
        <f t="shared" si="45"/>
        <v/>
      </c>
      <c r="AF32" s="39" t="str">
        <f t="shared" si="45"/>
        <v/>
      </c>
      <c r="AG32" s="39" t="str">
        <f t="shared" si="45"/>
        <v>RH</v>
      </c>
      <c r="AH32" s="39" t="str">
        <f t="shared" si="45"/>
        <v/>
      </c>
      <c r="AI32" s="60"/>
      <c r="AJ32" s="77">
        <f t="shared" si="8"/>
        <v>0</v>
      </c>
      <c r="AK32" s="90">
        <f t="shared" si="13"/>
        <v>15</v>
      </c>
      <c r="AL32" s="92">
        <f t="shared" si="9"/>
        <v>0</v>
      </c>
      <c r="AM32" s="95">
        <f t="shared" si="14"/>
        <v>25</v>
      </c>
      <c r="AN32" s="249"/>
      <c r="AO32" s="92"/>
      <c r="AP32" s="81"/>
      <c r="AQ32" s="81">
        <f t="shared" si="37"/>
        <v>0</v>
      </c>
      <c r="AR32" s="95"/>
      <c r="AS32" s="77"/>
      <c r="AT32" s="64"/>
      <c r="AU32" s="64">
        <f t="shared" si="38"/>
        <v>0</v>
      </c>
      <c r="AV32" s="90"/>
      <c r="AW32" s="77">
        <f t="shared" ca="1" si="10"/>
        <v>0</v>
      </c>
      <c r="AX32" s="120">
        <f t="shared" si="39"/>
        <v>0</v>
      </c>
      <c r="AY32" s="162">
        <f t="shared" ca="1" si="15"/>
        <v>0</v>
      </c>
      <c r="AZ32" s="92"/>
      <c r="BA32" s="81"/>
      <c r="BB32" s="81">
        <f t="shared" si="16"/>
        <v>0</v>
      </c>
      <c r="BC32" s="167"/>
    </row>
    <row r="33" spans="1:55" s="6" customFormat="1" ht="12" customHeight="1" thickBot="1" x14ac:dyDescent="0.3">
      <c r="A33" s="281"/>
      <c r="B33" s="48">
        <v>17</v>
      </c>
      <c r="C33" s="17"/>
      <c r="D33" s="119" t="str">
        <f t="shared" ref="D33:AH33" si="46">IF(OR(WEEKDAY(D3,2)=6,WEEKDAY(D3,2)=7,WEEKDAY(D3,2)=2),"RH","")</f>
        <v/>
      </c>
      <c r="E33" s="39" t="str">
        <f t="shared" si="46"/>
        <v/>
      </c>
      <c r="F33" s="39" t="str">
        <f t="shared" si="46"/>
        <v/>
      </c>
      <c r="G33" s="39" t="str">
        <f t="shared" si="46"/>
        <v>RH</v>
      </c>
      <c r="H33" s="39" t="str">
        <f t="shared" si="46"/>
        <v>RH</v>
      </c>
      <c r="I33" s="39" t="str">
        <f t="shared" si="46"/>
        <v/>
      </c>
      <c r="J33" s="39" t="str">
        <f t="shared" si="46"/>
        <v>RH</v>
      </c>
      <c r="K33" s="39" t="str">
        <f t="shared" si="46"/>
        <v/>
      </c>
      <c r="L33" s="39" t="str">
        <f t="shared" si="46"/>
        <v/>
      </c>
      <c r="M33" s="39" t="str">
        <f t="shared" si="46"/>
        <v/>
      </c>
      <c r="N33" s="39" t="str">
        <f t="shared" si="46"/>
        <v>RH</v>
      </c>
      <c r="O33" s="39" t="str">
        <f t="shared" si="46"/>
        <v>RH</v>
      </c>
      <c r="P33" s="39" t="str">
        <f t="shared" si="46"/>
        <v/>
      </c>
      <c r="Q33" s="39" t="str">
        <f t="shared" si="46"/>
        <v>RH</v>
      </c>
      <c r="R33" s="39" t="str">
        <f t="shared" si="46"/>
        <v/>
      </c>
      <c r="S33" s="39" t="str">
        <f t="shared" si="46"/>
        <v/>
      </c>
      <c r="T33" s="39" t="str">
        <f t="shared" si="46"/>
        <v/>
      </c>
      <c r="U33" s="39" t="str">
        <f t="shared" si="46"/>
        <v>RH</v>
      </c>
      <c r="V33" s="39" t="str">
        <f t="shared" si="46"/>
        <v>RH</v>
      </c>
      <c r="W33" s="39" t="str">
        <f t="shared" si="46"/>
        <v/>
      </c>
      <c r="X33" s="39" t="str">
        <f t="shared" si="46"/>
        <v>RH</v>
      </c>
      <c r="Y33" s="39" t="str">
        <f t="shared" si="46"/>
        <v/>
      </c>
      <c r="Z33" s="39" t="str">
        <f t="shared" si="46"/>
        <v/>
      </c>
      <c r="AA33" s="39" t="str">
        <f t="shared" si="46"/>
        <v/>
      </c>
      <c r="AB33" s="39" t="str">
        <f t="shared" si="46"/>
        <v>RH</v>
      </c>
      <c r="AC33" s="39" t="str">
        <f t="shared" si="46"/>
        <v>RH</v>
      </c>
      <c r="AD33" s="39" t="str">
        <f t="shared" si="46"/>
        <v/>
      </c>
      <c r="AE33" s="39" t="str">
        <f t="shared" si="46"/>
        <v>RH</v>
      </c>
      <c r="AF33" s="39" t="str">
        <f t="shared" si="46"/>
        <v/>
      </c>
      <c r="AG33" s="39" t="str">
        <f t="shared" si="46"/>
        <v/>
      </c>
      <c r="AH33" s="39" t="str">
        <f t="shared" si="46"/>
        <v/>
      </c>
      <c r="AI33" s="60"/>
      <c r="AJ33" s="77">
        <f t="shared" si="8"/>
        <v>0</v>
      </c>
      <c r="AK33" s="90">
        <f t="shared" si="13"/>
        <v>15</v>
      </c>
      <c r="AL33" s="92">
        <f t="shared" si="9"/>
        <v>0</v>
      </c>
      <c r="AM33" s="95">
        <f t="shared" si="14"/>
        <v>25</v>
      </c>
      <c r="AN33" s="249"/>
      <c r="AO33" s="92"/>
      <c r="AP33" s="81"/>
      <c r="AQ33" s="81">
        <f t="shared" si="37"/>
        <v>0</v>
      </c>
      <c r="AR33" s="95"/>
      <c r="AS33" s="77"/>
      <c r="AT33" s="64"/>
      <c r="AU33" s="64">
        <f t="shared" si="38"/>
        <v>0</v>
      </c>
      <c r="AV33" s="90"/>
      <c r="AW33" s="77">
        <f t="shared" ca="1" si="10"/>
        <v>0</v>
      </c>
      <c r="AX33" s="120">
        <f t="shared" si="39"/>
        <v>0</v>
      </c>
      <c r="AY33" s="162">
        <f t="shared" ca="1" si="15"/>
        <v>0</v>
      </c>
      <c r="AZ33" s="92"/>
      <c r="BA33" s="81"/>
      <c r="BB33" s="81">
        <f t="shared" si="16"/>
        <v>0</v>
      </c>
      <c r="BC33" s="167"/>
    </row>
    <row r="34" spans="1:55" ht="1.5" customHeight="1" x14ac:dyDescent="0.25">
      <c r="A34" s="34"/>
      <c r="B34" s="48"/>
      <c r="C34" s="17"/>
      <c r="D34" s="11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61"/>
      <c r="AJ34" s="77"/>
      <c r="AK34" s="90"/>
      <c r="AL34" s="92"/>
      <c r="AM34" s="95"/>
      <c r="AN34" s="249"/>
      <c r="AO34" s="92"/>
      <c r="AP34" s="81"/>
      <c r="AQ34" s="81"/>
      <c r="AR34" s="95"/>
      <c r="AS34" s="77"/>
      <c r="AT34" s="64"/>
      <c r="AU34" s="64"/>
      <c r="AV34" s="90"/>
      <c r="AW34" s="118"/>
      <c r="AX34" s="120"/>
      <c r="AY34" s="163"/>
      <c r="AZ34" s="92"/>
      <c r="BA34" s="81"/>
      <c r="BB34" s="81"/>
      <c r="BC34" s="167"/>
    </row>
    <row r="35" spans="1:55" ht="12" customHeight="1" x14ac:dyDescent="0.25">
      <c r="A35" s="282" t="s">
        <v>46</v>
      </c>
      <c r="B35" s="41">
        <v>18</v>
      </c>
      <c r="C35" s="17"/>
      <c r="D35" s="119" t="str">
        <f>IF(OR(WEEKDAY(D3,2)=6,WEEKDAY(D3,2)=7,WEEKDAY(D3,2)=3),"RH","")</f>
        <v>RH</v>
      </c>
      <c r="E35" s="39" t="str">
        <f t="shared" ref="E35:AH35" si="47">IF(OR(WEEKDAY(E3,2)=6,WEEKDAY(E3,2)=7,WEEKDAY(E3,2)=3),"RH","")</f>
        <v/>
      </c>
      <c r="F35" s="39" t="str">
        <f t="shared" si="47"/>
        <v/>
      </c>
      <c r="G35" s="39" t="str">
        <f t="shared" si="47"/>
        <v>RH</v>
      </c>
      <c r="H35" s="39" t="str">
        <f t="shared" si="47"/>
        <v>RH</v>
      </c>
      <c r="I35" s="39" t="str">
        <f t="shared" si="47"/>
        <v/>
      </c>
      <c r="J35" s="39" t="str">
        <f t="shared" si="47"/>
        <v/>
      </c>
      <c r="K35" s="39" t="str">
        <f t="shared" si="47"/>
        <v>RH</v>
      </c>
      <c r="L35" s="39" t="str">
        <f t="shared" si="47"/>
        <v/>
      </c>
      <c r="M35" s="39" t="str">
        <f t="shared" si="47"/>
        <v/>
      </c>
      <c r="N35" s="39" t="str">
        <f t="shared" si="47"/>
        <v>RH</v>
      </c>
      <c r="O35" s="39" t="str">
        <f t="shared" si="47"/>
        <v>RH</v>
      </c>
      <c r="P35" s="39" t="str">
        <f t="shared" si="47"/>
        <v/>
      </c>
      <c r="Q35" s="39" t="str">
        <f t="shared" si="47"/>
        <v/>
      </c>
      <c r="R35" s="39" t="str">
        <f t="shared" si="47"/>
        <v>RH</v>
      </c>
      <c r="S35" s="39" t="str">
        <f t="shared" si="47"/>
        <v/>
      </c>
      <c r="T35" s="39" t="str">
        <f t="shared" si="47"/>
        <v/>
      </c>
      <c r="U35" s="39" t="str">
        <f t="shared" si="47"/>
        <v>RH</v>
      </c>
      <c r="V35" s="39" t="str">
        <f t="shared" si="47"/>
        <v>RH</v>
      </c>
      <c r="W35" s="39" t="str">
        <f t="shared" si="47"/>
        <v/>
      </c>
      <c r="X35" s="39" t="str">
        <f t="shared" si="47"/>
        <v/>
      </c>
      <c r="Y35" s="39" t="str">
        <f t="shared" si="47"/>
        <v>RH</v>
      </c>
      <c r="Z35" s="39" t="str">
        <f t="shared" si="47"/>
        <v/>
      </c>
      <c r="AA35" s="39" t="str">
        <f t="shared" si="47"/>
        <v/>
      </c>
      <c r="AB35" s="39" t="str">
        <f t="shared" si="47"/>
        <v>RH</v>
      </c>
      <c r="AC35" s="39" t="str">
        <f t="shared" si="47"/>
        <v>RH</v>
      </c>
      <c r="AD35" s="39" t="str">
        <f t="shared" si="47"/>
        <v/>
      </c>
      <c r="AE35" s="39" t="str">
        <f t="shared" si="47"/>
        <v/>
      </c>
      <c r="AF35" s="39" t="str">
        <f t="shared" si="47"/>
        <v>RH</v>
      </c>
      <c r="AG35" s="39" t="str">
        <f t="shared" si="47"/>
        <v/>
      </c>
      <c r="AH35" s="39" t="str">
        <f t="shared" si="47"/>
        <v/>
      </c>
      <c r="AI35" s="57"/>
      <c r="AJ35" s="77">
        <f t="shared" si="8"/>
        <v>0</v>
      </c>
      <c r="AK35" s="90">
        <f>0 -(AJ35)</f>
        <v>0</v>
      </c>
      <c r="AL35" s="92">
        <f t="shared" si="9"/>
        <v>0</v>
      </c>
      <c r="AM35" s="95">
        <f t="shared" si="14"/>
        <v>25</v>
      </c>
      <c r="AN35" s="249"/>
      <c r="AO35" s="92"/>
      <c r="AP35" s="81"/>
      <c r="AQ35" s="81">
        <f>COUNTIF(E35:AG35,"HS")</f>
        <v>0</v>
      </c>
      <c r="AR35" s="95"/>
      <c r="AS35" s="77"/>
      <c r="AT35" s="64"/>
      <c r="AU35" s="64">
        <f>COUNTIF(G35:AI35,"jdf")</f>
        <v>0</v>
      </c>
      <c r="AV35" s="90"/>
      <c r="AW35" s="77">
        <f t="shared" ca="1" si="10"/>
        <v>0</v>
      </c>
      <c r="AX35" s="120">
        <f t="shared" si="39"/>
        <v>0</v>
      </c>
      <c r="AY35" s="162">
        <f t="shared" ca="1" si="15"/>
        <v>0</v>
      </c>
      <c r="AZ35" s="92"/>
      <c r="BA35" s="81"/>
      <c r="BB35" s="81">
        <f t="shared" si="16"/>
        <v>0</v>
      </c>
      <c r="BC35" s="167"/>
    </row>
    <row r="36" spans="1:55" ht="12" customHeight="1" x14ac:dyDescent="0.25">
      <c r="A36" s="282"/>
      <c r="B36" s="49">
        <v>19</v>
      </c>
      <c r="C36" s="22"/>
      <c r="D36" s="119" t="str">
        <f t="shared" ref="D36:AH36" si="48">IF(OR(WEEKDAY(D3,2)=6,WEEKDAY(D3,2)=7,WEEKDAY(D3,2)=5),"RH","")</f>
        <v/>
      </c>
      <c r="E36" s="39" t="str">
        <f t="shared" si="48"/>
        <v/>
      </c>
      <c r="F36" s="39" t="str">
        <f t="shared" si="48"/>
        <v>RH</v>
      </c>
      <c r="G36" s="39" t="str">
        <f t="shared" si="48"/>
        <v>RH</v>
      </c>
      <c r="H36" s="39" t="str">
        <f t="shared" si="48"/>
        <v>RH</v>
      </c>
      <c r="I36" s="39" t="str">
        <f t="shared" si="48"/>
        <v/>
      </c>
      <c r="J36" s="39" t="str">
        <f t="shared" si="48"/>
        <v/>
      </c>
      <c r="K36" s="39" t="str">
        <f t="shared" si="48"/>
        <v/>
      </c>
      <c r="L36" s="39" t="str">
        <f t="shared" si="48"/>
        <v/>
      </c>
      <c r="M36" s="39" t="str">
        <f t="shared" si="48"/>
        <v>RH</v>
      </c>
      <c r="N36" s="39" t="str">
        <f t="shared" si="48"/>
        <v>RH</v>
      </c>
      <c r="O36" s="39" t="str">
        <f t="shared" si="48"/>
        <v>RH</v>
      </c>
      <c r="P36" s="39" t="str">
        <f t="shared" si="48"/>
        <v/>
      </c>
      <c r="Q36" s="39" t="str">
        <f t="shared" si="48"/>
        <v/>
      </c>
      <c r="R36" s="39" t="str">
        <f t="shared" si="48"/>
        <v/>
      </c>
      <c r="S36" s="39" t="str">
        <f t="shared" si="48"/>
        <v/>
      </c>
      <c r="T36" s="39" t="str">
        <f t="shared" si="48"/>
        <v>RH</v>
      </c>
      <c r="U36" s="39" t="str">
        <f t="shared" si="48"/>
        <v>RH</v>
      </c>
      <c r="V36" s="39" t="str">
        <f t="shared" si="48"/>
        <v>RH</v>
      </c>
      <c r="W36" s="39" t="str">
        <f t="shared" si="48"/>
        <v/>
      </c>
      <c r="X36" s="39" t="str">
        <f t="shared" si="48"/>
        <v/>
      </c>
      <c r="Y36" s="39" t="str">
        <f t="shared" si="48"/>
        <v/>
      </c>
      <c r="Z36" s="39" t="str">
        <f t="shared" si="48"/>
        <v/>
      </c>
      <c r="AA36" s="39" t="str">
        <f t="shared" si="48"/>
        <v>RH</v>
      </c>
      <c r="AB36" s="39" t="str">
        <f t="shared" si="48"/>
        <v>RH</v>
      </c>
      <c r="AC36" s="39" t="str">
        <f t="shared" si="48"/>
        <v>RH</v>
      </c>
      <c r="AD36" s="39" t="str">
        <f t="shared" si="48"/>
        <v/>
      </c>
      <c r="AE36" s="39" t="str">
        <f t="shared" si="48"/>
        <v/>
      </c>
      <c r="AF36" s="39" t="str">
        <f t="shared" si="48"/>
        <v/>
      </c>
      <c r="AG36" s="39" t="str">
        <f t="shared" si="48"/>
        <v/>
      </c>
      <c r="AH36" s="39" t="str">
        <f t="shared" si="48"/>
        <v>RH</v>
      </c>
      <c r="AI36" s="57"/>
      <c r="AJ36" s="77">
        <f t="shared" si="8"/>
        <v>0</v>
      </c>
      <c r="AK36" s="90">
        <f t="shared" si="13"/>
        <v>15</v>
      </c>
      <c r="AL36" s="92">
        <f t="shared" si="9"/>
        <v>0</v>
      </c>
      <c r="AM36" s="95">
        <f t="shared" si="14"/>
        <v>25</v>
      </c>
      <c r="AN36" s="249"/>
      <c r="AO36" s="92"/>
      <c r="AP36" s="81"/>
      <c r="AQ36" s="81">
        <f>COUNTIF(E36:AG36,"HS")</f>
        <v>0</v>
      </c>
      <c r="AR36" s="95"/>
      <c r="AS36" s="77"/>
      <c r="AT36" s="64"/>
      <c r="AU36" s="64">
        <f>COUNTIF(G36:AI36,"jdf")</f>
        <v>0</v>
      </c>
      <c r="AV36" s="90"/>
      <c r="AW36" s="77">
        <f t="shared" ca="1" si="10"/>
        <v>0</v>
      </c>
      <c r="AX36" s="120">
        <f t="shared" si="39"/>
        <v>0</v>
      </c>
      <c r="AY36" s="162">
        <f t="shared" ca="1" si="15"/>
        <v>0</v>
      </c>
      <c r="AZ36" s="92"/>
      <c r="BA36" s="81"/>
      <c r="BB36" s="81">
        <f t="shared" si="16"/>
        <v>0</v>
      </c>
      <c r="BC36" s="167"/>
    </row>
    <row r="37" spans="1:55" s="6" customFormat="1" ht="12" customHeight="1" x14ac:dyDescent="0.25">
      <c r="A37" s="282"/>
      <c r="B37" s="49"/>
      <c r="C37" s="17"/>
      <c r="D37" s="119" t="str">
        <f t="shared" ref="D37:AH37" si="49">IF(OR(WEEKDAY(D3,2)=6,WEEKDAY(D3,2)=7,WEEKDAY(D3,2)=1),"RH","")</f>
        <v/>
      </c>
      <c r="E37" s="39" t="str">
        <f t="shared" si="49"/>
        <v/>
      </c>
      <c r="F37" s="39" t="str">
        <f t="shared" si="49"/>
        <v/>
      </c>
      <c r="G37" s="39" t="str">
        <f t="shared" si="49"/>
        <v>RH</v>
      </c>
      <c r="H37" s="39" t="str">
        <f t="shared" si="49"/>
        <v>RH</v>
      </c>
      <c r="I37" s="39" t="str">
        <f t="shared" si="49"/>
        <v>RH</v>
      </c>
      <c r="J37" s="39" t="str">
        <f t="shared" si="49"/>
        <v/>
      </c>
      <c r="K37" s="39" t="str">
        <f t="shared" si="49"/>
        <v/>
      </c>
      <c r="L37" s="39" t="str">
        <f t="shared" si="49"/>
        <v/>
      </c>
      <c r="M37" s="39" t="str">
        <f t="shared" si="49"/>
        <v/>
      </c>
      <c r="N37" s="39" t="str">
        <f t="shared" si="49"/>
        <v>RH</v>
      </c>
      <c r="O37" s="39" t="str">
        <f t="shared" si="49"/>
        <v>RH</v>
      </c>
      <c r="P37" s="39" t="str">
        <f t="shared" si="49"/>
        <v>RH</v>
      </c>
      <c r="Q37" s="39" t="str">
        <f t="shared" si="49"/>
        <v/>
      </c>
      <c r="R37" s="39" t="str">
        <f t="shared" si="49"/>
        <v/>
      </c>
      <c r="S37" s="39" t="str">
        <f t="shared" si="49"/>
        <v/>
      </c>
      <c r="T37" s="39" t="str">
        <f t="shared" si="49"/>
        <v/>
      </c>
      <c r="U37" s="39" t="str">
        <f t="shared" si="49"/>
        <v>RH</v>
      </c>
      <c r="V37" s="39" t="str">
        <f t="shared" si="49"/>
        <v>RH</v>
      </c>
      <c r="W37" s="39" t="str">
        <f t="shared" si="49"/>
        <v>RH</v>
      </c>
      <c r="X37" s="39" t="str">
        <f t="shared" si="49"/>
        <v/>
      </c>
      <c r="Y37" s="39" t="str">
        <f t="shared" si="49"/>
        <v/>
      </c>
      <c r="Z37" s="39" t="str">
        <f t="shared" si="49"/>
        <v/>
      </c>
      <c r="AA37" s="39" t="str">
        <f t="shared" si="49"/>
        <v/>
      </c>
      <c r="AB37" s="39" t="str">
        <f t="shared" si="49"/>
        <v>RH</v>
      </c>
      <c r="AC37" s="39" t="str">
        <f t="shared" si="49"/>
        <v>RH</v>
      </c>
      <c r="AD37" s="39" t="str">
        <f t="shared" si="49"/>
        <v>RH</v>
      </c>
      <c r="AE37" s="39" t="str">
        <f t="shared" si="49"/>
        <v/>
      </c>
      <c r="AF37" s="39" t="str">
        <f t="shared" si="49"/>
        <v/>
      </c>
      <c r="AG37" s="39" t="str">
        <f t="shared" si="49"/>
        <v/>
      </c>
      <c r="AH37" s="39" t="str">
        <f t="shared" si="49"/>
        <v/>
      </c>
      <c r="AI37" s="57"/>
      <c r="AJ37" s="77">
        <f t="shared" si="8"/>
        <v>0</v>
      </c>
      <c r="AK37" s="90">
        <f t="shared" si="13"/>
        <v>15</v>
      </c>
      <c r="AL37" s="92">
        <f t="shared" si="9"/>
        <v>0</v>
      </c>
      <c r="AM37" s="95">
        <f t="shared" si="14"/>
        <v>25</v>
      </c>
      <c r="AN37" s="249"/>
      <c r="AO37" s="92"/>
      <c r="AP37" s="81"/>
      <c r="AQ37" s="81">
        <f>COUNTIF(E37:AG37,"HS")</f>
        <v>0</v>
      </c>
      <c r="AR37" s="95"/>
      <c r="AS37" s="77"/>
      <c r="AT37" s="64"/>
      <c r="AU37" s="64">
        <f>COUNTIF(G37:AI37,"jdf")</f>
        <v>0</v>
      </c>
      <c r="AV37" s="90"/>
      <c r="AW37" s="77">
        <f t="shared" ca="1" si="10"/>
        <v>0</v>
      </c>
      <c r="AX37" s="120">
        <f t="shared" si="39"/>
        <v>0</v>
      </c>
      <c r="AY37" s="162">
        <f t="shared" ca="1" si="15"/>
        <v>0</v>
      </c>
      <c r="AZ37" s="92"/>
      <c r="BA37" s="81"/>
      <c r="BB37" s="81">
        <f t="shared" si="16"/>
        <v>0</v>
      </c>
      <c r="BC37" s="167"/>
    </row>
    <row r="38" spans="1:55" s="6" customFormat="1" ht="12" customHeight="1" thickBot="1" x14ac:dyDescent="0.3">
      <c r="A38" s="283"/>
      <c r="B38" s="41"/>
      <c r="C38" s="17"/>
      <c r="D38" s="119" t="str">
        <f t="shared" ref="D38:AH38" si="50">IF(OR(WEEKDAY(D3,2)=6,WEEKDAY(D3,2)=7,WEEKDAY(D3,2)=1),"RH","")</f>
        <v/>
      </c>
      <c r="E38" s="39" t="str">
        <f t="shared" si="50"/>
        <v/>
      </c>
      <c r="F38" s="39" t="str">
        <f t="shared" si="50"/>
        <v/>
      </c>
      <c r="G38" s="39" t="str">
        <f t="shared" si="50"/>
        <v>RH</v>
      </c>
      <c r="H38" s="39" t="str">
        <f t="shared" si="50"/>
        <v>RH</v>
      </c>
      <c r="I38" s="39" t="str">
        <f t="shared" si="50"/>
        <v>RH</v>
      </c>
      <c r="J38" s="39" t="str">
        <f t="shared" si="50"/>
        <v/>
      </c>
      <c r="K38" s="39" t="str">
        <f t="shared" si="50"/>
        <v/>
      </c>
      <c r="L38" s="39" t="str">
        <f t="shared" si="50"/>
        <v/>
      </c>
      <c r="M38" s="39" t="str">
        <f t="shared" si="50"/>
        <v/>
      </c>
      <c r="N38" s="39" t="str">
        <f t="shared" si="50"/>
        <v>RH</v>
      </c>
      <c r="O38" s="39" t="str">
        <f t="shared" si="50"/>
        <v>RH</v>
      </c>
      <c r="P38" s="39" t="str">
        <f t="shared" si="50"/>
        <v>RH</v>
      </c>
      <c r="Q38" s="39" t="str">
        <f t="shared" si="50"/>
        <v/>
      </c>
      <c r="R38" s="39" t="str">
        <f t="shared" si="50"/>
        <v/>
      </c>
      <c r="S38" s="39" t="str">
        <f t="shared" si="50"/>
        <v/>
      </c>
      <c r="T38" s="39" t="str">
        <f t="shared" si="50"/>
        <v/>
      </c>
      <c r="U38" s="39" t="str">
        <f t="shared" si="50"/>
        <v>RH</v>
      </c>
      <c r="V38" s="39" t="str">
        <f t="shared" si="50"/>
        <v>RH</v>
      </c>
      <c r="W38" s="39" t="str">
        <f t="shared" si="50"/>
        <v>RH</v>
      </c>
      <c r="X38" s="39" t="str">
        <f t="shared" si="50"/>
        <v/>
      </c>
      <c r="Y38" s="39" t="str">
        <f t="shared" si="50"/>
        <v/>
      </c>
      <c r="Z38" s="39" t="str">
        <f t="shared" si="50"/>
        <v/>
      </c>
      <c r="AA38" s="39" t="str">
        <f t="shared" si="50"/>
        <v/>
      </c>
      <c r="AB38" s="39" t="str">
        <f t="shared" si="50"/>
        <v>RH</v>
      </c>
      <c r="AC38" s="39" t="str">
        <f t="shared" si="50"/>
        <v>RH</v>
      </c>
      <c r="AD38" s="39" t="str">
        <f t="shared" si="50"/>
        <v>RH</v>
      </c>
      <c r="AE38" s="39" t="str">
        <f t="shared" si="50"/>
        <v/>
      </c>
      <c r="AF38" s="39" t="str">
        <f t="shared" si="50"/>
        <v/>
      </c>
      <c r="AG38" s="39" t="str">
        <f t="shared" si="50"/>
        <v/>
      </c>
      <c r="AH38" s="39" t="str">
        <f t="shared" si="50"/>
        <v/>
      </c>
      <c r="AI38" s="57"/>
      <c r="AJ38" s="77">
        <f t="shared" si="8"/>
        <v>0</v>
      </c>
      <c r="AK38" s="90">
        <f t="shared" si="13"/>
        <v>15</v>
      </c>
      <c r="AL38" s="92">
        <f t="shared" si="9"/>
        <v>0</v>
      </c>
      <c r="AM38" s="95">
        <f t="shared" si="14"/>
        <v>25</v>
      </c>
      <c r="AN38" s="249"/>
      <c r="AO38" s="92"/>
      <c r="AP38" s="81"/>
      <c r="AQ38" s="81">
        <f>COUNTIF(E38:AG38,"HS")</f>
        <v>0</v>
      </c>
      <c r="AR38" s="95"/>
      <c r="AS38" s="77"/>
      <c r="AT38" s="64"/>
      <c r="AU38" s="64">
        <f>COUNTIF(G38:AI38,"jdf")</f>
        <v>0</v>
      </c>
      <c r="AV38" s="90"/>
      <c r="AW38" s="77">
        <f t="shared" ca="1" si="10"/>
        <v>0</v>
      </c>
      <c r="AX38" s="120">
        <f t="shared" si="39"/>
        <v>0</v>
      </c>
      <c r="AY38" s="162">
        <f t="shared" ca="1" si="15"/>
        <v>0</v>
      </c>
      <c r="AZ38" s="92"/>
      <c r="BA38" s="81"/>
      <c r="BB38" s="81">
        <f t="shared" si="16"/>
        <v>0</v>
      </c>
      <c r="BC38" s="167"/>
    </row>
    <row r="39" spans="1:55" ht="2.25" customHeight="1" x14ac:dyDescent="0.25">
      <c r="A39" s="63"/>
      <c r="B39" s="41"/>
      <c r="C39" s="17"/>
      <c r="D39" s="11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61"/>
      <c r="AJ39" s="77"/>
      <c r="AK39" s="90"/>
      <c r="AL39" s="92"/>
      <c r="AM39" s="95"/>
      <c r="AN39" s="249"/>
      <c r="AO39" s="92"/>
      <c r="AP39" s="81"/>
      <c r="AQ39" s="81"/>
      <c r="AR39" s="95"/>
      <c r="AS39" s="77"/>
      <c r="AT39" s="64"/>
      <c r="AU39" s="64"/>
      <c r="AV39" s="90"/>
      <c r="AW39" s="118"/>
      <c r="AX39" s="120"/>
      <c r="AY39" s="163"/>
      <c r="AZ39" s="92"/>
      <c r="BA39" s="81"/>
      <c r="BB39" s="81"/>
      <c r="BC39" s="167"/>
    </row>
    <row r="40" spans="1:55" ht="12" customHeight="1" thickBot="1" x14ac:dyDescent="0.3">
      <c r="A40" s="35" t="s">
        <v>47</v>
      </c>
      <c r="B40" s="44">
        <v>20</v>
      </c>
      <c r="C40" s="17"/>
      <c r="D40" s="119"/>
      <c r="E40" s="39">
        <v>20</v>
      </c>
      <c r="F40" s="39">
        <v>20</v>
      </c>
      <c r="G40" s="39" t="str">
        <f t="shared" ref="G40:AC40" si="51">IF(OR(WEEKDAY(G3,2)=6,WEEKDAY(G3,2)=7),"RH","")</f>
        <v>RH</v>
      </c>
      <c r="H40" s="39" t="str">
        <f t="shared" si="51"/>
        <v>RH</v>
      </c>
      <c r="I40" s="39">
        <v>20</v>
      </c>
      <c r="J40" s="39">
        <v>20</v>
      </c>
      <c r="K40" s="39">
        <v>20</v>
      </c>
      <c r="L40" s="39">
        <v>20</v>
      </c>
      <c r="M40" s="39">
        <v>20</v>
      </c>
      <c r="N40" s="39" t="str">
        <f t="shared" si="51"/>
        <v>RH</v>
      </c>
      <c r="O40" s="39" t="str">
        <f t="shared" si="51"/>
        <v>RH</v>
      </c>
      <c r="P40" s="39">
        <v>20</v>
      </c>
      <c r="Q40" s="39">
        <v>20</v>
      </c>
      <c r="R40" s="39">
        <v>20</v>
      </c>
      <c r="S40" s="39">
        <v>20</v>
      </c>
      <c r="T40" s="39">
        <v>20</v>
      </c>
      <c r="U40" s="39" t="str">
        <f t="shared" si="51"/>
        <v>RH</v>
      </c>
      <c r="V40" s="39" t="str">
        <f t="shared" si="51"/>
        <v>RH</v>
      </c>
      <c r="W40" s="39">
        <v>20</v>
      </c>
      <c r="X40" s="39">
        <v>20</v>
      </c>
      <c r="Y40" s="39">
        <v>20</v>
      </c>
      <c r="Z40" s="39">
        <v>20</v>
      </c>
      <c r="AA40" s="39">
        <v>20</v>
      </c>
      <c r="AB40" s="39" t="str">
        <f t="shared" si="51"/>
        <v>RH</v>
      </c>
      <c r="AC40" s="39" t="str">
        <f t="shared" si="51"/>
        <v>RH</v>
      </c>
      <c r="AD40" s="39">
        <v>20</v>
      </c>
      <c r="AE40" s="39">
        <v>20</v>
      </c>
      <c r="AF40" s="39">
        <v>20</v>
      </c>
      <c r="AG40" s="39">
        <v>20</v>
      </c>
      <c r="AH40" s="39">
        <v>20</v>
      </c>
      <c r="AI40" s="57"/>
      <c r="AJ40" s="77">
        <f t="shared" si="8"/>
        <v>0</v>
      </c>
      <c r="AK40" s="90">
        <f t="shared" si="13"/>
        <v>15</v>
      </c>
      <c r="AL40" s="92">
        <f t="shared" si="9"/>
        <v>0</v>
      </c>
      <c r="AM40" s="95">
        <f t="shared" si="14"/>
        <v>25</v>
      </c>
      <c r="AN40" s="249"/>
      <c r="AO40" s="92"/>
      <c r="AP40" s="81"/>
      <c r="AQ40" s="81">
        <f t="shared" ref="AQ40:AQ45" si="52">COUNTIF(E40:AG40,"HS")</f>
        <v>0</v>
      </c>
      <c r="AR40" s="95"/>
      <c r="AS40" s="77"/>
      <c r="AT40" s="64"/>
      <c r="AU40" s="64">
        <f t="shared" ref="AU40:AU45" si="53">COUNTIF(G40:AI40,"jdf")</f>
        <v>0</v>
      </c>
      <c r="AV40" s="90"/>
      <c r="AW40" s="77">
        <f t="shared" ca="1" si="10"/>
        <v>1</v>
      </c>
      <c r="AX40" s="120">
        <f t="shared" si="39"/>
        <v>0</v>
      </c>
      <c r="AY40" s="162">
        <f t="shared" ca="1" si="15"/>
        <v>1</v>
      </c>
      <c r="AZ40" s="92"/>
      <c r="BA40" s="81"/>
      <c r="BB40" s="81">
        <f t="shared" si="16"/>
        <v>0</v>
      </c>
      <c r="BC40" s="167"/>
    </row>
    <row r="41" spans="1:55" ht="12" customHeight="1" x14ac:dyDescent="0.25">
      <c r="A41" s="284" t="s">
        <v>48</v>
      </c>
      <c r="B41" s="41">
        <v>21</v>
      </c>
      <c r="C41" s="17"/>
      <c r="D41" s="119"/>
      <c r="E41" s="39">
        <v>21</v>
      </c>
      <c r="F41" s="39">
        <v>21</v>
      </c>
      <c r="G41" s="39" t="str">
        <f t="shared" ref="G41:AC41" si="54">IF(OR(WEEKDAY(G3,2)=6,WEEKDAY(G3,2)=7),"RH","")</f>
        <v>RH</v>
      </c>
      <c r="H41" s="39" t="str">
        <f t="shared" si="54"/>
        <v>RH</v>
      </c>
      <c r="I41" s="39">
        <v>21</v>
      </c>
      <c r="J41" s="39">
        <v>21</v>
      </c>
      <c r="K41" s="39">
        <v>21</v>
      </c>
      <c r="L41" s="39">
        <v>21</v>
      </c>
      <c r="M41" s="39">
        <v>21</v>
      </c>
      <c r="N41" s="39" t="str">
        <f t="shared" si="54"/>
        <v>RH</v>
      </c>
      <c r="O41" s="39" t="str">
        <f t="shared" si="54"/>
        <v>RH</v>
      </c>
      <c r="P41" s="39">
        <v>21</v>
      </c>
      <c r="Q41" s="39">
        <v>21</v>
      </c>
      <c r="R41" s="39">
        <v>21</v>
      </c>
      <c r="S41" s="39">
        <v>21</v>
      </c>
      <c r="T41" s="39">
        <v>21</v>
      </c>
      <c r="U41" s="39" t="str">
        <f t="shared" si="54"/>
        <v>RH</v>
      </c>
      <c r="V41" s="39" t="str">
        <f t="shared" si="54"/>
        <v>RH</v>
      </c>
      <c r="W41" s="39">
        <v>21</v>
      </c>
      <c r="X41" s="39">
        <v>21</v>
      </c>
      <c r="Y41" s="39">
        <v>21</v>
      </c>
      <c r="Z41" s="39">
        <v>21</v>
      </c>
      <c r="AA41" s="39">
        <v>21</v>
      </c>
      <c r="AB41" s="39" t="str">
        <f t="shared" si="54"/>
        <v>RH</v>
      </c>
      <c r="AC41" s="39" t="str">
        <f t="shared" si="54"/>
        <v>RH</v>
      </c>
      <c r="AD41" s="39">
        <v>21</v>
      </c>
      <c r="AE41" s="39">
        <v>21</v>
      </c>
      <c r="AF41" s="39">
        <v>21</v>
      </c>
      <c r="AG41" s="39">
        <v>21</v>
      </c>
      <c r="AH41" s="39">
        <v>21</v>
      </c>
      <c r="AI41" s="57"/>
      <c r="AJ41" s="77">
        <f t="shared" si="8"/>
        <v>0</v>
      </c>
      <c r="AK41" s="90">
        <f t="shared" si="13"/>
        <v>15</v>
      </c>
      <c r="AL41" s="92">
        <f t="shared" si="9"/>
        <v>0</v>
      </c>
      <c r="AM41" s="95">
        <f t="shared" si="14"/>
        <v>25</v>
      </c>
      <c r="AN41" s="249"/>
      <c r="AO41" s="92"/>
      <c r="AP41" s="81"/>
      <c r="AQ41" s="81">
        <f t="shared" si="52"/>
        <v>0</v>
      </c>
      <c r="AR41" s="95"/>
      <c r="AS41" s="77"/>
      <c r="AT41" s="64"/>
      <c r="AU41" s="64">
        <f t="shared" si="53"/>
        <v>0</v>
      </c>
      <c r="AV41" s="90"/>
      <c r="AW41" s="77">
        <f t="shared" ca="1" si="10"/>
        <v>1</v>
      </c>
      <c r="AX41" s="120">
        <f t="shared" si="39"/>
        <v>0</v>
      </c>
      <c r="AY41" s="162">
        <f t="shared" ca="1" si="15"/>
        <v>1</v>
      </c>
      <c r="AZ41" s="92"/>
      <c r="BA41" s="81"/>
      <c r="BB41" s="81">
        <f t="shared" si="16"/>
        <v>0</v>
      </c>
      <c r="BC41" s="167"/>
    </row>
    <row r="42" spans="1:55" s="6" customFormat="1" ht="12" customHeight="1" x14ac:dyDescent="0.25">
      <c r="A42" s="285"/>
      <c r="B42" s="41">
        <v>22</v>
      </c>
      <c r="C42" s="17"/>
      <c r="D42" s="119"/>
      <c r="E42" s="39">
        <v>22</v>
      </c>
      <c r="F42" s="39">
        <v>22</v>
      </c>
      <c r="G42" s="39" t="str">
        <f t="shared" ref="G42:AC42" si="55">IF(OR(WEEKDAY(G3,2)=6,WEEKDAY(G3,2)=7),"RH","")</f>
        <v>RH</v>
      </c>
      <c r="H42" s="39" t="str">
        <f t="shared" si="55"/>
        <v>RH</v>
      </c>
      <c r="I42" s="39">
        <v>22</v>
      </c>
      <c r="J42" s="39">
        <v>22</v>
      </c>
      <c r="K42" s="39">
        <v>22</v>
      </c>
      <c r="L42" s="39">
        <v>22</v>
      </c>
      <c r="M42" s="39">
        <v>22</v>
      </c>
      <c r="N42" s="39" t="str">
        <f t="shared" si="55"/>
        <v>RH</v>
      </c>
      <c r="O42" s="39" t="str">
        <f t="shared" si="55"/>
        <v>RH</v>
      </c>
      <c r="P42" s="39">
        <v>22</v>
      </c>
      <c r="Q42" s="39">
        <v>22</v>
      </c>
      <c r="R42" s="39">
        <v>22</v>
      </c>
      <c r="S42" s="39">
        <v>22</v>
      </c>
      <c r="T42" s="39">
        <v>22</v>
      </c>
      <c r="U42" s="39" t="str">
        <f t="shared" si="55"/>
        <v>RH</v>
      </c>
      <c r="V42" s="39" t="str">
        <f t="shared" si="55"/>
        <v>RH</v>
      </c>
      <c r="W42" s="39">
        <v>22</v>
      </c>
      <c r="X42" s="39">
        <v>22</v>
      </c>
      <c r="Y42" s="39">
        <v>22</v>
      </c>
      <c r="Z42" s="39">
        <v>22</v>
      </c>
      <c r="AA42" s="39">
        <v>22</v>
      </c>
      <c r="AB42" s="39" t="str">
        <f t="shared" si="55"/>
        <v>RH</v>
      </c>
      <c r="AC42" s="39" t="str">
        <f t="shared" si="55"/>
        <v>RH</v>
      </c>
      <c r="AD42" s="39">
        <v>22</v>
      </c>
      <c r="AE42" s="39">
        <v>22</v>
      </c>
      <c r="AF42" s="39">
        <v>22</v>
      </c>
      <c r="AG42" s="39">
        <v>22</v>
      </c>
      <c r="AH42" s="39">
        <v>22</v>
      </c>
      <c r="AI42" s="57"/>
      <c r="AJ42" s="77">
        <f t="shared" si="8"/>
        <v>0</v>
      </c>
      <c r="AK42" s="90">
        <f t="shared" si="13"/>
        <v>15</v>
      </c>
      <c r="AL42" s="92">
        <f t="shared" si="9"/>
        <v>0</v>
      </c>
      <c r="AM42" s="95">
        <f t="shared" si="14"/>
        <v>25</v>
      </c>
      <c r="AN42" s="249"/>
      <c r="AO42" s="92"/>
      <c r="AP42" s="81"/>
      <c r="AQ42" s="81">
        <f t="shared" si="52"/>
        <v>0</v>
      </c>
      <c r="AR42" s="95"/>
      <c r="AS42" s="77"/>
      <c r="AT42" s="64"/>
      <c r="AU42" s="64">
        <f t="shared" si="53"/>
        <v>0</v>
      </c>
      <c r="AV42" s="90"/>
      <c r="AW42" s="77">
        <f t="shared" ca="1" si="10"/>
        <v>1</v>
      </c>
      <c r="AX42" s="120">
        <f t="shared" si="39"/>
        <v>0</v>
      </c>
      <c r="AY42" s="162">
        <f t="shared" ca="1" si="15"/>
        <v>1</v>
      </c>
      <c r="AZ42" s="92"/>
      <c r="BA42" s="81"/>
      <c r="BB42" s="81">
        <f t="shared" si="16"/>
        <v>0</v>
      </c>
      <c r="BC42" s="167"/>
    </row>
    <row r="43" spans="1:55" ht="1.5" customHeight="1" x14ac:dyDescent="0.25">
      <c r="A43" s="14"/>
      <c r="B43" s="41"/>
      <c r="C43" s="17"/>
      <c r="D43" s="11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61"/>
      <c r="AJ43" s="77"/>
      <c r="AK43" s="90">
        <f t="shared" si="13"/>
        <v>15</v>
      </c>
      <c r="AL43" s="92">
        <f t="shared" ref="AL43" si="56">COUNTIF(E43:AG43,"CA")</f>
        <v>0</v>
      </c>
      <c r="AM43" s="95">
        <f t="shared" si="14"/>
        <v>25</v>
      </c>
      <c r="AN43" s="249"/>
      <c r="AO43" s="92"/>
      <c r="AP43" s="81"/>
      <c r="AQ43" s="81">
        <f t="shared" si="52"/>
        <v>0</v>
      </c>
      <c r="AR43" s="95"/>
      <c r="AS43" s="77"/>
      <c r="AT43" s="64"/>
      <c r="AU43" s="64">
        <f t="shared" si="53"/>
        <v>0</v>
      </c>
      <c r="AV43" s="90"/>
      <c r="AW43" s="118"/>
      <c r="AX43" s="120">
        <f t="shared" ref="AX43" si="57">COUNTIF(I43:AJ43,"RF")</f>
        <v>0</v>
      </c>
      <c r="AY43" s="163"/>
      <c r="AZ43" s="92"/>
      <c r="BA43" s="81"/>
      <c r="BB43" s="81">
        <f t="shared" si="16"/>
        <v>0</v>
      </c>
      <c r="BC43" s="167"/>
    </row>
    <row r="44" spans="1:55" ht="12" customHeight="1" x14ac:dyDescent="0.25">
      <c r="A44" s="36" t="s">
        <v>49</v>
      </c>
      <c r="B44" s="45">
        <v>23</v>
      </c>
      <c r="C44" s="17"/>
      <c r="D44" s="119"/>
      <c r="E44" s="39">
        <v>23</v>
      </c>
      <c r="F44" s="39">
        <v>23</v>
      </c>
      <c r="G44" s="39" t="str">
        <f>IF(OR(WEEKDAY($G$3,2)=6,WEEKDAY($G$3,2)=7),"RH","")</f>
        <v>RH</v>
      </c>
      <c r="H44" s="39" t="str">
        <f>IF(OR(WEEKDAY($H$3,2)=6,WEEKDAY($H$3,2)=7),"RH","")</f>
        <v>RH</v>
      </c>
      <c r="I44" s="39">
        <v>23</v>
      </c>
      <c r="J44" s="39">
        <v>23</v>
      </c>
      <c r="K44" s="39">
        <v>23</v>
      </c>
      <c r="L44" s="39">
        <v>23</v>
      </c>
      <c r="M44" s="39">
        <v>23</v>
      </c>
      <c r="N44" s="39" t="str">
        <f>IF(OR(WEEKDAY($N$3,2)=6,WEEKDAY($N$3,2)=7),"RH","")</f>
        <v>RH</v>
      </c>
      <c r="O44" s="39" t="str">
        <f>IF(OR(WEEKDAY($O$3,2)=6,WEEKDAY($O$3,2)=7),"RH","")</f>
        <v>RH</v>
      </c>
      <c r="P44" s="39">
        <v>23</v>
      </c>
      <c r="Q44" s="39">
        <v>23</v>
      </c>
      <c r="R44" s="39">
        <v>23</v>
      </c>
      <c r="S44" s="39">
        <v>23</v>
      </c>
      <c r="T44" s="39">
        <v>23</v>
      </c>
      <c r="U44" s="39" t="str">
        <f>IF(OR(WEEKDAY($U$3,2)=6,WEEKDAY($U$3,2)=7),"RH","")</f>
        <v>RH</v>
      </c>
      <c r="V44" s="39" t="str">
        <f>IF(OR(WEEKDAY($V$3,2)=6,WEEKDAY($V$3,2)=7),"RH","")</f>
        <v>RH</v>
      </c>
      <c r="W44" s="39">
        <v>23</v>
      </c>
      <c r="X44" s="39">
        <v>23</v>
      </c>
      <c r="Y44" s="39">
        <v>23</v>
      </c>
      <c r="Z44" s="39">
        <v>23</v>
      </c>
      <c r="AA44" s="39">
        <v>23</v>
      </c>
      <c r="AB44" s="39" t="str">
        <f>IF(OR(WEEKDAY($AB$3,2)=6,WEEKDAY($AB$3,2)=7),"RH","")</f>
        <v>RH</v>
      </c>
      <c r="AC44" s="39" t="str">
        <f>IF(OR(WEEKDAY($AC$3,2)=6,WEEKDAY($AC$3,2)=7),"RH","")</f>
        <v>RH</v>
      </c>
      <c r="AD44" s="39">
        <v>23</v>
      </c>
      <c r="AE44" s="39">
        <v>23</v>
      </c>
      <c r="AF44" s="39">
        <v>23</v>
      </c>
      <c r="AG44" s="39">
        <v>23</v>
      </c>
      <c r="AH44" s="39">
        <v>23</v>
      </c>
      <c r="AI44" s="57"/>
      <c r="AJ44" s="77">
        <f t="shared" si="8"/>
        <v>0</v>
      </c>
      <c r="AK44" s="90">
        <f t="shared" si="13"/>
        <v>15</v>
      </c>
      <c r="AL44" s="92">
        <f t="shared" si="9"/>
        <v>0</v>
      </c>
      <c r="AM44" s="95">
        <f t="shared" si="14"/>
        <v>25</v>
      </c>
      <c r="AN44" s="249"/>
      <c r="AO44" s="92"/>
      <c r="AP44" s="81"/>
      <c r="AQ44" s="81">
        <f t="shared" si="52"/>
        <v>0</v>
      </c>
      <c r="AR44" s="95"/>
      <c r="AS44" s="77"/>
      <c r="AT44" s="64"/>
      <c r="AU44" s="64">
        <f t="shared" si="53"/>
        <v>0</v>
      </c>
      <c r="AV44" s="90"/>
      <c r="AW44" s="77">
        <f t="shared" ca="1" si="10"/>
        <v>1</v>
      </c>
      <c r="AX44" s="120">
        <f t="shared" si="39"/>
        <v>0</v>
      </c>
      <c r="AY44" s="162">
        <f t="shared" ca="1" si="15"/>
        <v>1</v>
      </c>
      <c r="AZ44" s="92"/>
      <c r="BA44" s="81"/>
      <c r="BB44" s="81">
        <f t="shared" si="16"/>
        <v>0</v>
      </c>
      <c r="BC44" s="167"/>
    </row>
    <row r="45" spans="1:55" s="6" customFormat="1" ht="12" customHeight="1" x14ac:dyDescent="0.25">
      <c r="A45" s="37" t="s">
        <v>50</v>
      </c>
      <c r="B45" s="55">
        <v>24</v>
      </c>
      <c r="C45" s="17"/>
      <c r="D45" s="119" t="str">
        <f t="shared" ref="D45:AH45" si="58">IF(OR(WEEKDAY(D3,2)=6,WEEKDAY(D3,2)=7),"RH","")</f>
        <v/>
      </c>
      <c r="E45" s="39" t="str">
        <f t="shared" si="58"/>
        <v/>
      </c>
      <c r="F45" s="39" t="str">
        <f t="shared" si="58"/>
        <v/>
      </c>
      <c r="G45" s="39" t="str">
        <f t="shared" si="58"/>
        <v>RH</v>
      </c>
      <c r="H45" s="39" t="str">
        <f t="shared" si="58"/>
        <v>RH</v>
      </c>
      <c r="I45" s="39" t="str">
        <f t="shared" si="58"/>
        <v/>
      </c>
      <c r="J45" s="39" t="str">
        <f t="shared" si="58"/>
        <v/>
      </c>
      <c r="K45" s="39" t="str">
        <f t="shared" si="58"/>
        <v/>
      </c>
      <c r="L45" s="39" t="str">
        <f t="shared" si="58"/>
        <v/>
      </c>
      <c r="M45" s="39" t="str">
        <f t="shared" si="58"/>
        <v/>
      </c>
      <c r="N45" s="39" t="str">
        <f t="shared" si="58"/>
        <v>RH</v>
      </c>
      <c r="O45" s="39" t="str">
        <f t="shared" si="58"/>
        <v>RH</v>
      </c>
      <c r="P45" s="39" t="str">
        <f t="shared" si="58"/>
        <v/>
      </c>
      <c r="Q45" s="39" t="str">
        <f t="shared" si="58"/>
        <v/>
      </c>
      <c r="R45" s="39" t="str">
        <f t="shared" si="58"/>
        <v/>
      </c>
      <c r="S45" s="39" t="str">
        <f t="shared" si="58"/>
        <v/>
      </c>
      <c r="T45" s="39" t="str">
        <f t="shared" si="58"/>
        <v/>
      </c>
      <c r="U45" s="39" t="str">
        <f t="shared" si="58"/>
        <v>RH</v>
      </c>
      <c r="V45" s="39" t="str">
        <f t="shared" si="58"/>
        <v>RH</v>
      </c>
      <c r="W45" s="39" t="str">
        <f t="shared" si="58"/>
        <v/>
      </c>
      <c r="X45" s="39" t="str">
        <f t="shared" si="58"/>
        <v/>
      </c>
      <c r="Y45" s="39" t="str">
        <f t="shared" si="58"/>
        <v/>
      </c>
      <c r="Z45" s="39" t="str">
        <f t="shared" si="58"/>
        <v/>
      </c>
      <c r="AA45" s="39" t="str">
        <f t="shared" si="58"/>
        <v/>
      </c>
      <c r="AB45" s="39" t="str">
        <f t="shared" si="58"/>
        <v>RH</v>
      </c>
      <c r="AC45" s="39" t="str">
        <f t="shared" si="58"/>
        <v>RH</v>
      </c>
      <c r="AD45" s="39" t="str">
        <f t="shared" si="58"/>
        <v/>
      </c>
      <c r="AE45" s="39" t="str">
        <f t="shared" si="58"/>
        <v/>
      </c>
      <c r="AF45" s="39" t="str">
        <f t="shared" si="58"/>
        <v/>
      </c>
      <c r="AG45" s="39" t="str">
        <f t="shared" si="58"/>
        <v/>
      </c>
      <c r="AH45" s="39" t="str">
        <f t="shared" si="58"/>
        <v/>
      </c>
      <c r="AI45" s="57"/>
      <c r="AJ45" s="77">
        <f t="shared" si="8"/>
        <v>0</v>
      </c>
      <c r="AK45" s="90">
        <f t="shared" si="13"/>
        <v>15</v>
      </c>
      <c r="AL45" s="92">
        <f t="shared" si="9"/>
        <v>0</v>
      </c>
      <c r="AM45" s="95">
        <f t="shared" si="14"/>
        <v>25</v>
      </c>
      <c r="AN45" s="249"/>
      <c r="AO45" s="92"/>
      <c r="AP45" s="81"/>
      <c r="AQ45" s="81">
        <f t="shared" si="52"/>
        <v>0</v>
      </c>
      <c r="AR45" s="95"/>
      <c r="AS45" s="77"/>
      <c r="AT45" s="64"/>
      <c r="AU45" s="64">
        <f t="shared" si="53"/>
        <v>0</v>
      </c>
      <c r="AV45" s="90"/>
      <c r="AW45" s="77">
        <f ca="1">jaunesNum(D45:AH45)</f>
        <v>0</v>
      </c>
      <c r="AX45" s="120">
        <f t="shared" si="39"/>
        <v>0</v>
      </c>
      <c r="AY45" s="162">
        <f t="shared" ca="1" si="15"/>
        <v>0</v>
      </c>
      <c r="AZ45" s="92"/>
      <c r="BA45" s="81"/>
      <c r="BB45" s="81">
        <f t="shared" si="16"/>
        <v>0</v>
      </c>
      <c r="BC45" s="167"/>
    </row>
    <row r="46" spans="1:55" s="5" customFormat="1" ht="2.25" customHeight="1" x14ac:dyDescent="0.25">
      <c r="A46" s="15"/>
      <c r="B46" s="50"/>
      <c r="C46" s="17"/>
      <c r="D46" s="11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61"/>
      <c r="AJ46" s="77"/>
      <c r="AK46" s="90"/>
      <c r="AL46" s="92"/>
      <c r="AM46" s="95"/>
      <c r="AN46" s="249"/>
      <c r="AO46" s="92"/>
      <c r="AP46" s="81"/>
      <c r="AQ46" s="81"/>
      <c r="AR46" s="95"/>
      <c r="AS46" s="77"/>
      <c r="AT46" s="64"/>
      <c r="AU46" s="64"/>
      <c r="AV46" s="90"/>
      <c r="AW46" s="118"/>
      <c r="AX46" s="120"/>
      <c r="AY46" s="163"/>
      <c r="AZ46" s="92"/>
      <c r="BA46" s="81"/>
      <c r="BB46" s="81"/>
      <c r="BC46" s="167"/>
    </row>
    <row r="47" spans="1:55" ht="12" customHeight="1" x14ac:dyDescent="0.25">
      <c r="A47" s="286" t="s">
        <v>51</v>
      </c>
      <c r="B47" s="51">
        <v>25</v>
      </c>
      <c r="C47" s="23"/>
      <c r="D47" s="119"/>
      <c r="E47" s="39">
        <v>25</v>
      </c>
      <c r="F47" s="39">
        <v>25</v>
      </c>
      <c r="G47" s="39" t="str">
        <f t="shared" ref="G47:AC47" si="59">IF(OR(WEEKDAY(G3,2)=6,WEEKDAY(G3,2)=7),"RH","")</f>
        <v>RH</v>
      </c>
      <c r="H47" s="39" t="str">
        <f t="shared" si="59"/>
        <v>RH</v>
      </c>
      <c r="I47" s="39">
        <v>25</v>
      </c>
      <c r="J47" s="39">
        <v>25</v>
      </c>
      <c r="K47" s="39">
        <v>25</v>
      </c>
      <c r="L47" s="39">
        <v>25</v>
      </c>
      <c r="M47" s="39">
        <v>25</v>
      </c>
      <c r="N47" s="39" t="str">
        <f t="shared" si="59"/>
        <v>RH</v>
      </c>
      <c r="O47" s="39" t="str">
        <f t="shared" si="59"/>
        <v>RH</v>
      </c>
      <c r="P47" s="39">
        <v>25</v>
      </c>
      <c r="Q47" s="39">
        <v>25</v>
      </c>
      <c r="R47" s="39">
        <v>25</v>
      </c>
      <c r="S47" s="39">
        <v>25</v>
      </c>
      <c r="T47" s="39">
        <v>25</v>
      </c>
      <c r="U47" s="39" t="str">
        <f t="shared" si="59"/>
        <v>RH</v>
      </c>
      <c r="V47" s="39" t="str">
        <f t="shared" si="59"/>
        <v>RH</v>
      </c>
      <c r="W47" s="39">
        <v>25</v>
      </c>
      <c r="X47" s="39">
        <v>25</v>
      </c>
      <c r="Y47" s="39">
        <v>25</v>
      </c>
      <c r="Z47" s="39">
        <v>25</v>
      </c>
      <c r="AA47" s="39">
        <v>25</v>
      </c>
      <c r="AB47" s="39" t="str">
        <f t="shared" si="59"/>
        <v>RH</v>
      </c>
      <c r="AC47" s="39" t="str">
        <f t="shared" si="59"/>
        <v>RH</v>
      </c>
      <c r="AD47" s="39">
        <v>25</v>
      </c>
      <c r="AE47" s="39">
        <v>25</v>
      </c>
      <c r="AF47" s="39">
        <v>25</v>
      </c>
      <c r="AG47" s="39">
        <v>25</v>
      </c>
      <c r="AH47" s="39">
        <v>25</v>
      </c>
      <c r="AI47" s="59"/>
      <c r="AJ47" s="77">
        <f t="shared" si="8"/>
        <v>0</v>
      </c>
      <c r="AK47" s="90">
        <f>0 -(AJ47)</f>
        <v>0</v>
      </c>
      <c r="AL47" s="92">
        <f t="shared" si="9"/>
        <v>0</v>
      </c>
      <c r="AM47" s="95">
        <f t="shared" si="14"/>
        <v>25</v>
      </c>
      <c r="AN47" s="249"/>
      <c r="AO47" s="92"/>
      <c r="AP47" s="81"/>
      <c r="AQ47" s="81">
        <f>COUNTIF(E47:AG47,"HS")</f>
        <v>0</v>
      </c>
      <c r="AR47" s="95"/>
      <c r="AS47" s="77"/>
      <c r="AT47" s="64"/>
      <c r="AU47" s="64">
        <f>COUNTIF(G47:AI47,"jdf")</f>
        <v>0</v>
      </c>
      <c r="AV47" s="90"/>
      <c r="AW47" s="77">
        <f ca="1">jaunesNum(D47:AH47)</f>
        <v>1</v>
      </c>
      <c r="AX47" s="120">
        <f t="shared" si="39"/>
        <v>0</v>
      </c>
      <c r="AY47" s="162">
        <f t="shared" ca="1" si="15"/>
        <v>1</v>
      </c>
      <c r="AZ47" s="92"/>
      <c r="BA47" s="81"/>
      <c r="BB47" s="81">
        <f t="shared" si="16"/>
        <v>0</v>
      </c>
      <c r="BC47" s="167"/>
    </row>
    <row r="48" spans="1:55" ht="12" customHeight="1" x14ac:dyDescent="0.25">
      <c r="A48" s="287"/>
      <c r="B48" s="51">
        <v>26</v>
      </c>
      <c r="C48" s="24"/>
      <c r="D48" s="119"/>
      <c r="E48" s="39">
        <v>26</v>
      </c>
      <c r="F48" s="39">
        <v>26</v>
      </c>
      <c r="G48" s="39" t="str">
        <f t="shared" ref="G48:AC48" si="60">IF(OR(WEEKDAY(G3,2)=6,WEEKDAY(G3,2)=7),"RH","")</f>
        <v>RH</v>
      </c>
      <c r="H48" s="39" t="str">
        <f t="shared" si="60"/>
        <v>RH</v>
      </c>
      <c r="I48" s="39">
        <v>26</v>
      </c>
      <c r="J48" s="39">
        <v>26</v>
      </c>
      <c r="K48" s="39">
        <v>26</v>
      </c>
      <c r="L48" s="39">
        <v>26</v>
      </c>
      <c r="M48" s="39">
        <v>26</v>
      </c>
      <c r="N48" s="39" t="str">
        <f t="shared" si="60"/>
        <v>RH</v>
      </c>
      <c r="O48" s="39" t="str">
        <f t="shared" si="60"/>
        <v>RH</v>
      </c>
      <c r="P48" s="39">
        <v>26</v>
      </c>
      <c r="Q48" s="39">
        <v>26</v>
      </c>
      <c r="R48" s="39">
        <v>26</v>
      </c>
      <c r="S48" s="39">
        <v>26</v>
      </c>
      <c r="T48" s="39">
        <v>26</v>
      </c>
      <c r="U48" s="39" t="str">
        <f t="shared" si="60"/>
        <v>RH</v>
      </c>
      <c r="V48" s="39" t="str">
        <f t="shared" si="60"/>
        <v>RH</v>
      </c>
      <c r="W48" s="39">
        <v>26</v>
      </c>
      <c r="X48" s="39">
        <v>26</v>
      </c>
      <c r="Y48" s="39">
        <v>26</v>
      </c>
      <c r="Z48" s="39">
        <v>26</v>
      </c>
      <c r="AA48" s="39">
        <v>26</v>
      </c>
      <c r="AB48" s="39" t="str">
        <f t="shared" si="60"/>
        <v>RH</v>
      </c>
      <c r="AC48" s="39" t="str">
        <f t="shared" si="60"/>
        <v>RH</v>
      </c>
      <c r="AD48" s="39">
        <v>26</v>
      </c>
      <c r="AE48" s="39">
        <v>26</v>
      </c>
      <c r="AF48" s="39">
        <v>26</v>
      </c>
      <c r="AG48" s="39">
        <v>26</v>
      </c>
      <c r="AH48" s="39">
        <v>26</v>
      </c>
      <c r="AI48" s="57"/>
      <c r="AJ48" s="77">
        <f t="shared" si="8"/>
        <v>0</v>
      </c>
      <c r="AK48" s="90">
        <f>0 -(AJ48)</f>
        <v>0</v>
      </c>
      <c r="AL48" s="92">
        <f t="shared" si="9"/>
        <v>0</v>
      </c>
      <c r="AM48" s="95">
        <f t="shared" si="14"/>
        <v>25</v>
      </c>
      <c r="AN48" s="249"/>
      <c r="AO48" s="92"/>
      <c r="AP48" s="81"/>
      <c r="AQ48" s="81">
        <f>COUNTIF(E48:AG48,"HS")</f>
        <v>0</v>
      </c>
      <c r="AR48" s="95"/>
      <c r="AS48" s="77"/>
      <c r="AT48" s="64"/>
      <c r="AU48" s="64">
        <f>COUNTIF(G48:AI48,"jdf")</f>
        <v>0</v>
      </c>
      <c r="AV48" s="90"/>
      <c r="AW48" s="77">
        <f t="shared" ca="1" si="10"/>
        <v>1</v>
      </c>
      <c r="AX48" s="120">
        <f t="shared" si="39"/>
        <v>0</v>
      </c>
      <c r="AY48" s="162">
        <f t="shared" ca="1" si="15"/>
        <v>1</v>
      </c>
      <c r="AZ48" s="92"/>
      <c r="BA48" s="81"/>
      <c r="BB48" s="81">
        <f t="shared" si="16"/>
        <v>0</v>
      </c>
      <c r="BC48" s="167"/>
    </row>
    <row r="49" spans="1:55" ht="12" customHeight="1" x14ac:dyDescent="0.25">
      <c r="A49" s="287"/>
      <c r="B49" s="51">
        <v>27</v>
      </c>
      <c r="C49" s="19"/>
      <c r="D49" s="119" t="str">
        <f t="shared" ref="D49:AF49" si="61">IF(OR(WEEKDAY(D3,2)=6,WEEKDAY(D3,2)=7,WEEKDAY(D3,2)=3),"RH","")</f>
        <v>RH</v>
      </c>
      <c r="E49" s="39" t="str">
        <f t="shared" si="61"/>
        <v/>
      </c>
      <c r="F49" s="39" t="str">
        <f t="shared" si="61"/>
        <v/>
      </c>
      <c r="G49" s="39" t="str">
        <f t="shared" si="61"/>
        <v>RH</v>
      </c>
      <c r="H49" s="39" t="str">
        <f t="shared" si="61"/>
        <v>RH</v>
      </c>
      <c r="I49" s="39" t="str">
        <f t="shared" si="61"/>
        <v/>
      </c>
      <c r="J49" s="39" t="str">
        <f t="shared" si="61"/>
        <v/>
      </c>
      <c r="K49" s="39" t="str">
        <f t="shared" si="61"/>
        <v>RH</v>
      </c>
      <c r="L49" s="39" t="str">
        <f t="shared" si="61"/>
        <v/>
      </c>
      <c r="M49" s="39" t="str">
        <f t="shared" si="61"/>
        <v/>
      </c>
      <c r="N49" s="39" t="str">
        <f t="shared" si="61"/>
        <v>RH</v>
      </c>
      <c r="O49" s="39" t="str">
        <f t="shared" si="61"/>
        <v>RH</v>
      </c>
      <c r="P49" s="39" t="str">
        <f t="shared" si="61"/>
        <v/>
      </c>
      <c r="Q49" s="39" t="str">
        <f t="shared" si="61"/>
        <v/>
      </c>
      <c r="R49" s="39" t="str">
        <f t="shared" si="61"/>
        <v>RH</v>
      </c>
      <c r="S49" s="39" t="str">
        <f t="shared" si="61"/>
        <v/>
      </c>
      <c r="T49" s="39" t="str">
        <f t="shared" si="61"/>
        <v/>
      </c>
      <c r="U49" s="39" t="str">
        <f t="shared" si="61"/>
        <v>RH</v>
      </c>
      <c r="V49" s="39" t="str">
        <f t="shared" si="61"/>
        <v>RH</v>
      </c>
      <c r="W49" s="39" t="str">
        <f t="shared" si="61"/>
        <v/>
      </c>
      <c r="X49" s="39" t="str">
        <f t="shared" si="61"/>
        <v/>
      </c>
      <c r="Y49" s="39" t="str">
        <f t="shared" si="61"/>
        <v>RH</v>
      </c>
      <c r="Z49" s="39" t="str">
        <f t="shared" si="61"/>
        <v/>
      </c>
      <c r="AA49" s="39" t="str">
        <f t="shared" si="61"/>
        <v/>
      </c>
      <c r="AB49" s="39" t="str">
        <f t="shared" si="61"/>
        <v>RH</v>
      </c>
      <c r="AC49" s="39" t="str">
        <f t="shared" si="61"/>
        <v>RH</v>
      </c>
      <c r="AD49" s="39" t="str">
        <f t="shared" si="61"/>
        <v/>
      </c>
      <c r="AE49" s="39" t="str">
        <f t="shared" si="61"/>
        <v/>
      </c>
      <c r="AF49" s="39" t="str">
        <f t="shared" si="61"/>
        <v>RH</v>
      </c>
      <c r="AG49" s="39"/>
      <c r="AH49" s="39"/>
      <c r="AI49" s="57"/>
      <c r="AJ49" s="77">
        <f t="shared" si="8"/>
        <v>0</v>
      </c>
      <c r="AK49" s="90">
        <f t="shared" si="13"/>
        <v>15</v>
      </c>
      <c r="AL49" s="92">
        <f t="shared" si="9"/>
        <v>0</v>
      </c>
      <c r="AM49" s="95">
        <f t="shared" si="14"/>
        <v>25</v>
      </c>
      <c r="AN49" s="249"/>
      <c r="AO49" s="92"/>
      <c r="AP49" s="81"/>
      <c r="AQ49" s="81">
        <f>COUNTIF(E49:AG49,"HS")</f>
        <v>0</v>
      </c>
      <c r="AR49" s="95"/>
      <c r="AS49" s="77"/>
      <c r="AT49" s="64"/>
      <c r="AU49" s="64">
        <f>COUNTIF(G49:AI49,"jdf")</f>
        <v>0</v>
      </c>
      <c r="AV49" s="90"/>
      <c r="AW49" s="77">
        <f t="shared" ca="1" si="10"/>
        <v>0</v>
      </c>
      <c r="AX49" s="120">
        <f t="shared" si="39"/>
        <v>0</v>
      </c>
      <c r="AY49" s="162">
        <f t="shared" ca="1" si="15"/>
        <v>0</v>
      </c>
      <c r="AZ49" s="92"/>
      <c r="BA49" s="81"/>
      <c r="BB49" s="81">
        <f t="shared" si="16"/>
        <v>0</v>
      </c>
      <c r="BC49" s="167"/>
    </row>
    <row r="50" spans="1:55" ht="12" customHeight="1" thickBot="1" x14ac:dyDescent="0.3">
      <c r="A50" s="287"/>
      <c r="B50" s="51"/>
      <c r="C50" s="19"/>
      <c r="D50" s="119" t="str">
        <f t="shared" ref="D50:AH50" si="62">IF(OR(WEEKDAY(D3,2)=6,WEEKDAY(D3,2)=7,WEEKDAY(D3,2)=4),"RH","")</f>
        <v/>
      </c>
      <c r="E50" s="39" t="str">
        <f t="shared" si="62"/>
        <v>RH</v>
      </c>
      <c r="F50" s="39" t="str">
        <f t="shared" si="62"/>
        <v/>
      </c>
      <c r="G50" s="39" t="str">
        <f t="shared" si="62"/>
        <v>RH</v>
      </c>
      <c r="H50" s="39" t="str">
        <f t="shared" si="62"/>
        <v>RH</v>
      </c>
      <c r="I50" s="39" t="str">
        <f t="shared" si="62"/>
        <v/>
      </c>
      <c r="J50" s="39" t="str">
        <f t="shared" si="62"/>
        <v/>
      </c>
      <c r="K50" s="39" t="str">
        <f t="shared" si="62"/>
        <v/>
      </c>
      <c r="L50" s="39" t="str">
        <f t="shared" si="62"/>
        <v>RH</v>
      </c>
      <c r="M50" s="39" t="str">
        <f t="shared" si="62"/>
        <v/>
      </c>
      <c r="N50" s="39" t="str">
        <f t="shared" si="62"/>
        <v>RH</v>
      </c>
      <c r="O50" s="39" t="str">
        <f t="shared" si="62"/>
        <v>RH</v>
      </c>
      <c r="P50" s="39" t="str">
        <f t="shared" si="62"/>
        <v/>
      </c>
      <c r="Q50" s="39" t="str">
        <f t="shared" si="62"/>
        <v/>
      </c>
      <c r="R50" s="39" t="str">
        <f t="shared" si="62"/>
        <v/>
      </c>
      <c r="S50" s="39" t="str">
        <f t="shared" si="62"/>
        <v>RH</v>
      </c>
      <c r="T50" s="39" t="str">
        <f t="shared" si="62"/>
        <v/>
      </c>
      <c r="U50" s="39" t="str">
        <f t="shared" si="62"/>
        <v>RH</v>
      </c>
      <c r="V50" s="39" t="str">
        <f t="shared" si="62"/>
        <v>RH</v>
      </c>
      <c r="W50" s="39" t="str">
        <f t="shared" si="62"/>
        <v/>
      </c>
      <c r="X50" s="39" t="str">
        <f t="shared" si="62"/>
        <v/>
      </c>
      <c r="Y50" s="39" t="str">
        <f t="shared" si="62"/>
        <v/>
      </c>
      <c r="Z50" s="39" t="str">
        <f t="shared" si="62"/>
        <v>RH</v>
      </c>
      <c r="AA50" s="39" t="str">
        <f t="shared" si="62"/>
        <v/>
      </c>
      <c r="AB50" s="39" t="str">
        <f t="shared" si="62"/>
        <v>RH</v>
      </c>
      <c r="AC50" s="39" t="str">
        <f t="shared" si="62"/>
        <v>RH</v>
      </c>
      <c r="AD50" s="39" t="str">
        <f t="shared" si="62"/>
        <v/>
      </c>
      <c r="AE50" s="39" t="str">
        <f t="shared" si="62"/>
        <v/>
      </c>
      <c r="AF50" s="39" t="str">
        <f t="shared" si="62"/>
        <v/>
      </c>
      <c r="AG50" s="39" t="str">
        <f t="shared" si="62"/>
        <v>RH</v>
      </c>
      <c r="AH50" s="39" t="str">
        <f t="shared" si="62"/>
        <v/>
      </c>
      <c r="AI50" s="57"/>
      <c r="AJ50" s="67">
        <f t="shared" si="8"/>
        <v>0</v>
      </c>
      <c r="AK50" s="91">
        <f t="shared" si="13"/>
        <v>15</v>
      </c>
      <c r="AL50" s="83">
        <f t="shared" si="9"/>
        <v>0</v>
      </c>
      <c r="AM50" s="96">
        <f t="shared" si="14"/>
        <v>25</v>
      </c>
      <c r="AN50" s="250"/>
      <c r="AO50" s="83"/>
      <c r="AP50" s="85"/>
      <c r="AQ50" s="85">
        <f>COUNTIF(E50:AG50,"HS")</f>
        <v>0</v>
      </c>
      <c r="AR50" s="96"/>
      <c r="AS50" s="67"/>
      <c r="AT50" s="68"/>
      <c r="AU50" s="68">
        <f>COUNTIF(G50:AI50,"jdf")</f>
        <v>0</v>
      </c>
      <c r="AV50" s="91"/>
      <c r="AW50" s="169">
        <f t="shared" ca="1" si="10"/>
        <v>0</v>
      </c>
      <c r="AX50" s="170">
        <f t="shared" si="39"/>
        <v>0</v>
      </c>
      <c r="AY50" s="172">
        <f t="shared" ca="1" si="15"/>
        <v>0</v>
      </c>
      <c r="AZ50" s="83"/>
      <c r="BA50" s="85"/>
      <c r="BB50" s="85">
        <f t="shared" si="16"/>
        <v>0</v>
      </c>
      <c r="BC50" s="168"/>
    </row>
    <row r="51" spans="1:55" ht="17.25" customHeight="1" thickBot="1" x14ac:dyDescent="0.3">
      <c r="A51" s="263" t="s">
        <v>0</v>
      </c>
      <c r="B51" s="264"/>
      <c r="C51" s="19"/>
      <c r="D51" s="56">
        <f>COUNT(D5:D50)</f>
        <v>0</v>
      </c>
      <c r="E51" s="56">
        <f t="shared" ref="E51:AF51" si="63">COUNT(E5:E50)</f>
        <v>14</v>
      </c>
      <c r="F51" s="56">
        <f t="shared" si="63"/>
        <v>14</v>
      </c>
      <c r="G51" s="56">
        <f t="shared" si="63"/>
        <v>0</v>
      </c>
      <c r="H51" s="56">
        <f t="shared" si="63"/>
        <v>0</v>
      </c>
      <c r="I51" s="56">
        <f t="shared" si="63"/>
        <v>14</v>
      </c>
      <c r="J51" s="56">
        <f t="shared" si="63"/>
        <v>14</v>
      </c>
      <c r="K51" s="56">
        <f t="shared" si="63"/>
        <v>14</v>
      </c>
      <c r="L51" s="56">
        <f t="shared" si="63"/>
        <v>14</v>
      </c>
      <c r="M51" s="56">
        <f t="shared" si="63"/>
        <v>14</v>
      </c>
      <c r="N51" s="56">
        <f t="shared" si="63"/>
        <v>0</v>
      </c>
      <c r="O51" s="56">
        <f t="shared" si="63"/>
        <v>0</v>
      </c>
      <c r="P51" s="56">
        <f t="shared" si="63"/>
        <v>14</v>
      </c>
      <c r="Q51" s="56">
        <f t="shared" si="63"/>
        <v>14</v>
      </c>
      <c r="R51" s="56">
        <f t="shared" si="63"/>
        <v>14</v>
      </c>
      <c r="S51" s="56">
        <f t="shared" si="63"/>
        <v>14</v>
      </c>
      <c r="T51" s="56">
        <f t="shared" si="63"/>
        <v>14</v>
      </c>
      <c r="U51" s="56">
        <f t="shared" si="63"/>
        <v>0</v>
      </c>
      <c r="V51" s="56">
        <f t="shared" si="63"/>
        <v>0</v>
      </c>
      <c r="W51" s="56">
        <f t="shared" si="63"/>
        <v>14</v>
      </c>
      <c r="X51" s="56">
        <f t="shared" si="63"/>
        <v>14</v>
      </c>
      <c r="Y51" s="56">
        <f t="shared" si="63"/>
        <v>14</v>
      </c>
      <c r="Z51" s="56">
        <f t="shared" si="63"/>
        <v>14</v>
      </c>
      <c r="AA51" s="56">
        <f t="shared" si="63"/>
        <v>14</v>
      </c>
      <c r="AB51" s="56">
        <f t="shared" si="63"/>
        <v>0</v>
      </c>
      <c r="AC51" s="56">
        <f t="shared" si="63"/>
        <v>0</v>
      </c>
      <c r="AD51" s="56">
        <f t="shared" si="63"/>
        <v>14</v>
      </c>
      <c r="AE51" s="56">
        <f t="shared" si="63"/>
        <v>14</v>
      </c>
      <c r="AF51" s="56">
        <f t="shared" si="63"/>
        <v>14</v>
      </c>
      <c r="AG51" s="56">
        <f t="shared" ref="AG51:AH51" si="64">COUNT(AG5:AG50)</f>
        <v>14</v>
      </c>
      <c r="AH51" s="56">
        <f t="shared" si="64"/>
        <v>14</v>
      </c>
      <c r="AI51" s="57"/>
      <c r="AJ51" s="207">
        <f>SUM(AK5:AK50)</f>
        <v>525</v>
      </c>
      <c r="AK51" s="208"/>
      <c r="AL51" s="209">
        <f>SUM(AM5:AM50)</f>
        <v>1000</v>
      </c>
      <c r="AM51" s="210"/>
      <c r="AN51" s="93"/>
      <c r="AO51" s="93"/>
      <c r="AP51" s="93"/>
      <c r="AQ51" s="209">
        <f>SUM(AR5:AR50)</f>
        <v>0</v>
      </c>
      <c r="AR51" s="210"/>
      <c r="AS51" s="211"/>
      <c r="AT51" s="258"/>
      <c r="AU51" s="211">
        <f>SUM(AV5:AV50)</f>
        <v>0</v>
      </c>
      <c r="AV51" s="212"/>
      <c r="AW51" s="171"/>
      <c r="AX51" s="243">
        <f ca="1">SUM(AY5:AY50)</f>
        <v>16</v>
      </c>
      <c r="AY51" s="243"/>
      <c r="AZ51" s="165"/>
      <c r="BA51" s="166"/>
      <c r="BB51" s="257">
        <f>SUM(BC5:BC50)</f>
        <v>0</v>
      </c>
      <c r="BC51" s="210"/>
    </row>
    <row r="52" spans="1:55" ht="15.75" thickBot="1" x14ac:dyDescent="0.3">
      <c r="A52" s="10" t="s">
        <v>1</v>
      </c>
      <c r="B52" s="295" t="s">
        <v>2</v>
      </c>
      <c r="C52" s="296"/>
      <c r="D52" s="296"/>
      <c r="E52" s="296"/>
      <c r="F52" s="296"/>
      <c r="G52" s="296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7"/>
      <c r="AJ52" s="200" t="s">
        <v>73</v>
      </c>
      <c r="AK52" s="201"/>
      <c r="AL52" s="201"/>
      <c r="AM52" s="201"/>
      <c r="AN52" s="201"/>
      <c r="AO52" s="201"/>
      <c r="AP52" s="201"/>
      <c r="AQ52" s="201"/>
      <c r="AR52" s="201"/>
      <c r="AS52" s="201"/>
      <c r="AT52" s="201"/>
      <c r="AU52" s="201"/>
      <c r="AV52" s="201"/>
      <c r="AW52" s="202"/>
      <c r="AX52" s="202"/>
      <c r="AY52" s="202"/>
      <c r="AZ52" s="202"/>
      <c r="BA52" s="202"/>
      <c r="BB52" s="201"/>
      <c r="BC52" s="203"/>
    </row>
    <row r="53" spans="1:55" ht="21.75" thickBot="1" x14ac:dyDescent="0.4">
      <c r="A53" s="11">
        <v>1</v>
      </c>
      <c r="B53" s="298" t="str">
        <f>RecherchePostesManquants(D5:D50,26)</f>
        <v>1, 2, 3, 4, 5, 6, 7, 8, 9, 10, 11, 12, 13, 14, 15, 16, 17, 18, 19, 20, 21, 22, 23, 24, 25, 26</v>
      </c>
      <c r="C53" s="298"/>
      <c r="D53" s="298"/>
      <c r="E53" s="298"/>
      <c r="F53" s="298"/>
      <c r="G53" s="298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9"/>
      <c r="V53" s="1" t="s">
        <v>3</v>
      </c>
      <c r="AH53" s="5"/>
      <c r="AI53" s="21"/>
      <c r="AJ53" s="204">
        <f ca="1">SUM(AM5:AM50,AR5:AR50,AV5:AV50,AY5:AY50,BC5:BC50,AK5:AK50)</f>
        <v>1541</v>
      </c>
      <c r="AK53" s="205"/>
      <c r="AL53" s="205"/>
      <c r="AM53" s="205"/>
      <c r="AN53" s="205"/>
      <c r="AO53" s="205"/>
      <c r="AP53" s="205"/>
      <c r="AQ53" s="205"/>
      <c r="AR53" s="205"/>
      <c r="AS53" s="205"/>
      <c r="AT53" s="205"/>
      <c r="AU53" s="205"/>
      <c r="AV53" s="205"/>
      <c r="AW53" s="205"/>
      <c r="AX53" s="205"/>
      <c r="AY53" s="205"/>
      <c r="AZ53" s="205"/>
      <c r="BA53" s="205"/>
      <c r="BB53" s="205"/>
      <c r="BC53" s="206"/>
    </row>
    <row r="54" spans="1:55" ht="15.75" thickBot="1" x14ac:dyDescent="0.3">
      <c r="A54" s="8">
        <v>2</v>
      </c>
      <c r="B54" s="293" t="str">
        <f>RecherchePostesManquants(E5:E50,26)</f>
        <v>9, 10, 11, 12, 13, 14, 15, 16, 17, 18, 19, 24</v>
      </c>
      <c r="C54" s="293"/>
      <c r="D54" s="293"/>
      <c r="E54" s="293"/>
      <c r="F54" s="293"/>
      <c r="G54" s="293"/>
      <c r="H54" s="293"/>
      <c r="I54" s="293"/>
      <c r="J54" s="293"/>
      <c r="K54" s="293"/>
      <c r="L54" s="293"/>
      <c r="M54" s="293"/>
      <c r="N54" s="293"/>
      <c r="O54" s="293"/>
      <c r="P54" s="293"/>
      <c r="Q54" s="293"/>
      <c r="R54" s="293"/>
      <c r="S54" s="293"/>
      <c r="T54" s="293"/>
      <c r="U54" s="294"/>
      <c r="V54" s="1" t="s">
        <v>4</v>
      </c>
    </row>
    <row r="55" spans="1:55" ht="15" customHeight="1" x14ac:dyDescent="0.25">
      <c r="A55" s="8">
        <v>3</v>
      </c>
      <c r="B55" s="293" t="str">
        <f>RecherchePostesManquants(F5:F50,26)</f>
        <v>9, 10, 11, 12, 13, 14, 15, 16, 17, 18, 19, 24</v>
      </c>
      <c r="C55" s="293"/>
      <c r="D55" s="293"/>
      <c r="E55" s="293"/>
      <c r="F55" s="293"/>
      <c r="G55" s="293"/>
      <c r="H55" s="293"/>
      <c r="I55" s="293"/>
      <c r="J55" s="293"/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4"/>
      <c r="V55" s="1" t="s">
        <v>5</v>
      </c>
      <c r="AJ55" s="213" t="s">
        <v>78</v>
      </c>
      <c r="AK55" s="214"/>
      <c r="AL55" s="214"/>
      <c r="AM55" s="214"/>
      <c r="AN55" s="214"/>
      <c r="AO55" s="214"/>
      <c r="AP55" s="215"/>
      <c r="AQ55" s="237" t="s">
        <v>74</v>
      </c>
      <c r="AR55" s="238"/>
      <c r="AS55" s="238"/>
      <c r="AT55" s="238"/>
      <c r="AU55" s="238"/>
      <c r="AV55" s="238"/>
      <c r="AW55" s="238"/>
      <c r="AX55" s="238"/>
      <c r="AY55" s="238"/>
      <c r="AZ55" s="238"/>
      <c r="BA55" s="238"/>
      <c r="BB55" s="238"/>
      <c r="BC55" s="239"/>
    </row>
    <row r="56" spans="1:55" ht="15.75" thickBot="1" x14ac:dyDescent="0.3">
      <c r="A56" s="107">
        <v>4</v>
      </c>
      <c r="B56" s="293" t="str">
        <f>RecherchePostesManquants(G5:G50,26)</f>
        <v>1, 2, 3, 4, 5, 6, 7, 8, 9, 10, 11, 12, 13, 14, 15, 16, 17, 18, 19, 20, 21, 22, 23, 24, 25, 26</v>
      </c>
      <c r="C56" s="293"/>
      <c r="D56" s="293"/>
      <c r="E56" s="293"/>
      <c r="F56" s="293"/>
      <c r="G56" s="293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4"/>
      <c r="V56" s="1" t="s">
        <v>6</v>
      </c>
      <c r="AJ56" s="216"/>
      <c r="AK56" s="217"/>
      <c r="AL56" s="217"/>
      <c r="AM56" s="217"/>
      <c r="AN56" s="217"/>
      <c r="AO56" s="217"/>
      <c r="AP56" s="218"/>
      <c r="AQ56" s="231">
        <v>10</v>
      </c>
      <c r="AR56" s="232"/>
      <c r="AS56" s="232"/>
      <c r="AT56" s="232"/>
      <c r="AU56" s="232"/>
      <c r="AV56" s="232"/>
      <c r="AW56" s="232"/>
      <c r="AX56" s="232"/>
      <c r="AY56" s="232"/>
      <c r="AZ56" s="232"/>
      <c r="BA56" s="232"/>
      <c r="BB56" s="232"/>
      <c r="BC56" s="233"/>
    </row>
    <row r="57" spans="1:55" ht="31.5" customHeight="1" x14ac:dyDescent="0.25">
      <c r="A57" s="107">
        <v>5</v>
      </c>
      <c r="B57" s="293" t="str">
        <f>RecherchePostesManquants(H5:H50,26)</f>
        <v>1, 2, 3, 4, 5, 6, 7, 8, 9, 10, 11, 12, 13, 14, 15, 16, 17, 18, 19, 20, 21, 22, 23, 24, 25, 26</v>
      </c>
      <c r="C57" s="293"/>
      <c r="D57" s="293"/>
      <c r="E57" s="293"/>
      <c r="F57" s="293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4"/>
      <c r="V57" s="1" t="s">
        <v>7</v>
      </c>
      <c r="AJ57" s="225">
        <f>COUNTIF(D5:AH50,"27")</f>
        <v>0</v>
      </c>
      <c r="AK57" s="226"/>
      <c r="AL57" s="226"/>
      <c r="AM57" s="226"/>
      <c r="AN57" s="226"/>
      <c r="AO57" s="226"/>
      <c r="AP57" s="227"/>
      <c r="AQ57" s="231" t="s">
        <v>75</v>
      </c>
      <c r="AR57" s="232"/>
      <c r="AS57" s="232"/>
      <c r="AT57" s="232"/>
      <c r="AU57" s="232"/>
      <c r="AV57" s="232"/>
      <c r="AW57" s="232"/>
      <c r="AX57" s="232"/>
      <c r="AY57" s="232"/>
      <c r="AZ57" s="232"/>
      <c r="BA57" s="232"/>
      <c r="BB57" s="232"/>
      <c r="BC57" s="233"/>
    </row>
    <row r="58" spans="1:55" ht="15.75" thickBot="1" x14ac:dyDescent="0.3">
      <c r="A58" s="8">
        <v>6</v>
      </c>
      <c r="B58" s="293" t="str">
        <f>RecherchePostesManquants(I5:I50,26)</f>
        <v>9, 10, 11, 12, 13, 14, 15, 16, 17, 18, 19, 24</v>
      </c>
      <c r="C58" s="293"/>
      <c r="D58" s="293"/>
      <c r="E58" s="293"/>
      <c r="F58" s="293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4"/>
      <c r="V58" s="1" t="s">
        <v>8</v>
      </c>
      <c r="AJ58" s="228"/>
      <c r="AK58" s="229"/>
      <c r="AL58" s="229"/>
      <c r="AM58" s="229"/>
      <c r="AN58" s="229"/>
      <c r="AO58" s="229"/>
      <c r="AP58" s="230"/>
      <c r="AQ58" s="234">
        <v>2</v>
      </c>
      <c r="AR58" s="235"/>
      <c r="AS58" s="235"/>
      <c r="AT58" s="235"/>
      <c r="AU58" s="235"/>
      <c r="AV58" s="235"/>
      <c r="AW58" s="235"/>
      <c r="AX58" s="235"/>
      <c r="AY58" s="235"/>
      <c r="AZ58" s="235"/>
      <c r="BA58" s="235"/>
      <c r="BB58" s="235"/>
      <c r="BC58" s="236"/>
    </row>
    <row r="59" spans="1:55" ht="15.75" thickBot="1" x14ac:dyDescent="0.3">
      <c r="A59" s="8">
        <v>7</v>
      </c>
      <c r="B59" s="293" t="str">
        <f>RecherchePostesManquants(J5:J50,26)</f>
        <v>9, 10, 11, 12, 13, 14, 15, 16, 17, 18, 19, 24</v>
      </c>
      <c r="C59" s="293"/>
      <c r="D59" s="293"/>
      <c r="E59" s="293"/>
      <c r="F59" s="293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4"/>
      <c r="V59" s="1" t="s">
        <v>9</v>
      </c>
      <c r="AJ59" s="219" t="s">
        <v>79</v>
      </c>
      <c r="AK59" s="220"/>
      <c r="AL59" s="220"/>
      <c r="AM59" s="220"/>
      <c r="AN59" s="220"/>
      <c r="AO59" s="220"/>
      <c r="AP59" s="221"/>
      <c r="AQ59" s="240" t="s">
        <v>76</v>
      </c>
      <c r="AR59" s="241"/>
      <c r="AS59" s="241"/>
      <c r="AT59" s="241"/>
      <c r="AU59" s="241"/>
      <c r="AV59" s="241"/>
      <c r="AW59" s="241"/>
      <c r="AX59" s="241"/>
      <c r="AY59" s="241"/>
      <c r="AZ59" s="241"/>
      <c r="BA59" s="241"/>
      <c r="BB59" s="241"/>
      <c r="BC59" s="242"/>
    </row>
    <row r="60" spans="1:55" ht="19.5" thickBot="1" x14ac:dyDescent="0.35">
      <c r="A60" s="8">
        <v>8</v>
      </c>
      <c r="B60" s="293" t="str">
        <f>RecherchePostesManquants(K5:K50,26)</f>
        <v>9, 10, 11, 12, 13, 14, 15, 16, 17, 18, 19, 24</v>
      </c>
      <c r="C60" s="293"/>
      <c r="D60" s="293"/>
      <c r="E60" s="293"/>
      <c r="F60" s="293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4"/>
      <c r="V60" s="1" t="s">
        <v>10</v>
      </c>
      <c r="AJ60" s="222"/>
      <c r="AK60" s="223"/>
      <c r="AL60" s="223"/>
      <c r="AM60" s="223"/>
      <c r="AN60" s="223"/>
      <c r="AO60" s="223"/>
      <c r="AP60" s="224"/>
      <c r="AQ60" s="197">
        <f>IF(AQ58&gt;AQ56,-(AQ58-AQ56)/AQ58,(AQ56-AQ58)/AQ56)</f>
        <v>0.8</v>
      </c>
      <c r="AR60" s="198"/>
      <c r="AS60" s="198"/>
      <c r="AT60" s="198"/>
      <c r="AU60" s="198"/>
      <c r="AV60" s="198"/>
      <c r="AW60" s="198"/>
      <c r="AX60" s="198"/>
      <c r="AY60" s="198"/>
      <c r="AZ60" s="198"/>
      <c r="BA60" s="198"/>
      <c r="BB60" s="198"/>
      <c r="BC60" s="199"/>
    </row>
    <row r="61" spans="1:55" x14ac:dyDescent="0.25">
      <c r="A61" s="8">
        <v>9</v>
      </c>
      <c r="B61" s="293" t="str">
        <f>RecherchePostesManquants(L5:L50,26)</f>
        <v>9, 10, 11, 12, 13, 14, 15, 16, 17, 18, 19, 24</v>
      </c>
      <c r="C61" s="293"/>
      <c r="D61" s="293"/>
      <c r="E61" s="293"/>
      <c r="F61" s="293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4"/>
      <c r="V61" s="1" t="s">
        <v>11</v>
      </c>
    </row>
    <row r="62" spans="1:55" x14ac:dyDescent="0.25">
      <c r="A62" s="8">
        <v>10</v>
      </c>
      <c r="B62" s="293" t="str">
        <f>RecherchePostesManquants(M5:M50,26)</f>
        <v>9, 10, 11, 12, 13, 14, 15, 16, 17, 18, 19, 24</v>
      </c>
      <c r="C62" s="293"/>
      <c r="D62" s="293"/>
      <c r="E62" s="293"/>
      <c r="F62" s="293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4"/>
      <c r="V62" s="1" t="s">
        <v>12</v>
      </c>
    </row>
    <row r="63" spans="1:55" x14ac:dyDescent="0.25">
      <c r="A63" s="107">
        <v>11</v>
      </c>
      <c r="B63" s="293" t="str">
        <f>RecherchePostesManquants(N5:N50,26)</f>
        <v>1, 2, 3, 4, 5, 6, 7, 8, 9, 10, 11, 12, 13, 14, 15, 16, 17, 18, 19, 20, 21, 22, 23, 24, 25, 26</v>
      </c>
      <c r="C63" s="293"/>
      <c r="D63" s="293"/>
      <c r="E63" s="293"/>
      <c r="F63" s="293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4"/>
      <c r="V63" s="1" t="s">
        <v>13</v>
      </c>
    </row>
    <row r="64" spans="1:55" x14ac:dyDescent="0.25">
      <c r="A64" s="107">
        <v>12</v>
      </c>
      <c r="B64" s="293" t="str">
        <f>RecherchePostesManquants(O5:O50,26)</f>
        <v>1, 2, 3, 4, 5, 6, 7, 8, 9, 10, 11, 12, 13, 14, 15, 16, 17, 18, 19, 20, 21, 22, 23, 24, 25, 26</v>
      </c>
      <c r="C64" s="293"/>
      <c r="D64" s="293"/>
      <c r="E64" s="293"/>
      <c r="F64" s="293"/>
      <c r="G64" s="293"/>
      <c r="H64" s="293"/>
      <c r="I64" s="293"/>
      <c r="J64" s="293"/>
      <c r="K64" s="293"/>
      <c r="L64" s="293"/>
      <c r="M64" s="293"/>
      <c r="N64" s="293"/>
      <c r="O64" s="293"/>
      <c r="P64" s="293"/>
      <c r="Q64" s="293"/>
      <c r="R64" s="293"/>
      <c r="S64" s="293"/>
      <c r="T64" s="293"/>
      <c r="U64" s="294"/>
      <c r="V64" s="1" t="s">
        <v>14</v>
      </c>
    </row>
    <row r="65" spans="1:37" x14ac:dyDescent="0.25">
      <c r="A65" s="8">
        <v>13</v>
      </c>
      <c r="B65" s="293" t="str">
        <f>RecherchePostesManquants(P5:P50,26)</f>
        <v>9, 10, 11, 12, 13, 14, 15, 16, 17, 18, 19, 24</v>
      </c>
      <c r="C65" s="293"/>
      <c r="D65" s="293"/>
      <c r="E65" s="293"/>
      <c r="F65" s="293"/>
      <c r="G65" s="293"/>
      <c r="H65" s="293"/>
      <c r="I65" s="293"/>
      <c r="J65" s="293"/>
      <c r="K65" s="293"/>
      <c r="L65" s="293"/>
      <c r="M65" s="293"/>
      <c r="N65" s="293"/>
      <c r="O65" s="293"/>
      <c r="P65" s="293"/>
      <c r="Q65" s="293"/>
      <c r="R65" s="293"/>
      <c r="S65" s="293"/>
      <c r="T65" s="293"/>
      <c r="U65" s="294"/>
      <c r="V65" s="1" t="s">
        <v>15</v>
      </c>
    </row>
    <row r="66" spans="1:37" x14ac:dyDescent="0.25">
      <c r="A66" s="8">
        <v>14</v>
      </c>
      <c r="B66" s="293" t="str">
        <f>RecherchePostesManquants(Q5:Q50,26)</f>
        <v>9, 10, 11, 12, 13, 14, 15, 16, 17, 18, 19, 24</v>
      </c>
      <c r="C66" s="293"/>
      <c r="D66" s="293"/>
      <c r="E66" s="293"/>
      <c r="F66" s="293"/>
      <c r="G66" s="293"/>
      <c r="H66" s="293"/>
      <c r="I66" s="293"/>
      <c r="J66" s="293"/>
      <c r="K66" s="293"/>
      <c r="L66" s="293"/>
      <c r="M66" s="293"/>
      <c r="N66" s="293"/>
      <c r="O66" s="293"/>
      <c r="P66" s="293"/>
      <c r="Q66" s="293"/>
      <c r="R66" s="293"/>
      <c r="S66" s="293"/>
      <c r="T66" s="293"/>
      <c r="U66" s="294"/>
      <c r="V66" s="1" t="s">
        <v>16</v>
      </c>
    </row>
    <row r="67" spans="1:37" x14ac:dyDescent="0.25">
      <c r="A67" s="8">
        <v>15</v>
      </c>
      <c r="B67" s="293" t="str">
        <f>RecherchePostesManquants(R5:R50,26)</f>
        <v>9, 10, 11, 12, 13, 14, 15, 16, 17, 18, 19, 24</v>
      </c>
      <c r="C67" s="293"/>
      <c r="D67" s="293"/>
      <c r="E67" s="293"/>
      <c r="F67" s="293"/>
      <c r="G67" s="293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3"/>
      <c r="S67" s="293"/>
      <c r="T67" s="293"/>
      <c r="U67" s="294"/>
      <c r="V67" s="1" t="s">
        <v>17</v>
      </c>
      <c r="AJ67" s="1"/>
      <c r="AK67" s="1"/>
    </row>
    <row r="68" spans="1:37" x14ac:dyDescent="0.25">
      <c r="A68" s="8">
        <v>16</v>
      </c>
      <c r="B68" s="293" t="str">
        <f>RecherchePostesManquants(S5:S50,26)</f>
        <v>9, 10, 11, 12, 13, 14, 15, 16, 17, 18, 19, 24</v>
      </c>
      <c r="C68" s="293"/>
      <c r="D68" s="293"/>
      <c r="E68" s="293"/>
      <c r="F68" s="293"/>
      <c r="G68" s="293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3"/>
      <c r="S68" s="293"/>
      <c r="T68" s="293"/>
      <c r="U68" s="294"/>
      <c r="V68" s="1" t="s">
        <v>18</v>
      </c>
      <c r="AJ68" s="1"/>
      <c r="AK68" s="1"/>
    </row>
    <row r="69" spans="1:37" x14ac:dyDescent="0.25">
      <c r="A69" s="8">
        <v>17</v>
      </c>
      <c r="B69" s="293" t="str">
        <f>RecherchePostesManquants(T5:T50,26)</f>
        <v>9, 10, 11, 12, 13, 14, 15, 16, 17, 18, 19, 24</v>
      </c>
      <c r="C69" s="293"/>
      <c r="D69" s="293"/>
      <c r="E69" s="293"/>
      <c r="F69" s="293"/>
      <c r="G69" s="293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3"/>
      <c r="S69" s="293"/>
      <c r="T69" s="293"/>
      <c r="U69" s="294"/>
      <c r="V69" s="1" t="s">
        <v>19</v>
      </c>
      <c r="AJ69" s="1"/>
      <c r="AK69" s="1"/>
    </row>
    <row r="70" spans="1:37" x14ac:dyDescent="0.25">
      <c r="A70" s="107">
        <v>18</v>
      </c>
      <c r="B70" s="293" t="str">
        <f>RecherchePostesManquants(U5:U50,26)</f>
        <v>1, 2, 3, 4, 5, 6, 7, 8, 9, 10, 11, 12, 13, 14, 15, 16, 17, 18, 19, 20, 21, 22, 23, 24, 25, 26</v>
      </c>
      <c r="C70" s="293"/>
      <c r="D70" s="293"/>
      <c r="E70" s="293"/>
      <c r="F70" s="293"/>
      <c r="G70" s="293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3"/>
      <c r="S70" s="293"/>
      <c r="T70" s="293"/>
      <c r="U70" s="294"/>
      <c r="V70" s="1" t="s">
        <v>20</v>
      </c>
      <c r="AJ70" s="1"/>
      <c r="AK70" s="1"/>
    </row>
    <row r="71" spans="1:37" x14ac:dyDescent="0.25">
      <c r="A71" s="107">
        <v>19</v>
      </c>
      <c r="B71" s="293" t="str">
        <f>RecherchePostesManquants(V5:V50,26)</f>
        <v>1, 2, 3, 4, 5, 6, 7, 8, 9, 10, 11, 12, 13, 14, 15, 16, 17, 18, 19, 20, 21, 22, 23, 24, 25, 26</v>
      </c>
      <c r="C71" s="293"/>
      <c r="D71" s="293"/>
      <c r="E71" s="293"/>
      <c r="F71" s="293"/>
      <c r="G71" s="293"/>
      <c r="H71" s="293"/>
      <c r="I71" s="293"/>
      <c r="J71" s="293"/>
      <c r="K71" s="293"/>
      <c r="L71" s="293"/>
      <c r="M71" s="293"/>
      <c r="N71" s="293"/>
      <c r="O71" s="293"/>
      <c r="P71" s="293"/>
      <c r="Q71" s="293"/>
      <c r="R71" s="293"/>
      <c r="S71" s="293"/>
      <c r="T71" s="293"/>
      <c r="U71" s="294"/>
      <c r="V71" s="1" t="s">
        <v>21</v>
      </c>
      <c r="AJ71" s="1"/>
      <c r="AK71" s="1"/>
    </row>
    <row r="72" spans="1:37" x14ac:dyDescent="0.25">
      <c r="A72" s="8">
        <v>20</v>
      </c>
      <c r="B72" s="293" t="str">
        <f>RecherchePostesManquants(W5:W50,26)</f>
        <v>9, 10, 11, 12, 13, 14, 15, 16, 17, 18, 19, 24</v>
      </c>
      <c r="C72" s="293"/>
      <c r="D72" s="293"/>
      <c r="E72" s="293"/>
      <c r="F72" s="293"/>
      <c r="G72" s="293"/>
      <c r="H72" s="293"/>
      <c r="I72" s="293"/>
      <c r="J72" s="293"/>
      <c r="K72" s="293"/>
      <c r="L72" s="293"/>
      <c r="M72" s="293"/>
      <c r="N72" s="293"/>
      <c r="O72" s="293"/>
      <c r="P72" s="293"/>
      <c r="Q72" s="293"/>
      <c r="R72" s="293"/>
      <c r="S72" s="293"/>
      <c r="T72" s="293"/>
      <c r="U72" s="294"/>
      <c r="V72" s="1" t="s">
        <v>22</v>
      </c>
      <c r="AJ72" s="1"/>
      <c r="AK72" s="1"/>
    </row>
    <row r="73" spans="1:37" x14ac:dyDescent="0.25">
      <c r="A73" s="8">
        <v>21</v>
      </c>
      <c r="B73" s="293" t="str">
        <f>RecherchePostesManquants(X5:X50,26)</f>
        <v>9, 10, 11, 12, 13, 14, 15, 16, 17, 18, 19, 24</v>
      </c>
      <c r="C73" s="293"/>
      <c r="D73" s="293"/>
      <c r="E73" s="293"/>
      <c r="F73" s="293"/>
      <c r="G73" s="293"/>
      <c r="H73" s="293"/>
      <c r="I73" s="293"/>
      <c r="J73" s="293"/>
      <c r="K73" s="293"/>
      <c r="L73" s="293"/>
      <c r="M73" s="293"/>
      <c r="N73" s="293"/>
      <c r="O73" s="293"/>
      <c r="P73" s="293"/>
      <c r="Q73" s="293"/>
      <c r="R73" s="293"/>
      <c r="S73" s="293"/>
      <c r="T73" s="293"/>
      <c r="U73" s="294"/>
      <c r="V73" s="1" t="s">
        <v>23</v>
      </c>
      <c r="AJ73" s="1"/>
      <c r="AK73" s="1"/>
    </row>
    <row r="74" spans="1:37" x14ac:dyDescent="0.25">
      <c r="A74" s="8">
        <v>22</v>
      </c>
      <c r="B74" s="293" t="str">
        <f>RecherchePostesManquants(Y5:Y50,26)</f>
        <v>9, 10, 11, 12, 13, 14, 15, 16, 17, 18, 19, 24</v>
      </c>
      <c r="C74" s="293"/>
      <c r="D74" s="293"/>
      <c r="E74" s="293"/>
      <c r="F74" s="293"/>
      <c r="G74" s="293"/>
      <c r="H74" s="293"/>
      <c r="I74" s="293"/>
      <c r="J74" s="293"/>
      <c r="K74" s="293"/>
      <c r="L74" s="293"/>
      <c r="M74" s="293"/>
      <c r="N74" s="293"/>
      <c r="O74" s="293"/>
      <c r="P74" s="293"/>
      <c r="Q74" s="293"/>
      <c r="R74" s="293"/>
      <c r="S74" s="293"/>
      <c r="T74" s="293"/>
      <c r="U74" s="294"/>
      <c r="V74" s="1" t="s">
        <v>24</v>
      </c>
      <c r="AJ74" s="1"/>
      <c r="AK74" s="1"/>
    </row>
    <row r="75" spans="1:37" x14ac:dyDescent="0.25">
      <c r="A75" s="8">
        <v>23</v>
      </c>
      <c r="B75" s="293" t="str">
        <f>RecherchePostesManquants(Z5:Z50,26)</f>
        <v>9, 10, 11, 12, 13, 14, 15, 16, 17, 18, 19, 24</v>
      </c>
      <c r="C75" s="293"/>
      <c r="D75" s="293"/>
      <c r="E75" s="293"/>
      <c r="F75" s="293"/>
      <c r="G75" s="293"/>
      <c r="H75" s="293"/>
      <c r="I75" s="293"/>
      <c r="J75" s="293"/>
      <c r="K75" s="293"/>
      <c r="L75" s="293"/>
      <c r="M75" s="293"/>
      <c r="N75" s="293"/>
      <c r="O75" s="293"/>
      <c r="P75" s="293"/>
      <c r="Q75" s="293"/>
      <c r="R75" s="293"/>
      <c r="S75" s="293"/>
      <c r="T75" s="293"/>
      <c r="U75" s="294"/>
      <c r="V75" s="1" t="s">
        <v>25</v>
      </c>
      <c r="AJ75" s="1"/>
      <c r="AK75" s="1"/>
    </row>
    <row r="76" spans="1:37" x14ac:dyDescent="0.25">
      <c r="A76" s="8">
        <v>24</v>
      </c>
      <c r="B76" s="293" t="str">
        <f>RecherchePostesManquants(AA5:AA50,26)</f>
        <v>9, 10, 11, 12, 13, 14, 15, 16, 17, 18, 19, 24</v>
      </c>
      <c r="C76" s="293"/>
      <c r="D76" s="293"/>
      <c r="E76" s="293"/>
      <c r="F76" s="293"/>
      <c r="G76" s="293"/>
      <c r="H76" s="293"/>
      <c r="I76" s="293"/>
      <c r="J76" s="293"/>
      <c r="K76" s="293"/>
      <c r="L76" s="293"/>
      <c r="M76" s="293"/>
      <c r="N76" s="293"/>
      <c r="O76" s="293"/>
      <c r="P76" s="293"/>
      <c r="Q76" s="293"/>
      <c r="R76" s="293"/>
      <c r="S76" s="293"/>
      <c r="T76" s="293"/>
      <c r="U76" s="294"/>
      <c r="V76" s="1" t="s">
        <v>26</v>
      </c>
      <c r="AJ76" s="1"/>
      <c r="AK76" s="1"/>
    </row>
    <row r="77" spans="1:37" x14ac:dyDescent="0.25">
      <c r="A77" s="107">
        <v>25</v>
      </c>
      <c r="B77" s="293" t="str">
        <f>RecherchePostesManquants(AB5:AB50,26)</f>
        <v>1, 2, 3, 4, 5, 6, 7, 8, 9, 10, 11, 12, 13, 14, 15, 16, 17, 18, 19, 20, 21, 22, 23, 24, 25, 26</v>
      </c>
      <c r="C77" s="293"/>
      <c r="D77" s="293"/>
      <c r="E77" s="293"/>
      <c r="F77" s="293"/>
      <c r="G77" s="293"/>
      <c r="H77" s="293"/>
      <c r="I77" s="293"/>
      <c r="J77" s="293"/>
      <c r="K77" s="293"/>
      <c r="L77" s="293"/>
      <c r="M77" s="293"/>
      <c r="N77" s="293"/>
      <c r="O77" s="293"/>
      <c r="P77" s="293"/>
      <c r="Q77" s="293"/>
      <c r="R77" s="293"/>
      <c r="S77" s="293"/>
      <c r="T77" s="293"/>
      <c r="U77" s="294"/>
      <c r="V77" s="1" t="s">
        <v>27</v>
      </c>
      <c r="AJ77" s="1"/>
      <c r="AK77" s="1"/>
    </row>
    <row r="78" spans="1:37" x14ac:dyDescent="0.25">
      <c r="A78" s="107">
        <v>26</v>
      </c>
      <c r="B78" s="293" t="str">
        <f>RecherchePostesManquants(AC5:AC75,26)</f>
        <v>1, 2, 3, 4, 5, 6, 7, 8, 9, 10, 11, 12, 13, 14, 15, 16, 17, 18, 19, 20, 21, 22, 23, 24, 25, 26</v>
      </c>
      <c r="C78" s="293"/>
      <c r="D78" s="293"/>
      <c r="E78" s="293"/>
      <c r="F78" s="293"/>
      <c r="G78" s="293"/>
      <c r="H78" s="293"/>
      <c r="I78" s="293"/>
      <c r="J78" s="293"/>
      <c r="K78" s="293"/>
      <c r="L78" s="293"/>
      <c r="M78" s="293"/>
      <c r="N78" s="293"/>
      <c r="O78" s="293"/>
      <c r="P78" s="293"/>
      <c r="Q78" s="293"/>
      <c r="R78" s="293"/>
      <c r="S78" s="293"/>
      <c r="T78" s="293"/>
      <c r="U78" s="294"/>
      <c r="V78" s="1" t="s">
        <v>28</v>
      </c>
      <c r="AJ78" s="1"/>
      <c r="AK78" s="1"/>
    </row>
    <row r="79" spans="1:37" x14ac:dyDescent="0.25">
      <c r="A79" s="8">
        <v>27</v>
      </c>
      <c r="B79" s="293" t="str">
        <f>RecherchePostesManquants(AD5:AD50,26)</f>
        <v>9, 10, 11, 12, 13, 14, 15, 16, 17, 18, 19, 24</v>
      </c>
      <c r="C79" s="293"/>
      <c r="D79" s="293"/>
      <c r="E79" s="293"/>
      <c r="F79" s="293"/>
      <c r="G79" s="293"/>
      <c r="H79" s="293"/>
      <c r="I79" s="293"/>
      <c r="J79" s="293"/>
      <c r="K79" s="293"/>
      <c r="L79" s="293"/>
      <c r="M79" s="293"/>
      <c r="N79" s="293"/>
      <c r="O79" s="293"/>
      <c r="P79" s="293"/>
      <c r="Q79" s="293"/>
      <c r="R79" s="293"/>
      <c r="S79" s="293"/>
      <c r="T79" s="293"/>
      <c r="U79" s="294"/>
      <c r="V79" s="1" t="s">
        <v>29</v>
      </c>
      <c r="AJ79" s="1"/>
      <c r="AK79" s="1"/>
    </row>
    <row r="80" spans="1:37" x14ac:dyDescent="0.25">
      <c r="A80" s="8">
        <v>28</v>
      </c>
      <c r="B80" s="293" t="str">
        <f>RecherchePostesManquants(AE5:AE50,26)</f>
        <v>9, 10, 11, 12, 13, 14, 15, 16, 17, 18, 19, 24</v>
      </c>
      <c r="C80" s="293"/>
      <c r="D80" s="293"/>
      <c r="E80" s="293"/>
      <c r="F80" s="293"/>
      <c r="G80" s="293"/>
      <c r="H80" s="293"/>
      <c r="I80" s="293"/>
      <c r="J80" s="293"/>
      <c r="K80" s="293"/>
      <c r="L80" s="293"/>
      <c r="M80" s="293"/>
      <c r="N80" s="293"/>
      <c r="O80" s="293"/>
      <c r="P80" s="293"/>
      <c r="Q80" s="293"/>
      <c r="R80" s="293"/>
      <c r="S80" s="293"/>
      <c r="T80" s="293"/>
      <c r="U80" s="294"/>
      <c r="V80" s="1" t="s">
        <v>30</v>
      </c>
      <c r="AJ80" s="1"/>
      <c r="AK80" s="1"/>
    </row>
    <row r="81" spans="1:37" x14ac:dyDescent="0.25">
      <c r="A81" s="8">
        <v>29</v>
      </c>
      <c r="B81" s="293" t="str">
        <f>RecherchePostesManquants(AF5:AF50,26)</f>
        <v>9, 10, 11, 12, 13, 14, 15, 16, 17, 18, 19, 24</v>
      </c>
      <c r="C81" s="293"/>
      <c r="D81" s="293"/>
      <c r="E81" s="293"/>
      <c r="F81" s="293"/>
      <c r="G81" s="293"/>
      <c r="H81" s="293"/>
      <c r="I81" s="293"/>
      <c r="J81" s="293"/>
      <c r="K81" s="293"/>
      <c r="L81" s="293"/>
      <c r="M81" s="293"/>
      <c r="N81" s="293"/>
      <c r="O81" s="293"/>
      <c r="P81" s="293"/>
      <c r="Q81" s="293"/>
      <c r="R81" s="293"/>
      <c r="S81" s="293"/>
      <c r="T81" s="293"/>
      <c r="U81" s="294"/>
      <c r="V81" s="1" t="s">
        <v>31</v>
      </c>
      <c r="AJ81" s="1"/>
      <c r="AK81" s="1"/>
    </row>
    <row r="82" spans="1:37" x14ac:dyDescent="0.25">
      <c r="A82" s="8">
        <v>30</v>
      </c>
      <c r="B82" s="293" t="str">
        <f>RecherchePostesManquants(AG6:AG50,26)</f>
        <v>1, 9, 10, 11, 12, 13, 14, 15, 16, 17, 18, 19, 24</v>
      </c>
      <c r="C82" s="293"/>
      <c r="D82" s="293"/>
      <c r="E82" s="293"/>
      <c r="F82" s="293"/>
      <c r="G82" s="293"/>
      <c r="H82" s="293"/>
      <c r="I82" s="293"/>
      <c r="J82" s="293"/>
      <c r="K82" s="293"/>
      <c r="L82" s="293"/>
      <c r="M82" s="293"/>
      <c r="N82" s="293"/>
      <c r="O82" s="293"/>
      <c r="P82" s="293"/>
      <c r="Q82" s="293"/>
      <c r="R82" s="293"/>
      <c r="S82" s="293"/>
      <c r="T82" s="293"/>
      <c r="U82" s="294"/>
      <c r="V82" s="1" t="s">
        <v>32</v>
      </c>
      <c r="AJ82" s="1"/>
      <c r="AK82" s="1"/>
    </row>
    <row r="83" spans="1:37" ht="15.75" thickBot="1" x14ac:dyDescent="0.3">
      <c r="A83" s="9">
        <v>31</v>
      </c>
      <c r="B83" s="293" t="str">
        <f>RecherchePostesManquants(AH7:AH50,26)</f>
        <v>1, 2, 9, 10, 11, 12, 13, 14, 15, 16, 17, 18, 19, 24</v>
      </c>
      <c r="C83" s="293"/>
      <c r="D83" s="293"/>
      <c r="E83" s="293"/>
      <c r="F83" s="293"/>
      <c r="G83" s="293"/>
      <c r="H83" s="293"/>
      <c r="I83" s="293"/>
      <c r="J83" s="293"/>
      <c r="K83" s="293"/>
      <c r="L83" s="293"/>
      <c r="M83" s="293"/>
      <c r="N83" s="293"/>
      <c r="O83" s="293"/>
      <c r="P83" s="293"/>
      <c r="Q83" s="293"/>
      <c r="R83" s="293"/>
      <c r="S83" s="293"/>
      <c r="T83" s="293"/>
      <c r="U83" s="294"/>
      <c r="V83" s="1" t="s">
        <v>33</v>
      </c>
      <c r="AJ83" s="1"/>
      <c r="AK83" s="1"/>
    </row>
    <row r="84" spans="1:37" x14ac:dyDescent="0.25">
      <c r="A84" s="7"/>
      <c r="AJ84" s="1"/>
      <c r="AK84" s="1"/>
    </row>
    <row r="85" spans="1:37" x14ac:dyDescent="0.25">
      <c r="A85" s="7"/>
      <c r="AJ85" s="1"/>
      <c r="AK85" s="1"/>
    </row>
    <row r="86" spans="1:37" x14ac:dyDescent="0.25">
      <c r="A86" s="7"/>
      <c r="AJ86" s="1"/>
      <c r="AK86" s="1"/>
    </row>
    <row r="87" spans="1:37" x14ac:dyDescent="0.25">
      <c r="A87" s="7"/>
      <c r="AJ87" s="1"/>
      <c r="AK87" s="1"/>
    </row>
    <row r="88" spans="1:37" x14ac:dyDescent="0.25">
      <c r="A88" s="7"/>
      <c r="AJ88" s="1"/>
      <c r="AK88" s="1"/>
    </row>
    <row r="89" spans="1:37" x14ac:dyDescent="0.25">
      <c r="A89" s="7"/>
      <c r="AJ89" s="1"/>
      <c r="AK89" s="1"/>
    </row>
    <row r="90" spans="1:37" x14ac:dyDescent="0.25">
      <c r="A90" s="7"/>
      <c r="AJ90" s="1"/>
      <c r="AK90" s="1"/>
    </row>
    <row r="91" spans="1:37" x14ac:dyDescent="0.25">
      <c r="A91" s="7"/>
      <c r="AJ91" s="1"/>
      <c r="AK91" s="1"/>
    </row>
  </sheetData>
  <autoFilter ref="C2:C91"/>
  <mergeCells count="73">
    <mergeCell ref="B75:U75"/>
    <mergeCell ref="B64:U64"/>
    <mergeCell ref="B65:U65"/>
    <mergeCell ref="B66:U66"/>
    <mergeCell ref="B67:U67"/>
    <mergeCell ref="B68:U68"/>
    <mergeCell ref="B69:U69"/>
    <mergeCell ref="B70:U70"/>
    <mergeCell ref="B71:U71"/>
    <mergeCell ref="B72:U72"/>
    <mergeCell ref="B73:U73"/>
    <mergeCell ref="B74:U74"/>
    <mergeCell ref="B83:U83"/>
    <mergeCell ref="B76:U76"/>
    <mergeCell ref="B77:U77"/>
    <mergeCell ref="B78:U78"/>
    <mergeCell ref="B79:U79"/>
    <mergeCell ref="B80:U80"/>
    <mergeCell ref="B81:U81"/>
    <mergeCell ref="B82:U82"/>
    <mergeCell ref="A1:C1"/>
    <mergeCell ref="AJ3:AK3"/>
    <mergeCell ref="B63:U63"/>
    <mergeCell ref="B52:U52"/>
    <mergeCell ref="B53:U53"/>
    <mergeCell ref="B54:U54"/>
    <mergeCell ref="B55:U55"/>
    <mergeCell ref="B56:U56"/>
    <mergeCell ref="B57:U57"/>
    <mergeCell ref="B58:U58"/>
    <mergeCell ref="B59:U59"/>
    <mergeCell ref="B60:U60"/>
    <mergeCell ref="B61:U61"/>
    <mergeCell ref="B62:U62"/>
    <mergeCell ref="BB51:BC51"/>
    <mergeCell ref="AS51:AT51"/>
    <mergeCell ref="AO1:BC1"/>
    <mergeCell ref="AD4:AH4"/>
    <mergeCell ref="A51:B51"/>
    <mergeCell ref="A2:A3"/>
    <mergeCell ref="B2:B3"/>
    <mergeCell ref="C2:C3"/>
    <mergeCell ref="A16:A18"/>
    <mergeCell ref="A19:A20"/>
    <mergeCell ref="A21:A24"/>
    <mergeCell ref="A26:A29"/>
    <mergeCell ref="A30:A33"/>
    <mergeCell ref="A35:A38"/>
    <mergeCell ref="A41:A42"/>
    <mergeCell ref="A47:A50"/>
    <mergeCell ref="AL3:AM3"/>
    <mergeCell ref="AZ3:BC3"/>
    <mergeCell ref="AO3:AR3"/>
    <mergeCell ref="AN5:AN50"/>
    <mergeCell ref="AS3:AV3"/>
    <mergeCell ref="AW3:AY3"/>
    <mergeCell ref="AN1:AN3"/>
    <mergeCell ref="AQ60:BC60"/>
    <mergeCell ref="AJ52:BC52"/>
    <mergeCell ref="AJ53:BC53"/>
    <mergeCell ref="AJ51:AK51"/>
    <mergeCell ref="AL51:AM51"/>
    <mergeCell ref="AQ51:AR51"/>
    <mergeCell ref="AU51:AV51"/>
    <mergeCell ref="AJ55:AP56"/>
    <mergeCell ref="AJ59:AP60"/>
    <mergeCell ref="AJ57:AP58"/>
    <mergeCell ref="AQ57:BC57"/>
    <mergeCell ref="AQ56:BC56"/>
    <mergeCell ref="AQ58:BC58"/>
    <mergeCell ref="AQ55:BC55"/>
    <mergeCell ref="AQ59:BC59"/>
    <mergeCell ref="AX51:AY51"/>
  </mergeCells>
  <conditionalFormatting sqref="C2:AD3 C51 C4:AC4">
    <cfRule type="expression" dxfId="2425" priority="351">
      <formula>WEEKDAY(E$2,2)=2</formula>
    </cfRule>
  </conditionalFormatting>
  <conditionalFormatting sqref="D2:AE3 D4:AC4">
    <cfRule type="expression" dxfId="2424" priority="352">
      <formula>WEEKDAY(E$2,2)=7</formula>
    </cfRule>
  </conditionalFormatting>
  <conditionalFormatting sqref="D2:AF3 D4:AD4 D84:AH91">
    <cfRule type="containsText" dxfId="2423" priority="384" operator="containsText" text="CF">
      <formula>NOT(ISERROR(SEARCH("CF",#REF!)))</formula>
    </cfRule>
    <cfRule type="containsText" dxfId="2422" priority="385" operator="containsText" text="RC">
      <formula>NOT(ISERROR(SEARCH("RC",#REF!)))</formula>
    </cfRule>
    <cfRule type="containsText" dxfId="2421" priority="386" operator="containsText" text="RTT">
      <formula>NOT(ISERROR(SEARCH("RTT",#REF!)))</formula>
    </cfRule>
    <cfRule type="containsText" dxfId="2420" priority="387" operator="containsText" text="RF">
      <formula>NOT(ISERROR(SEARCH("RF",#REF!)))</formula>
    </cfRule>
    <cfRule type="containsText" dxfId="2419" priority="388" operator="containsText" text="FR">
      <formula>NOT(ISERROR(SEARCH("FR",#REF!)))</formula>
    </cfRule>
    <cfRule type="containsText" dxfId="2418" priority="389" operator="containsText" text="HS">
      <formula>NOT(ISERROR(SEARCH("HS",#REF!)))</formula>
    </cfRule>
    <cfRule type="containsText" dxfId="2417" priority="390" operator="containsText" text="CA">
      <formula>NOT(ISERROR(SEARCH("CA",#REF!)))</formula>
    </cfRule>
    <cfRule type="containsText" dxfId="2416" priority="391" operator="containsText" text="RH">
      <formula>NOT(ISERROR(SEARCH("RH",#REF!)))</formula>
    </cfRule>
  </conditionalFormatting>
  <conditionalFormatting sqref="D2:AF3 D4:AD4">
    <cfRule type="containsText" dxfId="2415" priority="383" operator="containsText" text="JDF">
      <formula>NOT(ISERROR(SEARCH("JDF",#REF!)))</formula>
    </cfRule>
  </conditionalFormatting>
  <conditionalFormatting sqref="D52:AH81 V82:AH83">
    <cfRule type="containsText" dxfId="2414" priority="393" operator="containsText" text="CF">
      <formula>NOT(ISERROR(SEARCH("CF",#REF!)))</formula>
    </cfRule>
    <cfRule type="containsText" dxfId="2413" priority="394" operator="containsText" text="RC">
      <formula>NOT(ISERROR(SEARCH("RC",#REF!)))</formula>
    </cfRule>
    <cfRule type="containsText" dxfId="2412" priority="395" operator="containsText" text="RTT">
      <formula>NOT(ISERROR(SEARCH("RTT",#REF!)))</formula>
    </cfRule>
    <cfRule type="containsText" dxfId="2411" priority="396" operator="containsText" text="RF">
      <formula>NOT(ISERROR(SEARCH("RF",#REF!)))</formula>
    </cfRule>
    <cfRule type="containsText" dxfId="2410" priority="397" operator="containsText" text="FR">
      <formula>NOT(ISERROR(SEARCH("FR",#REF!)))</formula>
    </cfRule>
    <cfRule type="containsText" dxfId="2409" priority="398" operator="containsText" text="HS">
      <formula>NOT(ISERROR(SEARCH("HS",#REF!)))</formula>
    </cfRule>
    <cfRule type="containsText" dxfId="2408" priority="399" operator="containsText" text="CA">
      <formula>NOT(ISERROR(SEARCH("CA",#REF!)))</formula>
    </cfRule>
    <cfRule type="containsText" dxfId="2407" priority="400" operator="containsText" text="RH">
      <formula>NOT(ISERROR(SEARCH("RH",#REF!)))</formula>
    </cfRule>
  </conditionalFormatting>
  <conditionalFormatting sqref="D52:AH81 V82:AH83 D84:AH91">
    <cfRule type="containsText" dxfId="2406" priority="401" operator="containsText" text="JDF">
      <formula>NOT(ISERROR(SEARCH("JDF",#REF!)))</formula>
    </cfRule>
  </conditionalFormatting>
  <conditionalFormatting sqref="D2 H2 J2 L2 N2 P2 R2 T2 V2 X2 Z2 AB2 AD2 AF2 F2">
    <cfRule type="duplicateValues" dxfId="2405" priority="10228"/>
  </conditionalFormatting>
  <conditionalFormatting sqref="AE2:AF3 AD4">
    <cfRule type="expression" dxfId="2404" priority="10244">
      <formula>WEEKDAY(#REF!,2)=2</formula>
    </cfRule>
  </conditionalFormatting>
  <conditionalFormatting sqref="AF2:AF3">
    <cfRule type="expression" dxfId="2403" priority="10260">
      <formula>WEEKDAY(#REF!,2)=7</formula>
    </cfRule>
  </conditionalFormatting>
  <conditionalFormatting sqref="D83:U83">
    <cfRule type="containsText" dxfId="2402" priority="197" operator="containsText" text="CF">
      <formula>NOT(ISERROR(SEARCH("CF",#REF!)))</formula>
    </cfRule>
    <cfRule type="containsText" dxfId="2401" priority="198" operator="containsText" text="RC">
      <formula>NOT(ISERROR(SEARCH("RC",#REF!)))</formula>
    </cfRule>
    <cfRule type="containsText" dxfId="2400" priority="199" operator="containsText" text="RTT">
      <formula>NOT(ISERROR(SEARCH("RTT",#REF!)))</formula>
    </cfRule>
    <cfRule type="containsText" dxfId="2399" priority="200" operator="containsText" text="RF">
      <formula>NOT(ISERROR(SEARCH("RF",#REF!)))</formula>
    </cfRule>
    <cfRule type="containsText" dxfId="2398" priority="201" operator="containsText" text="FR">
      <formula>NOT(ISERROR(SEARCH("FR",#REF!)))</formula>
    </cfRule>
    <cfRule type="containsText" dxfId="2397" priority="202" operator="containsText" text="HS">
      <formula>NOT(ISERROR(SEARCH("HS",#REF!)))</formula>
    </cfRule>
    <cfRule type="containsText" dxfId="2396" priority="203" operator="containsText" text="CA">
      <formula>NOT(ISERROR(SEARCH("CA",#REF!)))</formula>
    </cfRule>
    <cfRule type="containsText" dxfId="2395" priority="204" operator="containsText" text="RH">
      <formula>NOT(ISERROR(SEARCH("RH",#REF!)))</formula>
    </cfRule>
  </conditionalFormatting>
  <conditionalFormatting sqref="D82:U82">
    <cfRule type="containsText" dxfId="2394" priority="206" operator="containsText" text="CF">
      <formula>NOT(ISERROR(SEARCH("CF",#REF!)))</formula>
    </cfRule>
    <cfRule type="containsText" dxfId="2393" priority="207" operator="containsText" text="RC">
      <formula>NOT(ISERROR(SEARCH("RC",#REF!)))</formula>
    </cfRule>
    <cfRule type="containsText" dxfId="2392" priority="208" operator="containsText" text="RTT">
      <formula>NOT(ISERROR(SEARCH("RTT",#REF!)))</formula>
    </cfRule>
    <cfRule type="containsText" dxfId="2391" priority="209" operator="containsText" text="RF">
      <formula>NOT(ISERROR(SEARCH("RF",#REF!)))</formula>
    </cfRule>
    <cfRule type="containsText" dxfId="2390" priority="210" operator="containsText" text="FR">
      <formula>NOT(ISERROR(SEARCH("FR",#REF!)))</formula>
    </cfRule>
    <cfRule type="containsText" dxfId="2389" priority="211" operator="containsText" text="HS">
      <formula>NOT(ISERROR(SEARCH("HS",#REF!)))</formula>
    </cfRule>
    <cfRule type="containsText" dxfId="2388" priority="212" operator="containsText" text="CA">
      <formula>NOT(ISERROR(SEARCH("CA",#REF!)))</formula>
    </cfRule>
    <cfRule type="containsText" dxfId="2387" priority="213" operator="containsText" text="RH">
      <formula>NOT(ISERROR(SEARCH("RH",#REF!)))</formula>
    </cfRule>
  </conditionalFormatting>
  <conditionalFormatting sqref="D82:U82">
    <cfRule type="containsText" dxfId="2386" priority="214" operator="containsText" text="JDF">
      <formula>NOT(ISERROR(SEARCH("JDF",#REF!)))</formula>
    </cfRule>
  </conditionalFormatting>
  <conditionalFormatting sqref="D83:U83">
    <cfRule type="containsText" dxfId="2385" priority="205" operator="containsText" text="JDF">
      <formula>NOT(ISERROR(SEARCH("JDF",#REF!)))</formula>
    </cfRule>
  </conditionalFormatting>
  <conditionalFormatting sqref="AG2:AG3">
    <cfRule type="expression" dxfId="2384" priority="184">
      <formula>WEEKDAY(AH$2,2)=7</formula>
    </cfRule>
  </conditionalFormatting>
  <conditionalFormatting sqref="AG2:AH3">
    <cfRule type="containsText" dxfId="2383" priority="186" operator="containsText" text="CF">
      <formula>NOT(ISERROR(SEARCH("CF",#REF!)))</formula>
    </cfRule>
    <cfRule type="containsText" dxfId="2382" priority="187" operator="containsText" text="RC">
      <formula>NOT(ISERROR(SEARCH("RC",#REF!)))</formula>
    </cfRule>
    <cfRule type="containsText" dxfId="2381" priority="188" operator="containsText" text="RTT">
      <formula>NOT(ISERROR(SEARCH("RTT",#REF!)))</formula>
    </cfRule>
    <cfRule type="containsText" dxfId="2380" priority="189" operator="containsText" text="RF">
      <formula>NOT(ISERROR(SEARCH("RF",#REF!)))</formula>
    </cfRule>
    <cfRule type="containsText" dxfId="2379" priority="190" operator="containsText" text="FR">
      <formula>NOT(ISERROR(SEARCH("FR",#REF!)))</formula>
    </cfRule>
    <cfRule type="containsText" dxfId="2378" priority="191" operator="containsText" text="HS">
      <formula>NOT(ISERROR(SEARCH("HS",#REF!)))</formula>
    </cfRule>
    <cfRule type="containsText" dxfId="2377" priority="192" operator="containsText" text="CA">
      <formula>NOT(ISERROR(SEARCH("CA",#REF!)))</formula>
    </cfRule>
    <cfRule type="containsText" dxfId="2376" priority="193" operator="containsText" text="RH">
      <formula>NOT(ISERROR(SEARCH("RH",#REF!)))</formula>
    </cfRule>
  </conditionalFormatting>
  <conditionalFormatting sqref="AG2:AH3">
    <cfRule type="containsText" dxfId="2375" priority="185" operator="containsText" text="JDF">
      <formula>NOT(ISERROR(SEARCH("JDF",#REF!)))</formula>
    </cfRule>
  </conditionalFormatting>
  <conditionalFormatting sqref="AH2">
    <cfRule type="duplicateValues" dxfId="2374" priority="194"/>
  </conditionalFormatting>
  <conditionalFormatting sqref="AG2:AH3">
    <cfRule type="expression" dxfId="2373" priority="195">
      <formula>WEEKDAY(#REF!,2)=2</formula>
    </cfRule>
  </conditionalFormatting>
  <conditionalFormatting sqref="AH2:AH3">
    <cfRule type="expression" dxfId="2372" priority="196">
      <formula>WEEKDAY(#REF!,2)=7</formula>
    </cfRule>
  </conditionalFormatting>
  <conditionalFormatting sqref="D5:AH50">
    <cfRule type="cellIs" dxfId="2371" priority="156" operator="equal">
      <formula>27</formula>
    </cfRule>
    <cfRule type="containsText" dxfId="2370" priority="165" operator="containsText" text="JSR">
      <formula>NOT(ISERROR(SEARCH("JSR",D5)))</formula>
    </cfRule>
    <cfRule type="containsText" dxfId="2369" priority="166" operator="containsText" text="JS">
      <formula>NOT(ISERROR(SEARCH("JS",D5)))</formula>
    </cfRule>
    <cfRule type="containsText" dxfId="2368" priority="167" operator="containsText" text="RTP">
      <formula>NOT(ISERROR(SEARCH("RTP",D5)))</formula>
    </cfRule>
    <cfRule type="containsText" dxfId="2367" priority="168" operator="containsText" text="RTJ">
      <formula>NOT(ISERROR(SEARCH("RTJ",D5)))</formula>
    </cfRule>
    <cfRule type="containsText" dxfId="2366" priority="169" operator="containsText" text="RTT">
      <formula>NOT(ISERROR(SEARCH("RTT",D5)))</formula>
    </cfRule>
    <cfRule type="containsText" dxfId="2365" priority="170" operator="containsText" text="RF">
      <formula>NOT(ISERROR(SEARCH("RF",D5)))</formula>
    </cfRule>
    <cfRule type="containsText" dxfId="2364" priority="171" operator="containsText" text="RC">
      <formula>NOT(ISERROR(SEARCH("RC",D5)))</formula>
    </cfRule>
    <cfRule type="containsText" dxfId="2363" priority="172" operator="containsText" text="NM">
      <formula>NOT(ISERROR(SEARCH("NM",D5)))</formula>
    </cfRule>
    <cfRule type="containsText" dxfId="2362" priority="173" operator="containsText" text="JDF">
      <formula>NOT(ISERROR(SEARCH("JDF",D5)))</formula>
    </cfRule>
    <cfRule type="containsText" dxfId="2361" priority="174" operator="containsText" text="HSM">
      <formula>NOT(ISERROR(SEARCH("HSM",D5)))</formula>
    </cfRule>
    <cfRule type="containsText" dxfId="2360" priority="175" operator="containsText" text="HS">
      <formula>NOT(ISERROR(SEARCH("HS",D5)))</formula>
    </cfRule>
    <cfRule type="containsText" dxfId="2359" priority="176" operator="containsText" text="FR">
      <formula>NOT(ISERROR(SEARCH("FR",D5)))</formula>
    </cfRule>
    <cfRule type="containsText" dxfId="2358" priority="177" operator="containsText" text="CFS">
      <formula>NOT(ISERROR(SEARCH("CFS",D5)))</formula>
    </cfRule>
    <cfRule type="containsText" dxfId="2357" priority="178" operator="containsText" text="CFJ">
      <formula>NOT(ISERROR(SEARCH("CFJ",D5)))</formula>
    </cfRule>
    <cfRule type="containsText" dxfId="2356" priority="179" operator="containsText" text="CAR">
      <formula>NOT(ISERROR(SEARCH("CAR",D5)))</formula>
    </cfRule>
    <cfRule type="containsText" dxfId="2355" priority="180" operator="containsText" text="CAM">
      <formula>NOT(ISERROR(SEARCH("CAM",D5)))</formula>
    </cfRule>
    <cfRule type="containsText" dxfId="2354" priority="181" operator="containsText" text="CA">
      <formula>NOT(ISERROR(SEARCH("CA",D5)))</formula>
    </cfRule>
    <cfRule type="containsText" dxfId="2353" priority="182" operator="containsText" text="AAS">
      <formula>NOT(ISERROR(SEARCH("AAS",D5)))</formula>
    </cfRule>
    <cfRule type="containsText" dxfId="2352" priority="183" operator="containsText" text="RH">
      <formula>NOT(ISERROR(SEARCH("RH",D5)))</formula>
    </cfRule>
  </conditionalFormatting>
  <conditionalFormatting sqref="D92:AH1048573">
    <cfRule type="containsText" dxfId="2351" priority="402" operator="containsText" text="CF">
      <formula>NOT(ISERROR(SEARCH("CF",#REF!)))</formula>
    </cfRule>
    <cfRule type="containsText" dxfId="2350" priority="403" operator="containsText" text="RC">
      <formula>NOT(ISERROR(SEARCH("RC",#REF!)))</formula>
    </cfRule>
    <cfRule type="containsText" dxfId="2349" priority="404" operator="containsText" text="RTT">
      <formula>NOT(ISERROR(SEARCH("RTT",#REF!)))</formula>
    </cfRule>
    <cfRule type="containsText" dxfId="2348" priority="405" operator="containsText" text="RF">
      <formula>NOT(ISERROR(SEARCH("RF",#REF!)))</formula>
    </cfRule>
    <cfRule type="containsText" dxfId="2347" priority="406" operator="containsText" text="FR">
      <formula>NOT(ISERROR(SEARCH("FR",#REF!)))</formula>
    </cfRule>
    <cfRule type="containsText" dxfId="2346" priority="407" operator="containsText" text="HS">
      <formula>NOT(ISERROR(SEARCH("HS",#REF!)))</formula>
    </cfRule>
    <cfRule type="containsText" dxfId="2345" priority="408" operator="containsText" text="CA">
      <formula>NOT(ISERROR(SEARCH("CA",#REF!)))</formula>
    </cfRule>
    <cfRule type="containsText" dxfId="2344" priority="409" operator="containsText" text="RH">
      <formula>NOT(ISERROR(SEARCH("RH",#REF!)))</formula>
    </cfRule>
  </conditionalFormatting>
  <conditionalFormatting sqref="D92:AH1048573">
    <cfRule type="containsText" dxfId="2343" priority="410" operator="containsText" text="JDF">
      <formula>NOT(ISERROR(SEARCH("JDF",#REF!)))</formula>
    </cfRule>
  </conditionalFormatting>
  <conditionalFormatting sqref="D1048574:AH1048576">
    <cfRule type="containsText" dxfId="2342" priority="411" operator="containsText" text="CF">
      <formula>NOT(ISERROR(SEARCH("CF",#REF!)))</formula>
    </cfRule>
    <cfRule type="containsText" dxfId="2341" priority="412" operator="containsText" text="RC">
      <formula>NOT(ISERROR(SEARCH("RC",#REF!)))</formula>
    </cfRule>
    <cfRule type="containsText" dxfId="2340" priority="413" operator="containsText" text="RTT">
      <formula>NOT(ISERROR(SEARCH("RTT",#REF!)))</formula>
    </cfRule>
    <cfRule type="containsText" dxfId="2339" priority="414" operator="containsText" text="RF">
      <formula>NOT(ISERROR(SEARCH("RF",#REF!)))</formula>
    </cfRule>
    <cfRule type="containsText" dxfId="2338" priority="415" operator="containsText" text="FR">
      <formula>NOT(ISERROR(SEARCH("FR",#REF!)))</formula>
    </cfRule>
    <cfRule type="containsText" dxfId="2337" priority="416" operator="containsText" text="HS">
      <formula>NOT(ISERROR(SEARCH("HS",#REF!)))</formula>
    </cfRule>
    <cfRule type="containsText" dxfId="2336" priority="417" operator="containsText" text="CA">
      <formula>NOT(ISERROR(SEARCH("CA",#REF!)))</formula>
    </cfRule>
    <cfRule type="containsText" dxfId="2335" priority="418" operator="containsText" text="RH">
      <formula>NOT(ISERROR(SEARCH("RH",#REF!)))</formula>
    </cfRule>
  </conditionalFormatting>
  <conditionalFormatting sqref="D1048574:AH1048576">
    <cfRule type="containsText" dxfId="2334" priority="419" operator="containsText" text="JDF">
      <formula>NOT(ISERROR(SEARCH("JDF",#REF!)))</formula>
    </cfRule>
  </conditionalFormatting>
  <conditionalFormatting sqref="AQ51">
    <cfRule type="cellIs" dxfId="2333" priority="29" operator="equal">
      <formula>27</formula>
    </cfRule>
    <cfRule type="containsText" dxfId="2332" priority="30" operator="containsText" text="JSR">
      <formula>NOT(ISERROR(SEARCH("JSR",AQ51)))</formula>
    </cfRule>
    <cfRule type="containsText" dxfId="2331" priority="31" operator="containsText" text="JS">
      <formula>NOT(ISERROR(SEARCH("JS",AQ51)))</formula>
    </cfRule>
    <cfRule type="containsText" dxfId="2330" priority="32" operator="containsText" text="RTP">
      <formula>NOT(ISERROR(SEARCH("RTP",AQ51)))</formula>
    </cfRule>
    <cfRule type="containsText" dxfId="2329" priority="33" operator="containsText" text="RTJ">
      <formula>NOT(ISERROR(SEARCH("RTJ",AQ51)))</formula>
    </cfRule>
    <cfRule type="containsText" dxfId="2328" priority="34" operator="containsText" text="RTT">
      <formula>NOT(ISERROR(SEARCH("RTT",AQ51)))</formula>
    </cfRule>
    <cfRule type="containsText" dxfId="2327" priority="35" operator="containsText" text="RF">
      <formula>NOT(ISERROR(SEARCH("RF",AQ51)))</formula>
    </cfRule>
    <cfRule type="containsText" dxfId="2326" priority="36" operator="containsText" text="RC">
      <formula>NOT(ISERROR(SEARCH("RC",AQ51)))</formula>
    </cfRule>
    <cfRule type="containsText" dxfId="2325" priority="37" operator="containsText" text="NM">
      <formula>NOT(ISERROR(SEARCH("NM",AQ51)))</formula>
    </cfRule>
    <cfRule type="containsText" dxfId="2324" priority="38" operator="containsText" text="JDF">
      <formula>NOT(ISERROR(SEARCH("JDF",AQ51)))</formula>
    </cfRule>
    <cfRule type="containsText" dxfId="2323" priority="39" operator="containsText" text="HSM">
      <formula>NOT(ISERROR(SEARCH("HSM",AQ51)))</formula>
    </cfRule>
    <cfRule type="containsText" dxfId="2322" priority="40" operator="containsText" text="HS">
      <formula>NOT(ISERROR(SEARCH("HS",AQ51)))</formula>
    </cfRule>
    <cfRule type="containsText" dxfId="2321" priority="41" operator="containsText" text="FR">
      <formula>NOT(ISERROR(SEARCH("FR",AQ51)))</formula>
    </cfRule>
    <cfRule type="containsText" dxfId="2320" priority="42" operator="containsText" text="CFS">
      <formula>NOT(ISERROR(SEARCH("CFS",AQ51)))</formula>
    </cfRule>
    <cfRule type="containsText" dxfId="2319" priority="43" operator="containsText" text="CFJ">
      <formula>NOT(ISERROR(SEARCH("CFJ",AQ51)))</formula>
    </cfRule>
    <cfRule type="containsText" dxfId="2318" priority="44" operator="containsText" text="CAR">
      <formula>NOT(ISERROR(SEARCH("CAR",AQ51)))</formula>
    </cfRule>
    <cfRule type="containsText" dxfId="2317" priority="45" operator="containsText" text="CAM">
      <formula>NOT(ISERROR(SEARCH("CAM",AQ51)))</formula>
    </cfRule>
    <cfRule type="containsText" dxfId="2316" priority="46" operator="containsText" text="CA">
      <formula>NOT(ISERROR(SEARCH("CA",AQ51)))</formula>
    </cfRule>
    <cfRule type="containsText" dxfId="2315" priority="47" operator="containsText" text="AAS">
      <formula>NOT(ISERROR(SEARCH("AAS",AQ51)))</formula>
    </cfRule>
    <cfRule type="containsText" dxfId="2314" priority="48" operator="containsText" text="RH">
      <formula>NOT(ISERROR(SEARCH("RH",AQ51)))</formula>
    </cfRule>
  </conditionalFormatting>
  <conditionalFormatting sqref="AD4">
    <cfRule type="expression" dxfId="2313" priority="10261">
      <formula>WEEKDAY(AF$2,2)=7</formula>
    </cfRule>
  </conditionalFormatting>
  <conditionalFormatting sqref="AI53">
    <cfRule type="expression" dxfId="2312" priority="10262">
      <formula>WEEKDAY(#REF!,2)=2</formula>
    </cfRule>
  </conditionalFormatting>
  <conditionalFormatting sqref="AQ55:AQ60">
    <cfRule type="containsText" dxfId="2311" priority="69" operator="containsText" text="JDF">
      <formula>NOT(ISERROR(SEARCH("JDF",#REF!)))</formula>
    </cfRule>
  </conditionalFormatting>
  <conditionalFormatting sqref="AQ55:AQ60">
    <cfRule type="containsText" dxfId="2310" priority="70" operator="containsText" text="CF">
      <formula>NOT(ISERROR(SEARCH("CF",#REF!)))</formula>
    </cfRule>
    <cfRule type="containsText" dxfId="2309" priority="71" operator="containsText" text="RC">
      <formula>NOT(ISERROR(SEARCH("RC",#REF!)))</formula>
    </cfRule>
    <cfRule type="containsText" dxfId="2308" priority="72" operator="containsText" text="RTT">
      <formula>NOT(ISERROR(SEARCH("RTT",#REF!)))</formula>
    </cfRule>
    <cfRule type="containsText" dxfId="2307" priority="73" operator="containsText" text="RF">
      <formula>NOT(ISERROR(SEARCH("RF",#REF!)))</formula>
    </cfRule>
    <cfRule type="containsText" dxfId="2306" priority="74" operator="containsText" text="FR">
      <formula>NOT(ISERROR(SEARCH("FR",#REF!)))</formula>
    </cfRule>
    <cfRule type="containsText" dxfId="2305" priority="75" operator="containsText" text="HS">
      <formula>NOT(ISERROR(SEARCH("HS",#REF!)))</formula>
    </cfRule>
    <cfRule type="containsText" dxfId="2304" priority="76" operator="containsText" text="CA">
      <formula>NOT(ISERROR(SEARCH("CA",#REF!)))</formula>
    </cfRule>
    <cfRule type="containsText" dxfId="2303" priority="77" operator="containsText" text="RH">
      <formula>NOT(ISERROR(SEARCH("RH",#REF!)))</formula>
    </cfRule>
  </conditionalFormatting>
  <conditionalFormatting sqref="AL10:AM10 AL51 AL14:AM14 AM11:AM13 AL25:AM25 AM15:AM24 AL34:AM34 AM26:AM33 AL39:AM39 AM35:AM38 AL43:AM43 AM40:AM42 AL46:AM46 AM44:AM45 AM47:AM50 AM6:AM9 AO6:AR50 AM5:AR5">
    <cfRule type="cellIs" dxfId="2302" priority="49" operator="equal">
      <formula>27</formula>
    </cfRule>
    <cfRule type="containsText" dxfId="2301" priority="50" operator="containsText" text="JSR">
      <formula>NOT(ISERROR(SEARCH("JSR",AL5)))</formula>
    </cfRule>
    <cfRule type="containsText" dxfId="2300" priority="51" operator="containsText" text="JS">
      <formula>NOT(ISERROR(SEARCH("JS",AL5)))</formula>
    </cfRule>
    <cfRule type="containsText" dxfId="2299" priority="52" operator="containsText" text="RTP">
      <formula>NOT(ISERROR(SEARCH("RTP",AL5)))</formula>
    </cfRule>
    <cfRule type="containsText" dxfId="2298" priority="53" operator="containsText" text="RTJ">
      <formula>NOT(ISERROR(SEARCH("RTJ",AL5)))</formula>
    </cfRule>
    <cfRule type="containsText" dxfId="2297" priority="54" operator="containsText" text="RTT">
      <formula>NOT(ISERROR(SEARCH("RTT",AL5)))</formula>
    </cfRule>
    <cfRule type="containsText" dxfId="2296" priority="55" operator="containsText" text="RF">
      <formula>NOT(ISERROR(SEARCH("RF",AL5)))</formula>
    </cfRule>
    <cfRule type="containsText" dxfId="2295" priority="56" operator="containsText" text="RC">
      <formula>NOT(ISERROR(SEARCH("RC",AL5)))</formula>
    </cfRule>
    <cfRule type="containsText" dxfId="2294" priority="57" operator="containsText" text="NM">
      <formula>NOT(ISERROR(SEARCH("NM",AL5)))</formula>
    </cfRule>
    <cfRule type="containsText" dxfId="2293" priority="58" operator="containsText" text="JDF">
      <formula>NOT(ISERROR(SEARCH("JDF",AL5)))</formula>
    </cfRule>
    <cfRule type="containsText" dxfId="2292" priority="59" operator="containsText" text="HSM">
      <formula>NOT(ISERROR(SEARCH("HSM",AL5)))</formula>
    </cfRule>
    <cfRule type="containsText" dxfId="2291" priority="60" operator="containsText" text="HS">
      <formula>NOT(ISERROR(SEARCH("HS",AL5)))</formula>
    </cfRule>
    <cfRule type="containsText" dxfId="2290" priority="61" operator="containsText" text="FR">
      <formula>NOT(ISERROR(SEARCH("FR",AL5)))</formula>
    </cfRule>
    <cfRule type="containsText" dxfId="2289" priority="62" operator="containsText" text="CFS">
      <formula>NOT(ISERROR(SEARCH("CFS",AL5)))</formula>
    </cfRule>
    <cfRule type="containsText" dxfId="2288" priority="63" operator="containsText" text="CFJ">
      <formula>NOT(ISERROR(SEARCH("CFJ",AL5)))</formula>
    </cfRule>
    <cfRule type="containsText" dxfId="2287" priority="64" operator="containsText" text="CAR">
      <formula>NOT(ISERROR(SEARCH("CAR",AL5)))</formula>
    </cfRule>
    <cfRule type="containsText" dxfId="2286" priority="65" operator="containsText" text="CAM">
      <formula>NOT(ISERROR(SEARCH("CAM",AL5)))</formula>
    </cfRule>
    <cfRule type="containsText" dxfId="2285" priority="66" operator="containsText" text="CA">
      <formula>NOT(ISERROR(SEARCH("CA",AL5)))</formula>
    </cfRule>
    <cfRule type="containsText" dxfId="2284" priority="67" operator="containsText" text="AAS">
      <formula>NOT(ISERROR(SEARCH("AAS",AL5)))</formula>
    </cfRule>
    <cfRule type="containsText" dxfId="2283" priority="68" operator="containsText" text="RH">
      <formula>NOT(ISERROR(SEARCH("RH",AL5)))</formula>
    </cfRule>
  </conditionalFormatting>
  <conditionalFormatting sqref="BB51">
    <cfRule type="cellIs" dxfId="2282" priority="9" operator="equal">
      <formula>27</formula>
    </cfRule>
    <cfRule type="containsText" dxfId="2281" priority="10" operator="containsText" text="JSR">
      <formula>NOT(ISERROR(SEARCH("JSR",BB51)))</formula>
    </cfRule>
    <cfRule type="containsText" dxfId="2280" priority="11" operator="containsText" text="JS">
      <formula>NOT(ISERROR(SEARCH("JS",BB51)))</formula>
    </cfRule>
    <cfRule type="containsText" dxfId="2279" priority="12" operator="containsText" text="RTP">
      <formula>NOT(ISERROR(SEARCH("RTP",BB51)))</formula>
    </cfRule>
    <cfRule type="containsText" dxfId="2278" priority="13" operator="containsText" text="RTJ">
      <formula>NOT(ISERROR(SEARCH("RTJ",BB51)))</formula>
    </cfRule>
    <cfRule type="containsText" dxfId="2277" priority="14" operator="containsText" text="RTT">
      <formula>NOT(ISERROR(SEARCH("RTT",BB51)))</formula>
    </cfRule>
    <cfRule type="containsText" dxfId="2276" priority="15" operator="containsText" text="RF">
      <formula>NOT(ISERROR(SEARCH("RF",BB51)))</formula>
    </cfRule>
    <cfRule type="containsText" dxfId="2275" priority="16" operator="containsText" text="RC">
      <formula>NOT(ISERROR(SEARCH("RC",BB51)))</formula>
    </cfRule>
    <cfRule type="containsText" dxfId="2274" priority="17" operator="containsText" text="NM">
      <formula>NOT(ISERROR(SEARCH("NM",BB51)))</formula>
    </cfRule>
    <cfRule type="containsText" dxfId="2273" priority="18" operator="containsText" text="JDF">
      <formula>NOT(ISERROR(SEARCH("JDF",BB51)))</formula>
    </cfRule>
    <cfRule type="containsText" dxfId="2272" priority="19" operator="containsText" text="HSM">
      <formula>NOT(ISERROR(SEARCH("HSM",BB51)))</formula>
    </cfRule>
    <cfRule type="containsText" dxfId="2271" priority="20" operator="containsText" text="HS">
      <formula>NOT(ISERROR(SEARCH("HS",BB51)))</formula>
    </cfRule>
    <cfRule type="containsText" dxfId="2270" priority="21" operator="containsText" text="FR">
      <formula>NOT(ISERROR(SEARCH("FR",BB51)))</formula>
    </cfRule>
    <cfRule type="containsText" dxfId="2269" priority="22" operator="containsText" text="CFS">
      <formula>NOT(ISERROR(SEARCH("CFS",BB51)))</formula>
    </cfRule>
    <cfRule type="containsText" dxfId="2268" priority="23" operator="containsText" text="CFJ">
      <formula>NOT(ISERROR(SEARCH("CFJ",BB51)))</formula>
    </cfRule>
    <cfRule type="containsText" dxfId="2267" priority="24" operator="containsText" text="CAR">
      <formula>NOT(ISERROR(SEARCH("CAR",BB51)))</formula>
    </cfRule>
    <cfRule type="containsText" dxfId="2266" priority="25" operator="containsText" text="CAM">
      <formula>NOT(ISERROR(SEARCH("CAM",BB51)))</formula>
    </cfRule>
    <cfRule type="containsText" dxfId="2265" priority="26" operator="containsText" text="CA">
      <formula>NOT(ISERROR(SEARCH("CA",BB51)))</formula>
    </cfRule>
    <cfRule type="containsText" dxfId="2264" priority="27" operator="containsText" text="AAS">
      <formula>NOT(ISERROR(SEARCH("AAS",BB51)))</formula>
    </cfRule>
    <cfRule type="containsText" dxfId="2263" priority="28" operator="containsText" text="RH">
      <formula>NOT(ISERROR(SEARCH("RH",BB51)))</formula>
    </cfRule>
  </conditionalFormatting>
  <conditionalFormatting sqref="C5:C28 C30:C50">
    <cfRule type="expression" dxfId="2262" priority="8">
      <formula>WEEKDAY(E$1,2)=2</formula>
    </cfRule>
  </conditionalFormatting>
  <conditionalFormatting sqref="C48">
    <cfRule type="expression" dxfId="2261" priority="7">
      <formula>WEEKDAY(E$1,2)=2</formula>
    </cfRule>
  </conditionalFormatting>
  <conditionalFormatting sqref="C50">
    <cfRule type="expression" dxfId="2260" priority="6">
      <formula>WEEKDAY(E$1,2)=2</formula>
    </cfRule>
  </conditionalFormatting>
  <conditionalFormatting sqref="C47">
    <cfRule type="expression" dxfId="2259" priority="5">
      <formula>WEEKDAY(E$1,2)=2</formula>
    </cfRule>
  </conditionalFormatting>
  <conditionalFormatting sqref="C49">
    <cfRule type="expression" dxfId="2258" priority="4">
      <formula>WEEKDAY(E$1,2)=2</formula>
    </cfRule>
  </conditionalFormatting>
  <conditionalFormatting sqref="C48">
    <cfRule type="expression" dxfId="2257" priority="3">
      <formula>WEEKDAY(E$1,2)=2</formula>
    </cfRule>
  </conditionalFormatting>
  <conditionalFormatting sqref="C49">
    <cfRule type="expression" dxfId="2256" priority="2">
      <formula>WEEKDAY(E$1,2)=2</formula>
    </cfRule>
  </conditionalFormatting>
  <conditionalFormatting sqref="C29">
    <cfRule type="expression" dxfId="2255" priority="1">
      <formula>WEEKDAY(E$1,2)=2</formula>
    </cfRule>
  </conditionalFormatting>
  <printOptions horizontalCentered="1" verticalCentered="1"/>
  <pageMargins left="0.11811023622047245" right="0.11811023622047245" top="0.35433070866141736" bottom="0.15748031496062992" header="0.31496062992125984" footer="0.31496062992125984"/>
  <pageSetup paperSize="8" scale="145" fitToWidth="0" orientation="landscape" r:id="rId1"/>
  <headerFooter scaleWithDoc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oublons">
                <anchor moveWithCells="1" sizeWithCells="1">
                  <from>
                    <xdr:col>9</xdr:col>
                    <xdr:colOff>123825</xdr:colOff>
                    <xdr:row>0</xdr:row>
                    <xdr:rowOff>0</xdr:rowOff>
                  </from>
                  <to>
                    <xdr:col>20</xdr:col>
                    <xdr:colOff>9525</xdr:colOff>
                    <xdr:row>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Button 7">
              <controlPr defaultSize="0" print="0" autoFill="0" autoPict="0" macro="[0]!Bouton7_Cliquer">
                <anchor moveWithCells="1" sizeWithCells="1">
                  <from>
                    <xdr:col>3</xdr:col>
                    <xdr:colOff>0</xdr:colOff>
                    <xdr:row>0</xdr:row>
                    <xdr:rowOff>28575</xdr:rowOff>
                  </from>
                  <to>
                    <xdr:col>9</xdr:col>
                    <xdr:colOff>133350</xdr:colOff>
                    <xdr:row>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6" name="Button 8">
              <controlPr defaultSize="0" print="0" autoFill="0" autoPict="0" macro="[0]!Bouton8_Cliquer">
                <anchor moveWithCells="1" sizeWithCells="1">
                  <from>
                    <xdr:col>26</xdr:col>
                    <xdr:colOff>76200</xdr:colOff>
                    <xdr:row>0</xdr:row>
                    <xdr:rowOff>0</xdr:rowOff>
                  </from>
                  <to>
                    <xdr:col>31</xdr:col>
                    <xdr:colOff>285750</xdr:colOff>
                    <xdr:row>0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7" name="Button 9">
              <controlPr defaultSize="0" print="0" autoFill="0" autoPict="0" macro="[0]!Bouton9_Cliquer">
                <anchor moveWithCells="1" sizeWithCells="1">
                  <from>
                    <xdr:col>20</xdr:col>
                    <xdr:colOff>47625</xdr:colOff>
                    <xdr:row>0</xdr:row>
                    <xdr:rowOff>0</xdr:rowOff>
                  </from>
                  <to>
                    <xdr:col>26</xdr:col>
                    <xdr:colOff>66675</xdr:colOff>
                    <xdr:row>0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AAG89"/>
  <sheetViews>
    <sheetView zoomScaleNormal="100" workbookViewId="0">
      <selection activeCell="C5" sqref="C5:C50"/>
    </sheetView>
  </sheetViews>
  <sheetFormatPr baseColWidth="10" defaultRowHeight="15" x14ac:dyDescent="0.25"/>
  <cols>
    <col min="1" max="1" width="26.85546875" customWidth="1"/>
    <col min="2" max="2" width="3.7109375" customWidth="1"/>
    <col min="3" max="3" width="18.140625" customWidth="1"/>
    <col min="4" max="4" width="4.28515625" customWidth="1"/>
    <col min="5" max="5" width="4.85546875" customWidth="1"/>
    <col min="6" max="6" width="3.42578125" customWidth="1"/>
    <col min="7" max="7" width="4.42578125" customWidth="1"/>
    <col min="8" max="9" width="3.42578125" style="1" customWidth="1"/>
    <col min="10" max="10" width="4.28515625" customWidth="1"/>
    <col min="11" max="11" width="4.140625" customWidth="1"/>
    <col min="12" max="13" width="3.42578125" customWidth="1"/>
    <col min="14" max="14" width="4.42578125" customWidth="1"/>
    <col min="15" max="16" width="3.42578125" style="1" customWidth="1"/>
    <col min="17" max="17" width="4.85546875" customWidth="1"/>
    <col min="18" max="18" width="4" customWidth="1"/>
    <col min="19" max="20" width="3.42578125" customWidth="1"/>
    <col min="21" max="21" width="5.28515625" customWidth="1"/>
    <col min="22" max="23" width="3.42578125" style="1" customWidth="1"/>
    <col min="24" max="24" width="4.42578125" customWidth="1"/>
    <col min="25" max="25" width="4.28515625" customWidth="1"/>
    <col min="26" max="27" width="3.42578125" customWidth="1"/>
    <col min="28" max="28" width="4.28515625" customWidth="1"/>
    <col min="29" max="30" width="3.42578125" style="1" customWidth="1"/>
    <col min="31" max="32" width="4.42578125" customWidth="1"/>
    <col min="33" max="37" width="7.42578125" customWidth="1"/>
    <col min="38" max="38" width="3.28515625" customWidth="1"/>
    <col min="39" max="61" width="7.42578125" customWidth="1"/>
  </cols>
  <sheetData>
    <row r="1" spans="1:709" ht="32.25" customHeight="1" thickBot="1" x14ac:dyDescent="0.3">
      <c r="A1" s="288" t="s">
        <v>77</v>
      </c>
      <c r="B1" s="289"/>
      <c r="C1" s="290"/>
      <c r="AH1" s="101" t="s">
        <v>87</v>
      </c>
      <c r="AI1" s="100"/>
      <c r="AJ1" s="100"/>
      <c r="AK1" s="102"/>
      <c r="AL1" s="254"/>
      <c r="AM1" s="259" t="s">
        <v>88</v>
      </c>
      <c r="AN1" s="260"/>
      <c r="AO1" s="260"/>
      <c r="AP1" s="260"/>
      <c r="AQ1" s="260"/>
      <c r="AR1" s="260"/>
      <c r="AS1" s="260"/>
      <c r="AT1" s="260"/>
      <c r="AU1" s="260"/>
      <c r="AV1" s="260"/>
      <c r="AW1" s="260"/>
      <c r="AX1" s="260"/>
      <c r="AY1" s="260"/>
      <c r="AZ1" s="260"/>
      <c r="BA1" s="261"/>
    </row>
    <row r="2" spans="1:709" ht="15" customHeight="1" thickBot="1" x14ac:dyDescent="0.3">
      <c r="A2" s="265" t="s">
        <v>34</v>
      </c>
      <c r="B2" s="267"/>
      <c r="C2" s="269">
        <v>43862</v>
      </c>
      <c r="D2" s="53">
        <f>C2</f>
        <v>43862</v>
      </c>
      <c r="E2" s="54">
        <f>D2+1</f>
        <v>43863</v>
      </c>
      <c r="F2" s="54">
        <f t="shared" ref="F2:AF2" si="0">E2+1</f>
        <v>43864</v>
      </c>
      <c r="G2" s="54">
        <f t="shared" si="0"/>
        <v>43865</v>
      </c>
      <c r="H2" s="54">
        <f t="shared" si="0"/>
        <v>43866</v>
      </c>
      <c r="I2" s="54">
        <f t="shared" si="0"/>
        <v>43867</v>
      </c>
      <c r="J2" s="54">
        <f t="shared" si="0"/>
        <v>43868</v>
      </c>
      <c r="K2" s="54">
        <f t="shared" si="0"/>
        <v>43869</v>
      </c>
      <c r="L2" s="54">
        <f t="shared" si="0"/>
        <v>43870</v>
      </c>
      <c r="M2" s="54">
        <f t="shared" si="0"/>
        <v>43871</v>
      </c>
      <c r="N2" s="54">
        <f t="shared" si="0"/>
        <v>43872</v>
      </c>
      <c r="O2" s="54">
        <f t="shared" si="0"/>
        <v>43873</v>
      </c>
      <c r="P2" s="54">
        <f t="shared" si="0"/>
        <v>43874</v>
      </c>
      <c r="Q2" s="54">
        <f t="shared" si="0"/>
        <v>43875</v>
      </c>
      <c r="R2" s="54">
        <f t="shared" si="0"/>
        <v>43876</v>
      </c>
      <c r="S2" s="54">
        <f t="shared" si="0"/>
        <v>43877</v>
      </c>
      <c r="T2" s="54">
        <f t="shared" si="0"/>
        <v>43878</v>
      </c>
      <c r="U2" s="54">
        <f t="shared" si="0"/>
        <v>43879</v>
      </c>
      <c r="V2" s="54">
        <f t="shared" si="0"/>
        <v>43880</v>
      </c>
      <c r="W2" s="54">
        <f t="shared" si="0"/>
        <v>43881</v>
      </c>
      <c r="X2" s="54">
        <f t="shared" si="0"/>
        <v>43882</v>
      </c>
      <c r="Y2" s="54">
        <f t="shared" si="0"/>
        <v>43883</v>
      </c>
      <c r="Z2" s="54">
        <f t="shared" si="0"/>
        <v>43884</v>
      </c>
      <c r="AA2" s="54">
        <f t="shared" si="0"/>
        <v>43885</v>
      </c>
      <c r="AB2" s="54">
        <f t="shared" si="0"/>
        <v>43886</v>
      </c>
      <c r="AC2" s="54">
        <f t="shared" si="0"/>
        <v>43887</v>
      </c>
      <c r="AD2" s="54">
        <f t="shared" si="0"/>
        <v>43888</v>
      </c>
      <c r="AE2" s="54">
        <f t="shared" si="0"/>
        <v>43889</v>
      </c>
      <c r="AF2" s="104">
        <f t="shared" si="0"/>
        <v>43890</v>
      </c>
      <c r="AG2" s="57"/>
      <c r="AH2" s="66" t="s">
        <v>55</v>
      </c>
      <c r="AI2" s="70" t="s">
        <v>70</v>
      </c>
      <c r="AJ2" s="71" t="s">
        <v>57</v>
      </c>
      <c r="AK2" s="72" t="s">
        <v>58</v>
      </c>
      <c r="AL2" s="255"/>
      <c r="AM2" s="103" t="s">
        <v>82</v>
      </c>
      <c r="AN2" s="97" t="s">
        <v>83</v>
      </c>
      <c r="AO2" s="97" t="s">
        <v>59</v>
      </c>
      <c r="AP2" s="98" t="s">
        <v>60</v>
      </c>
      <c r="AQ2" s="66" t="s">
        <v>84</v>
      </c>
      <c r="AR2" s="99" t="s">
        <v>85</v>
      </c>
      <c r="AS2" s="99" t="s">
        <v>61</v>
      </c>
      <c r="AT2" s="73" t="s">
        <v>62</v>
      </c>
      <c r="AU2" s="99" t="s">
        <v>86</v>
      </c>
      <c r="AV2" s="74" t="s">
        <v>63</v>
      </c>
      <c r="AW2" s="70" t="s">
        <v>64</v>
      </c>
      <c r="AX2" s="87" t="s">
        <v>81</v>
      </c>
      <c r="AY2" s="84" t="s">
        <v>80</v>
      </c>
      <c r="AZ2" s="82" t="s">
        <v>66</v>
      </c>
      <c r="BA2" s="72" t="s">
        <v>67</v>
      </c>
      <c r="AAF2" s="69"/>
      <c r="AAG2">
        <v>1</v>
      </c>
    </row>
    <row r="3" spans="1:709" ht="11.25" customHeight="1" thickBot="1" x14ac:dyDescent="0.3">
      <c r="A3" s="266"/>
      <c r="B3" s="268"/>
      <c r="C3" s="270"/>
      <c r="D3" s="52">
        <f>C2</f>
        <v>43862</v>
      </c>
      <c r="E3" s="52">
        <f>C2+1</f>
        <v>43863</v>
      </c>
      <c r="F3" s="52">
        <f>E2+1</f>
        <v>43864</v>
      </c>
      <c r="G3" s="62">
        <f>F2+1</f>
        <v>43865</v>
      </c>
      <c r="H3" s="62">
        <f>G2+1</f>
        <v>43866</v>
      </c>
      <c r="I3" s="52">
        <f t="shared" ref="I3:AF3" si="1">H2+1</f>
        <v>43867</v>
      </c>
      <c r="J3" s="52">
        <f t="shared" si="1"/>
        <v>43868</v>
      </c>
      <c r="K3" s="52">
        <f t="shared" si="1"/>
        <v>43869</v>
      </c>
      <c r="L3" s="52">
        <f t="shared" si="1"/>
        <v>43870</v>
      </c>
      <c r="M3" s="52">
        <f t="shared" si="1"/>
        <v>43871</v>
      </c>
      <c r="N3" s="52">
        <f t="shared" si="1"/>
        <v>43872</v>
      </c>
      <c r="O3" s="52">
        <f t="shared" si="1"/>
        <v>43873</v>
      </c>
      <c r="P3" s="52">
        <f t="shared" si="1"/>
        <v>43874</v>
      </c>
      <c r="Q3" s="52">
        <f t="shared" si="1"/>
        <v>43875</v>
      </c>
      <c r="R3" s="52">
        <f t="shared" si="1"/>
        <v>43876</v>
      </c>
      <c r="S3" s="52">
        <f t="shared" si="1"/>
        <v>43877</v>
      </c>
      <c r="T3" s="52">
        <f t="shared" si="1"/>
        <v>43878</v>
      </c>
      <c r="U3" s="52">
        <f t="shared" si="1"/>
        <v>43879</v>
      </c>
      <c r="V3" s="52">
        <f t="shared" si="1"/>
        <v>43880</v>
      </c>
      <c r="W3" s="52">
        <f t="shared" si="1"/>
        <v>43881</v>
      </c>
      <c r="X3" s="52">
        <f t="shared" si="1"/>
        <v>43882</v>
      </c>
      <c r="Y3" s="52">
        <f t="shared" si="1"/>
        <v>43883</v>
      </c>
      <c r="Z3" s="52">
        <f t="shared" si="1"/>
        <v>43884</v>
      </c>
      <c r="AA3" s="52">
        <f t="shared" si="1"/>
        <v>43885</v>
      </c>
      <c r="AB3" s="52">
        <f t="shared" si="1"/>
        <v>43886</v>
      </c>
      <c r="AC3" s="52">
        <f t="shared" si="1"/>
        <v>43887</v>
      </c>
      <c r="AD3" s="52">
        <f t="shared" si="1"/>
        <v>43888</v>
      </c>
      <c r="AE3" s="52">
        <f t="shared" si="1"/>
        <v>43889</v>
      </c>
      <c r="AF3" s="105">
        <f t="shared" si="1"/>
        <v>43890</v>
      </c>
      <c r="AG3" s="57"/>
      <c r="AH3" s="291" t="s">
        <v>69</v>
      </c>
      <c r="AI3" s="292"/>
      <c r="AJ3" s="244" t="s">
        <v>54</v>
      </c>
      <c r="AK3" s="245"/>
      <c r="AL3" s="256"/>
      <c r="AM3" s="247" t="s">
        <v>71</v>
      </c>
      <c r="AN3" s="247"/>
      <c r="AO3" s="247"/>
      <c r="AP3" s="247"/>
      <c r="AQ3" s="251" t="s">
        <v>72</v>
      </c>
      <c r="AR3" s="252"/>
      <c r="AS3" s="252"/>
      <c r="AT3" s="253"/>
      <c r="AU3" s="251" t="s">
        <v>65</v>
      </c>
      <c r="AV3" s="252"/>
      <c r="AW3" s="253"/>
      <c r="AX3" s="244" t="s">
        <v>68</v>
      </c>
      <c r="AY3" s="246"/>
      <c r="AZ3" s="246"/>
      <c r="BA3" s="245"/>
    </row>
    <row r="4" spans="1:709" ht="8.25" customHeight="1" thickBot="1" x14ac:dyDescent="0.3">
      <c r="A4" s="3"/>
      <c r="B4" s="3"/>
      <c r="C4" s="2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262"/>
      <c r="AE4" s="262"/>
      <c r="AF4" s="262"/>
      <c r="AG4" s="65"/>
      <c r="AH4" s="65"/>
      <c r="AI4" s="65"/>
      <c r="AJ4" s="65"/>
      <c r="AK4" s="65"/>
      <c r="AL4" s="65"/>
      <c r="AM4" s="65"/>
      <c r="AN4" s="65"/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65"/>
      <c r="AZ4" s="65"/>
      <c r="BA4" s="65"/>
    </row>
    <row r="5" spans="1:709" ht="12" customHeight="1" x14ac:dyDescent="0.25">
      <c r="A5" s="25" t="s">
        <v>53</v>
      </c>
      <c r="B5" s="40">
        <v>1</v>
      </c>
      <c r="C5" s="88"/>
      <c r="D5" s="39" t="s">
        <v>56</v>
      </c>
      <c r="E5" s="39" t="s">
        <v>56</v>
      </c>
      <c r="F5" s="39">
        <v>1</v>
      </c>
      <c r="G5" s="39">
        <v>1</v>
      </c>
      <c r="H5" s="39">
        <v>1</v>
      </c>
      <c r="I5" s="39">
        <v>1</v>
      </c>
      <c r="J5" s="39">
        <v>1</v>
      </c>
      <c r="K5" s="39" t="s">
        <v>56</v>
      </c>
      <c r="L5" s="39" t="s">
        <v>56</v>
      </c>
      <c r="M5" s="39">
        <v>1</v>
      </c>
      <c r="N5" s="39">
        <v>1</v>
      </c>
      <c r="O5" s="39">
        <v>1</v>
      </c>
      <c r="P5" s="39">
        <v>1</v>
      </c>
      <c r="Q5" s="39">
        <v>1</v>
      </c>
      <c r="R5" s="39" t="s">
        <v>56</v>
      </c>
      <c r="S5" s="39" t="s">
        <v>56</v>
      </c>
      <c r="T5" s="39">
        <v>1</v>
      </c>
      <c r="U5" s="39">
        <v>1</v>
      </c>
      <c r="V5" s="39">
        <v>1</v>
      </c>
      <c r="W5" s="39">
        <v>1</v>
      </c>
      <c r="X5" s="39">
        <v>1</v>
      </c>
      <c r="Y5" s="39" t="s">
        <v>56</v>
      </c>
      <c r="Z5" s="39" t="s">
        <v>56</v>
      </c>
      <c r="AA5" s="39">
        <v>1</v>
      </c>
      <c r="AB5" s="39">
        <v>1</v>
      </c>
      <c r="AC5" s="39">
        <v>1</v>
      </c>
      <c r="AD5" s="39">
        <v>1</v>
      </c>
      <c r="AE5" s="39">
        <v>1</v>
      </c>
      <c r="AF5" s="39" t="s">
        <v>56</v>
      </c>
      <c r="AG5" s="57"/>
      <c r="AH5" s="111">
        <f>COUNTIF(D5:AF5,"RTT")+'Janvier 2020'!AJ5</f>
        <v>0</v>
      </c>
      <c r="AI5" s="108">
        <f>15 -(AH5)</f>
        <v>15</v>
      </c>
      <c r="AJ5" s="78">
        <f>COUNTIF(D5:AF5,"CA")+'Janvier 2020'!AL5</f>
        <v>0</v>
      </c>
      <c r="AK5" s="114">
        <f>25 -(AJ5)</f>
        <v>25</v>
      </c>
      <c r="AL5" s="248"/>
      <c r="AM5" s="71"/>
      <c r="AN5" s="82"/>
      <c r="AO5" s="82">
        <f>COUNTIF(E5:AF5,"HS")</f>
        <v>0</v>
      </c>
      <c r="AP5" s="94"/>
      <c r="AQ5" s="75"/>
      <c r="AR5" s="76"/>
      <c r="AS5" s="76">
        <f>COUNTIF(G5:AG5,"jdf")</f>
        <v>0</v>
      </c>
      <c r="AT5" s="89"/>
      <c r="AU5" s="75">
        <f ca="1">jaunesNum(B5:AF5)</f>
        <v>0</v>
      </c>
      <c r="AV5" s="120">
        <f>COUNTIF(G5:AH5,"RF")+'Janvier 2020'!AX5</f>
        <v>0</v>
      </c>
      <c r="AW5" s="162">
        <f ca="1">AU5-(AV5)</f>
        <v>0</v>
      </c>
      <c r="AX5" s="71"/>
      <c r="AY5" s="82">
        <f>(AX5&gt;2)*1</f>
        <v>0</v>
      </c>
      <c r="AZ5" s="82">
        <f>COUNTIF(K5:AJ5,"FR")</f>
        <v>0</v>
      </c>
      <c r="BA5" s="72">
        <f>AZ5-AY5</f>
        <v>0</v>
      </c>
    </row>
    <row r="6" spans="1:709" ht="12" customHeight="1" x14ac:dyDescent="0.25">
      <c r="A6" s="26" t="s">
        <v>35</v>
      </c>
      <c r="B6" s="41">
        <v>2</v>
      </c>
      <c r="C6" s="16"/>
      <c r="D6" s="39" t="s">
        <v>56</v>
      </c>
      <c r="E6" s="39" t="s">
        <v>56</v>
      </c>
      <c r="F6" s="39">
        <v>2</v>
      </c>
      <c r="G6" s="39">
        <v>2</v>
      </c>
      <c r="H6" s="39">
        <v>2</v>
      </c>
      <c r="I6" s="39">
        <v>2</v>
      </c>
      <c r="J6" s="39">
        <v>2</v>
      </c>
      <c r="K6" s="39" t="s">
        <v>56</v>
      </c>
      <c r="L6" s="39" t="s">
        <v>56</v>
      </c>
      <c r="M6" s="39">
        <v>2</v>
      </c>
      <c r="N6" s="39">
        <v>2</v>
      </c>
      <c r="O6" s="39">
        <v>2</v>
      </c>
      <c r="P6" s="39">
        <v>2</v>
      </c>
      <c r="Q6" s="39">
        <v>2</v>
      </c>
      <c r="R6" s="39" t="s">
        <v>56</v>
      </c>
      <c r="S6" s="39" t="s">
        <v>56</v>
      </c>
      <c r="T6" s="39">
        <v>2</v>
      </c>
      <c r="U6" s="39">
        <v>2</v>
      </c>
      <c r="V6" s="39">
        <v>2</v>
      </c>
      <c r="W6" s="39">
        <v>2</v>
      </c>
      <c r="X6" s="39">
        <v>2</v>
      </c>
      <c r="Y6" s="39" t="s">
        <v>56</v>
      </c>
      <c r="Z6" s="39" t="s">
        <v>56</v>
      </c>
      <c r="AA6" s="39">
        <v>2</v>
      </c>
      <c r="AB6" s="39">
        <v>2</v>
      </c>
      <c r="AC6" s="39">
        <v>2</v>
      </c>
      <c r="AD6" s="39">
        <v>2</v>
      </c>
      <c r="AE6" s="39">
        <v>2</v>
      </c>
      <c r="AF6" s="39" t="s">
        <v>56</v>
      </c>
      <c r="AG6" s="57"/>
      <c r="AH6" s="112">
        <f>COUNTIF(D6:AF6,"RTT")+'Janvier 2020'!AJ6</f>
        <v>0</v>
      </c>
      <c r="AI6" s="109">
        <f>15 -(AH6)</f>
        <v>15</v>
      </c>
      <c r="AJ6" s="116">
        <f>COUNTIF(D6:AF6,"CA")+'Janvier 2020'!AL6</f>
        <v>0</v>
      </c>
      <c r="AK6" s="115">
        <f>25 -(AJ6)</f>
        <v>25</v>
      </c>
      <c r="AL6" s="249"/>
      <c r="AM6" s="92"/>
      <c r="AN6" s="81"/>
      <c r="AO6" s="81">
        <f>COUNTIF(E6:AF6,"HS")</f>
        <v>0</v>
      </c>
      <c r="AP6" s="95"/>
      <c r="AQ6" s="77"/>
      <c r="AR6" s="64"/>
      <c r="AS6" s="64">
        <f>COUNTIF(G6:AG6,"jdf")</f>
        <v>0</v>
      </c>
      <c r="AT6" s="90"/>
      <c r="AU6" s="77">
        <f t="shared" ref="AU6:AU50" ca="1" si="2">jaunesNum(B6:AF6)</f>
        <v>0</v>
      </c>
      <c r="AV6" s="120">
        <f>COUNTIF(G6:AH6,"RF")+'Janvier 2020'!AX6</f>
        <v>0</v>
      </c>
      <c r="AW6" s="162">
        <f ca="1">AU6-(AV6)</f>
        <v>0</v>
      </c>
      <c r="AX6" s="92"/>
      <c r="AY6" s="81"/>
      <c r="AZ6" s="81">
        <f>COUNTIF(K6:AJ6,"FR")</f>
        <v>0</v>
      </c>
      <c r="BA6" s="167"/>
    </row>
    <row r="7" spans="1:709" ht="14.25" customHeight="1" x14ac:dyDescent="0.25">
      <c r="A7" s="27"/>
      <c r="B7" s="42"/>
      <c r="C7" s="17"/>
      <c r="D7" s="39" t="str">
        <f t="shared" ref="D7:AF7" si="3">IF(OR(WEEKDAY(D3,2)=6,WEEKDAY(D3,2)=7),"RH","")</f>
        <v>RH</v>
      </c>
      <c r="E7" s="39" t="str">
        <f t="shared" si="3"/>
        <v>RH</v>
      </c>
      <c r="F7" s="39"/>
      <c r="G7" s="39"/>
      <c r="H7" s="39"/>
      <c r="I7" s="39"/>
      <c r="J7" s="39"/>
      <c r="K7" s="39" t="str">
        <f t="shared" si="3"/>
        <v>RH</v>
      </c>
      <c r="L7" s="39" t="str">
        <f t="shared" si="3"/>
        <v>RH</v>
      </c>
      <c r="M7" s="39" t="str">
        <f t="shared" si="3"/>
        <v/>
      </c>
      <c r="N7" s="39" t="str">
        <f t="shared" ref="N7:O7" si="4">IF(OR(WEEKDAY(N3,2)=6,WEEKDAY(N3,2)=7),"RH","")</f>
        <v/>
      </c>
      <c r="O7" s="39" t="str">
        <f t="shared" si="4"/>
        <v/>
      </c>
      <c r="P7" s="39" t="str">
        <f t="shared" si="3"/>
        <v/>
      </c>
      <c r="Q7" s="39" t="str">
        <f t="shared" si="3"/>
        <v/>
      </c>
      <c r="R7" s="39" t="s">
        <v>56</v>
      </c>
      <c r="S7" s="39" t="s">
        <v>56</v>
      </c>
      <c r="T7" s="39" t="str">
        <f t="shared" si="3"/>
        <v/>
      </c>
      <c r="U7" s="39" t="str">
        <f t="shared" ref="U7:V7" si="5">IF(OR(WEEKDAY(U3,2)=6,WEEKDAY(U3,2)=7),"RH","")</f>
        <v/>
      </c>
      <c r="V7" s="39" t="str">
        <f t="shared" si="5"/>
        <v/>
      </c>
      <c r="W7" s="39" t="str">
        <f t="shared" si="3"/>
        <v/>
      </c>
      <c r="X7" s="39" t="str">
        <f t="shared" si="3"/>
        <v/>
      </c>
      <c r="Y7" s="39" t="str">
        <f t="shared" si="3"/>
        <v>RH</v>
      </c>
      <c r="Z7" s="39" t="str">
        <f t="shared" si="3"/>
        <v>RH</v>
      </c>
      <c r="AA7" s="39" t="str">
        <f t="shared" si="3"/>
        <v/>
      </c>
      <c r="AB7" s="39" t="str">
        <f t="shared" ref="AB7:AC7" si="6">IF(OR(WEEKDAY(AB3,2)=6,WEEKDAY(AB3,2)=7),"RH","")</f>
        <v/>
      </c>
      <c r="AC7" s="39" t="str">
        <f t="shared" si="6"/>
        <v/>
      </c>
      <c r="AD7" s="39" t="str">
        <f t="shared" si="3"/>
        <v/>
      </c>
      <c r="AE7" s="39" t="str">
        <f t="shared" si="3"/>
        <v/>
      </c>
      <c r="AF7" s="39" t="str">
        <f t="shared" si="3"/>
        <v>RH</v>
      </c>
      <c r="AG7" s="57"/>
      <c r="AH7" s="112">
        <f>COUNTIF(D7:AF7,"RTT")+'Janvier 2020'!AJ7</f>
        <v>0</v>
      </c>
      <c r="AI7" s="109">
        <f t="shared" ref="AI7:AI50" si="7">15 -(AH7)</f>
        <v>15</v>
      </c>
      <c r="AJ7" s="116">
        <f>COUNTIF(D7:AF7,"CA")+'Janvier 2020'!AL7</f>
        <v>0</v>
      </c>
      <c r="AK7" s="115">
        <f t="shared" ref="AK7:AK50" si="8">25 -(AJ7)</f>
        <v>25</v>
      </c>
      <c r="AL7" s="249"/>
      <c r="AM7" s="92"/>
      <c r="AN7" s="81"/>
      <c r="AO7" s="81">
        <f>COUNTIF(E7:AF7,"HS")</f>
        <v>0</v>
      </c>
      <c r="AP7" s="95"/>
      <c r="AQ7" s="77"/>
      <c r="AR7" s="64"/>
      <c r="AS7" s="64">
        <f>COUNTIF(G7:AG7,"jdf")</f>
        <v>0</v>
      </c>
      <c r="AT7" s="90"/>
      <c r="AU7" s="77">
        <f t="shared" ca="1" si="2"/>
        <v>0</v>
      </c>
      <c r="AV7" s="120">
        <f>COUNTIF(G7:AH7,"RF")+'Janvier 2020'!AX7</f>
        <v>0</v>
      </c>
      <c r="AW7" s="162">
        <f t="shared" ref="AW7:AW50" ca="1" si="9">AU7-(AV7)</f>
        <v>0</v>
      </c>
      <c r="AX7" s="92"/>
      <c r="AY7" s="81"/>
      <c r="AZ7" s="81">
        <f>COUNTIF(K7:AJ7,"FR")</f>
        <v>0</v>
      </c>
      <c r="BA7" s="167"/>
    </row>
    <row r="8" spans="1:709" ht="12" customHeight="1" x14ac:dyDescent="0.25">
      <c r="A8" s="28" t="s">
        <v>36</v>
      </c>
      <c r="B8" s="44">
        <v>3</v>
      </c>
      <c r="C8" s="17"/>
      <c r="D8" s="39" t="s">
        <v>56</v>
      </c>
      <c r="E8" s="39" t="s">
        <v>56</v>
      </c>
      <c r="F8" s="39">
        <v>3</v>
      </c>
      <c r="G8" s="39">
        <v>3</v>
      </c>
      <c r="H8" s="39">
        <v>3</v>
      </c>
      <c r="I8" s="39">
        <v>3</v>
      </c>
      <c r="J8" s="39">
        <v>3</v>
      </c>
      <c r="K8" s="39" t="s">
        <v>56</v>
      </c>
      <c r="L8" s="39" t="s">
        <v>56</v>
      </c>
      <c r="M8" s="39">
        <v>3</v>
      </c>
      <c r="N8" s="39">
        <v>3</v>
      </c>
      <c r="O8" s="39">
        <v>3</v>
      </c>
      <c r="P8" s="39">
        <v>3</v>
      </c>
      <c r="Q8" s="39">
        <v>3</v>
      </c>
      <c r="R8" s="39" t="s">
        <v>56</v>
      </c>
      <c r="S8" s="39" t="s">
        <v>56</v>
      </c>
      <c r="T8" s="39">
        <v>3</v>
      </c>
      <c r="U8" s="39">
        <v>3</v>
      </c>
      <c r="V8" s="39">
        <v>3</v>
      </c>
      <c r="W8" s="39">
        <v>3</v>
      </c>
      <c r="X8" s="39">
        <v>3</v>
      </c>
      <c r="Y8" s="39" t="s">
        <v>56</v>
      </c>
      <c r="Z8" s="39" t="s">
        <v>56</v>
      </c>
      <c r="AA8" s="39">
        <v>3</v>
      </c>
      <c r="AB8" s="39">
        <v>3</v>
      </c>
      <c r="AC8" s="39">
        <v>3</v>
      </c>
      <c r="AD8" s="39">
        <v>3</v>
      </c>
      <c r="AE8" s="39">
        <v>3</v>
      </c>
      <c r="AF8" s="39" t="s">
        <v>56</v>
      </c>
      <c r="AG8" s="57"/>
      <c r="AH8" s="112">
        <f>COUNTIF(D8:AF8,"RTT")+'Janvier 2020'!AJ8</f>
        <v>0</v>
      </c>
      <c r="AI8" s="109">
        <f t="shared" si="7"/>
        <v>15</v>
      </c>
      <c r="AJ8" s="116">
        <f>COUNTIF(D8:AF8,"CA")+'Janvier 2020'!AL8</f>
        <v>0</v>
      </c>
      <c r="AK8" s="115">
        <f t="shared" si="8"/>
        <v>25</v>
      </c>
      <c r="AL8" s="249"/>
      <c r="AM8" s="92"/>
      <c r="AN8" s="81"/>
      <c r="AO8" s="81">
        <f>COUNTIF(E8:AF8,"HS")</f>
        <v>0</v>
      </c>
      <c r="AP8" s="95"/>
      <c r="AQ8" s="77"/>
      <c r="AR8" s="64"/>
      <c r="AS8" s="64">
        <f>COUNTIF(G8:AG8,"jdf")</f>
        <v>0</v>
      </c>
      <c r="AT8" s="90"/>
      <c r="AU8" s="77">
        <f t="shared" ca="1" si="2"/>
        <v>0</v>
      </c>
      <c r="AV8" s="120">
        <f>COUNTIF(G8:AH8,"RF")+'Janvier 2020'!AX8</f>
        <v>0</v>
      </c>
      <c r="AW8" s="162">
        <f t="shared" ca="1" si="9"/>
        <v>0</v>
      </c>
      <c r="AX8" s="92"/>
      <c r="AY8" s="81"/>
      <c r="AZ8" s="81">
        <f>COUNTIF(K8:AJ8,"FR")</f>
        <v>0</v>
      </c>
      <c r="BA8" s="167"/>
    </row>
    <row r="9" spans="1:709" ht="12" customHeight="1" thickBot="1" x14ac:dyDescent="0.3">
      <c r="A9" s="29" t="s">
        <v>52</v>
      </c>
      <c r="B9" s="44">
        <v>4</v>
      </c>
      <c r="C9" s="17"/>
      <c r="D9" s="39" t="s">
        <v>56</v>
      </c>
      <c r="E9" s="39" t="s">
        <v>56</v>
      </c>
      <c r="F9" s="39">
        <v>4</v>
      </c>
      <c r="G9" s="39">
        <v>4</v>
      </c>
      <c r="H9" s="39">
        <v>4</v>
      </c>
      <c r="I9" s="39">
        <v>4</v>
      </c>
      <c r="J9" s="39">
        <v>4</v>
      </c>
      <c r="K9" s="39" t="s">
        <v>56</v>
      </c>
      <c r="L9" s="39" t="s">
        <v>56</v>
      </c>
      <c r="M9" s="39">
        <v>4</v>
      </c>
      <c r="N9" s="39">
        <v>4</v>
      </c>
      <c r="O9" s="39">
        <v>4</v>
      </c>
      <c r="P9" s="39">
        <v>4</v>
      </c>
      <c r="Q9" s="39">
        <v>4</v>
      </c>
      <c r="R9" s="39" t="s">
        <v>56</v>
      </c>
      <c r="S9" s="39" t="s">
        <v>56</v>
      </c>
      <c r="T9" s="39">
        <v>4</v>
      </c>
      <c r="U9" s="39">
        <v>4</v>
      </c>
      <c r="V9" s="39">
        <v>4</v>
      </c>
      <c r="W9" s="39">
        <v>4</v>
      </c>
      <c r="X9" s="39">
        <v>4</v>
      </c>
      <c r="Y9" s="39" t="s">
        <v>56</v>
      </c>
      <c r="Z9" s="39" t="s">
        <v>56</v>
      </c>
      <c r="AA9" s="39">
        <v>4</v>
      </c>
      <c r="AB9" s="39">
        <v>4</v>
      </c>
      <c r="AC9" s="39">
        <v>4</v>
      </c>
      <c r="AD9" s="39">
        <v>4</v>
      </c>
      <c r="AE9" s="39">
        <v>4</v>
      </c>
      <c r="AF9" s="39" t="s">
        <v>56</v>
      </c>
      <c r="AG9" s="57"/>
      <c r="AH9" s="112">
        <f>COUNTIF(D9:AF9,"RTT")+'Janvier 2020'!AJ9</f>
        <v>0</v>
      </c>
      <c r="AI9" s="109">
        <f t="shared" si="7"/>
        <v>15</v>
      </c>
      <c r="AJ9" s="116">
        <f>COUNTIF(D9:AF9,"CA")+'Janvier 2020'!AL9</f>
        <v>0</v>
      </c>
      <c r="AK9" s="115">
        <f t="shared" si="8"/>
        <v>25</v>
      </c>
      <c r="AL9" s="249"/>
      <c r="AM9" s="92"/>
      <c r="AN9" s="81"/>
      <c r="AO9" s="81">
        <f>COUNTIF(E9:AF9,"HS")</f>
        <v>0</v>
      </c>
      <c r="AP9" s="95"/>
      <c r="AQ9" s="77"/>
      <c r="AR9" s="64"/>
      <c r="AS9" s="64">
        <f>COUNTIF(G9:AG9,"jdf")</f>
        <v>0</v>
      </c>
      <c r="AT9" s="90"/>
      <c r="AU9" s="77">
        <f t="shared" ca="1" si="2"/>
        <v>0</v>
      </c>
      <c r="AV9" s="120">
        <f>COUNTIF(G9:AH9,"RF")+'Janvier 2020'!AX9</f>
        <v>0</v>
      </c>
      <c r="AW9" s="162">
        <f t="shared" ca="1" si="9"/>
        <v>0</v>
      </c>
      <c r="AX9" s="92"/>
      <c r="AY9" s="81"/>
      <c r="AZ9" s="81">
        <f>COUNTIF(K9:AJ9,"FR")</f>
        <v>0</v>
      </c>
      <c r="BA9" s="167"/>
    </row>
    <row r="10" spans="1:709" ht="2.25" customHeight="1" thickBot="1" x14ac:dyDescent="0.3">
      <c r="A10" s="12"/>
      <c r="B10" s="42"/>
      <c r="C10" s="38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57"/>
      <c r="AH10" s="112"/>
      <c r="AI10" s="109"/>
      <c r="AJ10" s="116"/>
      <c r="AK10" s="115"/>
      <c r="AL10" s="249"/>
      <c r="AM10" s="92"/>
      <c r="AN10" s="81"/>
      <c r="AO10" s="81"/>
      <c r="AP10" s="95"/>
      <c r="AQ10" s="77"/>
      <c r="AR10" s="64"/>
      <c r="AS10" s="64"/>
      <c r="AT10" s="90"/>
      <c r="AU10" s="118"/>
      <c r="AV10" s="120"/>
      <c r="AW10" s="163"/>
      <c r="AX10" s="92"/>
      <c r="AY10" s="81"/>
      <c r="AZ10" s="81"/>
      <c r="BA10" s="167"/>
    </row>
    <row r="11" spans="1:709" s="1" customFormat="1" ht="12" customHeight="1" thickBot="1" x14ac:dyDescent="0.3">
      <c r="A11" s="30" t="s">
        <v>37</v>
      </c>
      <c r="B11" s="45">
        <v>5</v>
      </c>
      <c r="C11" s="18"/>
      <c r="D11" s="39" t="s">
        <v>56</v>
      </c>
      <c r="E11" s="39" t="s">
        <v>56</v>
      </c>
      <c r="F11" s="39">
        <v>5</v>
      </c>
      <c r="G11" s="39">
        <v>5</v>
      </c>
      <c r="H11" s="39">
        <v>5</v>
      </c>
      <c r="I11" s="39">
        <v>5</v>
      </c>
      <c r="J11" s="39">
        <v>5</v>
      </c>
      <c r="K11" s="39" t="s">
        <v>56</v>
      </c>
      <c r="L11" s="39" t="s">
        <v>56</v>
      </c>
      <c r="M11" s="39">
        <v>5</v>
      </c>
      <c r="N11" s="39">
        <v>5</v>
      </c>
      <c r="O11" s="39">
        <v>5</v>
      </c>
      <c r="P11" s="39">
        <v>5</v>
      </c>
      <c r="Q11" s="39">
        <v>5</v>
      </c>
      <c r="R11" s="39" t="s">
        <v>56</v>
      </c>
      <c r="S11" s="39" t="s">
        <v>56</v>
      </c>
      <c r="T11" s="39">
        <v>5</v>
      </c>
      <c r="U11" s="39">
        <v>5</v>
      </c>
      <c r="V11" s="39">
        <v>5</v>
      </c>
      <c r="W11" s="39">
        <v>5</v>
      </c>
      <c r="X11" s="39">
        <v>5</v>
      </c>
      <c r="Y11" s="39" t="s">
        <v>56</v>
      </c>
      <c r="Z11" s="39" t="s">
        <v>56</v>
      </c>
      <c r="AA11" s="39">
        <v>5</v>
      </c>
      <c r="AB11" s="39">
        <v>5</v>
      </c>
      <c r="AC11" s="39">
        <v>5</v>
      </c>
      <c r="AD11" s="39">
        <v>5</v>
      </c>
      <c r="AE11" s="39">
        <v>5</v>
      </c>
      <c r="AF11" s="39" t="s">
        <v>56</v>
      </c>
      <c r="AG11" s="58"/>
      <c r="AH11" s="112">
        <f>COUNTIF(D11:AF11,"RTT")+'Janvier 2020'!AJ11</f>
        <v>0</v>
      </c>
      <c r="AI11" s="109">
        <f t="shared" si="7"/>
        <v>15</v>
      </c>
      <c r="AJ11" s="116">
        <f>COUNTIF(D11:AF11,"CA")+'Janvier 2020'!AL11</f>
        <v>0</v>
      </c>
      <c r="AK11" s="115">
        <f t="shared" si="8"/>
        <v>25</v>
      </c>
      <c r="AL11" s="249"/>
      <c r="AM11" s="92"/>
      <c r="AN11" s="81"/>
      <c r="AO11" s="81">
        <f>COUNTIF(E11:AF11,"HS")</f>
        <v>0</v>
      </c>
      <c r="AP11" s="95"/>
      <c r="AQ11" s="77"/>
      <c r="AR11" s="64"/>
      <c r="AS11" s="64">
        <f>COUNTIF(G11:AG11,"jdf")</f>
        <v>0</v>
      </c>
      <c r="AT11" s="90"/>
      <c r="AU11" s="77">
        <f t="shared" ca="1" si="2"/>
        <v>0</v>
      </c>
      <c r="AV11" s="120">
        <f>COUNTIF(G11:AH11,"RF")+'Janvier 2020'!AX11</f>
        <v>0</v>
      </c>
      <c r="AW11" s="162">
        <f t="shared" ca="1" si="9"/>
        <v>0</v>
      </c>
      <c r="AX11" s="92"/>
      <c r="AY11" s="81"/>
      <c r="AZ11" s="81">
        <f>COUNTIF(K11:AJ11,"FR")</f>
        <v>0</v>
      </c>
      <c r="BA11" s="167"/>
    </row>
    <row r="12" spans="1:709" s="5" customFormat="1" ht="12" customHeight="1" x14ac:dyDescent="0.25">
      <c r="A12" s="31" t="s">
        <v>38</v>
      </c>
      <c r="B12" s="43">
        <v>6</v>
      </c>
      <c r="C12" s="21"/>
      <c r="D12" s="39" t="s">
        <v>56</v>
      </c>
      <c r="E12" s="39" t="s">
        <v>56</v>
      </c>
      <c r="F12" s="39">
        <v>6</v>
      </c>
      <c r="G12" s="39">
        <v>6</v>
      </c>
      <c r="H12" s="39">
        <v>6</v>
      </c>
      <c r="I12" s="39">
        <v>6</v>
      </c>
      <c r="J12" s="39">
        <v>6</v>
      </c>
      <c r="K12" s="39" t="s">
        <v>56</v>
      </c>
      <c r="L12" s="39" t="s">
        <v>56</v>
      </c>
      <c r="M12" s="39">
        <v>6</v>
      </c>
      <c r="N12" s="39">
        <v>6</v>
      </c>
      <c r="O12" s="39">
        <v>6</v>
      </c>
      <c r="P12" s="39">
        <v>6</v>
      </c>
      <c r="Q12" s="39">
        <v>6</v>
      </c>
      <c r="R12" s="39" t="s">
        <v>56</v>
      </c>
      <c r="S12" s="39" t="s">
        <v>56</v>
      </c>
      <c r="T12" s="39">
        <v>6</v>
      </c>
      <c r="U12" s="39">
        <v>6</v>
      </c>
      <c r="V12" s="39">
        <v>6</v>
      </c>
      <c r="W12" s="39">
        <v>6</v>
      </c>
      <c r="X12" s="39">
        <v>6</v>
      </c>
      <c r="Y12" s="39" t="s">
        <v>56</v>
      </c>
      <c r="Z12" s="39" t="s">
        <v>56</v>
      </c>
      <c r="AA12" s="39">
        <v>6</v>
      </c>
      <c r="AB12" s="39">
        <v>6</v>
      </c>
      <c r="AC12" s="39">
        <v>6</v>
      </c>
      <c r="AD12" s="39">
        <v>6</v>
      </c>
      <c r="AE12" s="39">
        <v>6</v>
      </c>
      <c r="AF12" s="39" t="s">
        <v>56</v>
      </c>
      <c r="AG12" s="59"/>
      <c r="AH12" s="112">
        <f>COUNTIF(D12:AF12,"RTT")+'Janvier 2020'!AJ12</f>
        <v>0</v>
      </c>
      <c r="AI12" s="109">
        <f t="shared" si="7"/>
        <v>15</v>
      </c>
      <c r="AJ12" s="116">
        <f>COUNTIF(D12:AF12,"CA")+'Janvier 2020'!AL12</f>
        <v>0</v>
      </c>
      <c r="AK12" s="115">
        <f t="shared" si="8"/>
        <v>25</v>
      </c>
      <c r="AL12" s="249"/>
      <c r="AM12" s="92"/>
      <c r="AN12" s="81"/>
      <c r="AO12" s="81">
        <f>COUNTIF(E12:AF12,"HS")</f>
        <v>0</v>
      </c>
      <c r="AP12" s="95"/>
      <c r="AQ12" s="77"/>
      <c r="AR12" s="64"/>
      <c r="AS12" s="64">
        <f>COUNTIF(G12:AG12,"jdf")</f>
        <v>0</v>
      </c>
      <c r="AT12" s="90"/>
      <c r="AU12" s="77">
        <f t="shared" ca="1" si="2"/>
        <v>0</v>
      </c>
      <c r="AV12" s="120">
        <f>COUNTIF(G12:AH12,"RF")+'Janvier 2020'!AX12</f>
        <v>0</v>
      </c>
      <c r="AW12" s="162">
        <f t="shared" ca="1" si="9"/>
        <v>0</v>
      </c>
      <c r="AX12" s="92"/>
      <c r="AY12" s="81"/>
      <c r="AZ12" s="81">
        <f>COUNTIF(K12:AJ12,"FR")</f>
        <v>0</v>
      </c>
      <c r="BA12" s="167"/>
    </row>
    <row r="13" spans="1:709" ht="12" customHeight="1" thickBot="1" x14ac:dyDescent="0.3">
      <c r="A13" s="32" t="s">
        <v>39</v>
      </c>
      <c r="B13" s="41">
        <v>7</v>
      </c>
      <c r="C13" s="20"/>
      <c r="D13" s="39" t="s">
        <v>56</v>
      </c>
      <c r="E13" s="39" t="s">
        <v>56</v>
      </c>
      <c r="F13" s="39">
        <v>7</v>
      </c>
      <c r="G13" s="39">
        <v>7</v>
      </c>
      <c r="H13" s="39">
        <v>7</v>
      </c>
      <c r="I13" s="39">
        <v>7</v>
      </c>
      <c r="J13" s="39">
        <v>7</v>
      </c>
      <c r="K13" s="39" t="s">
        <v>56</v>
      </c>
      <c r="L13" s="39" t="s">
        <v>56</v>
      </c>
      <c r="M13" s="39">
        <v>7</v>
      </c>
      <c r="N13" s="39">
        <v>7</v>
      </c>
      <c r="O13" s="39">
        <v>7</v>
      </c>
      <c r="P13" s="39">
        <v>7</v>
      </c>
      <c r="Q13" s="39">
        <v>7</v>
      </c>
      <c r="R13" s="39" t="s">
        <v>56</v>
      </c>
      <c r="S13" s="39" t="s">
        <v>56</v>
      </c>
      <c r="T13" s="39">
        <v>7</v>
      </c>
      <c r="U13" s="39">
        <v>7</v>
      </c>
      <c r="V13" s="39">
        <v>7</v>
      </c>
      <c r="W13" s="39">
        <v>7</v>
      </c>
      <c r="X13" s="39">
        <v>7</v>
      </c>
      <c r="Y13" s="39" t="s">
        <v>56</v>
      </c>
      <c r="Z13" s="39" t="s">
        <v>56</v>
      </c>
      <c r="AA13" s="39">
        <v>7</v>
      </c>
      <c r="AB13" s="39">
        <v>7</v>
      </c>
      <c r="AC13" s="39">
        <v>7</v>
      </c>
      <c r="AD13" s="39">
        <v>7</v>
      </c>
      <c r="AE13" s="39">
        <v>7</v>
      </c>
      <c r="AF13" s="39" t="s">
        <v>56</v>
      </c>
      <c r="AG13" s="57"/>
      <c r="AH13" s="112">
        <f>COUNTIF(D13:AF13,"RTT")+'Janvier 2020'!AJ13</f>
        <v>0</v>
      </c>
      <c r="AI13" s="109">
        <f t="shared" si="7"/>
        <v>15</v>
      </c>
      <c r="AJ13" s="116">
        <f>COUNTIF(D13:AF13,"CA")+'Janvier 2020'!AL13</f>
        <v>0</v>
      </c>
      <c r="AK13" s="115">
        <f t="shared" si="8"/>
        <v>25</v>
      </c>
      <c r="AL13" s="249"/>
      <c r="AM13" s="92"/>
      <c r="AN13" s="81"/>
      <c r="AO13" s="81">
        <f>COUNTIF(E13:AF13,"HS")</f>
        <v>0</v>
      </c>
      <c r="AP13" s="95"/>
      <c r="AQ13" s="77"/>
      <c r="AR13" s="64"/>
      <c r="AS13" s="64">
        <f>COUNTIF(G13:AG13,"jdf")</f>
        <v>0</v>
      </c>
      <c r="AT13" s="90"/>
      <c r="AU13" s="77">
        <f t="shared" ca="1" si="2"/>
        <v>0</v>
      </c>
      <c r="AV13" s="120">
        <f>COUNTIF(G13:AH13,"RF")+'Janvier 2020'!AX13</f>
        <v>0</v>
      </c>
      <c r="AW13" s="162">
        <f t="shared" ca="1" si="9"/>
        <v>0</v>
      </c>
      <c r="AX13" s="92"/>
      <c r="AY13" s="81"/>
      <c r="AZ13" s="81">
        <f>COUNTIF(K13:AJ13,"FR")</f>
        <v>0</v>
      </c>
      <c r="BA13" s="167"/>
    </row>
    <row r="14" spans="1:709" ht="1.5" customHeight="1" thickBot="1" x14ac:dyDescent="0.3">
      <c r="A14" s="13"/>
      <c r="B14" s="46"/>
      <c r="C14" s="1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57"/>
      <c r="AH14" s="112"/>
      <c r="AI14" s="109"/>
      <c r="AJ14" s="116"/>
      <c r="AK14" s="115"/>
      <c r="AL14" s="249"/>
      <c r="AM14" s="92"/>
      <c r="AN14" s="81"/>
      <c r="AO14" s="81"/>
      <c r="AP14" s="95"/>
      <c r="AQ14" s="77"/>
      <c r="AR14" s="64"/>
      <c r="AS14" s="64"/>
      <c r="AT14" s="90"/>
      <c r="AU14" s="118"/>
      <c r="AV14" s="120"/>
      <c r="AW14" s="163"/>
      <c r="AX14" s="92"/>
      <c r="AY14" s="81"/>
      <c r="AZ14" s="81"/>
      <c r="BA14" s="167"/>
    </row>
    <row r="15" spans="1:709" ht="12" customHeight="1" thickBot="1" x14ac:dyDescent="0.3">
      <c r="A15" s="33" t="s">
        <v>40</v>
      </c>
      <c r="B15" s="47">
        <v>8</v>
      </c>
      <c r="C15" s="17"/>
      <c r="D15" s="39" t="s">
        <v>56</v>
      </c>
      <c r="E15" s="39" t="s">
        <v>56</v>
      </c>
      <c r="F15" s="39">
        <v>8</v>
      </c>
      <c r="G15" s="39">
        <v>8</v>
      </c>
      <c r="H15" s="39">
        <v>8</v>
      </c>
      <c r="I15" s="39">
        <v>8</v>
      </c>
      <c r="J15" s="39">
        <v>8</v>
      </c>
      <c r="K15" s="39" t="s">
        <v>56</v>
      </c>
      <c r="L15" s="39" t="s">
        <v>56</v>
      </c>
      <c r="M15" s="39">
        <v>8</v>
      </c>
      <c r="N15" s="39">
        <v>8</v>
      </c>
      <c r="O15" s="39">
        <v>8</v>
      </c>
      <c r="P15" s="39">
        <v>8</v>
      </c>
      <c r="Q15" s="39">
        <v>8</v>
      </c>
      <c r="R15" s="39" t="s">
        <v>56</v>
      </c>
      <c r="S15" s="39" t="s">
        <v>56</v>
      </c>
      <c r="T15" s="39">
        <v>8</v>
      </c>
      <c r="U15" s="39">
        <v>8</v>
      </c>
      <c r="V15" s="39">
        <v>8</v>
      </c>
      <c r="W15" s="39">
        <v>8</v>
      </c>
      <c r="X15" s="39">
        <v>8</v>
      </c>
      <c r="Y15" s="39" t="s">
        <v>56</v>
      </c>
      <c r="Z15" s="39" t="s">
        <v>56</v>
      </c>
      <c r="AA15" s="39">
        <v>8</v>
      </c>
      <c r="AB15" s="39">
        <v>8</v>
      </c>
      <c r="AC15" s="39">
        <v>8</v>
      </c>
      <c r="AD15" s="39">
        <v>8</v>
      </c>
      <c r="AE15" s="39">
        <v>8</v>
      </c>
      <c r="AF15" s="39" t="s">
        <v>56</v>
      </c>
      <c r="AG15" s="57"/>
      <c r="AH15" s="112">
        <f>COUNTIF(D15:AF15,"RTT")+'Janvier 2020'!AJ15</f>
        <v>0</v>
      </c>
      <c r="AI15" s="109">
        <f t="shared" si="7"/>
        <v>15</v>
      </c>
      <c r="AJ15" s="116">
        <f>COUNTIF(D15:AF15,"CA")+'Janvier 2020'!AL15</f>
        <v>0</v>
      </c>
      <c r="AK15" s="115">
        <f t="shared" si="8"/>
        <v>25</v>
      </c>
      <c r="AL15" s="249"/>
      <c r="AM15" s="92"/>
      <c r="AN15" s="81"/>
      <c r="AO15" s="81">
        <f t="shared" ref="AO15:AO24" si="10">COUNTIF(E15:AF15,"HS")</f>
        <v>0</v>
      </c>
      <c r="AP15" s="95"/>
      <c r="AQ15" s="77"/>
      <c r="AR15" s="64"/>
      <c r="AS15" s="64">
        <f t="shared" ref="AS15:AS24" si="11">COUNTIF(G15:AG15,"jdf")</f>
        <v>0</v>
      </c>
      <c r="AT15" s="90"/>
      <c r="AU15" s="77">
        <f t="shared" ca="1" si="2"/>
        <v>0</v>
      </c>
      <c r="AV15" s="120">
        <f>COUNTIF(G15:AH15,"RF")+'Janvier 2020'!AX15</f>
        <v>0</v>
      </c>
      <c r="AW15" s="162">
        <f t="shared" ca="1" si="9"/>
        <v>0</v>
      </c>
      <c r="AX15" s="92"/>
      <c r="AY15" s="81"/>
      <c r="AZ15" s="81">
        <f t="shared" ref="AZ15:AZ24" si="12">COUNTIF(K15:AJ15,"FR")</f>
        <v>0</v>
      </c>
      <c r="BA15" s="167"/>
    </row>
    <row r="16" spans="1:709" ht="12" customHeight="1" x14ac:dyDescent="0.25">
      <c r="A16" s="271" t="s">
        <v>41</v>
      </c>
      <c r="B16" s="47">
        <v>9</v>
      </c>
      <c r="C16" s="20"/>
      <c r="D16" s="39" t="str">
        <f t="shared" ref="D16:AF16" si="13">IF(OR(WEEKDAY(D3,2)=6,WEEKDAY(D3,2)=7,WEEKDAY(D3,2)=2),"RH","")</f>
        <v>RH</v>
      </c>
      <c r="E16" s="39" t="str">
        <f t="shared" si="13"/>
        <v>RH</v>
      </c>
      <c r="F16" s="39" t="str">
        <f t="shared" si="13"/>
        <v/>
      </c>
      <c r="G16" s="39" t="str">
        <f t="shared" si="13"/>
        <v>RH</v>
      </c>
      <c r="H16" s="39" t="str">
        <f t="shared" si="13"/>
        <v/>
      </c>
      <c r="I16" s="39" t="str">
        <f t="shared" si="13"/>
        <v/>
      </c>
      <c r="J16" s="39" t="str">
        <f t="shared" si="13"/>
        <v/>
      </c>
      <c r="K16" s="39" t="str">
        <f t="shared" si="13"/>
        <v>RH</v>
      </c>
      <c r="L16" s="39" t="str">
        <f t="shared" si="13"/>
        <v>RH</v>
      </c>
      <c r="M16" s="39" t="str">
        <f t="shared" si="13"/>
        <v/>
      </c>
      <c r="N16" s="39" t="str">
        <f t="shared" si="13"/>
        <v>RH</v>
      </c>
      <c r="O16" s="39" t="str">
        <f t="shared" si="13"/>
        <v/>
      </c>
      <c r="P16" s="39" t="str">
        <f t="shared" si="13"/>
        <v/>
      </c>
      <c r="Q16" s="39" t="str">
        <f t="shared" si="13"/>
        <v/>
      </c>
      <c r="R16" s="39" t="str">
        <f t="shared" si="13"/>
        <v>RH</v>
      </c>
      <c r="S16" s="39" t="str">
        <f t="shared" si="13"/>
        <v>RH</v>
      </c>
      <c r="T16" s="39" t="str">
        <f t="shared" si="13"/>
        <v/>
      </c>
      <c r="U16" s="39" t="str">
        <f t="shared" si="13"/>
        <v>RH</v>
      </c>
      <c r="V16" s="39" t="str">
        <f t="shared" si="13"/>
        <v/>
      </c>
      <c r="W16" s="39" t="str">
        <f t="shared" si="13"/>
        <v/>
      </c>
      <c r="X16" s="39" t="str">
        <f t="shared" si="13"/>
        <v/>
      </c>
      <c r="Y16" s="39" t="str">
        <f t="shared" si="13"/>
        <v>RH</v>
      </c>
      <c r="Z16" s="39" t="str">
        <f t="shared" si="13"/>
        <v>RH</v>
      </c>
      <c r="AA16" s="39" t="str">
        <f t="shared" si="13"/>
        <v/>
      </c>
      <c r="AB16" s="39" t="str">
        <f t="shared" si="13"/>
        <v>RH</v>
      </c>
      <c r="AC16" s="39" t="str">
        <f t="shared" si="13"/>
        <v/>
      </c>
      <c r="AD16" s="39" t="str">
        <f t="shared" si="13"/>
        <v/>
      </c>
      <c r="AE16" s="39" t="str">
        <f t="shared" si="13"/>
        <v/>
      </c>
      <c r="AF16" s="39" t="str">
        <f t="shared" si="13"/>
        <v>RH</v>
      </c>
      <c r="AG16" s="60"/>
      <c r="AH16" s="112">
        <f>COUNTIF(D16:AF16,"RTT")+'Janvier 2020'!AJ16</f>
        <v>0</v>
      </c>
      <c r="AI16" s="109">
        <f t="shared" si="7"/>
        <v>15</v>
      </c>
      <c r="AJ16" s="116">
        <f>COUNTIF(D16:AF16,"CA")+'Janvier 2020'!AL16</f>
        <v>0</v>
      </c>
      <c r="AK16" s="115">
        <f t="shared" si="8"/>
        <v>25</v>
      </c>
      <c r="AL16" s="249"/>
      <c r="AM16" s="92"/>
      <c r="AN16" s="81"/>
      <c r="AO16" s="81">
        <f t="shared" si="10"/>
        <v>0</v>
      </c>
      <c r="AP16" s="95"/>
      <c r="AQ16" s="77"/>
      <c r="AR16" s="64"/>
      <c r="AS16" s="64">
        <f t="shared" si="11"/>
        <v>0</v>
      </c>
      <c r="AT16" s="90"/>
      <c r="AU16" s="77">
        <f t="shared" ca="1" si="2"/>
        <v>0</v>
      </c>
      <c r="AV16" s="120">
        <f>COUNTIF(G16:AH16,"RF")+'Janvier 2020'!AX16</f>
        <v>0</v>
      </c>
      <c r="AW16" s="162">
        <f t="shared" ca="1" si="9"/>
        <v>0</v>
      </c>
      <c r="AX16" s="92"/>
      <c r="AY16" s="81"/>
      <c r="AZ16" s="81">
        <f t="shared" si="12"/>
        <v>0</v>
      </c>
      <c r="BA16" s="167"/>
    </row>
    <row r="17" spans="1:53" ht="12" customHeight="1" x14ac:dyDescent="0.25">
      <c r="A17" s="272"/>
      <c r="B17" s="47">
        <v>10</v>
      </c>
      <c r="C17" s="17"/>
      <c r="D17" s="39" t="str">
        <f t="shared" ref="D17:AF17" si="14">IF(OR(WEEKDAY(D3,2)=6,WEEKDAY(D3,2)=7),"RH","")</f>
        <v>RH</v>
      </c>
      <c r="E17" s="39" t="str">
        <f t="shared" si="14"/>
        <v>RH</v>
      </c>
      <c r="F17" s="39" t="str">
        <f t="shared" si="14"/>
        <v/>
      </c>
      <c r="G17" s="39" t="str">
        <f t="shared" si="14"/>
        <v/>
      </c>
      <c r="H17" s="39" t="str">
        <f t="shared" si="14"/>
        <v/>
      </c>
      <c r="I17" s="39" t="str">
        <f t="shared" si="14"/>
        <v/>
      </c>
      <c r="J17" s="39" t="str">
        <f t="shared" si="14"/>
        <v/>
      </c>
      <c r="K17" s="39" t="str">
        <f t="shared" si="14"/>
        <v>RH</v>
      </c>
      <c r="L17" s="39" t="str">
        <f t="shared" si="14"/>
        <v>RH</v>
      </c>
      <c r="M17" s="39" t="str">
        <f t="shared" si="14"/>
        <v/>
      </c>
      <c r="N17" s="39" t="str">
        <f t="shared" si="14"/>
        <v/>
      </c>
      <c r="O17" s="39" t="str">
        <f t="shared" si="14"/>
        <v/>
      </c>
      <c r="P17" s="39" t="str">
        <f t="shared" si="14"/>
        <v/>
      </c>
      <c r="Q17" s="39" t="str">
        <f t="shared" si="14"/>
        <v/>
      </c>
      <c r="R17" s="39" t="str">
        <f t="shared" si="14"/>
        <v>RH</v>
      </c>
      <c r="S17" s="39" t="str">
        <f t="shared" si="14"/>
        <v>RH</v>
      </c>
      <c r="T17" s="39" t="str">
        <f t="shared" si="14"/>
        <v/>
      </c>
      <c r="U17" s="39" t="str">
        <f t="shared" si="14"/>
        <v/>
      </c>
      <c r="V17" s="39" t="str">
        <f t="shared" si="14"/>
        <v/>
      </c>
      <c r="W17" s="39" t="str">
        <f t="shared" si="14"/>
        <v/>
      </c>
      <c r="X17" s="39" t="str">
        <f t="shared" si="14"/>
        <v/>
      </c>
      <c r="Y17" s="39" t="str">
        <f t="shared" si="14"/>
        <v>RH</v>
      </c>
      <c r="Z17" s="39" t="str">
        <f t="shared" si="14"/>
        <v>RH</v>
      </c>
      <c r="AA17" s="39" t="str">
        <f t="shared" si="14"/>
        <v/>
      </c>
      <c r="AB17" s="39" t="str">
        <f t="shared" si="14"/>
        <v/>
      </c>
      <c r="AC17" s="39" t="str">
        <f t="shared" si="14"/>
        <v/>
      </c>
      <c r="AD17" s="39" t="str">
        <f t="shared" si="14"/>
        <v/>
      </c>
      <c r="AE17" s="39" t="str">
        <f t="shared" si="14"/>
        <v/>
      </c>
      <c r="AF17" s="39" t="str">
        <f t="shared" si="14"/>
        <v>RH</v>
      </c>
      <c r="AG17" s="57"/>
      <c r="AH17" s="112">
        <f>COUNTIF(D17:AF17,"RTT")+'Janvier 2020'!AJ17</f>
        <v>0</v>
      </c>
      <c r="AI17" s="109">
        <f t="shared" si="7"/>
        <v>15</v>
      </c>
      <c r="AJ17" s="116">
        <f>COUNTIF(D17:AF17,"CA")+'Janvier 2020'!AL17</f>
        <v>0</v>
      </c>
      <c r="AK17" s="115">
        <f t="shared" si="8"/>
        <v>25</v>
      </c>
      <c r="AL17" s="249"/>
      <c r="AM17" s="92"/>
      <c r="AN17" s="81"/>
      <c r="AO17" s="81">
        <f t="shared" si="10"/>
        <v>0</v>
      </c>
      <c r="AP17" s="95"/>
      <c r="AQ17" s="77"/>
      <c r="AR17" s="64"/>
      <c r="AS17" s="64">
        <f t="shared" si="11"/>
        <v>0</v>
      </c>
      <c r="AT17" s="90"/>
      <c r="AU17" s="77">
        <f t="shared" ca="1" si="2"/>
        <v>0</v>
      </c>
      <c r="AV17" s="120">
        <f>COUNTIF(G17:AH17,"RF")+'Janvier 2020'!AX17</f>
        <v>0</v>
      </c>
      <c r="AW17" s="162">
        <f t="shared" ca="1" si="9"/>
        <v>0</v>
      </c>
      <c r="AX17" s="92"/>
      <c r="AY17" s="81"/>
      <c r="AZ17" s="81">
        <f t="shared" si="12"/>
        <v>0</v>
      </c>
      <c r="BA17" s="167"/>
    </row>
    <row r="18" spans="1:53" ht="12" customHeight="1" x14ac:dyDescent="0.25">
      <c r="A18" s="272"/>
      <c r="B18" s="47">
        <v>11</v>
      </c>
      <c r="C18" s="17"/>
      <c r="D18" s="39" t="str">
        <f t="shared" ref="D18:AF18" si="15">IF(OR(WEEKDAY(D3,2)=6,WEEKDAY(D3,2)=7,WEEKDAY(D3,2)=1),"RH","")</f>
        <v>RH</v>
      </c>
      <c r="E18" s="39" t="str">
        <f t="shared" si="15"/>
        <v>RH</v>
      </c>
      <c r="F18" s="39" t="str">
        <f t="shared" si="15"/>
        <v>RH</v>
      </c>
      <c r="G18" s="39" t="str">
        <f t="shared" si="15"/>
        <v/>
      </c>
      <c r="H18" s="39" t="str">
        <f t="shared" si="15"/>
        <v/>
      </c>
      <c r="I18" s="39" t="str">
        <f t="shared" si="15"/>
        <v/>
      </c>
      <c r="J18" s="39" t="str">
        <f t="shared" si="15"/>
        <v/>
      </c>
      <c r="K18" s="39" t="str">
        <f t="shared" si="15"/>
        <v>RH</v>
      </c>
      <c r="L18" s="39" t="str">
        <f t="shared" si="15"/>
        <v>RH</v>
      </c>
      <c r="M18" s="39" t="str">
        <f t="shared" si="15"/>
        <v>RH</v>
      </c>
      <c r="N18" s="39" t="str">
        <f t="shared" si="15"/>
        <v/>
      </c>
      <c r="O18" s="39" t="str">
        <f t="shared" si="15"/>
        <v/>
      </c>
      <c r="P18" s="39" t="str">
        <f t="shared" si="15"/>
        <v/>
      </c>
      <c r="Q18" s="39" t="str">
        <f t="shared" si="15"/>
        <v/>
      </c>
      <c r="R18" s="39" t="str">
        <f t="shared" si="15"/>
        <v>RH</v>
      </c>
      <c r="S18" s="39" t="str">
        <f t="shared" si="15"/>
        <v>RH</v>
      </c>
      <c r="T18" s="39" t="str">
        <f t="shared" si="15"/>
        <v>RH</v>
      </c>
      <c r="U18" s="39" t="str">
        <f t="shared" si="15"/>
        <v/>
      </c>
      <c r="V18" s="39" t="str">
        <f t="shared" si="15"/>
        <v/>
      </c>
      <c r="W18" s="39" t="str">
        <f t="shared" si="15"/>
        <v/>
      </c>
      <c r="X18" s="39" t="str">
        <f t="shared" si="15"/>
        <v/>
      </c>
      <c r="Y18" s="39" t="str">
        <f t="shared" si="15"/>
        <v>RH</v>
      </c>
      <c r="Z18" s="39" t="str">
        <f t="shared" si="15"/>
        <v>RH</v>
      </c>
      <c r="AA18" s="39" t="str">
        <f t="shared" si="15"/>
        <v>RH</v>
      </c>
      <c r="AB18" s="39" t="str">
        <f t="shared" si="15"/>
        <v/>
      </c>
      <c r="AC18" s="39" t="str">
        <f t="shared" si="15"/>
        <v/>
      </c>
      <c r="AD18" s="39" t="str">
        <f t="shared" si="15"/>
        <v/>
      </c>
      <c r="AE18" s="39" t="str">
        <f t="shared" si="15"/>
        <v/>
      </c>
      <c r="AF18" s="39" t="str">
        <f t="shared" si="15"/>
        <v>RH</v>
      </c>
      <c r="AG18" s="60"/>
      <c r="AH18" s="112">
        <f>COUNTIF(D18:AF18,"RTT")+'Janvier 2020'!AJ18</f>
        <v>0</v>
      </c>
      <c r="AI18" s="109">
        <f t="shared" si="7"/>
        <v>15</v>
      </c>
      <c r="AJ18" s="116">
        <f>COUNTIF(D18:AF18,"CA")+'Janvier 2020'!AL18</f>
        <v>0</v>
      </c>
      <c r="AK18" s="115">
        <f t="shared" si="8"/>
        <v>25</v>
      </c>
      <c r="AL18" s="249"/>
      <c r="AM18" s="92"/>
      <c r="AN18" s="81"/>
      <c r="AO18" s="81">
        <f t="shared" si="10"/>
        <v>0</v>
      </c>
      <c r="AP18" s="95"/>
      <c r="AQ18" s="77"/>
      <c r="AR18" s="64"/>
      <c r="AS18" s="64">
        <f t="shared" si="11"/>
        <v>0</v>
      </c>
      <c r="AT18" s="90"/>
      <c r="AU18" s="77">
        <f t="shared" ca="1" si="2"/>
        <v>0</v>
      </c>
      <c r="AV18" s="120">
        <f>COUNTIF(G18:AH18,"RF")+'Janvier 2020'!AX18</f>
        <v>0</v>
      </c>
      <c r="AW18" s="162">
        <f t="shared" ca="1" si="9"/>
        <v>0</v>
      </c>
      <c r="AX18" s="92"/>
      <c r="AY18" s="81"/>
      <c r="AZ18" s="81">
        <f t="shared" si="12"/>
        <v>0</v>
      </c>
      <c r="BA18" s="167"/>
    </row>
    <row r="19" spans="1:53" ht="12" customHeight="1" x14ac:dyDescent="0.25">
      <c r="A19" s="273" t="s">
        <v>42</v>
      </c>
      <c r="B19" s="47"/>
      <c r="C19" s="17"/>
      <c r="D19" s="39" t="str">
        <f t="shared" ref="D19:AF19" si="16">IF(OR(WEEKDAY(D3,2)=6,WEEKDAY(D3,2)=7,WEEKDAY(D3,2)=1),"RH","")</f>
        <v>RH</v>
      </c>
      <c r="E19" s="39" t="str">
        <f t="shared" si="16"/>
        <v>RH</v>
      </c>
      <c r="F19" s="39" t="str">
        <f t="shared" si="16"/>
        <v>RH</v>
      </c>
      <c r="G19" s="39" t="str">
        <f t="shared" si="16"/>
        <v/>
      </c>
      <c r="H19" s="39" t="str">
        <f t="shared" si="16"/>
        <v/>
      </c>
      <c r="I19" s="39" t="str">
        <f t="shared" si="16"/>
        <v/>
      </c>
      <c r="J19" s="39" t="str">
        <f t="shared" si="16"/>
        <v/>
      </c>
      <c r="K19" s="39" t="str">
        <f t="shared" si="16"/>
        <v>RH</v>
      </c>
      <c r="L19" s="39" t="str">
        <f t="shared" si="16"/>
        <v>RH</v>
      </c>
      <c r="M19" s="39" t="str">
        <f t="shared" si="16"/>
        <v>RH</v>
      </c>
      <c r="N19" s="39" t="str">
        <f t="shared" si="16"/>
        <v/>
      </c>
      <c r="O19" s="39" t="str">
        <f t="shared" si="16"/>
        <v/>
      </c>
      <c r="P19" s="39" t="str">
        <f t="shared" si="16"/>
        <v/>
      </c>
      <c r="Q19" s="39" t="str">
        <f t="shared" si="16"/>
        <v/>
      </c>
      <c r="R19" s="39" t="str">
        <f t="shared" si="16"/>
        <v>RH</v>
      </c>
      <c r="S19" s="39" t="str">
        <f t="shared" si="16"/>
        <v>RH</v>
      </c>
      <c r="T19" s="39" t="str">
        <f t="shared" si="16"/>
        <v>RH</v>
      </c>
      <c r="U19" s="39" t="str">
        <f t="shared" si="16"/>
        <v/>
      </c>
      <c r="V19" s="39" t="str">
        <f t="shared" si="16"/>
        <v/>
      </c>
      <c r="W19" s="39" t="str">
        <f t="shared" si="16"/>
        <v/>
      </c>
      <c r="X19" s="39" t="str">
        <f t="shared" si="16"/>
        <v/>
      </c>
      <c r="Y19" s="39" t="str">
        <f t="shared" si="16"/>
        <v>RH</v>
      </c>
      <c r="Z19" s="39" t="str">
        <f t="shared" si="16"/>
        <v>RH</v>
      </c>
      <c r="AA19" s="39" t="str">
        <f t="shared" si="16"/>
        <v>RH</v>
      </c>
      <c r="AB19" s="39" t="str">
        <f t="shared" si="16"/>
        <v/>
      </c>
      <c r="AC19" s="39" t="str">
        <f t="shared" si="16"/>
        <v/>
      </c>
      <c r="AD19" s="39" t="str">
        <f t="shared" si="16"/>
        <v/>
      </c>
      <c r="AE19" s="39" t="str">
        <f t="shared" si="16"/>
        <v/>
      </c>
      <c r="AF19" s="39" t="str">
        <f t="shared" si="16"/>
        <v>RH</v>
      </c>
      <c r="AG19" s="60"/>
      <c r="AH19" s="112">
        <f>COUNTIF(D19:AF19,"RTT")+'Janvier 2020'!AJ19</f>
        <v>0</v>
      </c>
      <c r="AI19" s="109">
        <f t="shared" si="7"/>
        <v>15</v>
      </c>
      <c r="AJ19" s="116">
        <f>COUNTIF(D19:AF19,"CA")+'Janvier 2020'!AL19</f>
        <v>0</v>
      </c>
      <c r="AK19" s="115">
        <f t="shared" si="8"/>
        <v>25</v>
      </c>
      <c r="AL19" s="249"/>
      <c r="AM19" s="92"/>
      <c r="AN19" s="81"/>
      <c r="AO19" s="81">
        <f t="shared" si="10"/>
        <v>0</v>
      </c>
      <c r="AP19" s="95"/>
      <c r="AQ19" s="77"/>
      <c r="AR19" s="64"/>
      <c r="AS19" s="64">
        <f t="shared" si="11"/>
        <v>0</v>
      </c>
      <c r="AT19" s="90"/>
      <c r="AU19" s="77">
        <f t="shared" ca="1" si="2"/>
        <v>0</v>
      </c>
      <c r="AV19" s="120">
        <f>COUNTIF(G19:AH19,"RF")+'Janvier 2020'!AX19</f>
        <v>0</v>
      </c>
      <c r="AW19" s="162">
        <f t="shared" ca="1" si="9"/>
        <v>0</v>
      </c>
      <c r="AX19" s="92"/>
      <c r="AY19" s="81"/>
      <c r="AZ19" s="81">
        <f t="shared" si="12"/>
        <v>0</v>
      </c>
      <c r="BA19" s="167"/>
    </row>
    <row r="20" spans="1:53" ht="12" customHeight="1" x14ac:dyDescent="0.25">
      <c r="A20" s="274"/>
      <c r="B20" s="47"/>
      <c r="C20" s="20"/>
      <c r="D20" s="39" t="s">
        <v>56</v>
      </c>
      <c r="E20" s="39" t="str">
        <f t="shared" ref="E20:AF20" si="17">IF(OR(WEEKDAY(E3,2)=6,WEEKDAY(E3,2)=7,WEEKDAY(E3,2)=3),"RH","")</f>
        <v>RH</v>
      </c>
      <c r="F20" s="39" t="str">
        <f t="shared" si="17"/>
        <v/>
      </c>
      <c r="G20" s="39" t="str">
        <f t="shared" si="17"/>
        <v/>
      </c>
      <c r="H20" s="39" t="s">
        <v>92</v>
      </c>
      <c r="I20" s="39" t="str">
        <f t="shared" si="17"/>
        <v/>
      </c>
      <c r="J20" s="39" t="str">
        <f t="shared" si="17"/>
        <v/>
      </c>
      <c r="K20" s="39" t="str">
        <f t="shared" si="17"/>
        <v>RH</v>
      </c>
      <c r="L20" s="39" t="str">
        <f t="shared" si="17"/>
        <v>RH</v>
      </c>
      <c r="M20" s="39" t="str">
        <f t="shared" si="17"/>
        <v/>
      </c>
      <c r="N20" s="39" t="str">
        <f t="shared" si="17"/>
        <v/>
      </c>
      <c r="O20" s="39" t="s">
        <v>92</v>
      </c>
      <c r="P20" s="39" t="str">
        <f t="shared" si="17"/>
        <v/>
      </c>
      <c r="Q20" s="39" t="str">
        <f t="shared" si="17"/>
        <v/>
      </c>
      <c r="R20" s="39" t="str">
        <f t="shared" si="17"/>
        <v>RH</v>
      </c>
      <c r="S20" s="39" t="str">
        <f t="shared" si="17"/>
        <v>RH</v>
      </c>
      <c r="T20" s="39" t="str">
        <f t="shared" si="17"/>
        <v/>
      </c>
      <c r="U20" s="39" t="str">
        <f t="shared" si="17"/>
        <v/>
      </c>
      <c r="V20" s="39" t="s">
        <v>92</v>
      </c>
      <c r="W20" s="39" t="str">
        <f t="shared" si="17"/>
        <v/>
      </c>
      <c r="X20" s="39" t="str">
        <f t="shared" si="17"/>
        <v/>
      </c>
      <c r="Y20" s="39" t="str">
        <f t="shared" si="17"/>
        <v>RH</v>
      </c>
      <c r="Z20" s="39" t="str">
        <f t="shared" si="17"/>
        <v>RH</v>
      </c>
      <c r="AA20" s="39" t="str">
        <f t="shared" si="17"/>
        <v/>
      </c>
      <c r="AB20" s="39" t="str">
        <f t="shared" si="17"/>
        <v/>
      </c>
      <c r="AC20" s="39" t="s">
        <v>92</v>
      </c>
      <c r="AD20" s="39" t="str">
        <f t="shared" si="17"/>
        <v/>
      </c>
      <c r="AE20" s="39" t="str">
        <f t="shared" si="17"/>
        <v/>
      </c>
      <c r="AF20" s="39" t="str">
        <f t="shared" si="17"/>
        <v>RH</v>
      </c>
      <c r="AG20" s="57"/>
      <c r="AH20" s="112">
        <f>COUNTIF(D20:AF20,"RTT")+'Janvier 2020'!AJ20</f>
        <v>0</v>
      </c>
      <c r="AI20" s="109">
        <f t="shared" si="7"/>
        <v>15</v>
      </c>
      <c r="AJ20" s="116">
        <f>COUNTIF(D20:AF20,"CA")+'Janvier 2020'!AL20</f>
        <v>0</v>
      </c>
      <c r="AK20" s="115">
        <f t="shared" si="8"/>
        <v>25</v>
      </c>
      <c r="AL20" s="249"/>
      <c r="AM20" s="92"/>
      <c r="AN20" s="81"/>
      <c r="AO20" s="81">
        <f t="shared" si="10"/>
        <v>0</v>
      </c>
      <c r="AP20" s="95"/>
      <c r="AQ20" s="77"/>
      <c r="AR20" s="64"/>
      <c r="AS20" s="64">
        <f t="shared" si="11"/>
        <v>0</v>
      </c>
      <c r="AT20" s="90"/>
      <c r="AU20" s="77">
        <f t="shared" ca="1" si="2"/>
        <v>0</v>
      </c>
      <c r="AV20" s="120">
        <f>COUNTIF(G20:AH20,"RF")+'Janvier 2020'!AX20</f>
        <v>0</v>
      </c>
      <c r="AW20" s="162">
        <f t="shared" ca="1" si="9"/>
        <v>0</v>
      </c>
      <c r="AX20" s="92"/>
      <c r="AY20" s="81"/>
      <c r="AZ20" s="81">
        <f t="shared" si="12"/>
        <v>0</v>
      </c>
      <c r="BA20" s="167"/>
    </row>
    <row r="21" spans="1:53" ht="12" customHeight="1" x14ac:dyDescent="0.25">
      <c r="A21" s="275" t="s">
        <v>43</v>
      </c>
      <c r="B21" s="47"/>
      <c r="C21" s="17"/>
      <c r="D21" s="39" t="str">
        <f t="shared" ref="D21:AF21" si="18">IF(OR(WEEKDAY(D3,2)=6,WEEKDAY(D3,2)=7,WEEKDAY(D3,2)=1),"RH","")</f>
        <v>RH</v>
      </c>
      <c r="E21" s="39" t="str">
        <f t="shared" si="18"/>
        <v>RH</v>
      </c>
      <c r="F21" s="39" t="str">
        <f t="shared" si="18"/>
        <v>RH</v>
      </c>
      <c r="G21" s="39" t="str">
        <f t="shared" si="18"/>
        <v/>
      </c>
      <c r="H21" s="39" t="str">
        <f t="shared" si="18"/>
        <v/>
      </c>
      <c r="I21" s="39" t="str">
        <f t="shared" si="18"/>
        <v/>
      </c>
      <c r="J21" s="39" t="str">
        <f t="shared" si="18"/>
        <v/>
      </c>
      <c r="K21" s="39" t="str">
        <f t="shared" si="18"/>
        <v>RH</v>
      </c>
      <c r="L21" s="39" t="str">
        <f t="shared" si="18"/>
        <v>RH</v>
      </c>
      <c r="M21" s="39" t="str">
        <f t="shared" si="18"/>
        <v>RH</v>
      </c>
      <c r="N21" s="39" t="str">
        <f t="shared" si="18"/>
        <v/>
      </c>
      <c r="O21" s="39" t="str">
        <f t="shared" si="18"/>
        <v/>
      </c>
      <c r="P21" s="39" t="str">
        <f t="shared" si="18"/>
        <v/>
      </c>
      <c r="Q21" s="39" t="str">
        <f t="shared" si="18"/>
        <v/>
      </c>
      <c r="R21" s="39" t="str">
        <f t="shared" si="18"/>
        <v>RH</v>
      </c>
      <c r="S21" s="39" t="str">
        <f t="shared" si="18"/>
        <v>RH</v>
      </c>
      <c r="T21" s="39" t="str">
        <f t="shared" si="18"/>
        <v>RH</v>
      </c>
      <c r="U21" s="39" t="str">
        <f t="shared" si="18"/>
        <v/>
      </c>
      <c r="V21" s="39" t="str">
        <f t="shared" si="18"/>
        <v/>
      </c>
      <c r="W21" s="39" t="str">
        <f t="shared" si="18"/>
        <v/>
      </c>
      <c r="X21" s="39" t="str">
        <f t="shared" si="18"/>
        <v/>
      </c>
      <c r="Y21" s="39" t="str">
        <f t="shared" si="18"/>
        <v>RH</v>
      </c>
      <c r="Z21" s="39" t="str">
        <f t="shared" si="18"/>
        <v>RH</v>
      </c>
      <c r="AA21" s="39" t="str">
        <f t="shared" si="18"/>
        <v>RH</v>
      </c>
      <c r="AB21" s="39" t="str">
        <f t="shared" si="18"/>
        <v/>
      </c>
      <c r="AC21" s="39" t="str">
        <f t="shared" si="18"/>
        <v/>
      </c>
      <c r="AD21" s="39" t="str">
        <f t="shared" si="18"/>
        <v/>
      </c>
      <c r="AE21" s="39" t="str">
        <f t="shared" si="18"/>
        <v/>
      </c>
      <c r="AF21" s="39" t="str">
        <f t="shared" si="18"/>
        <v>RH</v>
      </c>
      <c r="AG21" s="60"/>
      <c r="AH21" s="112">
        <f>COUNTIF(D21:AF21,"RTT")+'Janvier 2020'!AJ21</f>
        <v>0</v>
      </c>
      <c r="AI21" s="109">
        <f t="shared" si="7"/>
        <v>15</v>
      </c>
      <c r="AJ21" s="116">
        <f>COUNTIF(D21:AF21,"CA")+'Janvier 2020'!AL21</f>
        <v>0</v>
      </c>
      <c r="AK21" s="115">
        <f t="shared" si="8"/>
        <v>25</v>
      </c>
      <c r="AL21" s="249"/>
      <c r="AM21" s="92"/>
      <c r="AN21" s="81"/>
      <c r="AO21" s="81">
        <f t="shared" si="10"/>
        <v>0</v>
      </c>
      <c r="AP21" s="95"/>
      <c r="AQ21" s="77"/>
      <c r="AR21" s="64"/>
      <c r="AS21" s="64">
        <f t="shared" si="11"/>
        <v>0</v>
      </c>
      <c r="AT21" s="90"/>
      <c r="AU21" s="77">
        <f t="shared" ca="1" si="2"/>
        <v>0</v>
      </c>
      <c r="AV21" s="120">
        <f>COUNTIF(G21:AH21,"RF")+'Janvier 2020'!AX21</f>
        <v>0</v>
      </c>
      <c r="AW21" s="162">
        <f t="shared" ca="1" si="9"/>
        <v>0</v>
      </c>
      <c r="AX21" s="92"/>
      <c r="AY21" s="81"/>
      <c r="AZ21" s="81">
        <f t="shared" si="12"/>
        <v>0</v>
      </c>
      <c r="BA21" s="167"/>
    </row>
    <row r="22" spans="1:53" ht="12" customHeight="1" x14ac:dyDescent="0.25">
      <c r="A22" s="272"/>
      <c r="B22" s="47">
        <v>12</v>
      </c>
      <c r="C22" s="17"/>
      <c r="D22" s="39" t="str">
        <f t="shared" ref="D22:AF22" si="19">IF(OR(WEEKDAY(D3,2)=6,WEEKDAY(D3,2)=7,WEEKDAY(D3,2)=5),"RH","")</f>
        <v>RH</v>
      </c>
      <c r="E22" s="39" t="str">
        <f t="shared" si="19"/>
        <v>RH</v>
      </c>
      <c r="F22" s="39" t="str">
        <f t="shared" si="19"/>
        <v/>
      </c>
      <c r="G22" s="39" t="str">
        <f t="shared" si="19"/>
        <v/>
      </c>
      <c r="H22" s="39" t="str">
        <f t="shared" si="19"/>
        <v/>
      </c>
      <c r="I22" s="39" t="str">
        <f t="shared" si="19"/>
        <v/>
      </c>
      <c r="J22" s="39" t="str">
        <f t="shared" si="19"/>
        <v>RH</v>
      </c>
      <c r="K22" s="39" t="str">
        <f t="shared" si="19"/>
        <v>RH</v>
      </c>
      <c r="L22" s="39" t="str">
        <f t="shared" si="19"/>
        <v>RH</v>
      </c>
      <c r="M22" s="39" t="str">
        <f t="shared" si="19"/>
        <v/>
      </c>
      <c r="N22" s="39" t="str">
        <f t="shared" si="19"/>
        <v/>
      </c>
      <c r="O22" s="39" t="str">
        <f t="shared" si="19"/>
        <v/>
      </c>
      <c r="P22" s="39" t="str">
        <f t="shared" si="19"/>
        <v/>
      </c>
      <c r="Q22" s="39" t="str">
        <f t="shared" si="19"/>
        <v>RH</v>
      </c>
      <c r="R22" s="39" t="str">
        <f t="shared" si="19"/>
        <v>RH</v>
      </c>
      <c r="S22" s="39" t="str">
        <f t="shared" si="19"/>
        <v>RH</v>
      </c>
      <c r="T22" s="39" t="str">
        <f t="shared" si="19"/>
        <v/>
      </c>
      <c r="U22" s="39" t="str">
        <f t="shared" si="19"/>
        <v/>
      </c>
      <c r="V22" s="39" t="str">
        <f t="shared" si="19"/>
        <v/>
      </c>
      <c r="W22" s="39" t="str">
        <f t="shared" si="19"/>
        <v/>
      </c>
      <c r="X22" s="39" t="str">
        <f t="shared" si="19"/>
        <v>RH</v>
      </c>
      <c r="Y22" s="39" t="str">
        <f t="shared" si="19"/>
        <v>RH</v>
      </c>
      <c r="Z22" s="39" t="str">
        <f t="shared" si="19"/>
        <v>RH</v>
      </c>
      <c r="AA22" s="39" t="str">
        <f t="shared" si="19"/>
        <v/>
      </c>
      <c r="AB22" s="39" t="str">
        <f t="shared" si="19"/>
        <v/>
      </c>
      <c r="AC22" s="39" t="str">
        <f t="shared" si="19"/>
        <v/>
      </c>
      <c r="AD22" s="39" t="str">
        <f t="shared" si="19"/>
        <v/>
      </c>
      <c r="AE22" s="39" t="str">
        <f t="shared" si="19"/>
        <v>RH</v>
      </c>
      <c r="AF22" s="39" t="str">
        <f t="shared" si="19"/>
        <v>RH</v>
      </c>
      <c r="AG22" s="60"/>
      <c r="AH22" s="112">
        <f>COUNTIF(D22:AF22,"RTT")+'Janvier 2020'!AJ22</f>
        <v>0</v>
      </c>
      <c r="AI22" s="109">
        <f t="shared" si="7"/>
        <v>15</v>
      </c>
      <c r="AJ22" s="116">
        <f>COUNTIF(D22:AF22,"CA")+'Janvier 2020'!AL22</f>
        <v>0</v>
      </c>
      <c r="AK22" s="115">
        <f t="shared" si="8"/>
        <v>25</v>
      </c>
      <c r="AL22" s="249"/>
      <c r="AM22" s="92"/>
      <c r="AN22" s="81"/>
      <c r="AO22" s="81">
        <f t="shared" si="10"/>
        <v>0</v>
      </c>
      <c r="AP22" s="95"/>
      <c r="AQ22" s="77"/>
      <c r="AR22" s="64"/>
      <c r="AS22" s="64">
        <f t="shared" si="11"/>
        <v>0</v>
      </c>
      <c r="AT22" s="90"/>
      <c r="AU22" s="77">
        <f t="shared" ca="1" si="2"/>
        <v>0</v>
      </c>
      <c r="AV22" s="120">
        <f>COUNTIF(G22:AH22,"RF")+'Janvier 2020'!AX22</f>
        <v>0</v>
      </c>
      <c r="AW22" s="162">
        <f t="shared" ca="1" si="9"/>
        <v>0</v>
      </c>
      <c r="AX22" s="92"/>
      <c r="AY22" s="81"/>
      <c r="AZ22" s="81">
        <f t="shared" si="12"/>
        <v>0</v>
      </c>
      <c r="BA22" s="167"/>
    </row>
    <row r="23" spans="1:53" ht="12" customHeight="1" x14ac:dyDescent="0.25">
      <c r="A23" s="272"/>
      <c r="B23" s="47"/>
      <c r="C23" s="17"/>
      <c r="D23" s="39" t="str">
        <f t="shared" ref="D23:AF23" si="20">IF(OR(WEEKDAY(D3,2)=6,WEEKDAY(D3,2)=7,WEEKDAY(D3,2)=1),"RH","")</f>
        <v>RH</v>
      </c>
      <c r="E23" s="39" t="str">
        <f t="shared" si="20"/>
        <v>RH</v>
      </c>
      <c r="F23" s="39" t="str">
        <f t="shared" si="20"/>
        <v>RH</v>
      </c>
      <c r="G23" s="39" t="str">
        <f t="shared" si="20"/>
        <v/>
      </c>
      <c r="H23" s="39" t="str">
        <f t="shared" si="20"/>
        <v/>
      </c>
      <c r="I23" s="39" t="str">
        <f t="shared" si="20"/>
        <v/>
      </c>
      <c r="J23" s="39" t="str">
        <f t="shared" si="20"/>
        <v/>
      </c>
      <c r="K23" s="39" t="str">
        <f t="shared" si="20"/>
        <v>RH</v>
      </c>
      <c r="L23" s="39" t="str">
        <f t="shared" si="20"/>
        <v>RH</v>
      </c>
      <c r="M23" s="39" t="str">
        <f t="shared" si="20"/>
        <v>RH</v>
      </c>
      <c r="N23" s="39" t="str">
        <f t="shared" si="20"/>
        <v/>
      </c>
      <c r="O23" s="39" t="str">
        <f t="shared" si="20"/>
        <v/>
      </c>
      <c r="P23" s="39" t="str">
        <f t="shared" si="20"/>
        <v/>
      </c>
      <c r="Q23" s="39" t="str">
        <f t="shared" si="20"/>
        <v/>
      </c>
      <c r="R23" s="39" t="str">
        <f t="shared" si="20"/>
        <v>RH</v>
      </c>
      <c r="S23" s="39" t="str">
        <f t="shared" si="20"/>
        <v>RH</v>
      </c>
      <c r="T23" s="39" t="str">
        <f t="shared" si="20"/>
        <v>RH</v>
      </c>
      <c r="U23" s="39" t="str">
        <f t="shared" si="20"/>
        <v/>
      </c>
      <c r="V23" s="39" t="str">
        <f t="shared" si="20"/>
        <v/>
      </c>
      <c r="W23" s="39" t="str">
        <f t="shared" si="20"/>
        <v/>
      </c>
      <c r="X23" s="39" t="str">
        <f t="shared" si="20"/>
        <v/>
      </c>
      <c r="Y23" s="39" t="str">
        <f t="shared" si="20"/>
        <v>RH</v>
      </c>
      <c r="Z23" s="39" t="str">
        <f t="shared" si="20"/>
        <v>RH</v>
      </c>
      <c r="AA23" s="39" t="str">
        <f t="shared" si="20"/>
        <v>RH</v>
      </c>
      <c r="AB23" s="39" t="str">
        <f t="shared" si="20"/>
        <v/>
      </c>
      <c r="AC23" s="39" t="str">
        <f t="shared" si="20"/>
        <v/>
      </c>
      <c r="AD23" s="39" t="str">
        <f t="shared" si="20"/>
        <v/>
      </c>
      <c r="AE23" s="39" t="str">
        <f t="shared" si="20"/>
        <v/>
      </c>
      <c r="AF23" s="39" t="str">
        <f t="shared" si="20"/>
        <v>RH</v>
      </c>
      <c r="AG23" s="60"/>
      <c r="AH23" s="112">
        <f>COUNTIF(D23:AF23,"RTT")+'Janvier 2020'!AJ23</f>
        <v>0</v>
      </c>
      <c r="AI23" s="109">
        <f t="shared" si="7"/>
        <v>15</v>
      </c>
      <c r="AJ23" s="116">
        <f>COUNTIF(D23:AF23,"CA")+'Janvier 2020'!AL23</f>
        <v>0</v>
      </c>
      <c r="AK23" s="115">
        <f t="shared" si="8"/>
        <v>25</v>
      </c>
      <c r="AL23" s="249"/>
      <c r="AM23" s="92"/>
      <c r="AN23" s="81"/>
      <c r="AO23" s="81">
        <f t="shared" si="10"/>
        <v>0</v>
      </c>
      <c r="AP23" s="95"/>
      <c r="AQ23" s="77"/>
      <c r="AR23" s="64"/>
      <c r="AS23" s="64">
        <f t="shared" si="11"/>
        <v>0</v>
      </c>
      <c r="AT23" s="90"/>
      <c r="AU23" s="77">
        <f t="shared" ca="1" si="2"/>
        <v>0</v>
      </c>
      <c r="AV23" s="120">
        <f>COUNTIF(G23:AH23,"RF")+'Janvier 2020'!AX23</f>
        <v>0</v>
      </c>
      <c r="AW23" s="162">
        <f t="shared" ca="1" si="9"/>
        <v>0</v>
      </c>
      <c r="AX23" s="92"/>
      <c r="AY23" s="81"/>
      <c r="AZ23" s="81">
        <f t="shared" si="12"/>
        <v>0</v>
      </c>
      <c r="BA23" s="167"/>
    </row>
    <row r="24" spans="1:53" s="6" customFormat="1" ht="12" customHeight="1" thickBot="1" x14ac:dyDescent="0.3">
      <c r="A24" s="276"/>
      <c r="B24" s="47"/>
      <c r="C24" s="17"/>
      <c r="D24" s="39" t="str">
        <f t="shared" ref="D24:AF24" si="21">IF(OR(WEEKDAY(D3,2)=6,WEEKDAY(D3,2)=7,WEEKDAY(D3,2)=2),"RH","")</f>
        <v>RH</v>
      </c>
      <c r="E24" s="39" t="str">
        <f t="shared" si="21"/>
        <v>RH</v>
      </c>
      <c r="F24" s="39" t="str">
        <f t="shared" si="21"/>
        <v/>
      </c>
      <c r="G24" s="39" t="str">
        <f t="shared" si="21"/>
        <v>RH</v>
      </c>
      <c r="H24" s="39" t="str">
        <f t="shared" si="21"/>
        <v/>
      </c>
      <c r="I24" s="39" t="str">
        <f t="shared" si="21"/>
        <v/>
      </c>
      <c r="J24" s="39" t="str">
        <f t="shared" si="21"/>
        <v/>
      </c>
      <c r="K24" s="39" t="str">
        <f t="shared" si="21"/>
        <v>RH</v>
      </c>
      <c r="L24" s="39" t="str">
        <f t="shared" si="21"/>
        <v>RH</v>
      </c>
      <c r="M24" s="39" t="str">
        <f t="shared" si="21"/>
        <v/>
      </c>
      <c r="N24" s="39" t="str">
        <f t="shared" si="21"/>
        <v>RH</v>
      </c>
      <c r="O24" s="39" t="str">
        <f t="shared" si="21"/>
        <v/>
      </c>
      <c r="P24" s="39" t="str">
        <f t="shared" si="21"/>
        <v/>
      </c>
      <c r="Q24" s="39" t="str">
        <f t="shared" si="21"/>
        <v/>
      </c>
      <c r="R24" s="39" t="str">
        <f t="shared" si="21"/>
        <v>RH</v>
      </c>
      <c r="S24" s="39" t="str">
        <f t="shared" si="21"/>
        <v>RH</v>
      </c>
      <c r="T24" s="39" t="str">
        <f t="shared" si="21"/>
        <v/>
      </c>
      <c r="U24" s="39" t="str">
        <f t="shared" si="21"/>
        <v>RH</v>
      </c>
      <c r="V24" s="39" t="str">
        <f t="shared" si="21"/>
        <v/>
      </c>
      <c r="W24" s="39" t="str">
        <f t="shared" si="21"/>
        <v/>
      </c>
      <c r="X24" s="39" t="str">
        <f t="shared" si="21"/>
        <v/>
      </c>
      <c r="Y24" s="39" t="str">
        <f t="shared" si="21"/>
        <v>RH</v>
      </c>
      <c r="Z24" s="39" t="str">
        <f t="shared" si="21"/>
        <v>RH</v>
      </c>
      <c r="AA24" s="39" t="str">
        <f t="shared" si="21"/>
        <v/>
      </c>
      <c r="AB24" s="39" t="str">
        <f t="shared" si="21"/>
        <v>RH</v>
      </c>
      <c r="AC24" s="39" t="str">
        <f t="shared" si="21"/>
        <v/>
      </c>
      <c r="AD24" s="39" t="str">
        <f t="shared" si="21"/>
        <v/>
      </c>
      <c r="AE24" s="39" t="str">
        <f t="shared" si="21"/>
        <v/>
      </c>
      <c r="AF24" s="39" t="str">
        <f t="shared" si="21"/>
        <v>RH</v>
      </c>
      <c r="AG24" s="60"/>
      <c r="AH24" s="112">
        <f>COUNTIF(D24:AF24,"RTT")+'Janvier 2020'!AJ24</f>
        <v>0</v>
      </c>
      <c r="AI24" s="109">
        <f>0 -(AH24)</f>
        <v>0</v>
      </c>
      <c r="AJ24" s="116">
        <f>COUNTIF(D24:AF24,"CA")+'Janvier 2020'!AL24</f>
        <v>0</v>
      </c>
      <c r="AK24" s="115">
        <f t="shared" si="8"/>
        <v>25</v>
      </c>
      <c r="AL24" s="249"/>
      <c r="AM24" s="92"/>
      <c r="AN24" s="81"/>
      <c r="AO24" s="81">
        <f t="shared" si="10"/>
        <v>0</v>
      </c>
      <c r="AP24" s="95"/>
      <c r="AQ24" s="77"/>
      <c r="AR24" s="64"/>
      <c r="AS24" s="64">
        <f t="shared" si="11"/>
        <v>0</v>
      </c>
      <c r="AT24" s="90"/>
      <c r="AU24" s="77">
        <f t="shared" ca="1" si="2"/>
        <v>0</v>
      </c>
      <c r="AV24" s="120">
        <f>COUNTIF(G24:AH24,"RF")+'Janvier 2020'!AX24</f>
        <v>0</v>
      </c>
      <c r="AW24" s="162">
        <f t="shared" ca="1" si="9"/>
        <v>0</v>
      </c>
      <c r="AX24" s="92"/>
      <c r="AY24" s="81"/>
      <c r="AZ24" s="81">
        <f t="shared" si="12"/>
        <v>0</v>
      </c>
      <c r="BA24" s="167"/>
    </row>
    <row r="25" spans="1:53" ht="2.25" customHeight="1" thickBot="1" x14ac:dyDescent="0.3">
      <c r="A25" s="14"/>
      <c r="B25" s="47"/>
      <c r="C25" s="17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61"/>
      <c r="AH25" s="112"/>
      <c r="AI25" s="109"/>
      <c r="AJ25" s="116"/>
      <c r="AK25" s="115"/>
      <c r="AL25" s="249"/>
      <c r="AM25" s="92"/>
      <c r="AN25" s="81"/>
      <c r="AO25" s="81"/>
      <c r="AP25" s="95"/>
      <c r="AQ25" s="77"/>
      <c r="AR25" s="64"/>
      <c r="AS25" s="64"/>
      <c r="AT25" s="90"/>
      <c r="AU25" s="118"/>
      <c r="AV25" s="120"/>
      <c r="AW25" s="163"/>
      <c r="AX25" s="92"/>
      <c r="AY25" s="81"/>
      <c r="AZ25" s="81"/>
      <c r="BA25" s="167"/>
    </row>
    <row r="26" spans="1:53" ht="12" customHeight="1" x14ac:dyDescent="0.25">
      <c r="A26" s="277" t="s">
        <v>44</v>
      </c>
      <c r="B26" s="48">
        <v>13</v>
      </c>
      <c r="C26" s="20"/>
      <c r="D26" s="39" t="str">
        <f t="shared" ref="D26:AF26" si="22">IF(OR(WEEKDAY(D3,2)=6,WEEKDAY(D3,2)=7,WEEKDAY(D3,2)=3),"RH","")</f>
        <v>RH</v>
      </c>
      <c r="E26" s="39" t="str">
        <f t="shared" si="22"/>
        <v>RH</v>
      </c>
      <c r="F26" s="39" t="str">
        <f t="shared" si="22"/>
        <v/>
      </c>
      <c r="G26" s="39" t="str">
        <f t="shared" si="22"/>
        <v/>
      </c>
      <c r="H26" s="39" t="str">
        <f t="shared" si="22"/>
        <v>RH</v>
      </c>
      <c r="I26" s="39" t="str">
        <f t="shared" si="22"/>
        <v/>
      </c>
      <c r="J26" s="39" t="str">
        <f t="shared" si="22"/>
        <v/>
      </c>
      <c r="K26" s="39" t="str">
        <f t="shared" si="22"/>
        <v>RH</v>
      </c>
      <c r="L26" s="39" t="str">
        <f t="shared" si="22"/>
        <v>RH</v>
      </c>
      <c r="M26" s="39" t="str">
        <f t="shared" si="22"/>
        <v/>
      </c>
      <c r="N26" s="39" t="str">
        <f t="shared" si="22"/>
        <v/>
      </c>
      <c r="O26" s="39" t="str">
        <f t="shared" si="22"/>
        <v>RH</v>
      </c>
      <c r="P26" s="39" t="str">
        <f t="shared" si="22"/>
        <v/>
      </c>
      <c r="Q26" s="39" t="str">
        <f t="shared" si="22"/>
        <v/>
      </c>
      <c r="R26" s="39" t="str">
        <f t="shared" si="22"/>
        <v>RH</v>
      </c>
      <c r="S26" s="39" t="str">
        <f t="shared" si="22"/>
        <v>RH</v>
      </c>
      <c r="T26" s="39" t="str">
        <f t="shared" si="22"/>
        <v/>
      </c>
      <c r="U26" s="39" t="str">
        <f t="shared" si="22"/>
        <v/>
      </c>
      <c r="V26" s="39" t="str">
        <f t="shared" si="22"/>
        <v>RH</v>
      </c>
      <c r="W26" s="39" t="str">
        <f t="shared" si="22"/>
        <v/>
      </c>
      <c r="X26" s="39" t="str">
        <f t="shared" si="22"/>
        <v/>
      </c>
      <c r="Y26" s="39" t="str">
        <f t="shared" si="22"/>
        <v>RH</v>
      </c>
      <c r="Z26" s="39" t="str">
        <f t="shared" si="22"/>
        <v>RH</v>
      </c>
      <c r="AA26" s="39" t="str">
        <f t="shared" si="22"/>
        <v/>
      </c>
      <c r="AB26" s="39" t="str">
        <f t="shared" si="22"/>
        <v/>
      </c>
      <c r="AC26" s="39" t="str">
        <f t="shared" si="22"/>
        <v>RH</v>
      </c>
      <c r="AD26" s="39" t="str">
        <f t="shared" si="22"/>
        <v/>
      </c>
      <c r="AE26" s="39" t="str">
        <f t="shared" si="22"/>
        <v/>
      </c>
      <c r="AF26" s="39" t="str">
        <f t="shared" si="22"/>
        <v>RH</v>
      </c>
      <c r="AG26" s="60"/>
      <c r="AH26" s="112">
        <f>COUNTIF(D26:AF26,"RTT")+'Janvier 2020'!AJ26</f>
        <v>0</v>
      </c>
      <c r="AI26" s="109">
        <f>0 -(AH26)</f>
        <v>0</v>
      </c>
      <c r="AJ26" s="116">
        <f>COUNTIF(D26:AF26,"CA")+'Janvier 2020'!AL26</f>
        <v>0</v>
      </c>
      <c r="AK26" s="115">
        <f t="shared" si="8"/>
        <v>25</v>
      </c>
      <c r="AL26" s="249"/>
      <c r="AM26" s="92"/>
      <c r="AN26" s="81"/>
      <c r="AO26" s="81">
        <f t="shared" ref="AO26:AO33" si="23">COUNTIF(E26:AF26,"HS")</f>
        <v>0</v>
      </c>
      <c r="AP26" s="95"/>
      <c r="AQ26" s="77"/>
      <c r="AR26" s="64"/>
      <c r="AS26" s="64">
        <f t="shared" ref="AS26:AS33" si="24">COUNTIF(G26:AG26,"jdf")</f>
        <v>0</v>
      </c>
      <c r="AT26" s="90"/>
      <c r="AU26" s="77">
        <f t="shared" ca="1" si="2"/>
        <v>0</v>
      </c>
      <c r="AV26" s="120">
        <f>COUNTIF(G26:AH26,"RF")+'Janvier 2020'!AX26</f>
        <v>0</v>
      </c>
      <c r="AW26" s="162">
        <f t="shared" ca="1" si="9"/>
        <v>0</v>
      </c>
      <c r="AX26" s="92"/>
      <c r="AY26" s="81"/>
      <c r="AZ26" s="81">
        <f t="shared" ref="AZ26:AZ33" si="25">COUNTIF(K26:AJ26,"FR")</f>
        <v>0</v>
      </c>
      <c r="BA26" s="167"/>
    </row>
    <row r="27" spans="1:53" ht="12" customHeight="1" x14ac:dyDescent="0.25">
      <c r="A27" s="278"/>
      <c r="B27" s="48"/>
      <c r="C27" s="17"/>
      <c r="D27" s="39" t="str">
        <f>IF(OR(WEEKDAY(D3,2)=6,WEEKDAY(D3,2)=7,WEEKDAY(D3,2)=3),"RH","")</f>
        <v>RH</v>
      </c>
      <c r="E27" s="39" t="str">
        <f t="shared" ref="E27:AF27" si="26">IF(OR(WEEKDAY(E3,2)=6,WEEKDAY(E3,2)=7,WEEKDAY(E3,2)=3),"RH","")</f>
        <v>RH</v>
      </c>
      <c r="F27" s="39" t="str">
        <f t="shared" si="26"/>
        <v/>
      </c>
      <c r="G27" s="39" t="str">
        <f t="shared" si="26"/>
        <v/>
      </c>
      <c r="H27" s="39" t="str">
        <f t="shared" si="26"/>
        <v>RH</v>
      </c>
      <c r="I27" s="39" t="str">
        <f t="shared" si="26"/>
        <v/>
      </c>
      <c r="J27" s="39" t="str">
        <f t="shared" si="26"/>
        <v/>
      </c>
      <c r="K27" s="39" t="str">
        <f t="shared" si="26"/>
        <v>RH</v>
      </c>
      <c r="L27" s="39" t="str">
        <f t="shared" si="26"/>
        <v>RH</v>
      </c>
      <c r="M27" s="39" t="str">
        <f t="shared" si="26"/>
        <v/>
      </c>
      <c r="N27" s="39" t="str">
        <f t="shared" si="26"/>
        <v/>
      </c>
      <c r="O27" s="39" t="str">
        <f t="shared" si="26"/>
        <v>RH</v>
      </c>
      <c r="P27" s="39" t="str">
        <f t="shared" si="26"/>
        <v/>
      </c>
      <c r="Q27" s="39" t="str">
        <f t="shared" si="26"/>
        <v/>
      </c>
      <c r="R27" s="39" t="str">
        <f t="shared" si="26"/>
        <v>RH</v>
      </c>
      <c r="S27" s="39" t="str">
        <f t="shared" si="26"/>
        <v>RH</v>
      </c>
      <c r="T27" s="39" t="str">
        <f t="shared" si="26"/>
        <v/>
      </c>
      <c r="U27" s="39" t="str">
        <f t="shared" si="26"/>
        <v/>
      </c>
      <c r="V27" s="39" t="str">
        <f t="shared" si="26"/>
        <v>RH</v>
      </c>
      <c r="W27" s="39" t="str">
        <f t="shared" si="26"/>
        <v/>
      </c>
      <c r="X27" s="39" t="str">
        <f t="shared" si="26"/>
        <v/>
      </c>
      <c r="Y27" s="39" t="str">
        <f t="shared" si="26"/>
        <v>RH</v>
      </c>
      <c r="Z27" s="39" t="str">
        <f t="shared" si="26"/>
        <v>RH</v>
      </c>
      <c r="AA27" s="39" t="str">
        <f t="shared" si="26"/>
        <v/>
      </c>
      <c r="AB27" s="39" t="str">
        <f t="shared" si="26"/>
        <v/>
      </c>
      <c r="AC27" s="39" t="str">
        <f t="shared" si="26"/>
        <v>RH</v>
      </c>
      <c r="AD27" s="39" t="str">
        <f t="shared" si="26"/>
        <v/>
      </c>
      <c r="AE27" s="39" t="str">
        <f t="shared" si="26"/>
        <v/>
      </c>
      <c r="AF27" s="39" t="str">
        <f t="shared" si="26"/>
        <v>RH</v>
      </c>
      <c r="AG27" s="60"/>
      <c r="AH27" s="112">
        <f>COUNTIF(D27:AF27,"RTT")+'Janvier 2020'!AJ27</f>
        <v>0</v>
      </c>
      <c r="AI27" s="109">
        <f t="shared" si="7"/>
        <v>15</v>
      </c>
      <c r="AJ27" s="116">
        <f>COUNTIF(D27:AF27,"CA")+'Janvier 2020'!AL27</f>
        <v>0</v>
      </c>
      <c r="AK27" s="115">
        <f t="shared" si="8"/>
        <v>25</v>
      </c>
      <c r="AL27" s="249"/>
      <c r="AM27" s="92"/>
      <c r="AN27" s="81"/>
      <c r="AO27" s="81">
        <f t="shared" si="23"/>
        <v>0</v>
      </c>
      <c r="AP27" s="95"/>
      <c r="AQ27" s="77"/>
      <c r="AR27" s="64"/>
      <c r="AS27" s="64">
        <f t="shared" si="24"/>
        <v>0</v>
      </c>
      <c r="AT27" s="90"/>
      <c r="AU27" s="77">
        <f t="shared" ca="1" si="2"/>
        <v>0</v>
      </c>
      <c r="AV27" s="120">
        <f>COUNTIF(G27:AH27,"RF")+'Janvier 2020'!AX27</f>
        <v>0</v>
      </c>
      <c r="AW27" s="162">
        <f t="shared" ca="1" si="9"/>
        <v>0</v>
      </c>
      <c r="AX27" s="92"/>
      <c r="AY27" s="81"/>
      <c r="AZ27" s="81">
        <f t="shared" si="25"/>
        <v>0</v>
      </c>
      <c r="BA27" s="167"/>
    </row>
    <row r="28" spans="1:53" ht="12" customHeight="1" x14ac:dyDescent="0.25">
      <c r="A28" s="278"/>
      <c r="B28" s="48"/>
      <c r="C28" s="20"/>
      <c r="D28" s="39" t="str">
        <f t="shared" ref="D28:AF28" si="27">IF(OR(WEEKDAY(D3,2)=6,WEEKDAY(D3,2)=7,WEEKDAY(D3,2)=4),"RH","")</f>
        <v>RH</v>
      </c>
      <c r="E28" s="39" t="str">
        <f t="shared" si="27"/>
        <v>RH</v>
      </c>
      <c r="F28" s="39" t="str">
        <f t="shared" si="27"/>
        <v/>
      </c>
      <c r="G28" s="39" t="str">
        <f t="shared" si="27"/>
        <v/>
      </c>
      <c r="H28" s="39" t="str">
        <f t="shared" si="27"/>
        <v/>
      </c>
      <c r="I28" s="39" t="str">
        <f t="shared" si="27"/>
        <v>RH</v>
      </c>
      <c r="J28" s="39" t="str">
        <f t="shared" si="27"/>
        <v/>
      </c>
      <c r="K28" s="39" t="str">
        <f t="shared" si="27"/>
        <v>RH</v>
      </c>
      <c r="L28" s="39" t="str">
        <f t="shared" si="27"/>
        <v>RH</v>
      </c>
      <c r="M28" s="39" t="str">
        <f t="shared" si="27"/>
        <v/>
      </c>
      <c r="N28" s="39" t="str">
        <f t="shared" si="27"/>
        <v/>
      </c>
      <c r="O28" s="39" t="str">
        <f t="shared" si="27"/>
        <v/>
      </c>
      <c r="P28" s="39" t="str">
        <f t="shared" si="27"/>
        <v>RH</v>
      </c>
      <c r="Q28" s="39" t="str">
        <f t="shared" si="27"/>
        <v/>
      </c>
      <c r="R28" s="39" t="str">
        <f t="shared" si="27"/>
        <v>RH</v>
      </c>
      <c r="S28" s="39" t="str">
        <f t="shared" si="27"/>
        <v>RH</v>
      </c>
      <c r="T28" s="39" t="str">
        <f t="shared" si="27"/>
        <v/>
      </c>
      <c r="U28" s="39" t="str">
        <f t="shared" si="27"/>
        <v/>
      </c>
      <c r="V28" s="39" t="str">
        <f t="shared" si="27"/>
        <v/>
      </c>
      <c r="W28" s="39" t="str">
        <f t="shared" si="27"/>
        <v>RH</v>
      </c>
      <c r="X28" s="39" t="str">
        <f t="shared" si="27"/>
        <v/>
      </c>
      <c r="Y28" s="39" t="str">
        <f t="shared" si="27"/>
        <v>RH</v>
      </c>
      <c r="Z28" s="39" t="str">
        <f t="shared" si="27"/>
        <v>RH</v>
      </c>
      <c r="AA28" s="39" t="str">
        <f t="shared" si="27"/>
        <v/>
      </c>
      <c r="AB28" s="39" t="str">
        <f t="shared" si="27"/>
        <v/>
      </c>
      <c r="AC28" s="39" t="str">
        <f t="shared" si="27"/>
        <v/>
      </c>
      <c r="AD28" s="39" t="str">
        <f t="shared" si="27"/>
        <v>RH</v>
      </c>
      <c r="AE28" s="39" t="str">
        <f t="shared" si="27"/>
        <v/>
      </c>
      <c r="AF28" s="39" t="str">
        <f t="shared" si="27"/>
        <v>RH</v>
      </c>
      <c r="AG28" s="60"/>
      <c r="AH28" s="112">
        <f>COUNTIF(D28:AF28,"RTT")+'Janvier 2020'!AJ28</f>
        <v>0</v>
      </c>
      <c r="AI28" s="109">
        <f t="shared" si="7"/>
        <v>15</v>
      </c>
      <c r="AJ28" s="116">
        <f>COUNTIF(D28:AF28,"CA")+'Janvier 2020'!AL28</f>
        <v>0</v>
      </c>
      <c r="AK28" s="115">
        <f t="shared" si="8"/>
        <v>25</v>
      </c>
      <c r="AL28" s="249"/>
      <c r="AM28" s="92"/>
      <c r="AN28" s="81"/>
      <c r="AO28" s="81">
        <f t="shared" si="23"/>
        <v>0</v>
      </c>
      <c r="AP28" s="95"/>
      <c r="AQ28" s="77"/>
      <c r="AR28" s="64"/>
      <c r="AS28" s="64">
        <f t="shared" si="24"/>
        <v>0</v>
      </c>
      <c r="AT28" s="90"/>
      <c r="AU28" s="77">
        <f t="shared" ca="1" si="2"/>
        <v>0</v>
      </c>
      <c r="AV28" s="120">
        <f>COUNTIF(G28:AH28,"RF")+'Janvier 2020'!AX28</f>
        <v>0</v>
      </c>
      <c r="AW28" s="162">
        <f t="shared" ca="1" si="9"/>
        <v>0</v>
      </c>
      <c r="AX28" s="92"/>
      <c r="AY28" s="81"/>
      <c r="AZ28" s="81">
        <f t="shared" si="25"/>
        <v>0</v>
      </c>
      <c r="BA28" s="167"/>
    </row>
    <row r="29" spans="1:53" ht="12" customHeight="1" thickBot="1" x14ac:dyDescent="0.3">
      <c r="A29" s="279"/>
      <c r="B29" s="48"/>
      <c r="C29" s="20"/>
      <c r="D29" s="39" t="str">
        <f t="shared" ref="D29:AF29" si="28">IF(OR(WEEKDAY(D3,2)=6,WEEKDAY(D3,2)=7,WEEKDAY(D3,2)=5),"RH","")</f>
        <v>RH</v>
      </c>
      <c r="E29" s="39" t="str">
        <f t="shared" si="28"/>
        <v>RH</v>
      </c>
      <c r="F29" s="39" t="str">
        <f t="shared" si="28"/>
        <v/>
      </c>
      <c r="G29" s="39" t="str">
        <f t="shared" si="28"/>
        <v/>
      </c>
      <c r="H29" s="39" t="str">
        <f t="shared" si="28"/>
        <v/>
      </c>
      <c r="I29" s="39" t="str">
        <f t="shared" si="28"/>
        <v/>
      </c>
      <c r="J29" s="39" t="str">
        <f t="shared" si="28"/>
        <v>RH</v>
      </c>
      <c r="K29" s="39" t="str">
        <f t="shared" si="28"/>
        <v>RH</v>
      </c>
      <c r="L29" s="39" t="str">
        <f t="shared" si="28"/>
        <v>RH</v>
      </c>
      <c r="M29" s="39" t="str">
        <f t="shared" si="28"/>
        <v/>
      </c>
      <c r="N29" s="39" t="str">
        <f t="shared" si="28"/>
        <v/>
      </c>
      <c r="O29" s="39" t="str">
        <f t="shared" si="28"/>
        <v/>
      </c>
      <c r="P29" s="39" t="str">
        <f t="shared" si="28"/>
        <v/>
      </c>
      <c r="Q29" s="39" t="str">
        <f t="shared" si="28"/>
        <v>RH</v>
      </c>
      <c r="R29" s="39" t="str">
        <f t="shared" si="28"/>
        <v>RH</v>
      </c>
      <c r="S29" s="39" t="str">
        <f t="shared" si="28"/>
        <v>RH</v>
      </c>
      <c r="T29" s="39" t="str">
        <f t="shared" si="28"/>
        <v/>
      </c>
      <c r="U29" s="39" t="str">
        <f t="shared" si="28"/>
        <v/>
      </c>
      <c r="V29" s="39" t="str">
        <f t="shared" si="28"/>
        <v/>
      </c>
      <c r="W29" s="39" t="str">
        <f t="shared" si="28"/>
        <v/>
      </c>
      <c r="X29" s="39" t="str">
        <f t="shared" si="28"/>
        <v>RH</v>
      </c>
      <c r="Y29" s="39" t="str">
        <f t="shared" si="28"/>
        <v>RH</v>
      </c>
      <c r="Z29" s="39" t="str">
        <f t="shared" si="28"/>
        <v>RH</v>
      </c>
      <c r="AA29" s="39" t="str">
        <f t="shared" si="28"/>
        <v/>
      </c>
      <c r="AB29" s="39" t="str">
        <f t="shared" si="28"/>
        <v/>
      </c>
      <c r="AC29" s="39" t="str">
        <f t="shared" si="28"/>
        <v/>
      </c>
      <c r="AD29" s="39" t="str">
        <f t="shared" si="28"/>
        <v/>
      </c>
      <c r="AE29" s="39" t="str">
        <f t="shared" si="28"/>
        <v>RH</v>
      </c>
      <c r="AF29" s="39" t="str">
        <f t="shared" si="28"/>
        <v>RH</v>
      </c>
      <c r="AG29" s="60"/>
      <c r="AH29" s="112">
        <f>COUNTIF(D29:AF29,"RTT")+'Janvier 2020'!AJ29</f>
        <v>0</v>
      </c>
      <c r="AI29" s="109">
        <f t="shared" si="7"/>
        <v>15</v>
      </c>
      <c r="AJ29" s="116">
        <f>COUNTIF(D29:AF29,"CA")+'Janvier 2020'!AL29</f>
        <v>0</v>
      </c>
      <c r="AK29" s="115">
        <f t="shared" si="8"/>
        <v>25</v>
      </c>
      <c r="AL29" s="249"/>
      <c r="AM29" s="92"/>
      <c r="AN29" s="81"/>
      <c r="AO29" s="81">
        <f t="shared" si="23"/>
        <v>0</v>
      </c>
      <c r="AP29" s="95"/>
      <c r="AQ29" s="77"/>
      <c r="AR29" s="64"/>
      <c r="AS29" s="64">
        <f t="shared" si="24"/>
        <v>0</v>
      </c>
      <c r="AT29" s="90"/>
      <c r="AU29" s="77">
        <f t="shared" ca="1" si="2"/>
        <v>0</v>
      </c>
      <c r="AV29" s="120">
        <f>COUNTIF(G29:AH29,"RF")+'Janvier 2020'!AX29</f>
        <v>0</v>
      </c>
      <c r="AW29" s="162">
        <f t="shared" ca="1" si="9"/>
        <v>0</v>
      </c>
      <c r="AX29" s="92"/>
      <c r="AY29" s="81"/>
      <c r="AZ29" s="81">
        <f t="shared" si="25"/>
        <v>0</v>
      </c>
      <c r="BA29" s="167"/>
    </row>
    <row r="30" spans="1:53" ht="12" customHeight="1" x14ac:dyDescent="0.25">
      <c r="A30" s="280" t="s">
        <v>45</v>
      </c>
      <c r="B30" s="48">
        <v>14</v>
      </c>
      <c r="C30" s="20"/>
      <c r="D30" s="39" t="str">
        <f t="shared" ref="D30:AF30" si="29">IF(OR(WEEKDAY(D3,2)=6,WEEKDAY(D3,2)=7,WEEKDAY(D3,2)=2),"RH","")</f>
        <v>RH</v>
      </c>
      <c r="E30" s="39" t="str">
        <f t="shared" si="29"/>
        <v>RH</v>
      </c>
      <c r="F30" s="39" t="str">
        <f t="shared" si="29"/>
        <v/>
      </c>
      <c r="G30" s="39" t="str">
        <f t="shared" si="29"/>
        <v>RH</v>
      </c>
      <c r="H30" s="39" t="str">
        <f t="shared" si="29"/>
        <v/>
      </c>
      <c r="I30" s="39" t="str">
        <f t="shared" si="29"/>
        <v/>
      </c>
      <c r="J30" s="39" t="str">
        <f t="shared" si="29"/>
        <v/>
      </c>
      <c r="K30" s="39" t="str">
        <f t="shared" si="29"/>
        <v>RH</v>
      </c>
      <c r="L30" s="39" t="str">
        <f t="shared" si="29"/>
        <v>RH</v>
      </c>
      <c r="M30" s="39" t="str">
        <f t="shared" si="29"/>
        <v/>
      </c>
      <c r="N30" s="39" t="str">
        <f t="shared" si="29"/>
        <v>RH</v>
      </c>
      <c r="O30" s="39" t="str">
        <f t="shared" si="29"/>
        <v/>
      </c>
      <c r="P30" s="39" t="str">
        <f t="shared" si="29"/>
        <v/>
      </c>
      <c r="Q30" s="39" t="str">
        <f t="shared" si="29"/>
        <v/>
      </c>
      <c r="R30" s="39" t="str">
        <f t="shared" si="29"/>
        <v>RH</v>
      </c>
      <c r="S30" s="39" t="str">
        <f t="shared" si="29"/>
        <v>RH</v>
      </c>
      <c r="T30" s="39" t="str">
        <f t="shared" si="29"/>
        <v/>
      </c>
      <c r="U30" s="39" t="str">
        <f t="shared" si="29"/>
        <v>RH</v>
      </c>
      <c r="V30" s="39" t="str">
        <f t="shared" si="29"/>
        <v/>
      </c>
      <c r="W30" s="39" t="str">
        <f t="shared" si="29"/>
        <v/>
      </c>
      <c r="X30" s="39" t="str">
        <f t="shared" si="29"/>
        <v/>
      </c>
      <c r="Y30" s="39" t="str">
        <f t="shared" si="29"/>
        <v>RH</v>
      </c>
      <c r="Z30" s="39" t="str">
        <f t="shared" si="29"/>
        <v>RH</v>
      </c>
      <c r="AA30" s="39" t="str">
        <f t="shared" si="29"/>
        <v/>
      </c>
      <c r="AB30" s="39" t="str">
        <f t="shared" si="29"/>
        <v>RH</v>
      </c>
      <c r="AC30" s="39" t="str">
        <f t="shared" si="29"/>
        <v/>
      </c>
      <c r="AD30" s="39" t="str">
        <f t="shared" si="29"/>
        <v/>
      </c>
      <c r="AE30" s="39" t="str">
        <f t="shared" si="29"/>
        <v/>
      </c>
      <c r="AF30" s="39" t="str">
        <f t="shared" si="29"/>
        <v>RH</v>
      </c>
      <c r="AG30" s="60"/>
      <c r="AH30" s="112">
        <f>COUNTIF(D30:AF30,"RTT")+'Janvier 2020'!AJ30</f>
        <v>0</v>
      </c>
      <c r="AI30" s="109">
        <f t="shared" si="7"/>
        <v>15</v>
      </c>
      <c r="AJ30" s="116">
        <f>COUNTIF(D30:AF30,"CA")+'Janvier 2020'!AL30</f>
        <v>0</v>
      </c>
      <c r="AK30" s="115">
        <f t="shared" si="8"/>
        <v>25</v>
      </c>
      <c r="AL30" s="249"/>
      <c r="AM30" s="92"/>
      <c r="AN30" s="81"/>
      <c r="AO30" s="81">
        <f t="shared" si="23"/>
        <v>0</v>
      </c>
      <c r="AP30" s="95"/>
      <c r="AQ30" s="77"/>
      <c r="AR30" s="64"/>
      <c r="AS30" s="64">
        <f t="shared" si="24"/>
        <v>0</v>
      </c>
      <c r="AT30" s="90"/>
      <c r="AU30" s="77">
        <f t="shared" ca="1" si="2"/>
        <v>0</v>
      </c>
      <c r="AV30" s="120">
        <f>COUNTIF(G30:AH30,"RF")+'Janvier 2020'!AX30</f>
        <v>0</v>
      </c>
      <c r="AW30" s="162">
        <f t="shared" ca="1" si="9"/>
        <v>0</v>
      </c>
      <c r="AX30" s="92"/>
      <c r="AY30" s="81"/>
      <c r="AZ30" s="81">
        <f t="shared" si="25"/>
        <v>0</v>
      </c>
      <c r="BA30" s="167"/>
    </row>
    <row r="31" spans="1:53" ht="12" customHeight="1" x14ac:dyDescent="0.25">
      <c r="A31" s="280"/>
      <c r="B31" s="48">
        <v>15</v>
      </c>
      <c r="C31" s="17"/>
      <c r="D31" s="39" t="str">
        <f t="shared" ref="D31:AF31" si="30">IF(OR(WEEKDAY(D3,2)=6,WEEKDAY(D3,2)=7,WEEKDAY(D3,2)=5),"RH","")</f>
        <v>RH</v>
      </c>
      <c r="E31" s="39" t="str">
        <f t="shared" si="30"/>
        <v>RH</v>
      </c>
      <c r="F31" s="39" t="str">
        <f t="shared" si="30"/>
        <v/>
      </c>
      <c r="G31" s="39" t="str">
        <f t="shared" si="30"/>
        <v/>
      </c>
      <c r="H31" s="39" t="str">
        <f t="shared" si="30"/>
        <v/>
      </c>
      <c r="I31" s="39" t="str">
        <f t="shared" si="30"/>
        <v/>
      </c>
      <c r="J31" s="39" t="str">
        <f t="shared" si="30"/>
        <v>RH</v>
      </c>
      <c r="K31" s="39" t="str">
        <f t="shared" si="30"/>
        <v>RH</v>
      </c>
      <c r="L31" s="39" t="str">
        <f t="shared" si="30"/>
        <v>RH</v>
      </c>
      <c r="M31" s="39" t="str">
        <f t="shared" si="30"/>
        <v/>
      </c>
      <c r="N31" s="39" t="str">
        <f t="shared" si="30"/>
        <v/>
      </c>
      <c r="O31" s="39" t="str">
        <f t="shared" si="30"/>
        <v/>
      </c>
      <c r="P31" s="39" t="str">
        <f t="shared" si="30"/>
        <v/>
      </c>
      <c r="Q31" s="39" t="str">
        <f t="shared" si="30"/>
        <v>RH</v>
      </c>
      <c r="R31" s="39" t="str">
        <f t="shared" si="30"/>
        <v>RH</v>
      </c>
      <c r="S31" s="39" t="str">
        <f t="shared" si="30"/>
        <v>RH</v>
      </c>
      <c r="T31" s="39" t="str">
        <f t="shared" si="30"/>
        <v/>
      </c>
      <c r="U31" s="39" t="str">
        <f t="shared" si="30"/>
        <v/>
      </c>
      <c r="V31" s="39" t="str">
        <f t="shared" si="30"/>
        <v/>
      </c>
      <c r="W31" s="39" t="str">
        <f t="shared" si="30"/>
        <v/>
      </c>
      <c r="X31" s="39" t="str">
        <f t="shared" si="30"/>
        <v>RH</v>
      </c>
      <c r="Y31" s="39" t="str">
        <f t="shared" si="30"/>
        <v>RH</v>
      </c>
      <c r="Z31" s="39" t="str">
        <f t="shared" si="30"/>
        <v>RH</v>
      </c>
      <c r="AA31" s="39" t="str">
        <f t="shared" si="30"/>
        <v/>
      </c>
      <c r="AB31" s="39" t="str">
        <f t="shared" si="30"/>
        <v/>
      </c>
      <c r="AC31" s="39" t="str">
        <f t="shared" si="30"/>
        <v/>
      </c>
      <c r="AD31" s="39" t="str">
        <f t="shared" si="30"/>
        <v/>
      </c>
      <c r="AE31" s="39" t="str">
        <f t="shared" si="30"/>
        <v>RH</v>
      </c>
      <c r="AF31" s="39" t="str">
        <f t="shared" si="30"/>
        <v>RH</v>
      </c>
      <c r="AG31" s="60"/>
      <c r="AH31" s="112">
        <f>COUNTIF(D31:AF31,"RTT")+'Janvier 2020'!AJ31</f>
        <v>0</v>
      </c>
      <c r="AI31" s="109">
        <f t="shared" si="7"/>
        <v>15</v>
      </c>
      <c r="AJ31" s="116">
        <f>COUNTIF(D31:AF31,"CA")+'Janvier 2020'!AL31</f>
        <v>0</v>
      </c>
      <c r="AK31" s="115">
        <f t="shared" si="8"/>
        <v>25</v>
      </c>
      <c r="AL31" s="249"/>
      <c r="AM31" s="92"/>
      <c r="AN31" s="81"/>
      <c r="AO31" s="81">
        <f t="shared" si="23"/>
        <v>0</v>
      </c>
      <c r="AP31" s="95"/>
      <c r="AQ31" s="77"/>
      <c r="AR31" s="64"/>
      <c r="AS31" s="64">
        <f t="shared" si="24"/>
        <v>0</v>
      </c>
      <c r="AT31" s="90"/>
      <c r="AU31" s="77">
        <f t="shared" ca="1" si="2"/>
        <v>0</v>
      </c>
      <c r="AV31" s="120">
        <f>COUNTIF(G31:AH31,"RF")+'Janvier 2020'!AX31</f>
        <v>0</v>
      </c>
      <c r="AW31" s="162">
        <f t="shared" ca="1" si="9"/>
        <v>0</v>
      </c>
      <c r="AX31" s="92"/>
      <c r="AY31" s="81"/>
      <c r="AZ31" s="81">
        <f t="shared" si="25"/>
        <v>0</v>
      </c>
      <c r="BA31" s="167"/>
    </row>
    <row r="32" spans="1:53" ht="12" customHeight="1" x14ac:dyDescent="0.25">
      <c r="A32" s="280"/>
      <c r="B32" s="48">
        <v>16</v>
      </c>
      <c r="C32" s="17"/>
      <c r="D32" s="39" t="str">
        <f t="shared" ref="D32:AF32" si="31">IF(OR(WEEKDAY(D3,2)=6,WEEKDAY(D3,2)=7,WEEKDAY(D3,2)=4),"RH","")</f>
        <v>RH</v>
      </c>
      <c r="E32" s="39" t="str">
        <f t="shared" si="31"/>
        <v>RH</v>
      </c>
      <c r="F32" s="39" t="str">
        <f t="shared" si="31"/>
        <v/>
      </c>
      <c r="G32" s="39" t="str">
        <f t="shared" si="31"/>
        <v/>
      </c>
      <c r="H32" s="39" t="str">
        <f t="shared" si="31"/>
        <v/>
      </c>
      <c r="I32" s="39" t="str">
        <f t="shared" si="31"/>
        <v>RH</v>
      </c>
      <c r="J32" s="39" t="str">
        <f t="shared" si="31"/>
        <v/>
      </c>
      <c r="K32" s="39" t="str">
        <f t="shared" si="31"/>
        <v>RH</v>
      </c>
      <c r="L32" s="39" t="str">
        <f t="shared" si="31"/>
        <v>RH</v>
      </c>
      <c r="M32" s="39" t="str">
        <f t="shared" si="31"/>
        <v/>
      </c>
      <c r="N32" s="39" t="str">
        <f t="shared" si="31"/>
        <v/>
      </c>
      <c r="O32" s="39" t="str">
        <f t="shared" si="31"/>
        <v/>
      </c>
      <c r="P32" s="39" t="str">
        <f t="shared" si="31"/>
        <v>RH</v>
      </c>
      <c r="Q32" s="39" t="str">
        <f t="shared" si="31"/>
        <v/>
      </c>
      <c r="R32" s="39" t="str">
        <f t="shared" si="31"/>
        <v>RH</v>
      </c>
      <c r="S32" s="39" t="str">
        <f t="shared" si="31"/>
        <v>RH</v>
      </c>
      <c r="T32" s="39" t="str">
        <f t="shared" si="31"/>
        <v/>
      </c>
      <c r="U32" s="39" t="str">
        <f t="shared" si="31"/>
        <v/>
      </c>
      <c r="V32" s="39" t="str">
        <f t="shared" si="31"/>
        <v/>
      </c>
      <c r="W32" s="39" t="str">
        <f t="shared" si="31"/>
        <v>RH</v>
      </c>
      <c r="X32" s="39" t="str">
        <f t="shared" si="31"/>
        <v/>
      </c>
      <c r="Y32" s="39" t="str">
        <f t="shared" si="31"/>
        <v>RH</v>
      </c>
      <c r="Z32" s="39" t="str">
        <f t="shared" si="31"/>
        <v>RH</v>
      </c>
      <c r="AA32" s="39" t="str">
        <f t="shared" si="31"/>
        <v/>
      </c>
      <c r="AB32" s="39" t="str">
        <f t="shared" si="31"/>
        <v/>
      </c>
      <c r="AC32" s="39" t="str">
        <f t="shared" si="31"/>
        <v/>
      </c>
      <c r="AD32" s="39" t="str">
        <f t="shared" si="31"/>
        <v>RH</v>
      </c>
      <c r="AE32" s="39" t="str">
        <f t="shared" si="31"/>
        <v/>
      </c>
      <c r="AF32" s="39" t="str">
        <f t="shared" si="31"/>
        <v>RH</v>
      </c>
      <c r="AG32" s="60"/>
      <c r="AH32" s="112">
        <f>COUNTIF(D32:AF32,"RTT")+'Janvier 2020'!AJ32</f>
        <v>0</v>
      </c>
      <c r="AI32" s="109">
        <f t="shared" si="7"/>
        <v>15</v>
      </c>
      <c r="AJ32" s="116">
        <f>COUNTIF(D32:AF32,"CA")+'Janvier 2020'!AL32</f>
        <v>0</v>
      </c>
      <c r="AK32" s="115">
        <f t="shared" si="8"/>
        <v>25</v>
      </c>
      <c r="AL32" s="249"/>
      <c r="AM32" s="92"/>
      <c r="AN32" s="81"/>
      <c r="AO32" s="81">
        <f t="shared" si="23"/>
        <v>0</v>
      </c>
      <c r="AP32" s="95"/>
      <c r="AQ32" s="77"/>
      <c r="AR32" s="64"/>
      <c r="AS32" s="64">
        <f t="shared" si="24"/>
        <v>0</v>
      </c>
      <c r="AT32" s="90"/>
      <c r="AU32" s="77">
        <f t="shared" ca="1" si="2"/>
        <v>0</v>
      </c>
      <c r="AV32" s="120">
        <f>COUNTIF(G32:AH32,"RF")+'Janvier 2020'!AX32</f>
        <v>0</v>
      </c>
      <c r="AW32" s="162">
        <f t="shared" ca="1" si="9"/>
        <v>0</v>
      </c>
      <c r="AX32" s="92"/>
      <c r="AY32" s="81"/>
      <c r="AZ32" s="81">
        <f t="shared" si="25"/>
        <v>0</v>
      </c>
      <c r="BA32" s="167"/>
    </row>
    <row r="33" spans="1:53" s="6" customFormat="1" ht="12" customHeight="1" thickBot="1" x14ac:dyDescent="0.3">
      <c r="A33" s="281"/>
      <c r="B33" s="48">
        <v>17</v>
      </c>
      <c r="C33" s="17"/>
      <c r="D33" s="39" t="str">
        <f t="shared" ref="D33:AF33" si="32">IF(OR(WEEKDAY(D3,2)=6,WEEKDAY(D3,2)=7,WEEKDAY(D3,2)=2),"RH","")</f>
        <v>RH</v>
      </c>
      <c r="E33" s="39" t="str">
        <f t="shared" si="32"/>
        <v>RH</v>
      </c>
      <c r="F33" s="39" t="str">
        <f t="shared" si="32"/>
        <v/>
      </c>
      <c r="G33" s="39" t="str">
        <f t="shared" si="32"/>
        <v>RH</v>
      </c>
      <c r="H33" s="39" t="str">
        <f t="shared" si="32"/>
        <v/>
      </c>
      <c r="I33" s="39" t="str">
        <f t="shared" si="32"/>
        <v/>
      </c>
      <c r="J33" s="39" t="str">
        <f t="shared" si="32"/>
        <v/>
      </c>
      <c r="K33" s="39" t="str">
        <f t="shared" si="32"/>
        <v>RH</v>
      </c>
      <c r="L33" s="39" t="str">
        <f t="shared" si="32"/>
        <v>RH</v>
      </c>
      <c r="M33" s="39" t="str">
        <f t="shared" si="32"/>
        <v/>
      </c>
      <c r="N33" s="39" t="str">
        <f t="shared" si="32"/>
        <v>RH</v>
      </c>
      <c r="O33" s="39" t="str">
        <f t="shared" si="32"/>
        <v/>
      </c>
      <c r="P33" s="39" t="str">
        <f t="shared" si="32"/>
        <v/>
      </c>
      <c r="Q33" s="39" t="str">
        <f t="shared" si="32"/>
        <v/>
      </c>
      <c r="R33" s="39" t="str">
        <f t="shared" si="32"/>
        <v>RH</v>
      </c>
      <c r="S33" s="39" t="str">
        <f t="shared" si="32"/>
        <v>RH</v>
      </c>
      <c r="T33" s="39" t="str">
        <f t="shared" si="32"/>
        <v/>
      </c>
      <c r="U33" s="39" t="str">
        <f t="shared" si="32"/>
        <v>RH</v>
      </c>
      <c r="V33" s="39" t="str">
        <f t="shared" si="32"/>
        <v/>
      </c>
      <c r="W33" s="39" t="str">
        <f t="shared" si="32"/>
        <v/>
      </c>
      <c r="X33" s="39" t="str">
        <f t="shared" si="32"/>
        <v/>
      </c>
      <c r="Y33" s="39" t="str">
        <f t="shared" si="32"/>
        <v>RH</v>
      </c>
      <c r="Z33" s="39" t="str">
        <f t="shared" si="32"/>
        <v>RH</v>
      </c>
      <c r="AA33" s="39" t="str">
        <f t="shared" si="32"/>
        <v/>
      </c>
      <c r="AB33" s="39" t="str">
        <f t="shared" si="32"/>
        <v>RH</v>
      </c>
      <c r="AC33" s="39" t="str">
        <f t="shared" si="32"/>
        <v/>
      </c>
      <c r="AD33" s="39" t="str">
        <f t="shared" si="32"/>
        <v/>
      </c>
      <c r="AE33" s="39" t="str">
        <f t="shared" si="32"/>
        <v/>
      </c>
      <c r="AF33" s="39" t="str">
        <f t="shared" si="32"/>
        <v>RH</v>
      </c>
      <c r="AG33" s="60"/>
      <c r="AH33" s="112">
        <f>COUNTIF(D33:AF33,"RTT")+'Janvier 2020'!AJ33</f>
        <v>0</v>
      </c>
      <c r="AI33" s="109">
        <f t="shared" si="7"/>
        <v>15</v>
      </c>
      <c r="AJ33" s="116">
        <f>COUNTIF(D33:AF33,"CA")+'Janvier 2020'!AL33</f>
        <v>0</v>
      </c>
      <c r="AK33" s="115">
        <f t="shared" si="8"/>
        <v>25</v>
      </c>
      <c r="AL33" s="249"/>
      <c r="AM33" s="92"/>
      <c r="AN33" s="81"/>
      <c r="AO33" s="81">
        <f t="shared" si="23"/>
        <v>0</v>
      </c>
      <c r="AP33" s="95"/>
      <c r="AQ33" s="77"/>
      <c r="AR33" s="64"/>
      <c r="AS33" s="64">
        <f t="shared" si="24"/>
        <v>0</v>
      </c>
      <c r="AT33" s="90"/>
      <c r="AU33" s="77">
        <f t="shared" ca="1" si="2"/>
        <v>0</v>
      </c>
      <c r="AV33" s="120">
        <f>COUNTIF(G33:AH33,"RF")+'Janvier 2020'!AX33</f>
        <v>0</v>
      </c>
      <c r="AW33" s="162">
        <f t="shared" ca="1" si="9"/>
        <v>0</v>
      </c>
      <c r="AX33" s="92"/>
      <c r="AY33" s="81"/>
      <c r="AZ33" s="81">
        <f t="shared" si="25"/>
        <v>0</v>
      </c>
      <c r="BA33" s="167"/>
    </row>
    <row r="34" spans="1:53" ht="1.5" customHeight="1" x14ac:dyDescent="0.25">
      <c r="A34" s="34"/>
      <c r="B34" s="48"/>
      <c r="C34" s="17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61"/>
      <c r="AH34" s="112"/>
      <c r="AI34" s="109"/>
      <c r="AJ34" s="116"/>
      <c r="AK34" s="115"/>
      <c r="AL34" s="249"/>
      <c r="AM34" s="92"/>
      <c r="AN34" s="81"/>
      <c r="AO34" s="81"/>
      <c r="AP34" s="95"/>
      <c r="AQ34" s="77"/>
      <c r="AR34" s="64"/>
      <c r="AS34" s="64"/>
      <c r="AT34" s="90"/>
      <c r="AU34" s="118"/>
      <c r="AV34" s="120"/>
      <c r="AW34" s="163"/>
      <c r="AX34" s="92"/>
      <c r="AY34" s="81"/>
      <c r="AZ34" s="81"/>
      <c r="BA34" s="167"/>
    </row>
    <row r="35" spans="1:53" ht="12" customHeight="1" x14ac:dyDescent="0.25">
      <c r="A35" s="282" t="s">
        <v>46</v>
      </c>
      <c r="B35" s="41">
        <v>18</v>
      </c>
      <c r="C35" s="17"/>
      <c r="D35" s="39" t="str">
        <f>IF(OR(WEEKDAY(D3,2)=6,WEEKDAY(D3,2)=7,WEEKDAY(D3,2)=3),"RH","")</f>
        <v>RH</v>
      </c>
      <c r="E35" s="39" t="str">
        <f t="shared" ref="E35:AF35" si="33">IF(OR(WEEKDAY(E3,2)=6,WEEKDAY(E3,2)=7,WEEKDAY(E3,2)=3),"RH","")</f>
        <v>RH</v>
      </c>
      <c r="F35" s="39" t="str">
        <f t="shared" si="33"/>
        <v/>
      </c>
      <c r="G35" s="39" t="str">
        <f t="shared" si="33"/>
        <v/>
      </c>
      <c r="H35" s="39" t="str">
        <f t="shared" si="33"/>
        <v>RH</v>
      </c>
      <c r="I35" s="39" t="str">
        <f t="shared" si="33"/>
        <v/>
      </c>
      <c r="J35" s="39" t="str">
        <f t="shared" si="33"/>
        <v/>
      </c>
      <c r="K35" s="39" t="str">
        <f t="shared" si="33"/>
        <v>RH</v>
      </c>
      <c r="L35" s="39" t="str">
        <f t="shared" si="33"/>
        <v>RH</v>
      </c>
      <c r="M35" s="39" t="str">
        <f t="shared" si="33"/>
        <v/>
      </c>
      <c r="N35" s="39" t="str">
        <f t="shared" si="33"/>
        <v/>
      </c>
      <c r="O35" s="39" t="str">
        <f t="shared" si="33"/>
        <v>RH</v>
      </c>
      <c r="P35" s="39" t="str">
        <f t="shared" si="33"/>
        <v/>
      </c>
      <c r="Q35" s="39" t="str">
        <f t="shared" si="33"/>
        <v/>
      </c>
      <c r="R35" s="39" t="str">
        <f t="shared" si="33"/>
        <v>RH</v>
      </c>
      <c r="S35" s="39" t="str">
        <f t="shared" si="33"/>
        <v>RH</v>
      </c>
      <c r="T35" s="39" t="str">
        <f t="shared" si="33"/>
        <v/>
      </c>
      <c r="U35" s="39" t="str">
        <f t="shared" si="33"/>
        <v/>
      </c>
      <c r="V35" s="39" t="str">
        <f t="shared" si="33"/>
        <v>RH</v>
      </c>
      <c r="W35" s="39" t="str">
        <f t="shared" si="33"/>
        <v/>
      </c>
      <c r="X35" s="39" t="str">
        <f t="shared" si="33"/>
        <v/>
      </c>
      <c r="Y35" s="39" t="str">
        <f t="shared" si="33"/>
        <v>RH</v>
      </c>
      <c r="Z35" s="39" t="str">
        <f t="shared" si="33"/>
        <v>RH</v>
      </c>
      <c r="AA35" s="39" t="str">
        <f t="shared" si="33"/>
        <v/>
      </c>
      <c r="AB35" s="39" t="str">
        <f t="shared" si="33"/>
        <v/>
      </c>
      <c r="AC35" s="39" t="str">
        <f t="shared" si="33"/>
        <v>RH</v>
      </c>
      <c r="AD35" s="39" t="str">
        <f t="shared" si="33"/>
        <v/>
      </c>
      <c r="AE35" s="39" t="str">
        <f t="shared" si="33"/>
        <v/>
      </c>
      <c r="AF35" s="39" t="str">
        <f t="shared" si="33"/>
        <v>RH</v>
      </c>
      <c r="AG35" s="57"/>
      <c r="AH35" s="112">
        <f>COUNTIF(D35:AF35,"RTT")+'Janvier 2020'!AJ35</f>
        <v>0</v>
      </c>
      <c r="AI35" s="109">
        <f>0 -(AH35)</f>
        <v>0</v>
      </c>
      <c r="AJ35" s="116">
        <f>COUNTIF(D35:AF35,"CA")+'Janvier 2020'!AL35</f>
        <v>0</v>
      </c>
      <c r="AK35" s="115">
        <f t="shared" si="8"/>
        <v>25</v>
      </c>
      <c r="AL35" s="249"/>
      <c r="AM35" s="92"/>
      <c r="AN35" s="81"/>
      <c r="AO35" s="81">
        <f>COUNTIF(E35:AF35,"HS")</f>
        <v>0</v>
      </c>
      <c r="AP35" s="95"/>
      <c r="AQ35" s="77"/>
      <c r="AR35" s="64"/>
      <c r="AS35" s="64">
        <f>COUNTIF(G35:AG35,"jdf")</f>
        <v>0</v>
      </c>
      <c r="AT35" s="90"/>
      <c r="AU35" s="77">
        <f t="shared" ca="1" si="2"/>
        <v>0</v>
      </c>
      <c r="AV35" s="120">
        <f>COUNTIF(G35:AH35,"RF")+'Janvier 2020'!AX35</f>
        <v>0</v>
      </c>
      <c r="AW35" s="162">
        <f t="shared" ca="1" si="9"/>
        <v>0</v>
      </c>
      <c r="AX35" s="92"/>
      <c r="AY35" s="81"/>
      <c r="AZ35" s="81">
        <f>COUNTIF(K35:AJ35,"FR")</f>
        <v>0</v>
      </c>
      <c r="BA35" s="167"/>
    </row>
    <row r="36" spans="1:53" ht="12" customHeight="1" x14ac:dyDescent="0.25">
      <c r="A36" s="282"/>
      <c r="B36" s="49">
        <v>19</v>
      </c>
      <c r="C36" s="22"/>
      <c r="D36" s="39" t="str">
        <f t="shared" ref="D36:AF36" si="34">IF(OR(WEEKDAY(D3,2)=6,WEEKDAY(D3,2)=7,WEEKDAY(D3,2)=5),"RH","")</f>
        <v>RH</v>
      </c>
      <c r="E36" s="39" t="str">
        <f t="shared" si="34"/>
        <v>RH</v>
      </c>
      <c r="F36" s="39" t="str">
        <f t="shared" si="34"/>
        <v/>
      </c>
      <c r="G36" s="39" t="str">
        <f t="shared" si="34"/>
        <v/>
      </c>
      <c r="H36" s="39" t="str">
        <f t="shared" si="34"/>
        <v/>
      </c>
      <c r="I36" s="39" t="str">
        <f t="shared" si="34"/>
        <v/>
      </c>
      <c r="J36" s="39" t="str">
        <f t="shared" si="34"/>
        <v>RH</v>
      </c>
      <c r="K36" s="39" t="str">
        <f t="shared" si="34"/>
        <v>RH</v>
      </c>
      <c r="L36" s="39" t="str">
        <f t="shared" si="34"/>
        <v>RH</v>
      </c>
      <c r="M36" s="39" t="str">
        <f t="shared" si="34"/>
        <v/>
      </c>
      <c r="N36" s="39" t="str">
        <f t="shared" si="34"/>
        <v/>
      </c>
      <c r="O36" s="39" t="str">
        <f t="shared" si="34"/>
        <v/>
      </c>
      <c r="P36" s="39" t="str">
        <f t="shared" si="34"/>
        <v/>
      </c>
      <c r="Q36" s="39" t="str">
        <f t="shared" si="34"/>
        <v>RH</v>
      </c>
      <c r="R36" s="39" t="str">
        <f t="shared" si="34"/>
        <v>RH</v>
      </c>
      <c r="S36" s="39" t="str">
        <f t="shared" si="34"/>
        <v>RH</v>
      </c>
      <c r="T36" s="39" t="str">
        <f t="shared" si="34"/>
        <v/>
      </c>
      <c r="U36" s="39" t="str">
        <f t="shared" si="34"/>
        <v/>
      </c>
      <c r="V36" s="39" t="str">
        <f t="shared" si="34"/>
        <v/>
      </c>
      <c r="W36" s="39" t="str">
        <f t="shared" si="34"/>
        <v/>
      </c>
      <c r="X36" s="39" t="str">
        <f t="shared" si="34"/>
        <v>RH</v>
      </c>
      <c r="Y36" s="39" t="str">
        <f t="shared" si="34"/>
        <v>RH</v>
      </c>
      <c r="Z36" s="39" t="str">
        <f t="shared" si="34"/>
        <v>RH</v>
      </c>
      <c r="AA36" s="39" t="str">
        <f t="shared" si="34"/>
        <v/>
      </c>
      <c r="AB36" s="39" t="str">
        <f t="shared" si="34"/>
        <v/>
      </c>
      <c r="AC36" s="39" t="str">
        <f t="shared" si="34"/>
        <v/>
      </c>
      <c r="AD36" s="39" t="str">
        <f t="shared" si="34"/>
        <v/>
      </c>
      <c r="AE36" s="39" t="str">
        <f t="shared" si="34"/>
        <v>RH</v>
      </c>
      <c r="AF36" s="39" t="str">
        <f t="shared" si="34"/>
        <v>RH</v>
      </c>
      <c r="AG36" s="57"/>
      <c r="AH36" s="112">
        <f>COUNTIF(D36:AF36,"RTT")+'Janvier 2020'!AJ36</f>
        <v>0</v>
      </c>
      <c r="AI36" s="109">
        <f t="shared" si="7"/>
        <v>15</v>
      </c>
      <c r="AJ36" s="116">
        <f>COUNTIF(D36:AF36,"CA")+'Janvier 2020'!AL36</f>
        <v>0</v>
      </c>
      <c r="AK36" s="115">
        <f t="shared" si="8"/>
        <v>25</v>
      </c>
      <c r="AL36" s="249"/>
      <c r="AM36" s="92"/>
      <c r="AN36" s="81"/>
      <c r="AO36" s="81">
        <f>COUNTIF(E36:AF36,"HS")</f>
        <v>0</v>
      </c>
      <c r="AP36" s="95"/>
      <c r="AQ36" s="77"/>
      <c r="AR36" s="64"/>
      <c r="AS36" s="64">
        <f>COUNTIF(G36:AG36,"jdf")</f>
        <v>0</v>
      </c>
      <c r="AT36" s="90"/>
      <c r="AU36" s="77">
        <f t="shared" ca="1" si="2"/>
        <v>0</v>
      </c>
      <c r="AV36" s="120">
        <f>COUNTIF(G36:AH36,"RF")+'Janvier 2020'!AX36</f>
        <v>0</v>
      </c>
      <c r="AW36" s="162">
        <f t="shared" ca="1" si="9"/>
        <v>0</v>
      </c>
      <c r="AX36" s="92"/>
      <c r="AY36" s="81"/>
      <c r="AZ36" s="81">
        <f>COUNTIF(K36:AJ36,"FR")</f>
        <v>0</v>
      </c>
      <c r="BA36" s="167"/>
    </row>
    <row r="37" spans="1:53" s="6" customFormat="1" ht="12" customHeight="1" x14ac:dyDescent="0.25">
      <c r="A37" s="282"/>
      <c r="B37" s="49"/>
      <c r="C37" s="17"/>
      <c r="D37" s="39" t="str">
        <f t="shared" ref="D37:AF37" si="35">IF(OR(WEEKDAY(D3,2)=6,WEEKDAY(D3,2)=7,WEEKDAY(D3,2)=1),"RH","")</f>
        <v>RH</v>
      </c>
      <c r="E37" s="39" t="str">
        <f t="shared" si="35"/>
        <v>RH</v>
      </c>
      <c r="F37" s="39" t="str">
        <f t="shared" si="35"/>
        <v>RH</v>
      </c>
      <c r="G37" s="39" t="str">
        <f t="shared" si="35"/>
        <v/>
      </c>
      <c r="H37" s="39" t="str">
        <f t="shared" si="35"/>
        <v/>
      </c>
      <c r="I37" s="39" t="str">
        <f t="shared" si="35"/>
        <v/>
      </c>
      <c r="J37" s="39" t="str">
        <f t="shared" si="35"/>
        <v/>
      </c>
      <c r="K37" s="39" t="str">
        <f t="shared" si="35"/>
        <v>RH</v>
      </c>
      <c r="L37" s="39" t="str">
        <f t="shared" si="35"/>
        <v>RH</v>
      </c>
      <c r="M37" s="39" t="str">
        <f t="shared" si="35"/>
        <v>RH</v>
      </c>
      <c r="N37" s="39" t="str">
        <f t="shared" si="35"/>
        <v/>
      </c>
      <c r="O37" s="39" t="str">
        <f t="shared" si="35"/>
        <v/>
      </c>
      <c r="P37" s="39" t="str">
        <f t="shared" si="35"/>
        <v/>
      </c>
      <c r="Q37" s="39" t="str">
        <f t="shared" si="35"/>
        <v/>
      </c>
      <c r="R37" s="39" t="str">
        <f t="shared" si="35"/>
        <v>RH</v>
      </c>
      <c r="S37" s="39" t="str">
        <f t="shared" si="35"/>
        <v>RH</v>
      </c>
      <c r="T37" s="39" t="str">
        <f t="shared" si="35"/>
        <v>RH</v>
      </c>
      <c r="U37" s="39" t="str">
        <f t="shared" si="35"/>
        <v/>
      </c>
      <c r="V37" s="39" t="str">
        <f t="shared" si="35"/>
        <v/>
      </c>
      <c r="W37" s="39" t="str">
        <f t="shared" si="35"/>
        <v/>
      </c>
      <c r="X37" s="39" t="str">
        <f t="shared" si="35"/>
        <v/>
      </c>
      <c r="Y37" s="39" t="str">
        <f t="shared" si="35"/>
        <v>RH</v>
      </c>
      <c r="Z37" s="39" t="str">
        <f t="shared" si="35"/>
        <v>RH</v>
      </c>
      <c r="AA37" s="39" t="str">
        <f t="shared" si="35"/>
        <v>RH</v>
      </c>
      <c r="AB37" s="39" t="str">
        <f t="shared" si="35"/>
        <v/>
      </c>
      <c r="AC37" s="39" t="str">
        <f t="shared" si="35"/>
        <v/>
      </c>
      <c r="AD37" s="39" t="str">
        <f t="shared" si="35"/>
        <v/>
      </c>
      <c r="AE37" s="39" t="str">
        <f t="shared" si="35"/>
        <v/>
      </c>
      <c r="AF37" s="39" t="str">
        <f t="shared" si="35"/>
        <v>RH</v>
      </c>
      <c r="AG37" s="57"/>
      <c r="AH37" s="112">
        <f>COUNTIF(D37:AF37,"RTT")+'Janvier 2020'!AJ37</f>
        <v>0</v>
      </c>
      <c r="AI37" s="109">
        <f t="shared" si="7"/>
        <v>15</v>
      </c>
      <c r="AJ37" s="116">
        <f>COUNTIF(D37:AF37,"CA")+'Janvier 2020'!AL37</f>
        <v>0</v>
      </c>
      <c r="AK37" s="115">
        <f t="shared" si="8"/>
        <v>25</v>
      </c>
      <c r="AL37" s="249"/>
      <c r="AM37" s="92"/>
      <c r="AN37" s="81"/>
      <c r="AO37" s="81">
        <f>COUNTIF(E37:AF37,"HS")</f>
        <v>0</v>
      </c>
      <c r="AP37" s="95"/>
      <c r="AQ37" s="77"/>
      <c r="AR37" s="64"/>
      <c r="AS37" s="64">
        <f>COUNTIF(G37:AG37,"jdf")</f>
        <v>0</v>
      </c>
      <c r="AT37" s="90"/>
      <c r="AU37" s="77">
        <f t="shared" ca="1" si="2"/>
        <v>0</v>
      </c>
      <c r="AV37" s="120">
        <f>COUNTIF(G37:AH37,"RF")+'Janvier 2020'!AX37</f>
        <v>0</v>
      </c>
      <c r="AW37" s="162">
        <f t="shared" ca="1" si="9"/>
        <v>0</v>
      </c>
      <c r="AX37" s="92"/>
      <c r="AY37" s="81"/>
      <c r="AZ37" s="81">
        <f>COUNTIF(K37:AJ37,"FR")</f>
        <v>0</v>
      </c>
      <c r="BA37" s="167"/>
    </row>
    <row r="38" spans="1:53" s="6" customFormat="1" ht="12" customHeight="1" thickBot="1" x14ac:dyDescent="0.3">
      <c r="A38" s="283"/>
      <c r="B38" s="41"/>
      <c r="C38" s="17"/>
      <c r="D38" s="39" t="str">
        <f t="shared" ref="D38:AF38" si="36">IF(OR(WEEKDAY(D3,2)=6,WEEKDAY(D3,2)=7,WEEKDAY(D3,2)=1),"RH","")</f>
        <v>RH</v>
      </c>
      <c r="E38" s="39" t="str">
        <f t="shared" si="36"/>
        <v>RH</v>
      </c>
      <c r="F38" s="39" t="str">
        <f t="shared" si="36"/>
        <v>RH</v>
      </c>
      <c r="G38" s="39" t="str">
        <f t="shared" si="36"/>
        <v/>
      </c>
      <c r="H38" s="39" t="str">
        <f t="shared" si="36"/>
        <v/>
      </c>
      <c r="I38" s="39" t="str">
        <f t="shared" si="36"/>
        <v/>
      </c>
      <c r="J38" s="39" t="str">
        <f t="shared" si="36"/>
        <v/>
      </c>
      <c r="K38" s="39" t="str">
        <f t="shared" si="36"/>
        <v>RH</v>
      </c>
      <c r="L38" s="39" t="str">
        <f t="shared" si="36"/>
        <v>RH</v>
      </c>
      <c r="M38" s="39" t="str">
        <f t="shared" si="36"/>
        <v>RH</v>
      </c>
      <c r="N38" s="39" t="str">
        <f t="shared" si="36"/>
        <v/>
      </c>
      <c r="O38" s="39" t="str">
        <f t="shared" si="36"/>
        <v/>
      </c>
      <c r="P38" s="39" t="str">
        <f t="shared" si="36"/>
        <v/>
      </c>
      <c r="Q38" s="39" t="str">
        <f t="shared" si="36"/>
        <v/>
      </c>
      <c r="R38" s="39" t="str">
        <f t="shared" si="36"/>
        <v>RH</v>
      </c>
      <c r="S38" s="39" t="str">
        <f t="shared" si="36"/>
        <v>RH</v>
      </c>
      <c r="T38" s="39" t="str">
        <f t="shared" si="36"/>
        <v>RH</v>
      </c>
      <c r="U38" s="39" t="str">
        <f t="shared" si="36"/>
        <v/>
      </c>
      <c r="V38" s="39" t="str">
        <f t="shared" si="36"/>
        <v/>
      </c>
      <c r="W38" s="39" t="str">
        <f t="shared" si="36"/>
        <v/>
      </c>
      <c r="X38" s="39" t="str">
        <f t="shared" si="36"/>
        <v/>
      </c>
      <c r="Y38" s="39" t="str">
        <f t="shared" si="36"/>
        <v>RH</v>
      </c>
      <c r="Z38" s="39" t="str">
        <f t="shared" si="36"/>
        <v>RH</v>
      </c>
      <c r="AA38" s="39" t="str">
        <f t="shared" si="36"/>
        <v>RH</v>
      </c>
      <c r="AB38" s="39" t="str">
        <f t="shared" si="36"/>
        <v/>
      </c>
      <c r="AC38" s="39" t="str">
        <f t="shared" si="36"/>
        <v/>
      </c>
      <c r="AD38" s="39" t="str">
        <f t="shared" si="36"/>
        <v/>
      </c>
      <c r="AE38" s="39" t="str">
        <f t="shared" si="36"/>
        <v/>
      </c>
      <c r="AF38" s="39" t="str">
        <f t="shared" si="36"/>
        <v>RH</v>
      </c>
      <c r="AG38" s="57"/>
      <c r="AH38" s="112">
        <f>COUNTIF(D38:AF38,"RTT")+'Janvier 2020'!AJ38</f>
        <v>0</v>
      </c>
      <c r="AI38" s="109">
        <f t="shared" si="7"/>
        <v>15</v>
      </c>
      <c r="AJ38" s="116">
        <f>COUNTIF(D38:AF38,"CA")+'Janvier 2020'!AL38</f>
        <v>0</v>
      </c>
      <c r="AK38" s="115">
        <f t="shared" si="8"/>
        <v>25</v>
      </c>
      <c r="AL38" s="249"/>
      <c r="AM38" s="92"/>
      <c r="AN38" s="81"/>
      <c r="AO38" s="81">
        <f>COUNTIF(E38:AF38,"HS")</f>
        <v>0</v>
      </c>
      <c r="AP38" s="95"/>
      <c r="AQ38" s="77"/>
      <c r="AR38" s="64"/>
      <c r="AS38" s="64">
        <f>COUNTIF(G38:AG38,"jdf")</f>
        <v>0</v>
      </c>
      <c r="AT38" s="90"/>
      <c r="AU38" s="77">
        <f t="shared" ca="1" si="2"/>
        <v>0</v>
      </c>
      <c r="AV38" s="120">
        <f>COUNTIF(G38:AH38,"RF")+'Janvier 2020'!AX38</f>
        <v>0</v>
      </c>
      <c r="AW38" s="162">
        <f t="shared" ca="1" si="9"/>
        <v>0</v>
      </c>
      <c r="AX38" s="92"/>
      <c r="AY38" s="81"/>
      <c r="AZ38" s="81">
        <f>COUNTIF(K38:AJ38,"FR")</f>
        <v>0</v>
      </c>
      <c r="BA38" s="167"/>
    </row>
    <row r="39" spans="1:53" ht="2.25" customHeight="1" x14ac:dyDescent="0.25">
      <c r="A39" s="80"/>
      <c r="B39" s="41"/>
      <c r="C39" s="17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61"/>
      <c r="AH39" s="112"/>
      <c r="AI39" s="109"/>
      <c r="AJ39" s="116"/>
      <c r="AK39" s="115"/>
      <c r="AL39" s="249"/>
      <c r="AM39" s="92"/>
      <c r="AN39" s="81"/>
      <c r="AO39" s="81"/>
      <c r="AP39" s="95"/>
      <c r="AQ39" s="77"/>
      <c r="AR39" s="64"/>
      <c r="AS39" s="64"/>
      <c r="AT39" s="90"/>
      <c r="AU39" s="118"/>
      <c r="AV39" s="120"/>
      <c r="AW39" s="163"/>
      <c r="AX39" s="92"/>
      <c r="AY39" s="81"/>
      <c r="AZ39" s="81"/>
      <c r="BA39" s="167"/>
    </row>
    <row r="40" spans="1:53" ht="12" customHeight="1" thickBot="1" x14ac:dyDescent="0.3">
      <c r="A40" s="35" t="s">
        <v>47</v>
      </c>
      <c r="B40" s="44">
        <v>20</v>
      </c>
      <c r="C40" s="17"/>
      <c r="D40" s="39" t="s">
        <v>56</v>
      </c>
      <c r="E40" s="39" t="s">
        <v>56</v>
      </c>
      <c r="F40" s="39">
        <v>20</v>
      </c>
      <c r="G40" s="39">
        <v>20</v>
      </c>
      <c r="H40" s="39">
        <v>20</v>
      </c>
      <c r="I40" s="39">
        <v>20</v>
      </c>
      <c r="J40" s="39">
        <v>20</v>
      </c>
      <c r="K40" s="39" t="s">
        <v>56</v>
      </c>
      <c r="L40" s="39" t="s">
        <v>56</v>
      </c>
      <c r="M40" s="39">
        <v>20</v>
      </c>
      <c r="N40" s="39">
        <v>20</v>
      </c>
      <c r="O40" s="39">
        <v>20</v>
      </c>
      <c r="P40" s="39">
        <v>20</v>
      </c>
      <c r="Q40" s="39">
        <v>20</v>
      </c>
      <c r="R40" s="39" t="s">
        <v>56</v>
      </c>
      <c r="S40" s="39" t="s">
        <v>56</v>
      </c>
      <c r="T40" s="39">
        <v>20</v>
      </c>
      <c r="U40" s="39">
        <v>20</v>
      </c>
      <c r="V40" s="39">
        <v>20</v>
      </c>
      <c r="W40" s="39">
        <v>20</v>
      </c>
      <c r="X40" s="39">
        <v>20</v>
      </c>
      <c r="Y40" s="39" t="s">
        <v>56</v>
      </c>
      <c r="Z40" s="39" t="s">
        <v>56</v>
      </c>
      <c r="AA40" s="39">
        <v>20</v>
      </c>
      <c r="AB40" s="39">
        <v>20</v>
      </c>
      <c r="AC40" s="39">
        <v>20</v>
      </c>
      <c r="AD40" s="39">
        <v>20</v>
      </c>
      <c r="AE40" s="39">
        <v>20</v>
      </c>
      <c r="AF40" s="39" t="s">
        <v>56</v>
      </c>
      <c r="AG40" s="57"/>
      <c r="AH40" s="112">
        <f>COUNTIF(D40:AF40,"RTT")+'Janvier 2020'!AJ40</f>
        <v>0</v>
      </c>
      <c r="AI40" s="109">
        <f t="shared" si="7"/>
        <v>15</v>
      </c>
      <c r="AJ40" s="116">
        <f>COUNTIF(D40:AF40,"CA")+'Janvier 2020'!AL40</f>
        <v>0</v>
      </c>
      <c r="AK40" s="115">
        <f t="shared" si="8"/>
        <v>25</v>
      </c>
      <c r="AL40" s="249"/>
      <c r="AM40" s="92"/>
      <c r="AN40" s="81"/>
      <c r="AO40" s="81">
        <f t="shared" ref="AO40:AO45" si="37">COUNTIF(E40:AF40,"HS")</f>
        <v>0</v>
      </c>
      <c r="AP40" s="95"/>
      <c r="AQ40" s="77"/>
      <c r="AR40" s="64"/>
      <c r="AS40" s="64">
        <f t="shared" ref="AS40:AS45" si="38">COUNTIF(G40:AG40,"jdf")</f>
        <v>0</v>
      </c>
      <c r="AT40" s="90"/>
      <c r="AU40" s="77">
        <f t="shared" ca="1" si="2"/>
        <v>0</v>
      </c>
      <c r="AV40" s="120">
        <f>COUNTIF(G40:AH40,"RF")+'Janvier 2020'!AX40</f>
        <v>0</v>
      </c>
      <c r="AW40" s="162">
        <f t="shared" ca="1" si="9"/>
        <v>0</v>
      </c>
      <c r="AX40" s="92"/>
      <c r="AY40" s="81"/>
      <c r="AZ40" s="81">
        <f t="shared" ref="AZ40:AZ45" si="39">COUNTIF(K40:AJ40,"FR")</f>
        <v>0</v>
      </c>
      <c r="BA40" s="167"/>
    </row>
    <row r="41" spans="1:53" ht="12" customHeight="1" x14ac:dyDescent="0.25">
      <c r="A41" s="284" t="s">
        <v>48</v>
      </c>
      <c r="B41" s="41">
        <v>21</v>
      </c>
      <c r="C41" s="17"/>
      <c r="D41" s="39" t="s">
        <v>56</v>
      </c>
      <c r="E41" s="39" t="s">
        <v>56</v>
      </c>
      <c r="F41" s="39">
        <v>21</v>
      </c>
      <c r="G41" s="39">
        <v>21</v>
      </c>
      <c r="H41" s="39">
        <v>21</v>
      </c>
      <c r="I41" s="39">
        <v>21</v>
      </c>
      <c r="J41" s="39">
        <v>21</v>
      </c>
      <c r="K41" s="39" t="s">
        <v>56</v>
      </c>
      <c r="L41" s="39" t="s">
        <v>56</v>
      </c>
      <c r="M41" s="39">
        <v>21</v>
      </c>
      <c r="N41" s="39">
        <v>21</v>
      </c>
      <c r="O41" s="39">
        <v>21</v>
      </c>
      <c r="P41" s="39">
        <v>21</v>
      </c>
      <c r="Q41" s="39">
        <v>21</v>
      </c>
      <c r="R41" s="39" t="s">
        <v>56</v>
      </c>
      <c r="S41" s="39" t="s">
        <v>56</v>
      </c>
      <c r="T41" s="39">
        <v>21</v>
      </c>
      <c r="U41" s="39">
        <v>21</v>
      </c>
      <c r="V41" s="39">
        <v>21</v>
      </c>
      <c r="W41" s="39">
        <v>21</v>
      </c>
      <c r="X41" s="39">
        <v>21</v>
      </c>
      <c r="Y41" s="39" t="s">
        <v>56</v>
      </c>
      <c r="Z41" s="39" t="s">
        <v>56</v>
      </c>
      <c r="AA41" s="39">
        <v>21</v>
      </c>
      <c r="AB41" s="39">
        <v>21</v>
      </c>
      <c r="AC41" s="39">
        <v>21</v>
      </c>
      <c r="AD41" s="39">
        <v>21</v>
      </c>
      <c r="AE41" s="39">
        <v>21</v>
      </c>
      <c r="AF41" s="39" t="s">
        <v>56</v>
      </c>
      <c r="AG41" s="57"/>
      <c r="AH41" s="112">
        <f>COUNTIF(D41:AF41,"RTT")+'Janvier 2020'!AJ41</f>
        <v>0</v>
      </c>
      <c r="AI41" s="109">
        <f t="shared" si="7"/>
        <v>15</v>
      </c>
      <c r="AJ41" s="116">
        <f>COUNTIF(D41:AF41,"CA")+'Janvier 2020'!AL41</f>
        <v>0</v>
      </c>
      <c r="AK41" s="115">
        <f t="shared" si="8"/>
        <v>25</v>
      </c>
      <c r="AL41" s="249"/>
      <c r="AM41" s="92"/>
      <c r="AN41" s="81"/>
      <c r="AO41" s="81">
        <f t="shared" si="37"/>
        <v>0</v>
      </c>
      <c r="AP41" s="95"/>
      <c r="AQ41" s="77"/>
      <c r="AR41" s="64"/>
      <c r="AS41" s="64">
        <f t="shared" si="38"/>
        <v>0</v>
      </c>
      <c r="AT41" s="90"/>
      <c r="AU41" s="77">
        <f t="shared" ca="1" si="2"/>
        <v>0</v>
      </c>
      <c r="AV41" s="120">
        <f>COUNTIF(G41:AH41,"RF")+'Janvier 2020'!AX41</f>
        <v>0</v>
      </c>
      <c r="AW41" s="162">
        <f t="shared" ca="1" si="9"/>
        <v>0</v>
      </c>
      <c r="AX41" s="92"/>
      <c r="AY41" s="81"/>
      <c r="AZ41" s="81">
        <f t="shared" si="39"/>
        <v>0</v>
      </c>
      <c r="BA41" s="167"/>
    </row>
    <row r="42" spans="1:53" s="6" customFormat="1" ht="12" customHeight="1" x14ac:dyDescent="0.25">
      <c r="A42" s="285"/>
      <c r="B42" s="41">
        <v>22</v>
      </c>
      <c r="C42" s="17"/>
      <c r="D42" s="39" t="s">
        <v>56</v>
      </c>
      <c r="E42" s="39" t="s">
        <v>56</v>
      </c>
      <c r="F42" s="39">
        <v>22</v>
      </c>
      <c r="G42" s="39">
        <v>22</v>
      </c>
      <c r="H42" s="39">
        <v>22</v>
      </c>
      <c r="I42" s="39">
        <v>22</v>
      </c>
      <c r="J42" s="39">
        <v>22</v>
      </c>
      <c r="K42" s="39" t="s">
        <v>56</v>
      </c>
      <c r="L42" s="39" t="s">
        <v>56</v>
      </c>
      <c r="M42" s="39">
        <v>22</v>
      </c>
      <c r="N42" s="39">
        <v>22</v>
      </c>
      <c r="O42" s="39">
        <v>22</v>
      </c>
      <c r="P42" s="39">
        <v>22</v>
      </c>
      <c r="Q42" s="39">
        <v>22</v>
      </c>
      <c r="R42" s="39" t="s">
        <v>56</v>
      </c>
      <c r="S42" s="39" t="s">
        <v>56</v>
      </c>
      <c r="T42" s="39">
        <v>22</v>
      </c>
      <c r="U42" s="39">
        <v>22</v>
      </c>
      <c r="V42" s="39">
        <v>22</v>
      </c>
      <c r="W42" s="39">
        <v>22</v>
      </c>
      <c r="X42" s="39">
        <v>22</v>
      </c>
      <c r="Y42" s="39" t="s">
        <v>56</v>
      </c>
      <c r="Z42" s="39" t="s">
        <v>56</v>
      </c>
      <c r="AA42" s="39">
        <v>22</v>
      </c>
      <c r="AB42" s="39">
        <v>22</v>
      </c>
      <c r="AC42" s="39">
        <v>22</v>
      </c>
      <c r="AD42" s="39">
        <v>22</v>
      </c>
      <c r="AE42" s="39">
        <v>22</v>
      </c>
      <c r="AF42" s="39" t="s">
        <v>56</v>
      </c>
      <c r="AG42" s="57"/>
      <c r="AH42" s="112">
        <f>COUNTIF(D42:AF42,"RTT")+'Janvier 2020'!AJ42</f>
        <v>0</v>
      </c>
      <c r="AI42" s="109">
        <f t="shared" si="7"/>
        <v>15</v>
      </c>
      <c r="AJ42" s="116">
        <f>COUNTIF(D42:AF42,"CA")+'Janvier 2020'!AL42</f>
        <v>0</v>
      </c>
      <c r="AK42" s="115">
        <f t="shared" si="8"/>
        <v>25</v>
      </c>
      <c r="AL42" s="249"/>
      <c r="AM42" s="92"/>
      <c r="AN42" s="81"/>
      <c r="AO42" s="81">
        <f t="shared" si="37"/>
        <v>0</v>
      </c>
      <c r="AP42" s="95"/>
      <c r="AQ42" s="77"/>
      <c r="AR42" s="64"/>
      <c r="AS42" s="64">
        <f t="shared" si="38"/>
        <v>0</v>
      </c>
      <c r="AT42" s="90"/>
      <c r="AU42" s="77">
        <f t="shared" ca="1" si="2"/>
        <v>0</v>
      </c>
      <c r="AV42" s="120">
        <f>COUNTIF(G42:AH42,"RF")+'Janvier 2020'!AX42</f>
        <v>0</v>
      </c>
      <c r="AW42" s="162">
        <f t="shared" ca="1" si="9"/>
        <v>0</v>
      </c>
      <c r="AX42" s="92"/>
      <c r="AY42" s="81"/>
      <c r="AZ42" s="81">
        <f t="shared" si="39"/>
        <v>0</v>
      </c>
      <c r="BA42" s="167"/>
    </row>
    <row r="43" spans="1:53" ht="1.5" customHeight="1" x14ac:dyDescent="0.25">
      <c r="A43" s="14"/>
      <c r="B43" s="41"/>
      <c r="C43" s="17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61"/>
      <c r="AH43" s="112"/>
      <c r="AI43" s="109">
        <f t="shared" si="7"/>
        <v>15</v>
      </c>
      <c r="AJ43" s="116">
        <f>COUNTIF(E43:AF43,"CA")</f>
        <v>0</v>
      </c>
      <c r="AK43" s="115">
        <f t="shared" si="8"/>
        <v>25</v>
      </c>
      <c r="AL43" s="249"/>
      <c r="AM43" s="92"/>
      <c r="AN43" s="81"/>
      <c r="AO43" s="81">
        <f t="shared" si="37"/>
        <v>0</v>
      </c>
      <c r="AP43" s="95"/>
      <c r="AQ43" s="77"/>
      <c r="AR43" s="64"/>
      <c r="AS43" s="64">
        <f t="shared" si="38"/>
        <v>0</v>
      </c>
      <c r="AT43" s="90"/>
      <c r="AU43" s="118"/>
      <c r="AV43" s="120">
        <f t="shared" ref="AV43" si="40">COUNTIF(G43:AH43,"RF")</f>
        <v>0</v>
      </c>
      <c r="AW43" s="163"/>
      <c r="AX43" s="92"/>
      <c r="AY43" s="81"/>
      <c r="AZ43" s="81">
        <f t="shared" si="39"/>
        <v>0</v>
      </c>
      <c r="BA43" s="167"/>
    </row>
    <row r="44" spans="1:53" ht="12" customHeight="1" x14ac:dyDescent="0.25">
      <c r="A44" s="36" t="s">
        <v>49</v>
      </c>
      <c r="B44" s="45">
        <v>23</v>
      </c>
      <c r="C44" s="17"/>
      <c r="D44" s="39" t="s">
        <v>56</v>
      </c>
      <c r="E44" s="39" t="s">
        <v>56</v>
      </c>
      <c r="F44" s="39">
        <v>23</v>
      </c>
      <c r="G44" s="39">
        <v>23</v>
      </c>
      <c r="H44" s="39">
        <v>23</v>
      </c>
      <c r="I44" s="39">
        <v>23</v>
      </c>
      <c r="J44" s="39">
        <v>23</v>
      </c>
      <c r="K44" s="39" t="s">
        <v>56</v>
      </c>
      <c r="L44" s="39" t="s">
        <v>56</v>
      </c>
      <c r="M44" s="39">
        <v>23</v>
      </c>
      <c r="N44" s="39">
        <v>23</v>
      </c>
      <c r="O44" s="39">
        <v>23</v>
      </c>
      <c r="P44" s="39">
        <v>23</v>
      </c>
      <c r="Q44" s="39">
        <v>23</v>
      </c>
      <c r="R44" s="39" t="s">
        <v>56</v>
      </c>
      <c r="S44" s="39" t="s">
        <v>56</v>
      </c>
      <c r="T44" s="39">
        <v>23</v>
      </c>
      <c r="U44" s="39">
        <v>23</v>
      </c>
      <c r="V44" s="39">
        <v>23</v>
      </c>
      <c r="W44" s="39">
        <v>23</v>
      </c>
      <c r="X44" s="39">
        <v>23</v>
      </c>
      <c r="Y44" s="39" t="s">
        <v>56</v>
      </c>
      <c r="Z44" s="39" t="s">
        <v>56</v>
      </c>
      <c r="AA44" s="39">
        <v>23</v>
      </c>
      <c r="AB44" s="39">
        <v>23</v>
      </c>
      <c r="AC44" s="39">
        <v>23</v>
      </c>
      <c r="AD44" s="39">
        <v>23</v>
      </c>
      <c r="AE44" s="39">
        <v>23</v>
      </c>
      <c r="AF44" s="39" t="s">
        <v>56</v>
      </c>
      <c r="AG44" s="57"/>
      <c r="AH44" s="112">
        <f>COUNTIF(D44:AF44,"RTT")+'Janvier 2020'!AJ44</f>
        <v>0</v>
      </c>
      <c r="AI44" s="109">
        <f t="shared" si="7"/>
        <v>15</v>
      </c>
      <c r="AJ44" s="116">
        <f>COUNTIF(D44:AF44,"CA")+'Janvier 2020'!AL44</f>
        <v>0</v>
      </c>
      <c r="AK44" s="115">
        <f t="shared" si="8"/>
        <v>25</v>
      </c>
      <c r="AL44" s="249"/>
      <c r="AM44" s="92"/>
      <c r="AN44" s="81"/>
      <c r="AO44" s="81">
        <f t="shared" si="37"/>
        <v>0</v>
      </c>
      <c r="AP44" s="95"/>
      <c r="AQ44" s="77"/>
      <c r="AR44" s="64"/>
      <c r="AS44" s="64">
        <f t="shared" si="38"/>
        <v>0</v>
      </c>
      <c r="AT44" s="90"/>
      <c r="AU44" s="77">
        <f t="shared" ca="1" si="2"/>
        <v>0</v>
      </c>
      <c r="AV44" s="120">
        <f>COUNTIF(G44:AH44,"RF")+'Janvier 2020'!AX44</f>
        <v>0</v>
      </c>
      <c r="AW44" s="162">
        <f t="shared" ca="1" si="9"/>
        <v>0</v>
      </c>
      <c r="AX44" s="92"/>
      <c r="AY44" s="81"/>
      <c r="AZ44" s="81">
        <f t="shared" si="39"/>
        <v>0</v>
      </c>
      <c r="BA44" s="167"/>
    </row>
    <row r="45" spans="1:53" s="6" customFormat="1" ht="12" customHeight="1" x14ac:dyDescent="0.25">
      <c r="A45" s="37" t="s">
        <v>50</v>
      </c>
      <c r="B45" s="55">
        <v>24</v>
      </c>
      <c r="C45" s="17"/>
      <c r="D45" s="39" t="str">
        <f t="shared" ref="D45:AF45" si="41">IF(OR(WEEKDAY(D3,2)=6,WEEKDAY(D3,2)=7),"RH","")</f>
        <v>RH</v>
      </c>
      <c r="E45" s="39" t="str">
        <f t="shared" si="41"/>
        <v>RH</v>
      </c>
      <c r="F45" s="39" t="str">
        <f t="shared" si="41"/>
        <v/>
      </c>
      <c r="G45" s="39" t="str">
        <f t="shared" si="41"/>
        <v/>
      </c>
      <c r="H45" s="39" t="str">
        <f t="shared" si="41"/>
        <v/>
      </c>
      <c r="I45" s="39" t="str">
        <f t="shared" si="41"/>
        <v/>
      </c>
      <c r="J45" s="39" t="str">
        <f t="shared" si="41"/>
        <v/>
      </c>
      <c r="K45" s="39" t="str">
        <f t="shared" si="41"/>
        <v>RH</v>
      </c>
      <c r="L45" s="39" t="str">
        <f t="shared" si="41"/>
        <v>RH</v>
      </c>
      <c r="M45" s="39" t="str">
        <f t="shared" si="41"/>
        <v/>
      </c>
      <c r="N45" s="39" t="str">
        <f t="shared" si="41"/>
        <v/>
      </c>
      <c r="O45" s="39" t="str">
        <f t="shared" si="41"/>
        <v/>
      </c>
      <c r="P45" s="39" t="str">
        <f t="shared" si="41"/>
        <v/>
      </c>
      <c r="Q45" s="39" t="str">
        <f t="shared" si="41"/>
        <v/>
      </c>
      <c r="R45" s="39" t="str">
        <f t="shared" si="41"/>
        <v>RH</v>
      </c>
      <c r="S45" s="39" t="str">
        <f t="shared" si="41"/>
        <v>RH</v>
      </c>
      <c r="T45" s="39" t="str">
        <f t="shared" si="41"/>
        <v/>
      </c>
      <c r="U45" s="39" t="str">
        <f t="shared" si="41"/>
        <v/>
      </c>
      <c r="V45" s="39" t="str">
        <f t="shared" si="41"/>
        <v/>
      </c>
      <c r="W45" s="39" t="str">
        <f t="shared" si="41"/>
        <v/>
      </c>
      <c r="X45" s="39" t="str">
        <f t="shared" si="41"/>
        <v/>
      </c>
      <c r="Y45" s="39" t="str">
        <f t="shared" si="41"/>
        <v>RH</v>
      </c>
      <c r="Z45" s="39" t="str">
        <f t="shared" si="41"/>
        <v>RH</v>
      </c>
      <c r="AA45" s="39" t="str">
        <f t="shared" si="41"/>
        <v/>
      </c>
      <c r="AB45" s="39" t="str">
        <f t="shared" si="41"/>
        <v/>
      </c>
      <c r="AC45" s="39" t="str">
        <f t="shared" si="41"/>
        <v/>
      </c>
      <c r="AD45" s="39" t="str">
        <f t="shared" si="41"/>
        <v/>
      </c>
      <c r="AE45" s="39" t="str">
        <f t="shared" si="41"/>
        <v/>
      </c>
      <c r="AF45" s="39" t="str">
        <f t="shared" si="41"/>
        <v>RH</v>
      </c>
      <c r="AG45" s="57"/>
      <c r="AH45" s="112">
        <f>COUNTIF(D45:AF45,"RTT")+'Janvier 2020'!AJ45</f>
        <v>0</v>
      </c>
      <c r="AI45" s="109">
        <f t="shared" si="7"/>
        <v>15</v>
      </c>
      <c r="AJ45" s="116">
        <f>COUNTIF(D45:AF45,"CA")+'Janvier 2020'!AL45</f>
        <v>0</v>
      </c>
      <c r="AK45" s="115">
        <f t="shared" si="8"/>
        <v>25</v>
      </c>
      <c r="AL45" s="249"/>
      <c r="AM45" s="92"/>
      <c r="AN45" s="81"/>
      <c r="AO45" s="81">
        <f t="shared" si="37"/>
        <v>0</v>
      </c>
      <c r="AP45" s="95"/>
      <c r="AQ45" s="77"/>
      <c r="AR45" s="64"/>
      <c r="AS45" s="64">
        <f t="shared" si="38"/>
        <v>0</v>
      </c>
      <c r="AT45" s="90"/>
      <c r="AU45" s="77">
        <f ca="1">jaunesNum(B45:AF45)</f>
        <v>0</v>
      </c>
      <c r="AV45" s="120">
        <f>COUNTIF(G45:AH45,"RF")+'Janvier 2020'!AX45</f>
        <v>0</v>
      </c>
      <c r="AW45" s="162">
        <f t="shared" ca="1" si="9"/>
        <v>0</v>
      </c>
      <c r="AX45" s="92"/>
      <c r="AY45" s="81"/>
      <c r="AZ45" s="81">
        <f t="shared" si="39"/>
        <v>0</v>
      </c>
      <c r="BA45" s="167"/>
    </row>
    <row r="46" spans="1:53" s="5" customFormat="1" ht="2.25" customHeight="1" x14ac:dyDescent="0.25">
      <c r="A46" s="15"/>
      <c r="B46" s="50"/>
      <c r="C46" s="17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61"/>
      <c r="AH46" s="112"/>
      <c r="AI46" s="109"/>
      <c r="AJ46" s="116"/>
      <c r="AK46" s="115"/>
      <c r="AL46" s="249"/>
      <c r="AM46" s="92"/>
      <c r="AN46" s="81"/>
      <c r="AO46" s="81"/>
      <c r="AP46" s="95"/>
      <c r="AQ46" s="77"/>
      <c r="AR46" s="64"/>
      <c r="AS46" s="64"/>
      <c r="AT46" s="90"/>
      <c r="AU46" s="118"/>
      <c r="AV46" s="120"/>
      <c r="AW46" s="163"/>
      <c r="AX46" s="92"/>
      <c r="AY46" s="81"/>
      <c r="AZ46" s="81"/>
      <c r="BA46" s="167"/>
    </row>
    <row r="47" spans="1:53" ht="12" customHeight="1" x14ac:dyDescent="0.25">
      <c r="A47" s="286" t="s">
        <v>51</v>
      </c>
      <c r="B47" s="51">
        <v>25</v>
      </c>
      <c r="C47" s="23"/>
      <c r="D47" s="39" t="s">
        <v>56</v>
      </c>
      <c r="E47" s="39" t="s">
        <v>56</v>
      </c>
      <c r="F47" s="39">
        <v>25</v>
      </c>
      <c r="G47" s="39">
        <v>25</v>
      </c>
      <c r="H47" s="39">
        <v>25</v>
      </c>
      <c r="I47" s="39">
        <v>25</v>
      </c>
      <c r="J47" s="39">
        <v>25</v>
      </c>
      <c r="K47" s="39" t="s">
        <v>56</v>
      </c>
      <c r="L47" s="39" t="s">
        <v>56</v>
      </c>
      <c r="M47" s="39">
        <v>25</v>
      </c>
      <c r="N47" s="39">
        <v>25</v>
      </c>
      <c r="O47" s="39">
        <v>25</v>
      </c>
      <c r="P47" s="39">
        <v>25</v>
      </c>
      <c r="Q47" s="39">
        <v>25</v>
      </c>
      <c r="R47" s="39" t="s">
        <v>56</v>
      </c>
      <c r="S47" s="39" t="s">
        <v>56</v>
      </c>
      <c r="T47" s="39">
        <v>25</v>
      </c>
      <c r="U47" s="39">
        <v>25</v>
      </c>
      <c r="V47" s="39">
        <v>25</v>
      </c>
      <c r="W47" s="39">
        <v>25</v>
      </c>
      <c r="X47" s="39">
        <v>25</v>
      </c>
      <c r="Y47" s="39" t="s">
        <v>56</v>
      </c>
      <c r="Z47" s="39" t="s">
        <v>56</v>
      </c>
      <c r="AA47" s="39">
        <v>25</v>
      </c>
      <c r="AB47" s="39">
        <v>25</v>
      </c>
      <c r="AC47" s="39">
        <v>25</v>
      </c>
      <c r="AD47" s="39">
        <v>25</v>
      </c>
      <c r="AE47" s="39">
        <v>25</v>
      </c>
      <c r="AF47" s="39" t="s">
        <v>56</v>
      </c>
      <c r="AG47" s="59"/>
      <c r="AH47" s="112">
        <f>COUNTIF(D47:AF47,"RTT")+'Janvier 2020'!AJ47</f>
        <v>0</v>
      </c>
      <c r="AI47" s="109">
        <f>0 -(AH47)</f>
        <v>0</v>
      </c>
      <c r="AJ47" s="116">
        <f>COUNTIF(D47:AF47,"CA")+'Janvier 2020'!AL47</f>
        <v>0</v>
      </c>
      <c r="AK47" s="115">
        <f t="shared" si="8"/>
        <v>25</v>
      </c>
      <c r="AL47" s="249"/>
      <c r="AM47" s="92"/>
      <c r="AN47" s="81"/>
      <c r="AO47" s="81">
        <f>COUNTIF(E47:AF47,"HS")</f>
        <v>0</v>
      </c>
      <c r="AP47" s="95"/>
      <c r="AQ47" s="77"/>
      <c r="AR47" s="64"/>
      <c r="AS47" s="64">
        <f>COUNTIF(G47:AG47,"jdf")</f>
        <v>0</v>
      </c>
      <c r="AT47" s="90"/>
      <c r="AU47" s="77">
        <f ca="1">jaunesNum(B47:AF47)</f>
        <v>0</v>
      </c>
      <c r="AV47" s="120">
        <f>COUNTIF(G47:AH47,"RF")+'Janvier 2020'!AX47</f>
        <v>0</v>
      </c>
      <c r="AW47" s="162">
        <f t="shared" ca="1" si="9"/>
        <v>0</v>
      </c>
      <c r="AX47" s="92"/>
      <c r="AY47" s="81"/>
      <c r="AZ47" s="81">
        <f>COUNTIF(K47:AJ47,"FR")</f>
        <v>0</v>
      </c>
      <c r="BA47" s="167"/>
    </row>
    <row r="48" spans="1:53" ht="12" customHeight="1" x14ac:dyDescent="0.25">
      <c r="A48" s="287"/>
      <c r="B48" s="51">
        <v>26</v>
      </c>
      <c r="C48" s="24"/>
      <c r="D48" s="39" t="s">
        <v>56</v>
      </c>
      <c r="E48" s="39" t="s">
        <v>56</v>
      </c>
      <c r="F48" s="39">
        <v>26</v>
      </c>
      <c r="G48" s="39">
        <v>26</v>
      </c>
      <c r="H48" s="39">
        <v>26</v>
      </c>
      <c r="I48" s="39">
        <v>26</v>
      </c>
      <c r="J48" s="39">
        <v>26</v>
      </c>
      <c r="K48" s="39" t="s">
        <v>56</v>
      </c>
      <c r="L48" s="39" t="s">
        <v>56</v>
      </c>
      <c r="M48" s="39">
        <v>26</v>
      </c>
      <c r="N48" s="39">
        <v>26</v>
      </c>
      <c r="O48" s="39">
        <v>26</v>
      </c>
      <c r="P48" s="39">
        <v>26</v>
      </c>
      <c r="Q48" s="39">
        <v>26</v>
      </c>
      <c r="R48" s="39" t="s">
        <v>56</v>
      </c>
      <c r="S48" s="39" t="s">
        <v>56</v>
      </c>
      <c r="T48" s="39">
        <v>26</v>
      </c>
      <c r="U48" s="39">
        <v>26</v>
      </c>
      <c r="V48" s="39">
        <v>26</v>
      </c>
      <c r="W48" s="39">
        <v>26</v>
      </c>
      <c r="X48" s="39">
        <v>26</v>
      </c>
      <c r="Y48" s="39" t="s">
        <v>56</v>
      </c>
      <c r="Z48" s="39" t="s">
        <v>56</v>
      </c>
      <c r="AA48" s="39">
        <v>26</v>
      </c>
      <c r="AB48" s="39">
        <v>26</v>
      </c>
      <c r="AC48" s="39">
        <v>26</v>
      </c>
      <c r="AD48" s="39">
        <v>26</v>
      </c>
      <c r="AE48" s="39">
        <v>26</v>
      </c>
      <c r="AF48" s="39" t="s">
        <v>56</v>
      </c>
      <c r="AG48" s="57"/>
      <c r="AH48" s="112">
        <f>COUNTIF(D48:AF48,"RTT")+'Janvier 2020'!AJ48</f>
        <v>0</v>
      </c>
      <c r="AI48" s="109">
        <f>0 -(AH48)</f>
        <v>0</v>
      </c>
      <c r="AJ48" s="116">
        <f>COUNTIF(D48:AF48,"CA")+'Janvier 2020'!AL48</f>
        <v>0</v>
      </c>
      <c r="AK48" s="115">
        <f t="shared" si="8"/>
        <v>25</v>
      </c>
      <c r="AL48" s="249"/>
      <c r="AM48" s="92"/>
      <c r="AN48" s="81"/>
      <c r="AO48" s="81">
        <f>COUNTIF(E48:AF48,"HS")</f>
        <v>0</v>
      </c>
      <c r="AP48" s="95"/>
      <c r="AQ48" s="77"/>
      <c r="AR48" s="64"/>
      <c r="AS48" s="64">
        <f>COUNTIF(G48:AG48,"jdf")</f>
        <v>0</v>
      </c>
      <c r="AT48" s="90"/>
      <c r="AU48" s="77">
        <f t="shared" ca="1" si="2"/>
        <v>0</v>
      </c>
      <c r="AV48" s="120">
        <f>COUNTIF(G48:AH48,"RF")+'Janvier 2020'!AX48</f>
        <v>0</v>
      </c>
      <c r="AW48" s="162">
        <f t="shared" ca="1" si="9"/>
        <v>0</v>
      </c>
      <c r="AX48" s="92"/>
      <c r="AY48" s="81"/>
      <c r="AZ48" s="81">
        <f>COUNTIF(K48:AJ48,"FR")</f>
        <v>0</v>
      </c>
      <c r="BA48" s="167"/>
    </row>
    <row r="49" spans="1:53" ht="12" customHeight="1" x14ac:dyDescent="0.25">
      <c r="A49" s="287"/>
      <c r="B49" s="51">
        <v>27</v>
      </c>
      <c r="C49" s="19"/>
      <c r="D49" s="39" t="str">
        <f t="shared" ref="D49:AF49" si="42">IF(OR(WEEKDAY(D3,2)=6,WEEKDAY(D3,2)=7,WEEKDAY(D3,2)=3),"RH","")</f>
        <v>RH</v>
      </c>
      <c r="E49" s="39" t="str">
        <f t="shared" si="42"/>
        <v>RH</v>
      </c>
      <c r="F49" s="39" t="str">
        <f t="shared" si="42"/>
        <v/>
      </c>
      <c r="G49" s="39" t="str">
        <f t="shared" si="42"/>
        <v/>
      </c>
      <c r="H49" s="39" t="str">
        <f t="shared" si="42"/>
        <v>RH</v>
      </c>
      <c r="I49" s="39" t="str">
        <f t="shared" si="42"/>
        <v/>
      </c>
      <c r="J49" s="39" t="str">
        <f t="shared" si="42"/>
        <v/>
      </c>
      <c r="K49" s="39" t="str">
        <f t="shared" si="42"/>
        <v>RH</v>
      </c>
      <c r="L49" s="39" t="str">
        <f t="shared" si="42"/>
        <v>RH</v>
      </c>
      <c r="M49" s="39" t="str">
        <f t="shared" si="42"/>
        <v/>
      </c>
      <c r="N49" s="39" t="str">
        <f t="shared" si="42"/>
        <v/>
      </c>
      <c r="O49" s="39" t="str">
        <f t="shared" si="42"/>
        <v>RH</v>
      </c>
      <c r="P49" s="39" t="str">
        <f t="shared" si="42"/>
        <v/>
      </c>
      <c r="Q49" s="39" t="str">
        <f t="shared" si="42"/>
        <v/>
      </c>
      <c r="R49" s="39" t="str">
        <f t="shared" si="42"/>
        <v>RH</v>
      </c>
      <c r="S49" s="39" t="str">
        <f t="shared" si="42"/>
        <v>RH</v>
      </c>
      <c r="T49" s="39" t="str">
        <f t="shared" si="42"/>
        <v/>
      </c>
      <c r="U49" s="39" t="str">
        <f t="shared" si="42"/>
        <v/>
      </c>
      <c r="V49" s="39" t="str">
        <f t="shared" si="42"/>
        <v>RH</v>
      </c>
      <c r="W49" s="39" t="str">
        <f t="shared" si="42"/>
        <v/>
      </c>
      <c r="X49" s="39" t="str">
        <f t="shared" si="42"/>
        <v/>
      </c>
      <c r="Y49" s="39" t="str">
        <f t="shared" si="42"/>
        <v>RH</v>
      </c>
      <c r="Z49" s="39" t="str">
        <f t="shared" si="42"/>
        <v>RH</v>
      </c>
      <c r="AA49" s="39" t="str">
        <f t="shared" si="42"/>
        <v/>
      </c>
      <c r="AB49" s="39" t="str">
        <f t="shared" si="42"/>
        <v/>
      </c>
      <c r="AC49" s="39" t="str">
        <f t="shared" si="42"/>
        <v>RH</v>
      </c>
      <c r="AD49" s="39" t="str">
        <f t="shared" si="42"/>
        <v/>
      </c>
      <c r="AE49" s="39" t="str">
        <f t="shared" si="42"/>
        <v/>
      </c>
      <c r="AF49" s="39" t="str">
        <f t="shared" si="42"/>
        <v>RH</v>
      </c>
      <c r="AG49" s="57"/>
      <c r="AH49" s="112">
        <f>COUNTIF(D49:AF49,"RTT")+'Janvier 2020'!AJ49</f>
        <v>0</v>
      </c>
      <c r="AI49" s="109">
        <f t="shared" si="7"/>
        <v>15</v>
      </c>
      <c r="AJ49" s="116">
        <f>COUNTIF(D49:AF49,"CA")+'Janvier 2020'!AL49</f>
        <v>0</v>
      </c>
      <c r="AK49" s="115">
        <f t="shared" si="8"/>
        <v>25</v>
      </c>
      <c r="AL49" s="249"/>
      <c r="AM49" s="92"/>
      <c r="AN49" s="81"/>
      <c r="AO49" s="81">
        <f>COUNTIF(E49:AF49,"HS")</f>
        <v>0</v>
      </c>
      <c r="AP49" s="95"/>
      <c r="AQ49" s="77"/>
      <c r="AR49" s="64"/>
      <c r="AS49" s="64">
        <f>COUNTIF(G49:AG49,"jdf")</f>
        <v>0</v>
      </c>
      <c r="AT49" s="90"/>
      <c r="AU49" s="77">
        <f t="shared" ca="1" si="2"/>
        <v>0</v>
      </c>
      <c r="AV49" s="120">
        <f>COUNTIF(G49:AH49,"RF")+'Janvier 2020'!AX49</f>
        <v>0</v>
      </c>
      <c r="AW49" s="162">
        <f t="shared" ca="1" si="9"/>
        <v>0</v>
      </c>
      <c r="AX49" s="92"/>
      <c r="AY49" s="81"/>
      <c r="AZ49" s="81">
        <f>COUNTIF(K49:AJ49,"FR")</f>
        <v>0</v>
      </c>
      <c r="BA49" s="167"/>
    </row>
    <row r="50" spans="1:53" ht="12" customHeight="1" thickBot="1" x14ac:dyDescent="0.3">
      <c r="A50" s="287"/>
      <c r="B50" s="51"/>
      <c r="C50" s="19"/>
      <c r="D50" s="39" t="str">
        <f t="shared" ref="D50:AF50" si="43">IF(OR(WEEKDAY(D3,2)=6,WEEKDAY(D3,2)=7,WEEKDAY(D3,2)=4),"RH","")</f>
        <v>RH</v>
      </c>
      <c r="E50" s="39" t="str">
        <f t="shared" si="43"/>
        <v>RH</v>
      </c>
      <c r="F50" s="39" t="str">
        <f t="shared" si="43"/>
        <v/>
      </c>
      <c r="G50" s="39" t="str">
        <f t="shared" si="43"/>
        <v/>
      </c>
      <c r="H50" s="39" t="str">
        <f t="shared" si="43"/>
        <v/>
      </c>
      <c r="I50" s="39" t="str">
        <f t="shared" si="43"/>
        <v>RH</v>
      </c>
      <c r="J50" s="39" t="str">
        <f t="shared" si="43"/>
        <v/>
      </c>
      <c r="K50" s="39" t="str">
        <f t="shared" si="43"/>
        <v>RH</v>
      </c>
      <c r="L50" s="39" t="str">
        <f t="shared" si="43"/>
        <v>RH</v>
      </c>
      <c r="M50" s="39" t="str">
        <f t="shared" si="43"/>
        <v/>
      </c>
      <c r="N50" s="39" t="str">
        <f t="shared" si="43"/>
        <v/>
      </c>
      <c r="O50" s="39" t="str">
        <f t="shared" si="43"/>
        <v/>
      </c>
      <c r="P50" s="39" t="str">
        <f t="shared" si="43"/>
        <v>RH</v>
      </c>
      <c r="Q50" s="39" t="str">
        <f t="shared" si="43"/>
        <v/>
      </c>
      <c r="R50" s="39" t="str">
        <f t="shared" si="43"/>
        <v>RH</v>
      </c>
      <c r="S50" s="39" t="str">
        <f t="shared" si="43"/>
        <v>RH</v>
      </c>
      <c r="T50" s="39" t="str">
        <f t="shared" si="43"/>
        <v/>
      </c>
      <c r="U50" s="39" t="str">
        <f t="shared" si="43"/>
        <v/>
      </c>
      <c r="V50" s="39" t="str">
        <f t="shared" si="43"/>
        <v/>
      </c>
      <c r="W50" s="39" t="str">
        <f t="shared" si="43"/>
        <v>RH</v>
      </c>
      <c r="X50" s="39" t="str">
        <f t="shared" si="43"/>
        <v/>
      </c>
      <c r="Y50" s="39" t="str">
        <f t="shared" si="43"/>
        <v>RH</v>
      </c>
      <c r="Z50" s="39" t="str">
        <f t="shared" si="43"/>
        <v>RH</v>
      </c>
      <c r="AA50" s="39" t="str">
        <f t="shared" si="43"/>
        <v/>
      </c>
      <c r="AB50" s="39" t="str">
        <f t="shared" si="43"/>
        <v/>
      </c>
      <c r="AC50" s="39" t="str">
        <f t="shared" si="43"/>
        <v/>
      </c>
      <c r="AD50" s="39" t="str">
        <f t="shared" si="43"/>
        <v>RH</v>
      </c>
      <c r="AE50" s="39" t="str">
        <f t="shared" si="43"/>
        <v/>
      </c>
      <c r="AF50" s="39" t="str">
        <f t="shared" si="43"/>
        <v>RH</v>
      </c>
      <c r="AG50" s="57"/>
      <c r="AH50" s="113">
        <f>COUNTIF(D50:AF50,"RTT")+'Janvier 2020'!AJ50</f>
        <v>0</v>
      </c>
      <c r="AI50" s="110">
        <f t="shared" si="7"/>
        <v>15</v>
      </c>
      <c r="AJ50" s="117">
        <f>COUNTIF(D50:AF50,"CA")+'Janvier 2020'!AL50</f>
        <v>0</v>
      </c>
      <c r="AK50" s="86">
        <f t="shared" si="8"/>
        <v>25</v>
      </c>
      <c r="AL50" s="250"/>
      <c r="AM50" s="83"/>
      <c r="AN50" s="85"/>
      <c r="AO50" s="85">
        <f>COUNTIF(E50:AF50,"HS")</f>
        <v>0</v>
      </c>
      <c r="AP50" s="96"/>
      <c r="AQ50" s="67"/>
      <c r="AR50" s="68"/>
      <c r="AS50" s="68">
        <f>COUNTIF(G50:AG50,"jdf")</f>
        <v>0</v>
      </c>
      <c r="AT50" s="91"/>
      <c r="AU50" s="169">
        <f t="shared" ca="1" si="2"/>
        <v>0</v>
      </c>
      <c r="AV50" s="170">
        <f>COUNTIF(G50:AH50,"RF")+'Janvier 2020'!AX50</f>
        <v>0</v>
      </c>
      <c r="AW50" s="172">
        <f t="shared" ca="1" si="9"/>
        <v>0</v>
      </c>
      <c r="AX50" s="83"/>
      <c r="AY50" s="85"/>
      <c r="AZ50" s="85">
        <f>COUNTIF(K50:AJ50,"FR")</f>
        <v>0</v>
      </c>
      <c r="BA50" s="168"/>
    </row>
    <row r="51" spans="1:53" ht="17.25" customHeight="1" thickBot="1" x14ac:dyDescent="0.3">
      <c r="A51" s="263" t="s">
        <v>0</v>
      </c>
      <c r="B51" s="264"/>
      <c r="C51" s="19"/>
      <c r="D51" s="56">
        <f>COUNT(D5:D50)</f>
        <v>0</v>
      </c>
      <c r="E51" s="56">
        <f t="shared" ref="E51:AF51" si="44">COUNT(E5:E50)</f>
        <v>0</v>
      </c>
      <c r="F51" s="56">
        <f t="shared" si="44"/>
        <v>14</v>
      </c>
      <c r="G51" s="56">
        <f t="shared" si="44"/>
        <v>14</v>
      </c>
      <c r="H51" s="56">
        <f t="shared" si="44"/>
        <v>14</v>
      </c>
      <c r="I51" s="56">
        <f t="shared" si="44"/>
        <v>14</v>
      </c>
      <c r="J51" s="56">
        <f t="shared" si="44"/>
        <v>14</v>
      </c>
      <c r="K51" s="56">
        <f t="shared" si="44"/>
        <v>0</v>
      </c>
      <c r="L51" s="56">
        <f t="shared" si="44"/>
        <v>0</v>
      </c>
      <c r="M51" s="56">
        <f t="shared" si="44"/>
        <v>14</v>
      </c>
      <c r="N51" s="56">
        <f t="shared" si="44"/>
        <v>14</v>
      </c>
      <c r="O51" s="56">
        <f t="shared" si="44"/>
        <v>14</v>
      </c>
      <c r="P51" s="56">
        <f t="shared" si="44"/>
        <v>14</v>
      </c>
      <c r="Q51" s="56">
        <f t="shared" si="44"/>
        <v>14</v>
      </c>
      <c r="R51" s="56">
        <f t="shared" si="44"/>
        <v>0</v>
      </c>
      <c r="S51" s="56">
        <f t="shared" si="44"/>
        <v>0</v>
      </c>
      <c r="T51" s="56">
        <f t="shared" si="44"/>
        <v>14</v>
      </c>
      <c r="U51" s="56">
        <f t="shared" si="44"/>
        <v>14</v>
      </c>
      <c r="V51" s="56">
        <f t="shared" si="44"/>
        <v>14</v>
      </c>
      <c r="W51" s="56">
        <f t="shared" si="44"/>
        <v>14</v>
      </c>
      <c r="X51" s="56">
        <f t="shared" si="44"/>
        <v>14</v>
      </c>
      <c r="Y51" s="56">
        <f t="shared" si="44"/>
        <v>0</v>
      </c>
      <c r="Z51" s="56">
        <f t="shared" si="44"/>
        <v>0</v>
      </c>
      <c r="AA51" s="56">
        <f t="shared" si="44"/>
        <v>14</v>
      </c>
      <c r="AB51" s="56">
        <f t="shared" si="44"/>
        <v>14</v>
      </c>
      <c r="AC51" s="56">
        <f t="shared" si="44"/>
        <v>14</v>
      </c>
      <c r="AD51" s="56">
        <f t="shared" si="44"/>
        <v>14</v>
      </c>
      <c r="AE51" s="56">
        <f t="shared" si="44"/>
        <v>14</v>
      </c>
      <c r="AF51" s="56">
        <f t="shared" si="44"/>
        <v>0</v>
      </c>
      <c r="AG51" s="57"/>
      <c r="AH51" s="207">
        <f>SUM(AI5:AI50)</f>
        <v>525</v>
      </c>
      <c r="AI51" s="208"/>
      <c r="AJ51" s="209">
        <f>SUM(AK5:AK50)</f>
        <v>1000</v>
      </c>
      <c r="AK51" s="210"/>
      <c r="AL51" s="93"/>
      <c r="AM51" s="93"/>
      <c r="AN51" s="93"/>
      <c r="AO51" s="209">
        <f>SUM(AP5:AP50)</f>
        <v>0</v>
      </c>
      <c r="AP51" s="210"/>
      <c r="AQ51" s="211"/>
      <c r="AR51" s="258"/>
      <c r="AS51" s="211">
        <f>SUM(AT5:AT50)</f>
        <v>0</v>
      </c>
      <c r="AT51" s="212"/>
      <c r="AU51" s="171"/>
      <c r="AV51" s="243">
        <f ca="1">SUM(AW5:AW50)</f>
        <v>0</v>
      </c>
      <c r="AW51" s="243"/>
      <c r="AX51" s="156"/>
      <c r="AY51" s="158"/>
      <c r="AZ51" s="247">
        <f>SUM(BA5:BA50)</f>
        <v>0</v>
      </c>
      <c r="BA51" s="300"/>
    </row>
    <row r="52" spans="1:53" ht="15.75" thickBot="1" x14ac:dyDescent="0.3">
      <c r="A52" s="10" t="s">
        <v>1</v>
      </c>
      <c r="B52" s="295" t="s">
        <v>2</v>
      </c>
      <c r="C52" s="296"/>
      <c r="D52" s="296"/>
      <c r="E52" s="296"/>
      <c r="F52" s="296"/>
      <c r="G52" s="296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7"/>
      <c r="AH52" s="200" t="s">
        <v>73</v>
      </c>
      <c r="AI52" s="201"/>
      <c r="AJ52" s="201"/>
      <c r="AK52" s="201"/>
      <c r="AL52" s="201"/>
      <c r="AM52" s="201"/>
      <c r="AN52" s="201"/>
      <c r="AO52" s="201"/>
      <c r="AP52" s="201"/>
      <c r="AQ52" s="201"/>
      <c r="AR52" s="201"/>
      <c r="AS52" s="201"/>
      <c r="AT52" s="201"/>
      <c r="AU52" s="202"/>
      <c r="AV52" s="202"/>
      <c r="AW52" s="202"/>
      <c r="AX52" s="202"/>
      <c r="AY52" s="202"/>
      <c r="AZ52" s="202"/>
      <c r="BA52" s="301"/>
    </row>
    <row r="53" spans="1:53" ht="21.75" thickBot="1" x14ac:dyDescent="0.4">
      <c r="A53" s="106">
        <v>1</v>
      </c>
      <c r="B53" s="298" t="str">
        <f>RecherchePostesManquants(D5:D50,26)</f>
        <v>1, 2, 3, 4, 5, 6, 7, 8, 9, 10, 11, 12, 13, 14, 15, 16, 17, 18, 19, 20, 21, 22, 23, 24, 25, 26</v>
      </c>
      <c r="C53" s="298"/>
      <c r="D53" s="298"/>
      <c r="E53" s="298"/>
      <c r="F53" s="298"/>
      <c r="G53" s="298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9"/>
      <c r="V53" s="1" t="s">
        <v>3</v>
      </c>
      <c r="AG53" s="21"/>
      <c r="AH53" s="204">
        <f ca="1">SUM(AK5:AK50,AP5:AP50,AT5:AT50,AW5:AW50,BA5:BA50,AI5:AI50)</f>
        <v>1525</v>
      </c>
      <c r="AI53" s="205"/>
      <c r="AJ53" s="205"/>
      <c r="AK53" s="205"/>
      <c r="AL53" s="205"/>
      <c r="AM53" s="205"/>
      <c r="AN53" s="205"/>
      <c r="AO53" s="205"/>
      <c r="AP53" s="205"/>
      <c r="AQ53" s="205"/>
      <c r="AR53" s="205"/>
      <c r="AS53" s="205"/>
      <c r="AT53" s="205"/>
      <c r="AU53" s="205"/>
      <c r="AV53" s="205"/>
      <c r="AW53" s="205"/>
      <c r="AX53" s="205"/>
      <c r="AY53" s="205"/>
      <c r="AZ53" s="205"/>
      <c r="BA53" s="206"/>
    </row>
    <row r="54" spans="1:53" ht="15.75" thickBot="1" x14ac:dyDescent="0.3">
      <c r="A54" s="107">
        <v>2</v>
      </c>
      <c r="B54" s="293" t="str">
        <f>RecherchePostesManquants(E5:E50,26)</f>
        <v>1, 2, 3, 4, 5, 6, 7, 8, 9, 10, 11, 12, 13, 14, 15, 16, 17, 18, 19, 20, 21, 22, 23, 24, 25, 26</v>
      </c>
      <c r="C54" s="293"/>
      <c r="D54" s="293"/>
      <c r="E54" s="293"/>
      <c r="F54" s="293"/>
      <c r="G54" s="293"/>
      <c r="H54" s="293"/>
      <c r="I54" s="293"/>
      <c r="J54" s="293"/>
      <c r="K54" s="293"/>
      <c r="L54" s="293"/>
      <c r="M54" s="293"/>
      <c r="N54" s="293"/>
      <c r="O54" s="293"/>
      <c r="P54" s="293"/>
      <c r="Q54" s="293"/>
      <c r="R54" s="293"/>
      <c r="S54" s="293"/>
      <c r="T54" s="293"/>
      <c r="U54" s="294"/>
      <c r="V54" s="1" t="s">
        <v>4</v>
      </c>
    </row>
    <row r="55" spans="1:53" ht="15" customHeight="1" x14ac:dyDescent="0.25">
      <c r="A55" s="8">
        <v>3</v>
      </c>
      <c r="B55" s="293" t="str">
        <f>RecherchePostesManquants(F5:F50,26)</f>
        <v>9, 10, 11, 12, 13, 14, 15, 16, 17, 18, 19, 24</v>
      </c>
      <c r="C55" s="293"/>
      <c r="D55" s="293"/>
      <c r="E55" s="293"/>
      <c r="F55" s="293"/>
      <c r="G55" s="293"/>
      <c r="H55" s="293"/>
      <c r="I55" s="293"/>
      <c r="J55" s="293"/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4"/>
      <c r="V55" s="1" t="s">
        <v>5</v>
      </c>
      <c r="AH55" s="213" t="s">
        <v>78</v>
      </c>
      <c r="AI55" s="214"/>
      <c r="AJ55" s="214"/>
      <c r="AK55" s="214"/>
      <c r="AL55" s="214"/>
      <c r="AM55" s="214"/>
      <c r="AN55" s="215"/>
      <c r="AO55" s="237" t="s">
        <v>74</v>
      </c>
      <c r="AP55" s="238"/>
      <c r="AQ55" s="238"/>
      <c r="AR55" s="238"/>
      <c r="AS55" s="238"/>
      <c r="AT55" s="238"/>
      <c r="AU55" s="238"/>
      <c r="AV55" s="238"/>
      <c r="AW55" s="238"/>
      <c r="AX55" s="238"/>
      <c r="AY55" s="238"/>
      <c r="AZ55" s="238"/>
      <c r="BA55" s="239"/>
    </row>
    <row r="56" spans="1:53" ht="15.75" thickBot="1" x14ac:dyDescent="0.3">
      <c r="A56" s="8">
        <v>4</v>
      </c>
      <c r="B56" s="293" t="str">
        <f>RecherchePostesManquants(G5:G50,26)</f>
        <v>9, 10, 11, 12, 13, 14, 15, 16, 17, 18, 19, 24</v>
      </c>
      <c r="C56" s="293"/>
      <c r="D56" s="293"/>
      <c r="E56" s="293"/>
      <c r="F56" s="293"/>
      <c r="G56" s="293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4"/>
      <c r="V56" s="1" t="s">
        <v>6</v>
      </c>
      <c r="AH56" s="216"/>
      <c r="AI56" s="217"/>
      <c r="AJ56" s="217"/>
      <c r="AK56" s="217"/>
      <c r="AL56" s="217"/>
      <c r="AM56" s="217"/>
      <c r="AN56" s="218"/>
      <c r="AO56" s="231">
        <v>10</v>
      </c>
      <c r="AP56" s="232"/>
      <c r="AQ56" s="232"/>
      <c r="AR56" s="232"/>
      <c r="AS56" s="232"/>
      <c r="AT56" s="232"/>
      <c r="AU56" s="232"/>
      <c r="AV56" s="232"/>
      <c r="AW56" s="232"/>
      <c r="AX56" s="232"/>
      <c r="AY56" s="232"/>
      <c r="AZ56" s="232"/>
      <c r="BA56" s="233"/>
    </row>
    <row r="57" spans="1:53" ht="31.5" customHeight="1" x14ac:dyDescent="0.25">
      <c r="A57" s="8">
        <v>5</v>
      </c>
      <c r="B57" s="293" t="str">
        <f>RecherchePostesManquants(H5:H50,26)</f>
        <v>9, 10, 11, 12, 13, 14, 15, 16, 17, 18, 19, 24</v>
      </c>
      <c r="C57" s="293"/>
      <c r="D57" s="293"/>
      <c r="E57" s="293"/>
      <c r="F57" s="293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4"/>
      <c r="V57" s="1" t="s">
        <v>7</v>
      </c>
      <c r="AH57" s="225">
        <f>COUNTIF(D5:AF50,"27")</f>
        <v>0</v>
      </c>
      <c r="AI57" s="226"/>
      <c r="AJ57" s="226"/>
      <c r="AK57" s="226"/>
      <c r="AL57" s="226"/>
      <c r="AM57" s="226"/>
      <c r="AN57" s="227"/>
      <c r="AO57" s="231" t="s">
        <v>75</v>
      </c>
      <c r="AP57" s="232"/>
      <c r="AQ57" s="232"/>
      <c r="AR57" s="232"/>
      <c r="AS57" s="232"/>
      <c r="AT57" s="232"/>
      <c r="AU57" s="232"/>
      <c r="AV57" s="232"/>
      <c r="AW57" s="232"/>
      <c r="AX57" s="232"/>
      <c r="AY57" s="232"/>
      <c r="AZ57" s="232"/>
      <c r="BA57" s="233"/>
    </row>
    <row r="58" spans="1:53" ht="15.75" thickBot="1" x14ac:dyDescent="0.3">
      <c r="A58" s="8">
        <v>6</v>
      </c>
      <c r="B58" s="293" t="str">
        <f>RecherchePostesManquants(I5:I50,26)</f>
        <v>9, 10, 11, 12, 13, 14, 15, 16, 17, 18, 19, 24</v>
      </c>
      <c r="C58" s="293"/>
      <c r="D58" s="293"/>
      <c r="E58" s="293"/>
      <c r="F58" s="293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4"/>
      <c r="V58" s="1" t="s">
        <v>8</v>
      </c>
      <c r="AH58" s="228"/>
      <c r="AI58" s="229"/>
      <c r="AJ58" s="229"/>
      <c r="AK58" s="229"/>
      <c r="AL58" s="229"/>
      <c r="AM58" s="229"/>
      <c r="AN58" s="230"/>
      <c r="AO58" s="234">
        <v>2</v>
      </c>
      <c r="AP58" s="235"/>
      <c r="AQ58" s="235"/>
      <c r="AR58" s="235"/>
      <c r="AS58" s="235"/>
      <c r="AT58" s="235"/>
      <c r="AU58" s="235"/>
      <c r="AV58" s="235"/>
      <c r="AW58" s="235"/>
      <c r="AX58" s="235"/>
      <c r="AY58" s="235"/>
      <c r="AZ58" s="235"/>
      <c r="BA58" s="236"/>
    </row>
    <row r="59" spans="1:53" ht="15.75" thickBot="1" x14ac:dyDescent="0.3">
      <c r="A59" s="8">
        <v>7</v>
      </c>
      <c r="B59" s="293" t="str">
        <f>RecherchePostesManquants(J5:J50,26)</f>
        <v>9, 10, 11, 12, 13, 14, 15, 16, 17, 18, 19, 24</v>
      </c>
      <c r="C59" s="293"/>
      <c r="D59" s="293"/>
      <c r="E59" s="293"/>
      <c r="F59" s="293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4"/>
      <c r="V59" s="1" t="s">
        <v>9</v>
      </c>
      <c r="AH59" s="219" t="s">
        <v>79</v>
      </c>
      <c r="AI59" s="220"/>
      <c r="AJ59" s="220"/>
      <c r="AK59" s="220"/>
      <c r="AL59" s="220"/>
      <c r="AM59" s="220"/>
      <c r="AN59" s="221"/>
      <c r="AO59" s="240" t="s">
        <v>76</v>
      </c>
      <c r="AP59" s="241"/>
      <c r="AQ59" s="241"/>
      <c r="AR59" s="241"/>
      <c r="AS59" s="241"/>
      <c r="AT59" s="241"/>
      <c r="AU59" s="241"/>
      <c r="AV59" s="241"/>
      <c r="AW59" s="241"/>
      <c r="AX59" s="241"/>
      <c r="AY59" s="241"/>
      <c r="AZ59" s="241"/>
      <c r="BA59" s="242"/>
    </row>
    <row r="60" spans="1:53" ht="19.5" thickBot="1" x14ac:dyDescent="0.35">
      <c r="A60" s="107">
        <v>8</v>
      </c>
      <c r="B60" s="293" t="str">
        <f>RecherchePostesManquants(K5:K50,26)</f>
        <v>1, 2, 3, 4, 5, 6, 7, 8, 9, 10, 11, 12, 13, 14, 15, 16, 17, 18, 19, 20, 21, 22, 23, 24, 25, 26</v>
      </c>
      <c r="C60" s="293"/>
      <c r="D60" s="293"/>
      <c r="E60" s="293"/>
      <c r="F60" s="293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4"/>
      <c r="V60" s="1" t="s">
        <v>10</v>
      </c>
      <c r="AH60" s="222"/>
      <c r="AI60" s="223"/>
      <c r="AJ60" s="223"/>
      <c r="AK60" s="223"/>
      <c r="AL60" s="223"/>
      <c r="AM60" s="223"/>
      <c r="AN60" s="224"/>
      <c r="AO60" s="197">
        <f>IF(AO58&gt;AO56,-(AO58-AO56)/AO58,(AO56-AO58)/AO56)</f>
        <v>0.8</v>
      </c>
      <c r="AP60" s="198"/>
      <c r="AQ60" s="198"/>
      <c r="AR60" s="198"/>
      <c r="AS60" s="198"/>
      <c r="AT60" s="198"/>
      <c r="AU60" s="198"/>
      <c r="AV60" s="198"/>
      <c r="AW60" s="198"/>
      <c r="AX60" s="198"/>
      <c r="AY60" s="198"/>
      <c r="AZ60" s="198"/>
      <c r="BA60" s="199"/>
    </row>
    <row r="61" spans="1:53" x14ac:dyDescent="0.25">
      <c r="A61" s="107">
        <v>9</v>
      </c>
      <c r="B61" s="293" t="str">
        <f>RecherchePostesManquants(L5:L50,26)</f>
        <v>1, 2, 3, 4, 5, 6, 7, 8, 9, 10, 11, 12, 13, 14, 15, 16, 17, 18, 19, 20, 21, 22, 23, 24, 25, 26</v>
      </c>
      <c r="C61" s="293"/>
      <c r="D61" s="293"/>
      <c r="E61" s="293"/>
      <c r="F61" s="293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4"/>
      <c r="V61" s="1" t="s">
        <v>11</v>
      </c>
    </row>
    <row r="62" spans="1:53" x14ac:dyDescent="0.25">
      <c r="A62" s="8">
        <v>10</v>
      </c>
      <c r="B62" s="293" t="str">
        <f>RecherchePostesManquants(M5:M50,26)</f>
        <v>9, 10, 11, 12, 13, 14, 15, 16, 17, 18, 19, 24</v>
      </c>
      <c r="C62" s="293"/>
      <c r="D62" s="293"/>
      <c r="E62" s="293"/>
      <c r="F62" s="293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4"/>
      <c r="V62" s="1" t="s">
        <v>12</v>
      </c>
    </row>
    <row r="63" spans="1:53" x14ac:dyDescent="0.25">
      <c r="A63" s="8">
        <v>11</v>
      </c>
      <c r="B63" s="293" t="str">
        <f>RecherchePostesManquants(N5:N50,26)</f>
        <v>9, 10, 11, 12, 13, 14, 15, 16, 17, 18, 19, 24</v>
      </c>
      <c r="C63" s="293"/>
      <c r="D63" s="293"/>
      <c r="E63" s="293"/>
      <c r="F63" s="293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4"/>
      <c r="V63" s="1" t="s">
        <v>13</v>
      </c>
    </row>
    <row r="64" spans="1:53" x14ac:dyDescent="0.25">
      <c r="A64" s="8">
        <v>12</v>
      </c>
      <c r="B64" s="293" t="str">
        <f>RecherchePostesManquants(O5:O50,26)</f>
        <v>9, 10, 11, 12, 13, 14, 15, 16, 17, 18, 19, 24</v>
      </c>
      <c r="C64" s="293"/>
      <c r="D64" s="293"/>
      <c r="E64" s="293"/>
      <c r="F64" s="293"/>
      <c r="G64" s="293"/>
      <c r="H64" s="293"/>
      <c r="I64" s="293"/>
      <c r="J64" s="293"/>
      <c r="K64" s="293"/>
      <c r="L64" s="293"/>
      <c r="M64" s="293"/>
      <c r="N64" s="293"/>
      <c r="O64" s="293"/>
      <c r="P64" s="293"/>
      <c r="Q64" s="293"/>
      <c r="R64" s="293"/>
      <c r="S64" s="293"/>
      <c r="T64" s="293"/>
      <c r="U64" s="294"/>
      <c r="V64" s="1" t="s">
        <v>14</v>
      </c>
    </row>
    <row r="65" spans="1:35" x14ac:dyDescent="0.25">
      <c r="A65" s="8">
        <v>13</v>
      </c>
      <c r="B65" s="293" t="str">
        <f>RecherchePostesManquants(P5:P50,26)</f>
        <v>9, 10, 11, 12, 13, 14, 15, 16, 17, 18, 19, 24</v>
      </c>
      <c r="C65" s="293"/>
      <c r="D65" s="293"/>
      <c r="E65" s="293"/>
      <c r="F65" s="293"/>
      <c r="G65" s="293"/>
      <c r="H65" s="293"/>
      <c r="I65" s="293"/>
      <c r="J65" s="293"/>
      <c r="K65" s="293"/>
      <c r="L65" s="293"/>
      <c r="M65" s="293"/>
      <c r="N65" s="293"/>
      <c r="O65" s="293"/>
      <c r="P65" s="293"/>
      <c r="Q65" s="293"/>
      <c r="R65" s="293"/>
      <c r="S65" s="293"/>
      <c r="T65" s="293"/>
      <c r="U65" s="294"/>
      <c r="V65" s="1" t="s">
        <v>15</v>
      </c>
    </row>
    <row r="66" spans="1:35" x14ac:dyDescent="0.25">
      <c r="A66" s="8">
        <v>14</v>
      </c>
      <c r="B66" s="293" t="str">
        <f>RecherchePostesManquants(Q5:Q50,26)</f>
        <v>9, 10, 11, 12, 13, 14, 15, 16, 17, 18, 19, 24</v>
      </c>
      <c r="C66" s="293"/>
      <c r="D66" s="293"/>
      <c r="E66" s="293"/>
      <c r="F66" s="293"/>
      <c r="G66" s="293"/>
      <c r="H66" s="293"/>
      <c r="I66" s="293"/>
      <c r="J66" s="293"/>
      <c r="K66" s="293"/>
      <c r="L66" s="293"/>
      <c r="M66" s="293"/>
      <c r="N66" s="293"/>
      <c r="O66" s="293"/>
      <c r="P66" s="293"/>
      <c r="Q66" s="293"/>
      <c r="R66" s="293"/>
      <c r="S66" s="293"/>
      <c r="T66" s="293"/>
      <c r="U66" s="294"/>
      <c r="V66" s="1" t="s">
        <v>16</v>
      </c>
    </row>
    <row r="67" spans="1:35" x14ac:dyDescent="0.25">
      <c r="A67" s="107">
        <v>15</v>
      </c>
      <c r="B67" s="293" t="str">
        <f>RecherchePostesManquants(R5:R50,26)</f>
        <v>1, 2, 3, 4, 5, 6, 7, 8, 9, 10, 11, 12, 13, 14, 15, 16, 17, 18, 19, 20, 21, 22, 23, 24, 25, 26</v>
      </c>
      <c r="C67" s="293"/>
      <c r="D67" s="293"/>
      <c r="E67" s="293"/>
      <c r="F67" s="293"/>
      <c r="G67" s="293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3"/>
      <c r="S67" s="293"/>
      <c r="T67" s="293"/>
      <c r="U67" s="294"/>
      <c r="V67" s="1" t="s">
        <v>17</v>
      </c>
      <c r="AH67" s="1"/>
      <c r="AI67" s="1"/>
    </row>
    <row r="68" spans="1:35" x14ac:dyDescent="0.25">
      <c r="A68" s="107">
        <v>16</v>
      </c>
      <c r="B68" s="293" t="str">
        <f>RecherchePostesManquants(S5:S50,26)</f>
        <v>1, 2, 3, 4, 5, 6, 7, 8, 9, 10, 11, 12, 13, 14, 15, 16, 17, 18, 19, 20, 21, 22, 23, 24, 25, 26</v>
      </c>
      <c r="C68" s="293"/>
      <c r="D68" s="293"/>
      <c r="E68" s="293"/>
      <c r="F68" s="293"/>
      <c r="G68" s="293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3"/>
      <c r="S68" s="293"/>
      <c r="T68" s="293"/>
      <c r="U68" s="294"/>
      <c r="V68" s="1" t="s">
        <v>18</v>
      </c>
      <c r="AH68" s="1"/>
      <c r="AI68" s="1"/>
    </row>
    <row r="69" spans="1:35" x14ac:dyDescent="0.25">
      <c r="A69" s="8">
        <v>17</v>
      </c>
      <c r="B69" s="293" t="str">
        <f>RecherchePostesManquants(T5:T50,26)</f>
        <v>9, 10, 11, 12, 13, 14, 15, 16, 17, 18, 19, 24</v>
      </c>
      <c r="C69" s="293"/>
      <c r="D69" s="293"/>
      <c r="E69" s="293"/>
      <c r="F69" s="293"/>
      <c r="G69" s="293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3"/>
      <c r="S69" s="293"/>
      <c r="T69" s="293"/>
      <c r="U69" s="294"/>
      <c r="V69" s="1" t="s">
        <v>19</v>
      </c>
      <c r="AH69" s="1"/>
      <c r="AI69" s="1"/>
    </row>
    <row r="70" spans="1:35" x14ac:dyDescent="0.25">
      <c r="A70" s="8">
        <v>18</v>
      </c>
      <c r="B70" s="293" t="str">
        <f>RecherchePostesManquants(U5:U50,26)</f>
        <v>9, 10, 11, 12, 13, 14, 15, 16, 17, 18, 19, 24</v>
      </c>
      <c r="C70" s="293"/>
      <c r="D70" s="293"/>
      <c r="E70" s="293"/>
      <c r="F70" s="293"/>
      <c r="G70" s="293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3"/>
      <c r="S70" s="293"/>
      <c r="T70" s="293"/>
      <c r="U70" s="294"/>
      <c r="V70" s="1" t="s">
        <v>20</v>
      </c>
      <c r="AH70" s="1"/>
      <c r="AI70" s="1"/>
    </row>
    <row r="71" spans="1:35" x14ac:dyDescent="0.25">
      <c r="A71" s="8">
        <v>19</v>
      </c>
      <c r="B71" s="293" t="str">
        <f>RecherchePostesManquants(V5:V50,26)</f>
        <v>9, 10, 11, 12, 13, 14, 15, 16, 17, 18, 19, 24</v>
      </c>
      <c r="C71" s="293"/>
      <c r="D71" s="293"/>
      <c r="E71" s="293"/>
      <c r="F71" s="293"/>
      <c r="G71" s="293"/>
      <c r="H71" s="293"/>
      <c r="I71" s="293"/>
      <c r="J71" s="293"/>
      <c r="K71" s="293"/>
      <c r="L71" s="293"/>
      <c r="M71" s="293"/>
      <c r="N71" s="293"/>
      <c r="O71" s="293"/>
      <c r="P71" s="293"/>
      <c r="Q71" s="293"/>
      <c r="R71" s="293"/>
      <c r="S71" s="293"/>
      <c r="T71" s="293"/>
      <c r="U71" s="294"/>
      <c r="V71" s="1" t="s">
        <v>21</v>
      </c>
      <c r="AH71" s="1"/>
      <c r="AI71" s="1"/>
    </row>
    <row r="72" spans="1:35" x14ac:dyDescent="0.25">
      <c r="A72" s="8">
        <v>20</v>
      </c>
      <c r="B72" s="293" t="str">
        <f>RecherchePostesManquants(W5:W50,26)</f>
        <v>9, 10, 11, 12, 13, 14, 15, 16, 17, 18, 19, 24</v>
      </c>
      <c r="C72" s="293"/>
      <c r="D72" s="293"/>
      <c r="E72" s="293"/>
      <c r="F72" s="293"/>
      <c r="G72" s="293"/>
      <c r="H72" s="293"/>
      <c r="I72" s="293"/>
      <c r="J72" s="293"/>
      <c r="K72" s="293"/>
      <c r="L72" s="293"/>
      <c r="M72" s="293"/>
      <c r="N72" s="293"/>
      <c r="O72" s="293"/>
      <c r="P72" s="293"/>
      <c r="Q72" s="293"/>
      <c r="R72" s="293"/>
      <c r="S72" s="293"/>
      <c r="T72" s="293"/>
      <c r="U72" s="294"/>
      <c r="V72" s="1" t="s">
        <v>22</v>
      </c>
      <c r="AH72" s="1"/>
      <c r="AI72" s="1"/>
    </row>
    <row r="73" spans="1:35" x14ac:dyDescent="0.25">
      <c r="A73" s="8">
        <v>21</v>
      </c>
      <c r="B73" s="293" t="str">
        <f>RecherchePostesManquants(X5:X50,26)</f>
        <v>9, 10, 11, 12, 13, 14, 15, 16, 17, 18, 19, 24</v>
      </c>
      <c r="C73" s="293"/>
      <c r="D73" s="293"/>
      <c r="E73" s="293"/>
      <c r="F73" s="293"/>
      <c r="G73" s="293"/>
      <c r="H73" s="293"/>
      <c r="I73" s="293"/>
      <c r="J73" s="293"/>
      <c r="K73" s="293"/>
      <c r="L73" s="293"/>
      <c r="M73" s="293"/>
      <c r="N73" s="293"/>
      <c r="O73" s="293"/>
      <c r="P73" s="293"/>
      <c r="Q73" s="293"/>
      <c r="R73" s="293"/>
      <c r="S73" s="293"/>
      <c r="T73" s="293"/>
      <c r="U73" s="294"/>
      <c r="V73" s="1" t="s">
        <v>23</v>
      </c>
      <c r="AH73" s="1"/>
      <c r="AI73" s="1"/>
    </row>
    <row r="74" spans="1:35" x14ac:dyDescent="0.25">
      <c r="A74" s="107">
        <v>22</v>
      </c>
      <c r="B74" s="293" t="str">
        <f>RecherchePostesManquants(Y5:Y50,26)</f>
        <v>1, 2, 3, 4, 5, 6, 7, 8, 9, 10, 11, 12, 13, 14, 15, 16, 17, 18, 19, 20, 21, 22, 23, 24, 25, 26</v>
      </c>
      <c r="C74" s="293"/>
      <c r="D74" s="293"/>
      <c r="E74" s="293"/>
      <c r="F74" s="293"/>
      <c r="G74" s="293"/>
      <c r="H74" s="293"/>
      <c r="I74" s="293"/>
      <c r="J74" s="293"/>
      <c r="K74" s="293"/>
      <c r="L74" s="293"/>
      <c r="M74" s="293"/>
      <c r="N74" s="293"/>
      <c r="O74" s="293"/>
      <c r="P74" s="293"/>
      <c r="Q74" s="293"/>
      <c r="R74" s="293"/>
      <c r="S74" s="293"/>
      <c r="T74" s="293"/>
      <c r="U74" s="294"/>
      <c r="V74" s="1" t="s">
        <v>24</v>
      </c>
      <c r="AH74" s="1"/>
      <c r="AI74" s="1"/>
    </row>
    <row r="75" spans="1:35" x14ac:dyDescent="0.25">
      <c r="A75" s="107">
        <v>23</v>
      </c>
      <c r="B75" s="293" t="str">
        <f>RecherchePostesManquants(Z5:Z50,26)</f>
        <v>1, 2, 3, 4, 5, 6, 7, 8, 9, 10, 11, 12, 13, 14, 15, 16, 17, 18, 19, 20, 21, 22, 23, 24, 25, 26</v>
      </c>
      <c r="C75" s="293"/>
      <c r="D75" s="293"/>
      <c r="E75" s="293"/>
      <c r="F75" s="293"/>
      <c r="G75" s="293"/>
      <c r="H75" s="293"/>
      <c r="I75" s="293"/>
      <c r="J75" s="293"/>
      <c r="K75" s="293"/>
      <c r="L75" s="293"/>
      <c r="M75" s="293"/>
      <c r="N75" s="293"/>
      <c r="O75" s="293"/>
      <c r="P75" s="293"/>
      <c r="Q75" s="293"/>
      <c r="R75" s="293"/>
      <c r="S75" s="293"/>
      <c r="T75" s="293"/>
      <c r="U75" s="294"/>
      <c r="V75" s="1" t="s">
        <v>25</v>
      </c>
      <c r="AH75" s="1"/>
      <c r="AI75" s="1"/>
    </row>
    <row r="76" spans="1:35" x14ac:dyDescent="0.25">
      <c r="A76" s="8">
        <v>24</v>
      </c>
      <c r="B76" s="293" t="str">
        <f>RecherchePostesManquants(AA5:AA50,26)</f>
        <v>9, 10, 11, 12, 13, 14, 15, 16, 17, 18, 19, 24</v>
      </c>
      <c r="C76" s="293"/>
      <c r="D76" s="293"/>
      <c r="E76" s="293"/>
      <c r="F76" s="293"/>
      <c r="G76" s="293"/>
      <c r="H76" s="293"/>
      <c r="I76" s="293"/>
      <c r="J76" s="293"/>
      <c r="K76" s="293"/>
      <c r="L76" s="293"/>
      <c r="M76" s="293"/>
      <c r="N76" s="293"/>
      <c r="O76" s="293"/>
      <c r="P76" s="293"/>
      <c r="Q76" s="293"/>
      <c r="R76" s="293"/>
      <c r="S76" s="293"/>
      <c r="T76" s="293"/>
      <c r="U76" s="294"/>
      <c r="V76" s="1" t="s">
        <v>26</v>
      </c>
      <c r="AH76" s="1"/>
      <c r="AI76" s="1"/>
    </row>
    <row r="77" spans="1:35" x14ac:dyDescent="0.25">
      <c r="A77" s="8">
        <v>25</v>
      </c>
      <c r="B77" s="293" t="str">
        <f>RecherchePostesManquants(AB5:AB50,26)</f>
        <v>9, 10, 11, 12, 13, 14, 15, 16, 17, 18, 19, 24</v>
      </c>
      <c r="C77" s="293"/>
      <c r="D77" s="293"/>
      <c r="E77" s="293"/>
      <c r="F77" s="293"/>
      <c r="G77" s="293"/>
      <c r="H77" s="293"/>
      <c r="I77" s="293"/>
      <c r="J77" s="293"/>
      <c r="K77" s="293"/>
      <c r="L77" s="293"/>
      <c r="M77" s="293"/>
      <c r="N77" s="293"/>
      <c r="O77" s="293"/>
      <c r="P77" s="293"/>
      <c r="Q77" s="293"/>
      <c r="R77" s="293"/>
      <c r="S77" s="293"/>
      <c r="T77" s="293"/>
      <c r="U77" s="294"/>
      <c r="V77" s="1" t="s">
        <v>27</v>
      </c>
      <c r="AH77" s="1"/>
      <c r="AI77" s="1"/>
    </row>
    <row r="78" spans="1:35" x14ac:dyDescent="0.25">
      <c r="A78" s="8">
        <v>26</v>
      </c>
      <c r="B78" s="293" t="str">
        <f>RecherchePostesManquants(AC5:AC50,26)</f>
        <v>9, 10, 11, 12, 13, 14, 15, 16, 17, 18, 19, 24</v>
      </c>
      <c r="C78" s="293"/>
      <c r="D78" s="293"/>
      <c r="E78" s="293"/>
      <c r="F78" s="293"/>
      <c r="G78" s="293"/>
      <c r="H78" s="293"/>
      <c r="I78" s="293"/>
      <c r="J78" s="293"/>
      <c r="K78" s="293"/>
      <c r="L78" s="293"/>
      <c r="M78" s="293"/>
      <c r="N78" s="293"/>
      <c r="O78" s="293"/>
      <c r="P78" s="293"/>
      <c r="Q78" s="293"/>
      <c r="R78" s="293"/>
      <c r="S78" s="293"/>
      <c r="T78" s="293"/>
      <c r="U78" s="294"/>
      <c r="V78" s="1" t="s">
        <v>28</v>
      </c>
      <c r="AH78" s="1"/>
      <c r="AI78" s="1"/>
    </row>
    <row r="79" spans="1:35" x14ac:dyDescent="0.25">
      <c r="A79" s="8">
        <v>27</v>
      </c>
      <c r="B79" s="293" t="str">
        <f>RecherchePostesManquants(AD5:AD50,26)</f>
        <v>9, 10, 11, 12, 13, 14, 15, 16, 17, 18, 19, 24</v>
      </c>
      <c r="C79" s="293"/>
      <c r="D79" s="293"/>
      <c r="E79" s="293"/>
      <c r="F79" s="293"/>
      <c r="G79" s="293"/>
      <c r="H79" s="293"/>
      <c r="I79" s="293"/>
      <c r="J79" s="293"/>
      <c r="K79" s="293"/>
      <c r="L79" s="293"/>
      <c r="M79" s="293"/>
      <c r="N79" s="293"/>
      <c r="O79" s="293"/>
      <c r="P79" s="293"/>
      <c r="Q79" s="293"/>
      <c r="R79" s="293"/>
      <c r="S79" s="293"/>
      <c r="T79" s="293"/>
      <c r="U79" s="294"/>
      <c r="V79" s="1" t="s">
        <v>29</v>
      </c>
      <c r="AH79" s="1"/>
      <c r="AI79" s="1"/>
    </row>
    <row r="80" spans="1:35" x14ac:dyDescent="0.25">
      <c r="A80" s="8">
        <v>28</v>
      </c>
      <c r="B80" s="293" t="str">
        <f>RecherchePostesManquants(AE5:AE50,26)</f>
        <v>9, 10, 11, 12, 13, 14, 15, 16, 17, 18, 19, 24</v>
      </c>
      <c r="C80" s="293"/>
      <c r="D80" s="293"/>
      <c r="E80" s="293"/>
      <c r="F80" s="293"/>
      <c r="G80" s="293"/>
      <c r="H80" s="293"/>
      <c r="I80" s="293"/>
      <c r="J80" s="293"/>
      <c r="K80" s="293"/>
      <c r="L80" s="293"/>
      <c r="M80" s="293"/>
      <c r="N80" s="293"/>
      <c r="O80" s="293"/>
      <c r="P80" s="293"/>
      <c r="Q80" s="293"/>
      <c r="R80" s="293"/>
      <c r="S80" s="293"/>
      <c r="T80" s="293"/>
      <c r="U80" s="294"/>
      <c r="V80" s="1" t="s">
        <v>30</v>
      </c>
      <c r="AH80" s="1"/>
      <c r="AI80" s="1"/>
    </row>
    <row r="81" spans="1:35" x14ac:dyDescent="0.25">
      <c r="A81" s="107">
        <v>29</v>
      </c>
      <c r="B81" s="293" t="str">
        <f>RecherchePostesManquants(AF5:AF50,26)</f>
        <v>1, 2, 3, 4, 5, 6, 7, 8, 9, 10, 11, 12, 13, 14, 15, 16, 17, 18, 19, 20, 21, 22, 23, 24, 25, 26</v>
      </c>
      <c r="C81" s="293"/>
      <c r="D81" s="293"/>
      <c r="E81" s="293"/>
      <c r="F81" s="293"/>
      <c r="G81" s="293"/>
      <c r="H81" s="293"/>
      <c r="I81" s="293"/>
      <c r="J81" s="293"/>
      <c r="K81" s="293"/>
      <c r="L81" s="293"/>
      <c r="M81" s="293"/>
      <c r="N81" s="293"/>
      <c r="O81" s="293"/>
      <c r="P81" s="293"/>
      <c r="Q81" s="293"/>
      <c r="R81" s="293"/>
      <c r="S81" s="293"/>
      <c r="T81" s="293"/>
      <c r="U81" s="294"/>
      <c r="V81" s="1" t="s">
        <v>31</v>
      </c>
      <c r="AH81" s="1"/>
      <c r="AI81" s="1"/>
    </row>
    <row r="82" spans="1:35" x14ac:dyDescent="0.25">
      <c r="A82" s="7"/>
      <c r="AH82" s="1"/>
      <c r="AI82" s="1"/>
    </row>
    <row r="83" spans="1:35" x14ac:dyDescent="0.25">
      <c r="A83" s="7"/>
      <c r="AH83" s="1"/>
      <c r="AI83" s="1"/>
    </row>
    <row r="84" spans="1:35" x14ac:dyDescent="0.25">
      <c r="A84" s="7"/>
      <c r="AH84" s="1"/>
      <c r="AI84" s="1"/>
    </row>
    <row r="85" spans="1:35" x14ac:dyDescent="0.25">
      <c r="A85" s="7"/>
      <c r="AH85" s="1"/>
      <c r="AI85" s="1"/>
    </row>
    <row r="86" spans="1:35" x14ac:dyDescent="0.25">
      <c r="A86" s="7"/>
      <c r="AH86" s="1"/>
      <c r="AI86" s="1"/>
    </row>
    <row r="87" spans="1:35" x14ac:dyDescent="0.25">
      <c r="A87" s="7"/>
      <c r="AH87" s="1"/>
      <c r="AI87" s="1"/>
    </row>
    <row r="88" spans="1:35" x14ac:dyDescent="0.25">
      <c r="A88" s="7"/>
      <c r="AH88" s="1"/>
      <c r="AI88" s="1"/>
    </row>
    <row r="89" spans="1:35" x14ac:dyDescent="0.25">
      <c r="A89" s="7"/>
      <c r="AH89" s="1"/>
      <c r="AI89" s="1"/>
    </row>
  </sheetData>
  <autoFilter ref="C2:C89"/>
  <mergeCells count="71">
    <mergeCell ref="B79:U79"/>
    <mergeCell ref="B80:U80"/>
    <mergeCell ref="B81:U81"/>
    <mergeCell ref="B73:U73"/>
    <mergeCell ref="B74:U74"/>
    <mergeCell ref="B75:U75"/>
    <mergeCell ref="B76:U76"/>
    <mergeCell ref="B77:U77"/>
    <mergeCell ref="B78:U78"/>
    <mergeCell ref="B72:U72"/>
    <mergeCell ref="B61:U61"/>
    <mergeCell ref="B62:U62"/>
    <mergeCell ref="B63:U63"/>
    <mergeCell ref="B64:U64"/>
    <mergeCell ref="B65:U65"/>
    <mergeCell ref="B66:U66"/>
    <mergeCell ref="B67:U67"/>
    <mergeCell ref="B68:U68"/>
    <mergeCell ref="B69:U69"/>
    <mergeCell ref="B70:U70"/>
    <mergeCell ref="B71:U71"/>
    <mergeCell ref="B57:U57"/>
    <mergeCell ref="AH57:AN58"/>
    <mergeCell ref="AO57:BA57"/>
    <mergeCell ref="B58:U58"/>
    <mergeCell ref="AO58:BA58"/>
    <mergeCell ref="B59:U59"/>
    <mergeCell ref="AH59:AN60"/>
    <mergeCell ref="AO59:BA59"/>
    <mergeCell ref="B60:U60"/>
    <mergeCell ref="AO60:BA60"/>
    <mergeCell ref="B53:U53"/>
    <mergeCell ref="AH53:BA53"/>
    <mergeCell ref="B54:U54"/>
    <mergeCell ref="B55:U55"/>
    <mergeCell ref="AH55:AN56"/>
    <mergeCell ref="AO55:BA55"/>
    <mergeCell ref="B56:U56"/>
    <mergeCell ref="AO56:BA56"/>
    <mergeCell ref="AV51:AW51"/>
    <mergeCell ref="AZ51:BA51"/>
    <mergeCell ref="B52:U52"/>
    <mergeCell ref="AH52:BA52"/>
    <mergeCell ref="AO51:AP51"/>
    <mergeCell ref="A51:B51"/>
    <mergeCell ref="AH51:AI51"/>
    <mergeCell ref="AJ51:AK51"/>
    <mergeCell ref="AQ51:AR51"/>
    <mergeCell ref="AS51:AT51"/>
    <mergeCell ref="AD4:AF4"/>
    <mergeCell ref="AL5:AL50"/>
    <mergeCell ref="A16:A18"/>
    <mergeCell ref="A19:A20"/>
    <mergeCell ref="A21:A24"/>
    <mergeCell ref="A26:A29"/>
    <mergeCell ref="A30:A33"/>
    <mergeCell ref="A35:A38"/>
    <mergeCell ref="A41:A42"/>
    <mergeCell ref="A47:A50"/>
    <mergeCell ref="A1:C1"/>
    <mergeCell ref="AL1:AL3"/>
    <mergeCell ref="AM1:BA1"/>
    <mergeCell ref="A2:A3"/>
    <mergeCell ref="B2:B3"/>
    <mergeCell ref="C2:C3"/>
    <mergeCell ref="AH3:AI3"/>
    <mergeCell ref="AJ3:AK3"/>
    <mergeCell ref="AM3:AP3"/>
    <mergeCell ref="AQ3:AT3"/>
    <mergeCell ref="AU3:AW3"/>
    <mergeCell ref="AX3:BA3"/>
  </mergeCells>
  <conditionalFormatting sqref="C2:AD3 C51 C4:AC4">
    <cfRule type="expression" dxfId="2254" priority="218">
      <formula>WEEKDAY(E$2,2)=2</formula>
    </cfRule>
  </conditionalFormatting>
  <conditionalFormatting sqref="D2:AE3 D4:AC4">
    <cfRule type="expression" dxfId="2253" priority="219">
      <formula>WEEKDAY(E$2,2)=7</formula>
    </cfRule>
  </conditionalFormatting>
  <conditionalFormatting sqref="D2:AF3 D4:AD4">
    <cfRule type="containsText" dxfId="2252" priority="221" operator="containsText" text="CF">
      <formula>NOT(ISERROR(SEARCH("CF",#REF!)))</formula>
    </cfRule>
    <cfRule type="containsText" dxfId="2251" priority="222" operator="containsText" text="RC">
      <formula>NOT(ISERROR(SEARCH("RC",#REF!)))</formula>
    </cfRule>
    <cfRule type="containsText" dxfId="2250" priority="223" operator="containsText" text="RTT">
      <formula>NOT(ISERROR(SEARCH("RTT",#REF!)))</formula>
    </cfRule>
    <cfRule type="containsText" dxfId="2249" priority="224" operator="containsText" text="RF">
      <formula>NOT(ISERROR(SEARCH("RF",#REF!)))</formula>
    </cfRule>
    <cfRule type="containsText" dxfId="2248" priority="225" operator="containsText" text="FR">
      <formula>NOT(ISERROR(SEARCH("FR",#REF!)))</formula>
    </cfRule>
    <cfRule type="containsText" dxfId="2247" priority="226" operator="containsText" text="HS">
      <formula>NOT(ISERROR(SEARCH("HS",#REF!)))</formula>
    </cfRule>
    <cfRule type="containsText" dxfId="2246" priority="227" operator="containsText" text="CA">
      <formula>NOT(ISERROR(SEARCH("CA",#REF!)))</formula>
    </cfRule>
    <cfRule type="containsText" dxfId="2245" priority="228" operator="containsText" text="RH">
      <formula>NOT(ISERROR(SEARCH("RH",#REF!)))</formula>
    </cfRule>
  </conditionalFormatting>
  <conditionalFormatting sqref="D2:AF3 D4:AD4">
    <cfRule type="containsText" dxfId="2244" priority="220" operator="containsText" text="JDF">
      <formula>NOT(ISERROR(SEARCH("JDF",#REF!)))</formula>
    </cfRule>
  </conditionalFormatting>
  <conditionalFormatting sqref="D52:AF78 D80:AF89 V79:AF79">
    <cfRule type="containsText" dxfId="2243" priority="229" operator="containsText" text="CF">
      <formula>NOT(ISERROR(SEARCH("CF",#REF!)))</formula>
    </cfRule>
    <cfRule type="containsText" dxfId="2242" priority="230" operator="containsText" text="RC">
      <formula>NOT(ISERROR(SEARCH("RC",#REF!)))</formula>
    </cfRule>
    <cfRule type="containsText" dxfId="2241" priority="231" operator="containsText" text="RTT">
      <formula>NOT(ISERROR(SEARCH("RTT",#REF!)))</formula>
    </cfRule>
    <cfRule type="containsText" dxfId="2240" priority="232" operator="containsText" text="RF">
      <formula>NOT(ISERROR(SEARCH("RF",#REF!)))</formula>
    </cfRule>
    <cfRule type="containsText" dxfId="2239" priority="233" operator="containsText" text="FR">
      <formula>NOT(ISERROR(SEARCH("FR",#REF!)))</formula>
    </cfRule>
    <cfRule type="containsText" dxfId="2238" priority="234" operator="containsText" text="HS">
      <formula>NOT(ISERROR(SEARCH("HS",#REF!)))</formula>
    </cfRule>
    <cfRule type="containsText" dxfId="2237" priority="235" operator="containsText" text="CA">
      <formula>NOT(ISERROR(SEARCH("CA",#REF!)))</formula>
    </cfRule>
    <cfRule type="containsText" dxfId="2236" priority="236" operator="containsText" text="RH">
      <formula>NOT(ISERROR(SEARCH("RH",#REF!)))</formula>
    </cfRule>
  </conditionalFormatting>
  <conditionalFormatting sqref="D52:AF78 D80:AF89 V79:AF79">
    <cfRule type="containsText" dxfId="2235" priority="237" operator="containsText" text="JDF">
      <formula>NOT(ISERROR(SEARCH("JDF",#REF!)))</formula>
    </cfRule>
  </conditionalFormatting>
  <conditionalFormatting sqref="D2 H2 J2 L2 N2 P2 R2 T2 V2 X2 Z2 AB2 AD2 AF2 F2">
    <cfRule type="duplicateValues" dxfId="2234" priority="256"/>
  </conditionalFormatting>
  <conditionalFormatting sqref="AE2:AF3 AD4">
    <cfRule type="expression" dxfId="2233" priority="257">
      <formula>WEEKDAY(#REF!,2)=2</formula>
    </cfRule>
  </conditionalFormatting>
  <conditionalFormatting sqref="AF2:AF3">
    <cfRule type="expression" dxfId="2232" priority="258">
      <formula>WEEKDAY(#REF!,2)=7</formula>
    </cfRule>
  </conditionalFormatting>
  <conditionalFormatting sqref="D5:S5 Y5:AF5 D6:AF6 D8:AF50 D7:E7 K7:AF7">
    <cfRule type="cellIs" dxfId="2231" priority="167" operator="equal">
      <formula>27</formula>
    </cfRule>
    <cfRule type="containsText" dxfId="2230" priority="168" operator="containsText" text="JSR">
      <formula>NOT(ISERROR(SEARCH("JSR",D5)))</formula>
    </cfRule>
    <cfRule type="containsText" dxfId="2229" priority="169" operator="containsText" text="JS">
      <formula>NOT(ISERROR(SEARCH("JS",D5)))</formula>
    </cfRule>
    <cfRule type="containsText" dxfId="2228" priority="170" operator="containsText" text="RTP">
      <formula>NOT(ISERROR(SEARCH("RTP",D5)))</formula>
    </cfRule>
    <cfRule type="containsText" dxfId="2227" priority="171" operator="containsText" text="RTJ">
      <formula>NOT(ISERROR(SEARCH("RTJ",D5)))</formula>
    </cfRule>
    <cfRule type="containsText" dxfId="2226" priority="172" operator="containsText" text="RTT">
      <formula>NOT(ISERROR(SEARCH("RTT",D5)))</formula>
    </cfRule>
    <cfRule type="containsText" dxfId="2225" priority="173" operator="containsText" text="RF">
      <formula>NOT(ISERROR(SEARCH("RF",D5)))</formula>
    </cfRule>
    <cfRule type="containsText" dxfId="2224" priority="174" operator="containsText" text="RC">
      <formula>NOT(ISERROR(SEARCH("RC",D5)))</formula>
    </cfRule>
    <cfRule type="containsText" dxfId="2223" priority="175" operator="containsText" text="NM">
      <formula>NOT(ISERROR(SEARCH("NM",D5)))</formula>
    </cfRule>
    <cfRule type="containsText" dxfId="2222" priority="176" operator="containsText" text="JDF">
      <formula>NOT(ISERROR(SEARCH("JDF",D5)))</formula>
    </cfRule>
    <cfRule type="containsText" dxfId="2221" priority="177" operator="containsText" text="HSM">
      <formula>NOT(ISERROR(SEARCH("HSM",D5)))</formula>
    </cfRule>
    <cfRule type="containsText" dxfId="2220" priority="178" operator="containsText" text="HS">
      <formula>NOT(ISERROR(SEARCH("HS",D5)))</formula>
    </cfRule>
    <cfRule type="containsText" dxfId="2219" priority="179" operator="containsText" text="FR">
      <formula>NOT(ISERROR(SEARCH("FR",D5)))</formula>
    </cfRule>
    <cfRule type="containsText" dxfId="2218" priority="180" operator="containsText" text="CFS">
      <formula>NOT(ISERROR(SEARCH("CFS",D5)))</formula>
    </cfRule>
    <cfRule type="containsText" dxfId="2217" priority="181" operator="containsText" text="CFJ">
      <formula>NOT(ISERROR(SEARCH("CFJ",D5)))</formula>
    </cfRule>
    <cfRule type="containsText" dxfId="2216" priority="182" operator="containsText" text="CAR">
      <formula>NOT(ISERROR(SEARCH("CAR",D5)))</formula>
    </cfRule>
    <cfRule type="containsText" dxfId="2215" priority="183" operator="containsText" text="CAM">
      <formula>NOT(ISERROR(SEARCH("CAM",D5)))</formula>
    </cfRule>
    <cfRule type="containsText" dxfId="2214" priority="184" operator="containsText" text="CA">
      <formula>NOT(ISERROR(SEARCH("CA",D5)))</formula>
    </cfRule>
    <cfRule type="containsText" dxfId="2213" priority="185" operator="containsText" text="AAS">
      <formula>NOT(ISERROR(SEARCH("AAS",D5)))</formula>
    </cfRule>
    <cfRule type="containsText" dxfId="2212" priority="186" operator="containsText" text="RH">
      <formula>NOT(ISERROR(SEARCH("RH",D5)))</formula>
    </cfRule>
  </conditionalFormatting>
  <conditionalFormatting sqref="D90:AF1048571">
    <cfRule type="containsText" dxfId="2211" priority="238" operator="containsText" text="CF">
      <formula>NOT(ISERROR(SEARCH("CF",#REF!)))</formula>
    </cfRule>
    <cfRule type="containsText" dxfId="2210" priority="239" operator="containsText" text="RC">
      <formula>NOT(ISERROR(SEARCH("RC",#REF!)))</formula>
    </cfRule>
    <cfRule type="containsText" dxfId="2209" priority="240" operator="containsText" text="RTT">
      <formula>NOT(ISERROR(SEARCH("RTT",#REF!)))</formula>
    </cfRule>
    <cfRule type="containsText" dxfId="2208" priority="241" operator="containsText" text="RF">
      <formula>NOT(ISERROR(SEARCH("RF",#REF!)))</formula>
    </cfRule>
    <cfRule type="containsText" dxfId="2207" priority="242" operator="containsText" text="FR">
      <formula>NOT(ISERROR(SEARCH("FR",#REF!)))</formula>
    </cfRule>
    <cfRule type="containsText" dxfId="2206" priority="243" operator="containsText" text="HS">
      <formula>NOT(ISERROR(SEARCH("HS",#REF!)))</formula>
    </cfRule>
    <cfRule type="containsText" dxfId="2205" priority="244" operator="containsText" text="CA">
      <formula>NOT(ISERROR(SEARCH("CA",#REF!)))</formula>
    </cfRule>
    <cfRule type="containsText" dxfId="2204" priority="245" operator="containsText" text="RH">
      <formula>NOT(ISERROR(SEARCH("RH",#REF!)))</formula>
    </cfRule>
  </conditionalFormatting>
  <conditionalFormatting sqref="D90:AF1048571">
    <cfRule type="containsText" dxfId="2203" priority="246" operator="containsText" text="JDF">
      <formula>NOT(ISERROR(SEARCH("JDF",#REF!)))</formula>
    </cfRule>
  </conditionalFormatting>
  <conditionalFormatting sqref="D1048572:AF1048576">
    <cfRule type="containsText" dxfId="2202" priority="247" operator="containsText" text="CF">
      <formula>NOT(ISERROR(SEARCH("CF",#REF!)))</formula>
    </cfRule>
    <cfRule type="containsText" dxfId="2201" priority="248" operator="containsText" text="RC">
      <formula>NOT(ISERROR(SEARCH("RC",#REF!)))</formula>
    </cfRule>
    <cfRule type="containsText" dxfId="2200" priority="249" operator="containsText" text="RTT">
      <formula>NOT(ISERROR(SEARCH("RTT",#REF!)))</formula>
    </cfRule>
    <cfRule type="containsText" dxfId="2199" priority="250" operator="containsText" text="RF">
      <formula>NOT(ISERROR(SEARCH("RF",#REF!)))</formula>
    </cfRule>
    <cfRule type="containsText" dxfId="2198" priority="251" operator="containsText" text="FR">
      <formula>NOT(ISERROR(SEARCH("FR",#REF!)))</formula>
    </cfRule>
    <cfRule type="containsText" dxfId="2197" priority="252" operator="containsText" text="HS">
      <formula>NOT(ISERROR(SEARCH("HS",#REF!)))</formula>
    </cfRule>
    <cfRule type="containsText" dxfId="2196" priority="253" operator="containsText" text="CA">
      <formula>NOT(ISERROR(SEARCH("CA",#REF!)))</formula>
    </cfRule>
    <cfRule type="containsText" dxfId="2195" priority="254" operator="containsText" text="RH">
      <formula>NOT(ISERROR(SEARCH("RH",#REF!)))</formula>
    </cfRule>
  </conditionalFormatting>
  <conditionalFormatting sqref="D1048572:AF1048576">
    <cfRule type="containsText" dxfId="2194" priority="255" operator="containsText" text="JDF">
      <formula>NOT(ISERROR(SEARCH("JDF",#REF!)))</formula>
    </cfRule>
  </conditionalFormatting>
  <conditionalFormatting sqref="AO51">
    <cfRule type="cellIs" dxfId="2193" priority="118" operator="equal">
      <formula>27</formula>
    </cfRule>
    <cfRule type="containsText" dxfId="2192" priority="119" operator="containsText" text="JSR">
      <formula>NOT(ISERROR(SEARCH("JSR",AO51)))</formula>
    </cfRule>
    <cfRule type="containsText" dxfId="2191" priority="120" operator="containsText" text="JS">
      <formula>NOT(ISERROR(SEARCH("JS",AO51)))</formula>
    </cfRule>
    <cfRule type="containsText" dxfId="2190" priority="121" operator="containsText" text="RTP">
      <formula>NOT(ISERROR(SEARCH("RTP",AO51)))</formula>
    </cfRule>
    <cfRule type="containsText" dxfId="2189" priority="122" operator="containsText" text="RTJ">
      <formula>NOT(ISERROR(SEARCH("RTJ",AO51)))</formula>
    </cfRule>
    <cfRule type="containsText" dxfId="2188" priority="123" operator="containsText" text="RTT">
      <formula>NOT(ISERROR(SEARCH("RTT",AO51)))</formula>
    </cfRule>
    <cfRule type="containsText" dxfId="2187" priority="124" operator="containsText" text="RF">
      <formula>NOT(ISERROR(SEARCH("RF",AO51)))</formula>
    </cfRule>
    <cfRule type="containsText" dxfId="2186" priority="125" operator="containsText" text="RC">
      <formula>NOT(ISERROR(SEARCH("RC",AO51)))</formula>
    </cfRule>
    <cfRule type="containsText" dxfId="2185" priority="126" operator="containsText" text="NM">
      <formula>NOT(ISERROR(SEARCH("NM",AO51)))</formula>
    </cfRule>
    <cfRule type="containsText" dxfId="2184" priority="127" operator="containsText" text="JDF">
      <formula>NOT(ISERROR(SEARCH("JDF",AO51)))</formula>
    </cfRule>
    <cfRule type="containsText" dxfId="2183" priority="128" operator="containsText" text="HSM">
      <formula>NOT(ISERROR(SEARCH("HSM",AO51)))</formula>
    </cfRule>
    <cfRule type="containsText" dxfId="2182" priority="129" operator="containsText" text="HS">
      <formula>NOT(ISERROR(SEARCH("HS",AO51)))</formula>
    </cfRule>
    <cfRule type="containsText" dxfId="2181" priority="130" operator="containsText" text="FR">
      <formula>NOT(ISERROR(SEARCH("FR",AO51)))</formula>
    </cfRule>
    <cfRule type="containsText" dxfId="2180" priority="131" operator="containsText" text="CFS">
      <formula>NOT(ISERROR(SEARCH("CFS",AO51)))</formula>
    </cfRule>
    <cfRule type="containsText" dxfId="2179" priority="132" operator="containsText" text="CFJ">
      <formula>NOT(ISERROR(SEARCH("CFJ",AO51)))</formula>
    </cfRule>
    <cfRule type="containsText" dxfId="2178" priority="133" operator="containsText" text="CAR">
      <formula>NOT(ISERROR(SEARCH("CAR",AO51)))</formula>
    </cfRule>
    <cfRule type="containsText" dxfId="2177" priority="134" operator="containsText" text="CAM">
      <formula>NOT(ISERROR(SEARCH("CAM",AO51)))</formula>
    </cfRule>
    <cfRule type="containsText" dxfId="2176" priority="135" operator="containsText" text="CA">
      <formula>NOT(ISERROR(SEARCH("CA",AO51)))</formula>
    </cfRule>
    <cfRule type="containsText" dxfId="2175" priority="136" operator="containsText" text="AAS">
      <formula>NOT(ISERROR(SEARCH("AAS",AO51)))</formula>
    </cfRule>
    <cfRule type="containsText" dxfId="2174" priority="137" operator="containsText" text="RH">
      <formula>NOT(ISERROR(SEARCH("RH",AO51)))</formula>
    </cfRule>
  </conditionalFormatting>
  <conditionalFormatting sqref="AD4">
    <cfRule type="expression" dxfId="2173" priority="259">
      <formula>WEEKDAY(AF$2,2)=7</formula>
    </cfRule>
  </conditionalFormatting>
  <conditionalFormatting sqref="AG53">
    <cfRule type="expression" dxfId="2172" priority="260">
      <formula>WEEKDAY(#REF!,2)=2</formula>
    </cfRule>
  </conditionalFormatting>
  <conditionalFormatting sqref="AO55:AO60">
    <cfRule type="containsText" dxfId="2171" priority="158" operator="containsText" text="JDF">
      <formula>NOT(ISERROR(SEARCH("JDF",#REF!)))</formula>
    </cfRule>
  </conditionalFormatting>
  <conditionalFormatting sqref="AO55:AO60">
    <cfRule type="containsText" dxfId="2170" priority="159" operator="containsText" text="CF">
      <formula>NOT(ISERROR(SEARCH("CF",#REF!)))</formula>
    </cfRule>
    <cfRule type="containsText" dxfId="2169" priority="160" operator="containsText" text="RC">
      <formula>NOT(ISERROR(SEARCH("RC",#REF!)))</formula>
    </cfRule>
    <cfRule type="containsText" dxfId="2168" priority="161" operator="containsText" text="RTT">
      <formula>NOT(ISERROR(SEARCH("RTT",#REF!)))</formula>
    </cfRule>
    <cfRule type="containsText" dxfId="2167" priority="162" operator="containsText" text="RF">
      <formula>NOT(ISERROR(SEARCH("RF",#REF!)))</formula>
    </cfRule>
    <cfRule type="containsText" dxfId="2166" priority="163" operator="containsText" text="FR">
      <formula>NOT(ISERROR(SEARCH("FR",#REF!)))</formula>
    </cfRule>
    <cfRule type="containsText" dxfId="2165" priority="164" operator="containsText" text="HS">
      <formula>NOT(ISERROR(SEARCH("HS",#REF!)))</formula>
    </cfRule>
    <cfRule type="containsText" dxfId="2164" priority="165" operator="containsText" text="CA">
      <formula>NOT(ISERROR(SEARCH("CA",#REF!)))</formula>
    </cfRule>
    <cfRule type="containsText" dxfId="2163" priority="166" operator="containsText" text="RH">
      <formula>NOT(ISERROR(SEARCH("RH",#REF!)))</formula>
    </cfRule>
  </conditionalFormatting>
  <conditionalFormatting sqref="AJ10:AK10 AJ51 AK5:AP5 AJ14:AK14 AK11:AK13 AJ25:AK25 AK15:AK24 AJ34:AK34 AK26:AK33 AJ39:AK39 AK35:AK38 AJ43:AK43 AK40:AK42 AJ46:AK46 AK44:AK45 AK47:AK50 AK6:AK9 AM6:AP50">
    <cfRule type="cellIs" dxfId="2162" priority="138" operator="equal">
      <formula>27</formula>
    </cfRule>
    <cfRule type="containsText" dxfId="2161" priority="139" operator="containsText" text="JSR">
      <formula>NOT(ISERROR(SEARCH("JSR",AJ5)))</formula>
    </cfRule>
    <cfRule type="containsText" dxfId="2160" priority="140" operator="containsText" text="JS">
      <formula>NOT(ISERROR(SEARCH("JS",AJ5)))</formula>
    </cfRule>
    <cfRule type="containsText" dxfId="2159" priority="141" operator="containsText" text="RTP">
      <formula>NOT(ISERROR(SEARCH("RTP",AJ5)))</formula>
    </cfRule>
    <cfRule type="containsText" dxfId="2158" priority="142" operator="containsText" text="RTJ">
      <formula>NOT(ISERROR(SEARCH("RTJ",AJ5)))</formula>
    </cfRule>
    <cfRule type="containsText" dxfId="2157" priority="143" operator="containsText" text="RTT">
      <formula>NOT(ISERROR(SEARCH("RTT",AJ5)))</formula>
    </cfRule>
    <cfRule type="containsText" dxfId="2156" priority="144" operator="containsText" text="RF">
      <formula>NOT(ISERROR(SEARCH("RF",AJ5)))</formula>
    </cfRule>
    <cfRule type="containsText" dxfId="2155" priority="145" operator="containsText" text="RC">
      <formula>NOT(ISERROR(SEARCH("RC",AJ5)))</formula>
    </cfRule>
    <cfRule type="containsText" dxfId="2154" priority="146" operator="containsText" text="NM">
      <formula>NOT(ISERROR(SEARCH("NM",AJ5)))</formula>
    </cfRule>
    <cfRule type="containsText" dxfId="2153" priority="147" operator="containsText" text="JDF">
      <formula>NOT(ISERROR(SEARCH("JDF",AJ5)))</formula>
    </cfRule>
    <cfRule type="containsText" dxfId="2152" priority="148" operator="containsText" text="HSM">
      <formula>NOT(ISERROR(SEARCH("HSM",AJ5)))</formula>
    </cfRule>
    <cfRule type="containsText" dxfId="2151" priority="149" operator="containsText" text="HS">
      <formula>NOT(ISERROR(SEARCH("HS",AJ5)))</formula>
    </cfRule>
    <cfRule type="containsText" dxfId="2150" priority="150" operator="containsText" text="FR">
      <formula>NOT(ISERROR(SEARCH("FR",AJ5)))</formula>
    </cfRule>
    <cfRule type="containsText" dxfId="2149" priority="151" operator="containsText" text="CFS">
      <formula>NOT(ISERROR(SEARCH("CFS",AJ5)))</formula>
    </cfRule>
    <cfRule type="containsText" dxfId="2148" priority="152" operator="containsText" text="CFJ">
      <formula>NOT(ISERROR(SEARCH("CFJ",AJ5)))</formula>
    </cfRule>
    <cfRule type="containsText" dxfId="2147" priority="153" operator="containsText" text="CAR">
      <formula>NOT(ISERROR(SEARCH("CAR",AJ5)))</formula>
    </cfRule>
    <cfRule type="containsText" dxfId="2146" priority="154" operator="containsText" text="CAM">
      <formula>NOT(ISERROR(SEARCH("CAM",AJ5)))</formula>
    </cfRule>
    <cfRule type="containsText" dxfId="2145" priority="155" operator="containsText" text="CA">
      <formula>NOT(ISERROR(SEARCH("CA",AJ5)))</formula>
    </cfRule>
    <cfRule type="containsText" dxfId="2144" priority="156" operator="containsText" text="AAS">
      <formula>NOT(ISERROR(SEARCH("AAS",AJ5)))</formula>
    </cfRule>
    <cfRule type="containsText" dxfId="2143" priority="157" operator="containsText" text="RH">
      <formula>NOT(ISERROR(SEARCH("RH",AJ5)))</formula>
    </cfRule>
  </conditionalFormatting>
  <conditionalFormatting sqref="AZ51">
    <cfRule type="cellIs" dxfId="2142" priority="98" operator="equal">
      <formula>27</formula>
    </cfRule>
    <cfRule type="containsText" dxfId="2141" priority="99" operator="containsText" text="JSR">
      <formula>NOT(ISERROR(SEARCH("JSR",AZ51)))</formula>
    </cfRule>
    <cfRule type="containsText" dxfId="2140" priority="100" operator="containsText" text="JS">
      <formula>NOT(ISERROR(SEARCH("JS",AZ51)))</formula>
    </cfRule>
    <cfRule type="containsText" dxfId="2139" priority="101" operator="containsText" text="RTP">
      <formula>NOT(ISERROR(SEARCH("RTP",AZ51)))</formula>
    </cfRule>
    <cfRule type="containsText" dxfId="2138" priority="102" operator="containsText" text="RTJ">
      <formula>NOT(ISERROR(SEARCH("RTJ",AZ51)))</formula>
    </cfRule>
    <cfRule type="containsText" dxfId="2137" priority="103" operator="containsText" text="RTT">
      <formula>NOT(ISERROR(SEARCH("RTT",AZ51)))</formula>
    </cfRule>
    <cfRule type="containsText" dxfId="2136" priority="104" operator="containsText" text="RF">
      <formula>NOT(ISERROR(SEARCH("RF",AZ51)))</formula>
    </cfRule>
    <cfRule type="containsText" dxfId="2135" priority="105" operator="containsText" text="RC">
      <formula>NOT(ISERROR(SEARCH("RC",AZ51)))</formula>
    </cfRule>
    <cfRule type="containsText" dxfId="2134" priority="106" operator="containsText" text="NM">
      <formula>NOT(ISERROR(SEARCH("NM",AZ51)))</formula>
    </cfRule>
    <cfRule type="containsText" dxfId="2133" priority="107" operator="containsText" text="JDF">
      <formula>NOT(ISERROR(SEARCH("JDF",AZ51)))</formula>
    </cfRule>
    <cfRule type="containsText" dxfId="2132" priority="108" operator="containsText" text="HSM">
      <formula>NOT(ISERROR(SEARCH("HSM",AZ51)))</formula>
    </cfRule>
    <cfRule type="containsText" dxfId="2131" priority="109" operator="containsText" text="HS">
      <formula>NOT(ISERROR(SEARCH("HS",AZ51)))</formula>
    </cfRule>
    <cfRule type="containsText" dxfId="2130" priority="110" operator="containsText" text="FR">
      <formula>NOT(ISERROR(SEARCH("FR",AZ51)))</formula>
    </cfRule>
    <cfRule type="containsText" dxfId="2129" priority="111" operator="containsText" text="CFS">
      <formula>NOT(ISERROR(SEARCH("CFS",AZ51)))</formula>
    </cfRule>
    <cfRule type="containsText" dxfId="2128" priority="112" operator="containsText" text="CFJ">
      <formula>NOT(ISERROR(SEARCH("CFJ",AZ51)))</formula>
    </cfRule>
    <cfRule type="containsText" dxfId="2127" priority="113" operator="containsText" text="CAR">
      <formula>NOT(ISERROR(SEARCH("CAR",AZ51)))</formula>
    </cfRule>
    <cfRule type="containsText" dxfId="2126" priority="114" operator="containsText" text="CAM">
      <formula>NOT(ISERROR(SEARCH("CAM",AZ51)))</formula>
    </cfRule>
    <cfRule type="containsText" dxfId="2125" priority="115" operator="containsText" text="CA">
      <formula>NOT(ISERROR(SEARCH("CA",AZ51)))</formula>
    </cfRule>
    <cfRule type="containsText" dxfId="2124" priority="116" operator="containsText" text="AAS">
      <formula>NOT(ISERROR(SEARCH("AAS",AZ51)))</formula>
    </cfRule>
    <cfRule type="containsText" dxfId="2123" priority="117" operator="containsText" text="RH">
      <formula>NOT(ISERROR(SEARCH("RH",AZ51)))</formula>
    </cfRule>
  </conditionalFormatting>
  <conditionalFormatting sqref="C5:C28 C30:C50">
    <cfRule type="expression" dxfId="2122" priority="97">
      <formula>WEEKDAY(E$1,2)=2</formula>
    </cfRule>
  </conditionalFormatting>
  <conditionalFormatting sqref="C48">
    <cfRule type="expression" dxfId="2121" priority="96">
      <formula>WEEKDAY(E$1,2)=2</formula>
    </cfRule>
  </conditionalFormatting>
  <conditionalFormatting sqref="C50">
    <cfRule type="expression" dxfId="2120" priority="95">
      <formula>WEEKDAY(E$1,2)=2</formula>
    </cfRule>
  </conditionalFormatting>
  <conditionalFormatting sqref="C47">
    <cfRule type="expression" dxfId="2119" priority="94">
      <formula>WEEKDAY(E$1,2)=2</formula>
    </cfRule>
  </conditionalFormatting>
  <conditionalFormatting sqref="C49">
    <cfRule type="expression" dxfId="2118" priority="93">
      <formula>WEEKDAY(E$1,2)=2</formula>
    </cfRule>
  </conditionalFormatting>
  <conditionalFormatting sqref="C48">
    <cfRule type="expression" dxfId="2117" priority="92">
      <formula>WEEKDAY(E$1,2)=2</formula>
    </cfRule>
  </conditionalFormatting>
  <conditionalFormatting sqref="C49">
    <cfRule type="expression" dxfId="2116" priority="91">
      <formula>WEEKDAY(E$1,2)=2</formula>
    </cfRule>
  </conditionalFormatting>
  <conditionalFormatting sqref="C29">
    <cfRule type="expression" dxfId="2115" priority="90">
      <formula>WEEKDAY(E$1,2)=2</formula>
    </cfRule>
  </conditionalFormatting>
  <conditionalFormatting sqref="T5:X5">
    <cfRule type="cellIs" dxfId="2114" priority="50" operator="equal">
      <formula>27</formula>
    </cfRule>
    <cfRule type="containsText" dxfId="2113" priority="51" operator="containsText" text="JSR">
      <formula>NOT(ISERROR(SEARCH("JSR",T5)))</formula>
    </cfRule>
    <cfRule type="containsText" dxfId="2112" priority="52" operator="containsText" text="JS">
      <formula>NOT(ISERROR(SEARCH("JS",T5)))</formula>
    </cfRule>
    <cfRule type="containsText" dxfId="2111" priority="53" operator="containsText" text="RTP">
      <formula>NOT(ISERROR(SEARCH("RTP",T5)))</formula>
    </cfRule>
    <cfRule type="containsText" dxfId="2110" priority="54" operator="containsText" text="RTJ">
      <formula>NOT(ISERROR(SEARCH("RTJ",T5)))</formula>
    </cfRule>
    <cfRule type="containsText" dxfId="2109" priority="55" operator="containsText" text="RTT">
      <formula>NOT(ISERROR(SEARCH("RTT",T5)))</formula>
    </cfRule>
    <cfRule type="containsText" dxfId="2108" priority="56" operator="containsText" text="RF">
      <formula>NOT(ISERROR(SEARCH("RF",T5)))</formula>
    </cfRule>
    <cfRule type="containsText" dxfId="2107" priority="57" operator="containsText" text="RC">
      <formula>NOT(ISERROR(SEARCH("RC",T5)))</formula>
    </cfRule>
    <cfRule type="containsText" dxfId="2106" priority="58" operator="containsText" text="NM">
      <formula>NOT(ISERROR(SEARCH("NM",T5)))</formula>
    </cfRule>
    <cfRule type="containsText" dxfId="2105" priority="59" operator="containsText" text="JDF">
      <formula>NOT(ISERROR(SEARCH("JDF",T5)))</formula>
    </cfRule>
    <cfRule type="containsText" dxfId="2104" priority="60" operator="containsText" text="HSM">
      <formula>NOT(ISERROR(SEARCH("HSM",T5)))</formula>
    </cfRule>
    <cfRule type="containsText" dxfId="2103" priority="61" operator="containsText" text="HS">
      <formula>NOT(ISERROR(SEARCH("HS",T5)))</formula>
    </cfRule>
    <cfRule type="containsText" dxfId="2102" priority="62" operator="containsText" text="FR">
      <formula>NOT(ISERROR(SEARCH("FR",T5)))</formula>
    </cfRule>
    <cfRule type="containsText" dxfId="2101" priority="63" operator="containsText" text="CFS">
      <formula>NOT(ISERROR(SEARCH("CFS",T5)))</formula>
    </cfRule>
    <cfRule type="containsText" dxfId="2100" priority="64" operator="containsText" text="CFJ">
      <formula>NOT(ISERROR(SEARCH("CFJ",T5)))</formula>
    </cfRule>
    <cfRule type="containsText" dxfId="2099" priority="65" operator="containsText" text="CAR">
      <formula>NOT(ISERROR(SEARCH("CAR",T5)))</formula>
    </cfRule>
    <cfRule type="containsText" dxfId="2098" priority="66" operator="containsText" text="CAM">
      <formula>NOT(ISERROR(SEARCH("CAM",T5)))</formula>
    </cfRule>
    <cfRule type="containsText" dxfId="2097" priority="67" operator="containsText" text="CA">
      <formula>NOT(ISERROR(SEARCH("CA",T5)))</formula>
    </cfRule>
    <cfRule type="containsText" dxfId="2096" priority="68" operator="containsText" text="AAS">
      <formula>NOT(ISERROR(SEARCH("AAS",T5)))</formula>
    </cfRule>
    <cfRule type="containsText" dxfId="2095" priority="69" operator="containsText" text="RH">
      <formula>NOT(ISERROR(SEARCH("RH",T5)))</formula>
    </cfRule>
  </conditionalFormatting>
  <conditionalFormatting sqref="D79:U79">
    <cfRule type="containsText" dxfId="2094" priority="41" operator="containsText" text="CF">
      <formula>NOT(ISERROR(SEARCH("CF",#REF!)))</formula>
    </cfRule>
    <cfRule type="containsText" dxfId="2093" priority="42" operator="containsText" text="RC">
      <formula>NOT(ISERROR(SEARCH("RC",#REF!)))</formula>
    </cfRule>
    <cfRule type="containsText" dxfId="2092" priority="43" operator="containsText" text="RTT">
      <formula>NOT(ISERROR(SEARCH("RTT",#REF!)))</formula>
    </cfRule>
    <cfRule type="containsText" dxfId="2091" priority="44" operator="containsText" text="RF">
      <formula>NOT(ISERROR(SEARCH("RF",#REF!)))</formula>
    </cfRule>
    <cfRule type="containsText" dxfId="2090" priority="45" operator="containsText" text="FR">
      <formula>NOT(ISERROR(SEARCH("FR",#REF!)))</formula>
    </cfRule>
    <cfRule type="containsText" dxfId="2089" priority="46" operator="containsText" text="HS">
      <formula>NOT(ISERROR(SEARCH("HS",#REF!)))</formula>
    </cfRule>
    <cfRule type="containsText" dxfId="2088" priority="47" operator="containsText" text="CA">
      <formula>NOT(ISERROR(SEARCH("CA",#REF!)))</formula>
    </cfRule>
    <cfRule type="containsText" dxfId="2087" priority="48" operator="containsText" text="RH">
      <formula>NOT(ISERROR(SEARCH("RH",#REF!)))</formula>
    </cfRule>
  </conditionalFormatting>
  <conditionalFormatting sqref="D79:U79">
    <cfRule type="containsText" dxfId="2086" priority="49" operator="containsText" text="JDF">
      <formula>NOT(ISERROR(SEARCH("JDF",#REF!)))</formula>
    </cfRule>
  </conditionalFormatting>
  <conditionalFormatting sqref="F7">
    <cfRule type="cellIs" dxfId="2085" priority="21" operator="equal">
      <formula>27</formula>
    </cfRule>
    <cfRule type="containsText" dxfId="2084" priority="22" operator="containsText" text="JSR">
      <formula>NOT(ISERROR(SEARCH("JSR",F7)))</formula>
    </cfRule>
    <cfRule type="containsText" dxfId="2083" priority="23" operator="containsText" text="JS">
      <formula>NOT(ISERROR(SEARCH("JS",F7)))</formula>
    </cfRule>
    <cfRule type="containsText" dxfId="2082" priority="24" operator="containsText" text="RTP">
      <formula>NOT(ISERROR(SEARCH("RTP",F7)))</formula>
    </cfRule>
    <cfRule type="containsText" dxfId="2081" priority="25" operator="containsText" text="RTJ">
      <formula>NOT(ISERROR(SEARCH("RTJ",F7)))</formula>
    </cfRule>
    <cfRule type="containsText" dxfId="2080" priority="26" operator="containsText" text="RTT">
      <formula>NOT(ISERROR(SEARCH("RTT",F7)))</formula>
    </cfRule>
    <cfRule type="containsText" dxfId="2079" priority="27" operator="containsText" text="RF">
      <formula>NOT(ISERROR(SEARCH("RF",F7)))</formula>
    </cfRule>
    <cfRule type="containsText" dxfId="2078" priority="28" operator="containsText" text="RC">
      <formula>NOT(ISERROR(SEARCH("RC",F7)))</formula>
    </cfRule>
    <cfRule type="containsText" dxfId="2077" priority="29" operator="containsText" text="NM">
      <formula>NOT(ISERROR(SEARCH("NM",F7)))</formula>
    </cfRule>
    <cfRule type="containsText" dxfId="2076" priority="30" operator="containsText" text="JDF">
      <formula>NOT(ISERROR(SEARCH("JDF",F7)))</formula>
    </cfRule>
    <cfRule type="containsText" dxfId="2075" priority="31" operator="containsText" text="HSM">
      <formula>NOT(ISERROR(SEARCH("HSM",F7)))</formula>
    </cfRule>
    <cfRule type="containsText" dxfId="2074" priority="32" operator="containsText" text="HS">
      <formula>NOT(ISERROR(SEARCH("HS",F7)))</formula>
    </cfRule>
    <cfRule type="containsText" dxfId="2073" priority="33" operator="containsText" text="FR">
      <formula>NOT(ISERROR(SEARCH("FR",F7)))</formula>
    </cfRule>
    <cfRule type="containsText" dxfId="2072" priority="34" operator="containsText" text="CFS">
      <formula>NOT(ISERROR(SEARCH("CFS",F7)))</formula>
    </cfRule>
    <cfRule type="containsText" dxfId="2071" priority="35" operator="containsText" text="CFJ">
      <formula>NOT(ISERROR(SEARCH("CFJ",F7)))</formula>
    </cfRule>
    <cfRule type="containsText" dxfId="2070" priority="36" operator="containsText" text="CAR">
      <formula>NOT(ISERROR(SEARCH("CAR",F7)))</formula>
    </cfRule>
    <cfRule type="containsText" dxfId="2069" priority="37" operator="containsText" text="CAM">
      <formula>NOT(ISERROR(SEARCH("CAM",F7)))</formula>
    </cfRule>
    <cfRule type="containsText" dxfId="2068" priority="38" operator="containsText" text="CA">
      <formula>NOT(ISERROR(SEARCH("CA",F7)))</formula>
    </cfRule>
    <cfRule type="containsText" dxfId="2067" priority="39" operator="containsText" text="AAS">
      <formula>NOT(ISERROR(SEARCH("AAS",F7)))</formula>
    </cfRule>
    <cfRule type="containsText" dxfId="2066" priority="40" operator="containsText" text="RH">
      <formula>NOT(ISERROR(SEARCH("RH",F7)))</formula>
    </cfRule>
  </conditionalFormatting>
  <conditionalFormatting sqref="G7:J7">
    <cfRule type="cellIs" dxfId="2065" priority="1" operator="equal">
      <formula>27</formula>
    </cfRule>
    <cfRule type="containsText" dxfId="2064" priority="2" operator="containsText" text="JSR">
      <formula>NOT(ISERROR(SEARCH("JSR",G7)))</formula>
    </cfRule>
    <cfRule type="containsText" dxfId="2063" priority="3" operator="containsText" text="JS">
      <formula>NOT(ISERROR(SEARCH("JS",G7)))</formula>
    </cfRule>
    <cfRule type="containsText" dxfId="2062" priority="4" operator="containsText" text="RTP">
      <formula>NOT(ISERROR(SEARCH("RTP",G7)))</formula>
    </cfRule>
    <cfRule type="containsText" dxfId="2061" priority="5" operator="containsText" text="RTJ">
      <formula>NOT(ISERROR(SEARCH("RTJ",G7)))</formula>
    </cfRule>
    <cfRule type="containsText" dxfId="2060" priority="6" operator="containsText" text="RTT">
      <formula>NOT(ISERROR(SEARCH("RTT",G7)))</formula>
    </cfRule>
    <cfRule type="containsText" dxfId="2059" priority="7" operator="containsText" text="RF">
      <formula>NOT(ISERROR(SEARCH("RF",G7)))</formula>
    </cfRule>
    <cfRule type="containsText" dxfId="2058" priority="8" operator="containsText" text="RC">
      <formula>NOT(ISERROR(SEARCH("RC",G7)))</formula>
    </cfRule>
    <cfRule type="containsText" dxfId="2057" priority="9" operator="containsText" text="NM">
      <formula>NOT(ISERROR(SEARCH("NM",G7)))</formula>
    </cfRule>
    <cfRule type="containsText" dxfId="2056" priority="10" operator="containsText" text="JDF">
      <formula>NOT(ISERROR(SEARCH("JDF",G7)))</formula>
    </cfRule>
    <cfRule type="containsText" dxfId="2055" priority="11" operator="containsText" text="HSM">
      <formula>NOT(ISERROR(SEARCH("HSM",G7)))</formula>
    </cfRule>
    <cfRule type="containsText" dxfId="2054" priority="12" operator="containsText" text="HS">
      <formula>NOT(ISERROR(SEARCH("HS",G7)))</formula>
    </cfRule>
    <cfRule type="containsText" dxfId="2053" priority="13" operator="containsText" text="FR">
      <formula>NOT(ISERROR(SEARCH("FR",G7)))</formula>
    </cfRule>
    <cfRule type="containsText" dxfId="2052" priority="14" operator="containsText" text="CFS">
      <formula>NOT(ISERROR(SEARCH("CFS",G7)))</formula>
    </cfRule>
    <cfRule type="containsText" dxfId="2051" priority="15" operator="containsText" text="CFJ">
      <formula>NOT(ISERROR(SEARCH("CFJ",G7)))</formula>
    </cfRule>
    <cfRule type="containsText" dxfId="2050" priority="16" operator="containsText" text="CAR">
      <formula>NOT(ISERROR(SEARCH("CAR",G7)))</formula>
    </cfRule>
    <cfRule type="containsText" dxfId="2049" priority="17" operator="containsText" text="CAM">
      <formula>NOT(ISERROR(SEARCH("CAM",G7)))</formula>
    </cfRule>
    <cfRule type="containsText" dxfId="2048" priority="18" operator="containsText" text="CA">
      <formula>NOT(ISERROR(SEARCH("CA",G7)))</formula>
    </cfRule>
    <cfRule type="containsText" dxfId="2047" priority="19" operator="containsText" text="AAS">
      <formula>NOT(ISERROR(SEARCH("AAS",G7)))</formula>
    </cfRule>
    <cfRule type="containsText" dxfId="2046" priority="20" operator="containsText" text="RH">
      <formula>NOT(ISERROR(SEARCH("RH",G7)))</formula>
    </cfRule>
  </conditionalFormatting>
  <printOptions horizontalCentered="1" verticalCentered="1"/>
  <pageMargins left="0.11811023622047245" right="0.11811023622047245" top="0.35433070866141736" bottom="0.15748031496062992" header="0.31496062992125984" footer="0.31496062992125984"/>
  <pageSetup paperSize="8" scale="145" fitToWidth="0" orientation="landscape" r:id="rId1"/>
  <headerFooter scaleWithDoc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Doublons">
                <anchor moveWithCells="1" sizeWithCells="1">
                  <from>
                    <xdr:col>9</xdr:col>
                    <xdr:colOff>123825</xdr:colOff>
                    <xdr:row>0</xdr:row>
                    <xdr:rowOff>0</xdr:rowOff>
                  </from>
                  <to>
                    <xdr:col>20</xdr:col>
                    <xdr:colOff>9525</xdr:colOff>
                    <xdr:row>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Bouton7_Cliquer">
                <anchor moveWithCells="1" sizeWithCells="1">
                  <from>
                    <xdr:col>3</xdr:col>
                    <xdr:colOff>0</xdr:colOff>
                    <xdr:row>0</xdr:row>
                    <xdr:rowOff>28575</xdr:rowOff>
                  </from>
                  <to>
                    <xdr:col>9</xdr:col>
                    <xdr:colOff>133350</xdr:colOff>
                    <xdr:row>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 macro="[0]!Bouton8_Cliquer">
                <anchor moveWithCells="1" sizeWithCells="1">
                  <from>
                    <xdr:col>26</xdr:col>
                    <xdr:colOff>76200</xdr:colOff>
                    <xdr:row>0</xdr:row>
                    <xdr:rowOff>0</xdr:rowOff>
                  </from>
                  <to>
                    <xdr:col>31</xdr:col>
                    <xdr:colOff>285750</xdr:colOff>
                    <xdr:row>0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Button 4">
              <controlPr defaultSize="0" print="0" autoFill="0" autoPict="0" macro="[0]!Bouton9_Cliquer">
                <anchor moveWithCells="1" sizeWithCells="1">
                  <from>
                    <xdr:col>20</xdr:col>
                    <xdr:colOff>47625</xdr:colOff>
                    <xdr:row>0</xdr:row>
                    <xdr:rowOff>0</xdr:rowOff>
                  </from>
                  <to>
                    <xdr:col>26</xdr:col>
                    <xdr:colOff>66675</xdr:colOff>
                    <xdr:row>0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AAI89"/>
  <sheetViews>
    <sheetView zoomScaleNormal="100" workbookViewId="0">
      <selection activeCell="A9" sqref="A9"/>
    </sheetView>
  </sheetViews>
  <sheetFormatPr baseColWidth="10" defaultRowHeight="15" x14ac:dyDescent="0.25"/>
  <cols>
    <col min="1" max="1" width="26.85546875" customWidth="1"/>
    <col min="2" max="2" width="3.7109375" customWidth="1"/>
    <col min="3" max="3" width="18.140625" customWidth="1"/>
    <col min="4" max="4" width="4.28515625" customWidth="1"/>
    <col min="5" max="5" width="4.85546875" customWidth="1"/>
    <col min="6" max="6" width="3.42578125" customWidth="1"/>
    <col min="7" max="7" width="4.42578125" customWidth="1"/>
    <col min="8" max="9" width="3.42578125" style="1" customWidth="1"/>
    <col min="10" max="10" width="4.28515625" customWidth="1"/>
    <col min="11" max="11" width="4.140625" customWidth="1"/>
    <col min="12" max="13" width="3.42578125" customWidth="1"/>
    <col min="14" max="14" width="4.42578125" customWidth="1"/>
    <col min="15" max="16" width="3.42578125" style="1" customWidth="1"/>
    <col min="17" max="17" width="4.85546875" customWidth="1"/>
    <col min="18" max="18" width="4" customWidth="1"/>
    <col min="19" max="20" width="3.42578125" customWidth="1"/>
    <col min="21" max="21" width="5.28515625" customWidth="1"/>
    <col min="22" max="23" width="3.42578125" style="1" customWidth="1"/>
    <col min="24" max="24" width="4.42578125" customWidth="1"/>
    <col min="25" max="25" width="4.28515625" customWidth="1"/>
    <col min="26" max="27" width="3.42578125" customWidth="1"/>
    <col min="28" max="28" width="4.28515625" customWidth="1"/>
    <col min="29" max="30" width="3.42578125" style="1" customWidth="1"/>
    <col min="31" max="33" width="4.42578125" customWidth="1"/>
    <col min="34" max="34" width="5.42578125" customWidth="1"/>
    <col min="35" max="35" width="2" style="6" customWidth="1"/>
    <col min="36" max="39" width="7.42578125" customWidth="1"/>
    <col min="40" max="40" width="2.140625" customWidth="1"/>
    <col min="41" max="41" width="9.140625" customWidth="1"/>
    <col min="42" max="63" width="7.42578125" customWidth="1"/>
  </cols>
  <sheetData>
    <row r="1" spans="1:711" ht="32.25" customHeight="1" thickBot="1" x14ac:dyDescent="0.3">
      <c r="A1" s="288" t="s">
        <v>77</v>
      </c>
      <c r="B1" s="289"/>
      <c r="C1" s="290"/>
      <c r="AJ1" s="125" t="s">
        <v>87</v>
      </c>
      <c r="AK1" s="100"/>
      <c r="AL1" s="100"/>
      <c r="AM1" s="102"/>
      <c r="AN1" s="254"/>
      <c r="AO1" s="259" t="s">
        <v>88</v>
      </c>
      <c r="AP1" s="260"/>
      <c r="AQ1" s="260"/>
      <c r="AR1" s="260"/>
      <c r="AS1" s="260"/>
      <c r="AT1" s="260"/>
      <c r="AU1" s="260"/>
      <c r="AV1" s="260"/>
      <c r="AW1" s="260"/>
      <c r="AX1" s="260"/>
      <c r="AY1" s="260"/>
      <c r="AZ1" s="260"/>
      <c r="BA1" s="260"/>
      <c r="BB1" s="260"/>
      <c r="BC1" s="261"/>
    </row>
    <row r="2" spans="1:711" ht="15" customHeight="1" thickBot="1" x14ac:dyDescent="0.3">
      <c r="A2" s="265" t="s">
        <v>34</v>
      </c>
      <c r="B2" s="267"/>
      <c r="C2" s="269">
        <v>43891</v>
      </c>
      <c r="D2" s="53">
        <f>C2</f>
        <v>43891</v>
      </c>
      <c r="E2" s="54">
        <f>D2+1</f>
        <v>43892</v>
      </c>
      <c r="F2" s="54">
        <f t="shared" ref="F2:AF2" si="0">E2+1</f>
        <v>43893</v>
      </c>
      <c r="G2" s="54">
        <f t="shared" si="0"/>
        <v>43894</v>
      </c>
      <c r="H2" s="54">
        <f t="shared" si="0"/>
        <v>43895</v>
      </c>
      <c r="I2" s="54">
        <f t="shared" si="0"/>
        <v>43896</v>
      </c>
      <c r="J2" s="54">
        <f t="shared" si="0"/>
        <v>43897</v>
      </c>
      <c r="K2" s="54">
        <f t="shared" si="0"/>
        <v>43898</v>
      </c>
      <c r="L2" s="54">
        <f t="shared" si="0"/>
        <v>43899</v>
      </c>
      <c r="M2" s="54">
        <f t="shared" si="0"/>
        <v>43900</v>
      </c>
      <c r="N2" s="54">
        <f t="shared" si="0"/>
        <v>43901</v>
      </c>
      <c r="O2" s="54">
        <f t="shared" si="0"/>
        <v>43902</v>
      </c>
      <c r="P2" s="54">
        <f t="shared" si="0"/>
        <v>43903</v>
      </c>
      <c r="Q2" s="54">
        <f t="shared" si="0"/>
        <v>43904</v>
      </c>
      <c r="R2" s="54">
        <f t="shared" si="0"/>
        <v>43905</v>
      </c>
      <c r="S2" s="54">
        <f t="shared" si="0"/>
        <v>43906</v>
      </c>
      <c r="T2" s="54">
        <f t="shared" si="0"/>
        <v>43907</v>
      </c>
      <c r="U2" s="54">
        <f t="shared" si="0"/>
        <v>43908</v>
      </c>
      <c r="V2" s="54">
        <f t="shared" si="0"/>
        <v>43909</v>
      </c>
      <c r="W2" s="54">
        <f t="shared" si="0"/>
        <v>43910</v>
      </c>
      <c r="X2" s="54">
        <f t="shared" si="0"/>
        <v>43911</v>
      </c>
      <c r="Y2" s="54">
        <f t="shared" si="0"/>
        <v>43912</v>
      </c>
      <c r="Z2" s="54">
        <f t="shared" si="0"/>
        <v>43913</v>
      </c>
      <c r="AA2" s="54">
        <f t="shared" si="0"/>
        <v>43914</v>
      </c>
      <c r="AB2" s="54">
        <f t="shared" si="0"/>
        <v>43915</v>
      </c>
      <c r="AC2" s="54">
        <f t="shared" si="0"/>
        <v>43916</v>
      </c>
      <c r="AD2" s="54">
        <f t="shared" si="0"/>
        <v>43917</v>
      </c>
      <c r="AE2" s="54">
        <f t="shared" si="0"/>
        <v>43918</v>
      </c>
      <c r="AF2" s="104">
        <f t="shared" si="0"/>
        <v>43919</v>
      </c>
      <c r="AG2" s="54">
        <f t="shared" ref="AG2" si="1">AF2+1</f>
        <v>43920</v>
      </c>
      <c r="AH2" s="176">
        <f t="shared" ref="AH2" si="2">AG2+1</f>
        <v>43921</v>
      </c>
      <c r="AI2" s="126"/>
      <c r="AJ2" s="66" t="s">
        <v>55</v>
      </c>
      <c r="AK2" s="70" t="s">
        <v>70</v>
      </c>
      <c r="AL2" s="71" t="s">
        <v>57</v>
      </c>
      <c r="AM2" s="72" t="s">
        <v>58</v>
      </c>
      <c r="AN2" s="255"/>
      <c r="AO2" s="103" t="s">
        <v>82</v>
      </c>
      <c r="AP2" s="97" t="s">
        <v>83</v>
      </c>
      <c r="AQ2" s="97" t="s">
        <v>59</v>
      </c>
      <c r="AR2" s="98" t="s">
        <v>60</v>
      </c>
      <c r="AS2" s="66" t="s">
        <v>84</v>
      </c>
      <c r="AT2" s="99" t="s">
        <v>85</v>
      </c>
      <c r="AU2" s="99" t="s">
        <v>61</v>
      </c>
      <c r="AV2" s="73" t="s">
        <v>62</v>
      </c>
      <c r="AW2" s="99" t="s">
        <v>86</v>
      </c>
      <c r="AX2" s="74" t="s">
        <v>63</v>
      </c>
      <c r="AY2" s="70" t="s">
        <v>64</v>
      </c>
      <c r="AZ2" s="87" t="s">
        <v>81</v>
      </c>
      <c r="BA2" s="84" t="s">
        <v>80</v>
      </c>
      <c r="BB2" s="82" t="s">
        <v>66</v>
      </c>
      <c r="BC2" s="72" t="s">
        <v>67</v>
      </c>
      <c r="AAH2" s="69"/>
      <c r="AAI2">
        <v>1</v>
      </c>
    </row>
    <row r="3" spans="1:711" ht="11.25" customHeight="1" thickBot="1" x14ac:dyDescent="0.3">
      <c r="A3" s="266"/>
      <c r="B3" s="268"/>
      <c r="C3" s="270"/>
      <c r="D3" s="129">
        <f>C2</f>
        <v>43891</v>
      </c>
      <c r="E3" s="52">
        <f>C2+1</f>
        <v>43892</v>
      </c>
      <c r="F3" s="52">
        <f>E2+1</f>
        <v>43893</v>
      </c>
      <c r="G3" s="62">
        <f>F2+1</f>
        <v>43894</v>
      </c>
      <c r="H3" s="62">
        <f>G2+1</f>
        <v>43895</v>
      </c>
      <c r="I3" s="52">
        <f t="shared" ref="I3:AF3" si="3">H2+1</f>
        <v>43896</v>
      </c>
      <c r="J3" s="52">
        <f t="shared" si="3"/>
        <v>43897</v>
      </c>
      <c r="K3" s="52">
        <f t="shared" si="3"/>
        <v>43898</v>
      </c>
      <c r="L3" s="52">
        <f t="shared" si="3"/>
        <v>43899</v>
      </c>
      <c r="M3" s="52">
        <f t="shared" si="3"/>
        <v>43900</v>
      </c>
      <c r="N3" s="52">
        <f t="shared" si="3"/>
        <v>43901</v>
      </c>
      <c r="O3" s="52">
        <f t="shared" si="3"/>
        <v>43902</v>
      </c>
      <c r="P3" s="52">
        <f t="shared" si="3"/>
        <v>43903</v>
      </c>
      <c r="Q3" s="52">
        <f t="shared" si="3"/>
        <v>43904</v>
      </c>
      <c r="R3" s="52">
        <f t="shared" si="3"/>
        <v>43905</v>
      </c>
      <c r="S3" s="52">
        <f t="shared" si="3"/>
        <v>43906</v>
      </c>
      <c r="T3" s="52">
        <f t="shared" si="3"/>
        <v>43907</v>
      </c>
      <c r="U3" s="52">
        <f t="shared" si="3"/>
        <v>43908</v>
      </c>
      <c r="V3" s="52">
        <f t="shared" si="3"/>
        <v>43909</v>
      </c>
      <c r="W3" s="52">
        <f t="shared" si="3"/>
        <v>43910</v>
      </c>
      <c r="X3" s="52">
        <f t="shared" si="3"/>
        <v>43911</v>
      </c>
      <c r="Y3" s="52">
        <f t="shared" si="3"/>
        <v>43912</v>
      </c>
      <c r="Z3" s="52">
        <f t="shared" si="3"/>
        <v>43913</v>
      </c>
      <c r="AA3" s="52">
        <f t="shared" si="3"/>
        <v>43914</v>
      </c>
      <c r="AB3" s="52">
        <f t="shared" si="3"/>
        <v>43915</v>
      </c>
      <c r="AC3" s="52">
        <f t="shared" si="3"/>
        <v>43916</v>
      </c>
      <c r="AD3" s="52">
        <f t="shared" si="3"/>
        <v>43917</v>
      </c>
      <c r="AE3" s="52">
        <f t="shared" si="3"/>
        <v>43918</v>
      </c>
      <c r="AF3" s="105">
        <f t="shared" si="3"/>
        <v>43919</v>
      </c>
      <c r="AG3" s="52">
        <f t="shared" ref="AG3" si="4">AF2+1</f>
        <v>43920</v>
      </c>
      <c r="AH3" s="177">
        <f t="shared" ref="AH3" si="5">AG2+1</f>
        <v>43921</v>
      </c>
      <c r="AI3" s="127"/>
      <c r="AJ3" s="312" t="s">
        <v>69</v>
      </c>
      <c r="AK3" s="313"/>
      <c r="AL3" s="244" t="s">
        <v>54</v>
      </c>
      <c r="AM3" s="245"/>
      <c r="AN3" s="256"/>
      <c r="AO3" s="247" t="s">
        <v>71</v>
      </c>
      <c r="AP3" s="247"/>
      <c r="AQ3" s="247"/>
      <c r="AR3" s="247"/>
      <c r="AS3" s="251" t="s">
        <v>72</v>
      </c>
      <c r="AT3" s="252"/>
      <c r="AU3" s="252"/>
      <c r="AV3" s="253"/>
      <c r="AW3" s="251" t="s">
        <v>65</v>
      </c>
      <c r="AX3" s="252"/>
      <c r="AY3" s="253"/>
      <c r="AZ3" s="244" t="s">
        <v>68</v>
      </c>
      <c r="BA3" s="246"/>
      <c r="BB3" s="246"/>
      <c r="BC3" s="245"/>
    </row>
    <row r="4" spans="1:711" s="186" customFormat="1" ht="11.25" customHeight="1" thickBot="1" x14ac:dyDescent="0.3">
      <c r="A4" s="3"/>
      <c r="B4" s="3"/>
      <c r="C4" s="2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184"/>
      <c r="AE4" s="184"/>
      <c r="AF4" s="184"/>
      <c r="AG4" s="184"/>
      <c r="AH4" s="184"/>
      <c r="AI4" s="4"/>
      <c r="AJ4" s="314" t="s">
        <v>89</v>
      </c>
      <c r="AK4" s="315"/>
      <c r="AL4" s="315"/>
      <c r="AM4" s="316"/>
      <c r="AN4" s="185"/>
      <c r="AO4" s="314" t="s">
        <v>89</v>
      </c>
      <c r="AP4" s="315"/>
      <c r="AQ4" s="315"/>
      <c r="AR4" s="316"/>
      <c r="AS4" s="314" t="s">
        <v>89</v>
      </c>
      <c r="AT4" s="315"/>
      <c r="AU4" s="315"/>
      <c r="AV4" s="316"/>
      <c r="AW4" s="317" t="s">
        <v>89</v>
      </c>
      <c r="AX4" s="318"/>
      <c r="AY4" s="319"/>
      <c r="AZ4" s="314" t="s">
        <v>89</v>
      </c>
      <c r="BA4" s="315"/>
      <c r="BB4" s="315"/>
      <c r="BC4" s="316"/>
    </row>
    <row r="5" spans="1:711" ht="12" customHeight="1" x14ac:dyDescent="0.25">
      <c r="A5" s="25" t="s">
        <v>53</v>
      </c>
      <c r="B5" s="131">
        <v>1</v>
      </c>
      <c r="C5" s="140"/>
      <c r="D5" s="141" t="s">
        <v>56</v>
      </c>
      <c r="E5" s="141">
        <v>1</v>
      </c>
      <c r="F5" s="141">
        <v>1</v>
      </c>
      <c r="G5" s="141">
        <v>1</v>
      </c>
      <c r="H5" s="141">
        <v>1</v>
      </c>
      <c r="I5" s="141">
        <v>1</v>
      </c>
      <c r="J5" s="141" t="s">
        <v>56</v>
      </c>
      <c r="K5" s="141" t="s">
        <v>56</v>
      </c>
      <c r="L5" s="141">
        <v>1</v>
      </c>
      <c r="M5" s="141">
        <v>1</v>
      </c>
      <c r="N5" s="141">
        <v>1</v>
      </c>
      <c r="O5" s="141">
        <v>1</v>
      </c>
      <c r="P5" s="141">
        <v>1</v>
      </c>
      <c r="Q5" s="141" t="s">
        <v>56</v>
      </c>
      <c r="R5" s="141" t="s">
        <v>56</v>
      </c>
      <c r="S5" s="141">
        <v>1</v>
      </c>
      <c r="T5" s="141">
        <v>1</v>
      </c>
      <c r="U5" s="141">
        <v>1</v>
      </c>
      <c r="V5" s="141">
        <v>1</v>
      </c>
      <c r="W5" s="141">
        <v>1</v>
      </c>
      <c r="X5" s="141" t="s">
        <v>56</v>
      </c>
      <c r="Y5" s="141" t="s">
        <v>56</v>
      </c>
      <c r="Z5" s="141">
        <v>1</v>
      </c>
      <c r="AA5" s="141">
        <v>1</v>
      </c>
      <c r="AB5" s="141">
        <v>1</v>
      </c>
      <c r="AC5" s="141">
        <v>1</v>
      </c>
      <c r="AD5" s="141">
        <v>1</v>
      </c>
      <c r="AE5" s="141" t="s">
        <v>56</v>
      </c>
      <c r="AF5" s="141" t="s">
        <v>56</v>
      </c>
      <c r="AG5" s="141">
        <v>1</v>
      </c>
      <c r="AH5" s="141">
        <v>1</v>
      </c>
      <c r="AI5" s="123"/>
      <c r="AJ5" s="187">
        <f>COUNTIF(D5:AH5,"RTT")+'Fevrier 2020'!AH5</f>
        <v>0</v>
      </c>
      <c r="AK5" s="188">
        <f>15 -(AJ5)</f>
        <v>15</v>
      </c>
      <c r="AL5" s="71">
        <f>COUNTIF(D5:AH5,"CA")+'Fevrier 2020'!AJ5</f>
        <v>0</v>
      </c>
      <c r="AM5" s="72">
        <f>25 -(AL5)</f>
        <v>25</v>
      </c>
      <c r="AN5" s="309"/>
      <c r="AO5" s="71"/>
      <c r="AP5" s="82"/>
      <c r="AQ5" s="82">
        <f>COUNTIF(E5:AF5,"HS")</f>
        <v>0</v>
      </c>
      <c r="AR5" s="94"/>
      <c r="AS5" s="75"/>
      <c r="AT5" s="76"/>
      <c r="AU5" s="76">
        <f>COUNTIF(G5:AH5,"jdf")</f>
        <v>0</v>
      </c>
      <c r="AV5" s="89"/>
      <c r="AW5" s="157">
        <f ca="1">jaunesNum(B5:AH5)</f>
        <v>0</v>
      </c>
      <c r="AX5" s="122">
        <f>COUNTIF(G5:AJ5,"RF")+'Fevrier 2020'!AV5</f>
        <v>0</v>
      </c>
      <c r="AY5" s="161">
        <f ca="1">AW5-(AX5)</f>
        <v>0</v>
      </c>
      <c r="AZ5" s="71"/>
      <c r="BA5" s="82">
        <f>(AZ5&gt;2)*1</f>
        <v>0</v>
      </c>
      <c r="BB5" s="82">
        <f>COUNTIF(K5:AL5,"FR")</f>
        <v>0</v>
      </c>
      <c r="BC5" s="72">
        <f>BB5-BA5</f>
        <v>0</v>
      </c>
    </row>
    <row r="6" spans="1:711" ht="12" customHeight="1" x14ac:dyDescent="0.25">
      <c r="A6" s="26" t="s">
        <v>35</v>
      </c>
      <c r="B6" s="132">
        <v>2</v>
      </c>
      <c r="C6" s="143"/>
      <c r="D6" s="39" t="s">
        <v>56</v>
      </c>
      <c r="E6" s="39">
        <v>2</v>
      </c>
      <c r="F6" s="39">
        <v>2</v>
      </c>
      <c r="G6" s="39">
        <v>2</v>
      </c>
      <c r="H6" s="39">
        <v>2</v>
      </c>
      <c r="I6" s="39">
        <v>2</v>
      </c>
      <c r="J6" s="39" t="s">
        <v>56</v>
      </c>
      <c r="K6" s="39" t="s">
        <v>56</v>
      </c>
      <c r="L6" s="39">
        <v>2</v>
      </c>
      <c r="M6" s="39">
        <v>2</v>
      </c>
      <c r="N6" s="39">
        <v>2</v>
      </c>
      <c r="O6" s="39">
        <v>2</v>
      </c>
      <c r="P6" s="39">
        <v>2</v>
      </c>
      <c r="Q6" s="39" t="s">
        <v>56</v>
      </c>
      <c r="R6" s="39" t="s">
        <v>56</v>
      </c>
      <c r="S6" s="39">
        <v>2</v>
      </c>
      <c r="T6" s="39">
        <v>2</v>
      </c>
      <c r="U6" s="39">
        <v>2</v>
      </c>
      <c r="V6" s="39">
        <v>2</v>
      </c>
      <c r="W6" s="39">
        <v>2</v>
      </c>
      <c r="X6" s="39" t="s">
        <v>56</v>
      </c>
      <c r="Y6" s="39" t="s">
        <v>56</v>
      </c>
      <c r="Z6" s="39">
        <v>2</v>
      </c>
      <c r="AA6" s="39">
        <v>2</v>
      </c>
      <c r="AB6" s="39">
        <v>2</v>
      </c>
      <c r="AC6" s="39">
        <v>2</v>
      </c>
      <c r="AD6" s="39">
        <v>2</v>
      </c>
      <c r="AE6" s="39" t="s">
        <v>56</v>
      </c>
      <c r="AF6" s="39" t="s">
        <v>56</v>
      </c>
      <c r="AG6" s="39">
        <v>2</v>
      </c>
      <c r="AH6" s="39">
        <v>2</v>
      </c>
      <c r="AI6" s="123"/>
      <c r="AJ6" s="77">
        <f>COUNTIF(D6:AH6,"RTT")+'Fevrier 2020'!AH6</f>
        <v>0</v>
      </c>
      <c r="AK6" s="178">
        <f>15 -(AJ6)</f>
        <v>15</v>
      </c>
      <c r="AL6" s="92">
        <f>COUNTIF(D6:AH6,"CA")+'Fevrier 2020'!AJ6</f>
        <v>0</v>
      </c>
      <c r="AM6" s="167">
        <f>25 -(AL6)</f>
        <v>25</v>
      </c>
      <c r="AN6" s="310"/>
      <c r="AO6" s="92"/>
      <c r="AP6" s="81"/>
      <c r="AQ6" s="81">
        <f>COUNTIF(E6:AF6,"HS")</f>
        <v>0</v>
      </c>
      <c r="AR6" s="95"/>
      <c r="AS6" s="77"/>
      <c r="AT6" s="64"/>
      <c r="AU6" s="64">
        <f>COUNTIF(G6:AH6,"jdf")</f>
        <v>0</v>
      </c>
      <c r="AV6" s="90"/>
      <c r="AW6" s="118">
        <f ca="1">jaunesNum(B6:AH6)</f>
        <v>0</v>
      </c>
      <c r="AX6" s="120">
        <f>COUNTIF(G6:AJ6,"RF")+'Fevrier 2020'!AV6</f>
        <v>0</v>
      </c>
      <c r="AY6" s="162">
        <f ca="1">AW6-(AX6)</f>
        <v>0</v>
      </c>
      <c r="AZ6" s="92"/>
      <c r="BA6" s="81"/>
      <c r="BB6" s="81">
        <f>COUNTIF(K6:AL6,"FR")</f>
        <v>0</v>
      </c>
      <c r="BC6" s="167"/>
    </row>
    <row r="7" spans="1:711" ht="14.25" customHeight="1" x14ac:dyDescent="0.25">
      <c r="A7" s="27"/>
      <c r="B7" s="42"/>
      <c r="C7" s="145"/>
      <c r="D7" s="39" t="str">
        <f t="shared" ref="D7:AF7" si="6">IF(OR(WEEKDAY(D3,2)=6,WEEKDAY(D3,2)=7),"RH","")</f>
        <v>RH</v>
      </c>
      <c r="E7" s="39" t="str">
        <f t="shared" si="6"/>
        <v/>
      </c>
      <c r="F7" s="39" t="str">
        <f t="shared" si="6"/>
        <v/>
      </c>
      <c r="G7" s="39" t="str">
        <f t="shared" si="6"/>
        <v/>
      </c>
      <c r="H7" s="39" t="str">
        <f t="shared" si="6"/>
        <v/>
      </c>
      <c r="I7" s="39" t="str">
        <f t="shared" si="6"/>
        <v/>
      </c>
      <c r="J7" s="39" t="str">
        <f t="shared" si="6"/>
        <v>RH</v>
      </c>
      <c r="K7" s="39" t="str">
        <f t="shared" si="6"/>
        <v>RH</v>
      </c>
      <c r="L7" s="39"/>
      <c r="M7" s="39"/>
      <c r="N7" s="39"/>
      <c r="O7" s="39"/>
      <c r="P7" s="39"/>
      <c r="Q7" s="39" t="s">
        <v>56</v>
      </c>
      <c r="R7" s="39" t="s">
        <v>56</v>
      </c>
      <c r="S7" s="39" t="str">
        <f t="shared" ref="S7" si="7">IF(OR(WEEKDAY(S3,2)=6,WEEKDAY(S3,2)=7),"RH","")</f>
        <v/>
      </c>
      <c r="T7" s="39" t="str">
        <f t="shared" si="6"/>
        <v/>
      </c>
      <c r="U7" s="39" t="str">
        <f t="shared" si="6"/>
        <v/>
      </c>
      <c r="V7" s="39" t="str">
        <f t="shared" si="6"/>
        <v/>
      </c>
      <c r="W7" s="39" t="str">
        <f t="shared" si="6"/>
        <v/>
      </c>
      <c r="X7" s="39" t="str">
        <f t="shared" ref="X7" si="8">IF(OR(WEEKDAY(X3,2)=6,WEEKDAY(X3,2)=7),"RH","")</f>
        <v>RH</v>
      </c>
      <c r="Y7" s="39" t="str">
        <f t="shared" si="6"/>
        <v>RH</v>
      </c>
      <c r="Z7" s="39" t="str">
        <f t="shared" ref="Z7" si="9">IF(OR(WEEKDAY(Z3,2)=6,WEEKDAY(Z3,2)=7),"RH","")</f>
        <v/>
      </c>
      <c r="AA7" s="39" t="str">
        <f t="shared" si="6"/>
        <v/>
      </c>
      <c r="AB7" s="39" t="str">
        <f t="shared" si="6"/>
        <v/>
      </c>
      <c r="AC7" s="39" t="str">
        <f t="shared" si="6"/>
        <v/>
      </c>
      <c r="AD7" s="39" t="str">
        <f t="shared" si="6"/>
        <v/>
      </c>
      <c r="AE7" s="39" t="str">
        <f t="shared" ref="AE7" si="10">IF(OR(WEEKDAY(AE3,2)=6,WEEKDAY(AE3,2)=7),"RH","")</f>
        <v>RH</v>
      </c>
      <c r="AF7" s="39" t="str">
        <f t="shared" si="6"/>
        <v>RH</v>
      </c>
      <c r="AG7" s="39" t="str">
        <f t="shared" ref="AG7" si="11">IF(OR(WEEKDAY(AG3,2)=6,WEEKDAY(AG3,2)=7),"RH","")</f>
        <v/>
      </c>
      <c r="AH7" s="39" t="str">
        <f t="shared" ref="AH7" si="12">IF(OR(WEEKDAY(AH3,2)=6,WEEKDAY(AH3,2)=7),"RH","")</f>
        <v/>
      </c>
      <c r="AI7" s="123"/>
      <c r="AJ7" s="77">
        <f>COUNTIF(D7:AH7,"RTT")+'Fevrier 2020'!AH7</f>
        <v>0</v>
      </c>
      <c r="AK7" s="178">
        <f t="shared" ref="AK7:AK50" si="13">15 -(AJ7)</f>
        <v>15</v>
      </c>
      <c r="AL7" s="92">
        <f>COUNTIF(D7:AH7,"CA")+'Fevrier 2020'!AJ7</f>
        <v>0</v>
      </c>
      <c r="AM7" s="167">
        <f t="shared" ref="AM7:AM50" si="14">25 -(AL7)</f>
        <v>25</v>
      </c>
      <c r="AN7" s="310"/>
      <c r="AO7" s="92"/>
      <c r="AP7" s="81"/>
      <c r="AQ7" s="81">
        <f>COUNTIF(E7:AF7,"HS")</f>
        <v>0</v>
      </c>
      <c r="AR7" s="95"/>
      <c r="AS7" s="77"/>
      <c r="AT7" s="64"/>
      <c r="AU7" s="64">
        <f>COUNTIF(G7:AH7,"jdf")</f>
        <v>0</v>
      </c>
      <c r="AV7" s="90"/>
      <c r="AW7" s="118">
        <f t="shared" ref="AW7:AW50" ca="1" si="15">jaunesNum(B7:AH7)</f>
        <v>0</v>
      </c>
      <c r="AX7" s="120">
        <f>COUNTIF(G7:AJ7,"RF")+'Fevrier 2020'!AV7</f>
        <v>0</v>
      </c>
      <c r="AY7" s="162">
        <f t="shared" ref="AY7:AY50" ca="1" si="16">AW7-(AX7)</f>
        <v>0</v>
      </c>
      <c r="AZ7" s="92"/>
      <c r="BA7" s="81"/>
      <c r="BB7" s="81">
        <f>COUNTIF(K7:AL7,"FR")</f>
        <v>0</v>
      </c>
      <c r="BC7" s="167"/>
    </row>
    <row r="8" spans="1:711" ht="12" customHeight="1" x14ac:dyDescent="0.25">
      <c r="A8" s="28" t="s">
        <v>36</v>
      </c>
      <c r="B8" s="43">
        <v>3</v>
      </c>
      <c r="C8" s="145"/>
      <c r="D8" s="39" t="s">
        <v>56</v>
      </c>
      <c r="E8" s="39">
        <v>3</v>
      </c>
      <c r="F8" s="39">
        <v>3</v>
      </c>
      <c r="G8" s="39">
        <v>3</v>
      </c>
      <c r="H8" s="39">
        <v>3</v>
      </c>
      <c r="I8" s="39">
        <v>3</v>
      </c>
      <c r="J8" s="39" t="str">
        <f t="shared" ref="J8" si="17">IF(OR(WEEKDAY(J4,2)=6,WEEKDAY(J4,2)=7),"RH","")</f>
        <v>RH</v>
      </c>
      <c r="K8" s="39" t="s">
        <v>56</v>
      </c>
      <c r="L8" s="39">
        <v>3</v>
      </c>
      <c r="M8" s="39">
        <v>3</v>
      </c>
      <c r="N8" s="39">
        <v>3</v>
      </c>
      <c r="O8" s="39">
        <v>3</v>
      </c>
      <c r="P8" s="39">
        <v>3</v>
      </c>
      <c r="Q8" s="39" t="s">
        <v>56</v>
      </c>
      <c r="R8" s="39" t="s">
        <v>56</v>
      </c>
      <c r="S8" s="39">
        <v>3</v>
      </c>
      <c r="T8" s="39">
        <v>3</v>
      </c>
      <c r="U8" s="39">
        <v>3</v>
      </c>
      <c r="V8" s="39">
        <v>3</v>
      </c>
      <c r="W8" s="39">
        <v>3</v>
      </c>
      <c r="X8" s="39" t="s">
        <v>56</v>
      </c>
      <c r="Y8" s="39" t="s">
        <v>56</v>
      </c>
      <c r="Z8" s="39">
        <v>3</v>
      </c>
      <c r="AA8" s="39">
        <v>3</v>
      </c>
      <c r="AB8" s="39">
        <v>3</v>
      </c>
      <c r="AC8" s="39">
        <v>3</v>
      </c>
      <c r="AD8" s="39">
        <v>3</v>
      </c>
      <c r="AE8" s="39" t="s">
        <v>56</v>
      </c>
      <c r="AF8" s="39" t="s">
        <v>56</v>
      </c>
      <c r="AG8" s="39">
        <v>3</v>
      </c>
      <c r="AH8" s="39">
        <v>3</v>
      </c>
      <c r="AI8" s="123"/>
      <c r="AJ8" s="77">
        <f>COUNTIF(D8:AH8,"RTT")+'Fevrier 2020'!AH8</f>
        <v>0</v>
      </c>
      <c r="AK8" s="178">
        <f t="shared" si="13"/>
        <v>15</v>
      </c>
      <c r="AL8" s="92">
        <f>COUNTIF(D8:AH8,"CA")+'Fevrier 2020'!AJ8</f>
        <v>0</v>
      </c>
      <c r="AM8" s="167">
        <f t="shared" si="14"/>
        <v>25</v>
      </c>
      <c r="AN8" s="310"/>
      <c r="AO8" s="92"/>
      <c r="AP8" s="81"/>
      <c r="AQ8" s="81">
        <f>COUNTIF(E8:AF8,"HS")</f>
        <v>0</v>
      </c>
      <c r="AR8" s="95"/>
      <c r="AS8" s="77"/>
      <c r="AT8" s="64"/>
      <c r="AU8" s="64">
        <f>COUNTIF(G8:AH8,"jdf")</f>
        <v>0</v>
      </c>
      <c r="AV8" s="90"/>
      <c r="AW8" s="118">
        <f t="shared" ca="1" si="15"/>
        <v>0</v>
      </c>
      <c r="AX8" s="120">
        <f>COUNTIF(G8:AJ8,"RF")+'Fevrier 2020'!AV8</f>
        <v>0</v>
      </c>
      <c r="AY8" s="162">
        <f t="shared" ca="1" si="16"/>
        <v>0</v>
      </c>
      <c r="AZ8" s="92"/>
      <c r="BA8" s="81"/>
      <c r="BB8" s="81">
        <f>COUNTIF(K8:AL8,"FR")</f>
        <v>0</v>
      </c>
      <c r="BC8" s="167"/>
    </row>
    <row r="9" spans="1:711" ht="12" customHeight="1" thickBot="1" x14ac:dyDescent="0.3">
      <c r="A9" s="29" t="s">
        <v>52</v>
      </c>
      <c r="B9" s="43">
        <v>4</v>
      </c>
      <c r="C9" s="145"/>
      <c r="D9" s="39" t="s">
        <v>56</v>
      </c>
      <c r="E9" s="39">
        <v>4</v>
      </c>
      <c r="F9" s="39">
        <v>4</v>
      </c>
      <c r="G9" s="39">
        <v>4</v>
      </c>
      <c r="H9" s="39">
        <v>4</v>
      </c>
      <c r="I9" s="39">
        <v>4</v>
      </c>
      <c r="J9" s="39" t="s">
        <v>56</v>
      </c>
      <c r="K9" s="39" t="s">
        <v>56</v>
      </c>
      <c r="L9" s="39">
        <v>4</v>
      </c>
      <c r="M9" s="39">
        <v>4</v>
      </c>
      <c r="N9" s="39">
        <v>4</v>
      </c>
      <c r="O9" s="39">
        <v>4</v>
      </c>
      <c r="P9" s="39">
        <v>4</v>
      </c>
      <c r="Q9" s="39" t="s">
        <v>56</v>
      </c>
      <c r="R9" s="39" t="s">
        <v>56</v>
      </c>
      <c r="S9" s="39">
        <v>4</v>
      </c>
      <c r="T9" s="39">
        <v>4</v>
      </c>
      <c r="U9" s="39">
        <v>4</v>
      </c>
      <c r="V9" s="39">
        <v>4</v>
      </c>
      <c r="W9" s="39">
        <v>4</v>
      </c>
      <c r="X9" s="39" t="s">
        <v>56</v>
      </c>
      <c r="Y9" s="39" t="s">
        <v>56</v>
      </c>
      <c r="Z9" s="39">
        <v>4</v>
      </c>
      <c r="AA9" s="39">
        <v>4</v>
      </c>
      <c r="AB9" s="39">
        <v>4</v>
      </c>
      <c r="AC9" s="39">
        <v>4</v>
      </c>
      <c r="AD9" s="39">
        <v>4</v>
      </c>
      <c r="AE9" s="39" t="s">
        <v>56</v>
      </c>
      <c r="AF9" s="39" t="s">
        <v>56</v>
      </c>
      <c r="AG9" s="39">
        <v>4</v>
      </c>
      <c r="AH9" s="39">
        <v>4</v>
      </c>
      <c r="AI9" s="123"/>
      <c r="AJ9" s="77">
        <f>COUNTIF(D9:AH9,"RTT")+'Fevrier 2020'!AH9</f>
        <v>0</v>
      </c>
      <c r="AK9" s="178">
        <f t="shared" si="13"/>
        <v>15</v>
      </c>
      <c r="AL9" s="92">
        <f>COUNTIF(D9:AH9,"CA")+'Fevrier 2020'!AJ9</f>
        <v>0</v>
      </c>
      <c r="AM9" s="167">
        <f t="shared" si="14"/>
        <v>25</v>
      </c>
      <c r="AN9" s="310"/>
      <c r="AO9" s="92"/>
      <c r="AP9" s="81"/>
      <c r="AQ9" s="81">
        <f>COUNTIF(E9:AF9,"HS")</f>
        <v>0</v>
      </c>
      <c r="AR9" s="95"/>
      <c r="AS9" s="77"/>
      <c r="AT9" s="64"/>
      <c r="AU9" s="64">
        <f>COUNTIF(G9:AH9,"jdf")</f>
        <v>0</v>
      </c>
      <c r="AV9" s="90"/>
      <c r="AW9" s="118">
        <f t="shared" ca="1" si="15"/>
        <v>0</v>
      </c>
      <c r="AX9" s="120">
        <f>COUNTIF(G9:AJ9,"RF")+'Fevrier 2020'!AV9</f>
        <v>0</v>
      </c>
      <c r="AY9" s="162">
        <f t="shared" ca="1" si="16"/>
        <v>0</v>
      </c>
      <c r="AZ9" s="92"/>
      <c r="BA9" s="81"/>
      <c r="BB9" s="81">
        <f>COUNTIF(K9:AL9,"FR")</f>
        <v>0</v>
      </c>
      <c r="BC9" s="167"/>
    </row>
    <row r="10" spans="1:711" ht="2.25" customHeight="1" thickBot="1" x14ac:dyDescent="0.3">
      <c r="A10" s="12"/>
      <c r="B10" s="42"/>
      <c r="C10" s="146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123"/>
      <c r="AJ10" s="77"/>
      <c r="AK10" s="178"/>
      <c r="AL10" s="92"/>
      <c r="AM10" s="167"/>
      <c r="AN10" s="310"/>
      <c r="AO10" s="92"/>
      <c r="AP10" s="81"/>
      <c r="AQ10" s="81"/>
      <c r="AR10" s="95"/>
      <c r="AS10" s="77"/>
      <c r="AT10" s="64"/>
      <c r="AU10" s="64"/>
      <c r="AV10" s="90"/>
      <c r="AW10" s="118"/>
      <c r="AX10" s="120">
        <f>COUNTIF(G10:AJ10,"RF")+'Fevrier 2020'!AV10</f>
        <v>0</v>
      </c>
      <c r="AY10" s="163"/>
      <c r="AZ10" s="92"/>
      <c r="BA10" s="81"/>
      <c r="BB10" s="81"/>
      <c r="BC10" s="167"/>
    </row>
    <row r="11" spans="1:711" s="1" customFormat="1" ht="12" customHeight="1" thickBot="1" x14ac:dyDescent="0.3">
      <c r="A11" s="30" t="s">
        <v>37</v>
      </c>
      <c r="B11" s="133">
        <v>5</v>
      </c>
      <c r="C11" s="147"/>
      <c r="D11" s="39" t="s">
        <v>56</v>
      </c>
      <c r="E11" s="39">
        <v>5</v>
      </c>
      <c r="F11" s="39">
        <v>5</v>
      </c>
      <c r="G11" s="39">
        <v>5</v>
      </c>
      <c r="H11" s="39">
        <v>5</v>
      </c>
      <c r="I11" s="39">
        <v>5</v>
      </c>
      <c r="J11" s="39" t="s">
        <v>56</v>
      </c>
      <c r="K11" s="39" t="s">
        <v>56</v>
      </c>
      <c r="L11" s="39">
        <v>5</v>
      </c>
      <c r="M11" s="39">
        <v>5</v>
      </c>
      <c r="N11" s="39">
        <v>5</v>
      </c>
      <c r="O11" s="39">
        <v>5</v>
      </c>
      <c r="P11" s="39">
        <v>5</v>
      </c>
      <c r="Q11" s="39" t="s">
        <v>56</v>
      </c>
      <c r="R11" s="39" t="s">
        <v>56</v>
      </c>
      <c r="S11" s="39">
        <v>5</v>
      </c>
      <c r="T11" s="39">
        <v>5</v>
      </c>
      <c r="U11" s="39">
        <v>5</v>
      </c>
      <c r="V11" s="39">
        <v>5</v>
      </c>
      <c r="W11" s="39">
        <v>5</v>
      </c>
      <c r="X11" s="39" t="s">
        <v>56</v>
      </c>
      <c r="Y11" s="39" t="s">
        <v>56</v>
      </c>
      <c r="Z11" s="39">
        <v>5</v>
      </c>
      <c r="AA11" s="39">
        <v>5</v>
      </c>
      <c r="AB11" s="39">
        <v>5</v>
      </c>
      <c r="AC11" s="39">
        <v>5</v>
      </c>
      <c r="AD11" s="39">
        <v>5</v>
      </c>
      <c r="AE11" s="39" t="s">
        <v>56</v>
      </c>
      <c r="AF11" s="39" t="s">
        <v>56</v>
      </c>
      <c r="AG11" s="39">
        <v>5</v>
      </c>
      <c r="AH11" s="39">
        <v>5</v>
      </c>
      <c r="AI11" s="123"/>
      <c r="AJ11" s="77">
        <f>COUNTIF(D11:AH11,"RTT")+'Fevrier 2020'!AH11</f>
        <v>0</v>
      </c>
      <c r="AK11" s="178">
        <f t="shared" si="13"/>
        <v>15</v>
      </c>
      <c r="AL11" s="92">
        <f>COUNTIF(D11:AH11,"CA")+'Fevrier 2020'!AJ11</f>
        <v>0</v>
      </c>
      <c r="AM11" s="167">
        <f t="shared" si="14"/>
        <v>25</v>
      </c>
      <c r="AN11" s="310"/>
      <c r="AO11" s="92"/>
      <c r="AP11" s="81"/>
      <c r="AQ11" s="81">
        <f>COUNTIF(E11:AF11,"HS")</f>
        <v>0</v>
      </c>
      <c r="AR11" s="95"/>
      <c r="AS11" s="77"/>
      <c r="AT11" s="64"/>
      <c r="AU11" s="64">
        <f>COUNTIF(G11:AH11,"jdf")</f>
        <v>0</v>
      </c>
      <c r="AV11" s="90"/>
      <c r="AW11" s="118">
        <f ca="1">jaunesNum(B11:AH11)</f>
        <v>0</v>
      </c>
      <c r="AX11" s="120">
        <f>COUNTIF(G11:AJ11,"RF")+'Fevrier 2020'!AV11</f>
        <v>0</v>
      </c>
      <c r="AY11" s="162">
        <f t="shared" ca="1" si="16"/>
        <v>0</v>
      </c>
      <c r="AZ11" s="92"/>
      <c r="BA11" s="81"/>
      <c r="BB11" s="81">
        <f>COUNTIF(K11:AL11,"FR")</f>
        <v>0</v>
      </c>
      <c r="BC11" s="167"/>
    </row>
    <row r="12" spans="1:711" s="5" customFormat="1" ht="12" customHeight="1" x14ac:dyDescent="0.25">
      <c r="A12" s="31" t="s">
        <v>38</v>
      </c>
      <c r="B12" s="43">
        <v>6</v>
      </c>
      <c r="C12" s="148"/>
      <c r="D12" s="39" t="s">
        <v>56</v>
      </c>
      <c r="E12" s="39">
        <v>6</v>
      </c>
      <c r="F12" s="39">
        <v>6</v>
      </c>
      <c r="G12" s="39">
        <v>6</v>
      </c>
      <c r="H12" s="39">
        <v>6</v>
      </c>
      <c r="I12" s="39">
        <v>6</v>
      </c>
      <c r="J12" s="39" t="s">
        <v>56</v>
      </c>
      <c r="K12" s="39" t="s">
        <v>56</v>
      </c>
      <c r="L12" s="39">
        <v>6</v>
      </c>
      <c r="M12" s="39">
        <v>6</v>
      </c>
      <c r="N12" s="39">
        <v>6</v>
      </c>
      <c r="O12" s="39">
        <v>6</v>
      </c>
      <c r="P12" s="39">
        <v>6</v>
      </c>
      <c r="Q12" s="39" t="s">
        <v>56</v>
      </c>
      <c r="R12" s="39" t="s">
        <v>56</v>
      </c>
      <c r="S12" s="39">
        <v>6</v>
      </c>
      <c r="T12" s="39">
        <v>6</v>
      </c>
      <c r="U12" s="39">
        <v>6</v>
      </c>
      <c r="V12" s="39">
        <v>6</v>
      </c>
      <c r="W12" s="39">
        <v>6</v>
      </c>
      <c r="X12" s="39" t="s">
        <v>56</v>
      </c>
      <c r="Y12" s="39" t="s">
        <v>56</v>
      </c>
      <c r="Z12" s="39">
        <v>6</v>
      </c>
      <c r="AA12" s="39">
        <v>6</v>
      </c>
      <c r="AB12" s="39">
        <v>6</v>
      </c>
      <c r="AC12" s="39">
        <v>6</v>
      </c>
      <c r="AD12" s="39">
        <v>6</v>
      </c>
      <c r="AE12" s="39" t="s">
        <v>56</v>
      </c>
      <c r="AF12" s="39" t="s">
        <v>56</v>
      </c>
      <c r="AG12" s="39">
        <v>6</v>
      </c>
      <c r="AH12" s="39">
        <v>6</v>
      </c>
      <c r="AI12" s="123"/>
      <c r="AJ12" s="77">
        <f>COUNTIF(D12:AH12,"RTT")+'Fevrier 2020'!AH12</f>
        <v>0</v>
      </c>
      <c r="AK12" s="178">
        <f t="shared" si="13"/>
        <v>15</v>
      </c>
      <c r="AL12" s="92">
        <f>COUNTIF(D12:AH12,"CA")+'Fevrier 2020'!AJ12</f>
        <v>0</v>
      </c>
      <c r="AM12" s="167">
        <f t="shared" si="14"/>
        <v>25</v>
      </c>
      <c r="AN12" s="310"/>
      <c r="AO12" s="92"/>
      <c r="AP12" s="81"/>
      <c r="AQ12" s="81">
        <f>COUNTIF(E12:AF12,"HS")</f>
        <v>0</v>
      </c>
      <c r="AR12" s="95"/>
      <c r="AS12" s="77"/>
      <c r="AT12" s="64"/>
      <c r="AU12" s="64">
        <f>COUNTIF(G12:AH12,"jdf")</f>
        <v>0</v>
      </c>
      <c r="AV12" s="90"/>
      <c r="AW12" s="118">
        <f t="shared" ca="1" si="15"/>
        <v>0</v>
      </c>
      <c r="AX12" s="120">
        <f>COUNTIF(G12:AJ12,"RF")+'Fevrier 2020'!AV12</f>
        <v>0</v>
      </c>
      <c r="AY12" s="162">
        <f t="shared" ca="1" si="16"/>
        <v>0</v>
      </c>
      <c r="AZ12" s="92"/>
      <c r="BA12" s="81"/>
      <c r="BB12" s="81">
        <f>COUNTIF(K12:AL12,"FR")</f>
        <v>0</v>
      </c>
      <c r="BC12" s="167"/>
    </row>
    <row r="13" spans="1:711" ht="12" customHeight="1" thickBot="1" x14ac:dyDescent="0.3">
      <c r="A13" s="32" t="s">
        <v>39</v>
      </c>
      <c r="B13" s="132">
        <v>7</v>
      </c>
      <c r="C13" s="149"/>
      <c r="D13" s="39" t="s">
        <v>56</v>
      </c>
      <c r="E13" s="39">
        <v>7</v>
      </c>
      <c r="F13" s="39">
        <v>7</v>
      </c>
      <c r="G13" s="39">
        <v>7</v>
      </c>
      <c r="H13" s="39">
        <v>7</v>
      </c>
      <c r="I13" s="39">
        <v>7</v>
      </c>
      <c r="J13" s="39" t="s">
        <v>56</v>
      </c>
      <c r="K13" s="39" t="s">
        <v>56</v>
      </c>
      <c r="L13" s="39">
        <v>7</v>
      </c>
      <c r="M13" s="39">
        <v>7</v>
      </c>
      <c r="N13" s="39">
        <v>7</v>
      </c>
      <c r="O13" s="39">
        <v>7</v>
      </c>
      <c r="P13" s="39">
        <v>7</v>
      </c>
      <c r="Q13" s="39" t="s">
        <v>56</v>
      </c>
      <c r="R13" s="39" t="s">
        <v>56</v>
      </c>
      <c r="S13" s="39">
        <v>7</v>
      </c>
      <c r="T13" s="39">
        <v>7</v>
      </c>
      <c r="U13" s="39">
        <v>7</v>
      </c>
      <c r="V13" s="39">
        <v>7</v>
      </c>
      <c r="W13" s="39">
        <v>7</v>
      </c>
      <c r="X13" s="39" t="s">
        <v>56</v>
      </c>
      <c r="Y13" s="39" t="s">
        <v>56</v>
      </c>
      <c r="Z13" s="39">
        <v>7</v>
      </c>
      <c r="AA13" s="39">
        <v>7</v>
      </c>
      <c r="AB13" s="39">
        <v>7</v>
      </c>
      <c r="AC13" s="39">
        <v>7</v>
      </c>
      <c r="AD13" s="39">
        <v>7</v>
      </c>
      <c r="AE13" s="39" t="s">
        <v>56</v>
      </c>
      <c r="AF13" s="39" t="s">
        <v>56</v>
      </c>
      <c r="AG13" s="39">
        <v>7</v>
      </c>
      <c r="AH13" s="39">
        <v>7</v>
      </c>
      <c r="AI13" s="123"/>
      <c r="AJ13" s="77">
        <f>COUNTIF(D13:AH13,"RTT")+'Fevrier 2020'!AH13</f>
        <v>0</v>
      </c>
      <c r="AK13" s="178">
        <f t="shared" si="13"/>
        <v>15</v>
      </c>
      <c r="AL13" s="92">
        <f>COUNTIF(D13:AH13,"CA")+'Fevrier 2020'!AJ13</f>
        <v>0</v>
      </c>
      <c r="AM13" s="167">
        <f t="shared" si="14"/>
        <v>25</v>
      </c>
      <c r="AN13" s="310"/>
      <c r="AO13" s="92"/>
      <c r="AP13" s="81"/>
      <c r="AQ13" s="81">
        <f>COUNTIF(E13:AF13,"HS")</f>
        <v>0</v>
      </c>
      <c r="AR13" s="95"/>
      <c r="AS13" s="77"/>
      <c r="AT13" s="64"/>
      <c r="AU13" s="64">
        <f>COUNTIF(G13:AH13,"jdf")</f>
        <v>0</v>
      </c>
      <c r="AV13" s="90"/>
      <c r="AW13" s="118">
        <f t="shared" ca="1" si="15"/>
        <v>0</v>
      </c>
      <c r="AX13" s="120">
        <f>COUNTIF(G13:AJ13,"RF")+'Fevrier 2020'!AV13</f>
        <v>0</v>
      </c>
      <c r="AY13" s="162">
        <f t="shared" ca="1" si="16"/>
        <v>0</v>
      </c>
      <c r="AZ13" s="92"/>
      <c r="BA13" s="81"/>
      <c r="BB13" s="81">
        <f>COUNTIF(K13:AL13,"FR")</f>
        <v>0</v>
      </c>
      <c r="BC13" s="167"/>
    </row>
    <row r="14" spans="1:711" ht="1.5" customHeight="1" thickBot="1" x14ac:dyDescent="0.3">
      <c r="A14" s="13"/>
      <c r="B14" s="46"/>
      <c r="C14" s="150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123"/>
      <c r="AJ14" s="77"/>
      <c r="AK14" s="178"/>
      <c r="AL14" s="92"/>
      <c r="AM14" s="167"/>
      <c r="AN14" s="310"/>
      <c r="AO14" s="92"/>
      <c r="AP14" s="81"/>
      <c r="AQ14" s="81"/>
      <c r="AR14" s="95"/>
      <c r="AS14" s="77"/>
      <c r="AT14" s="64"/>
      <c r="AU14" s="64"/>
      <c r="AV14" s="90"/>
      <c r="AW14" s="118"/>
      <c r="AX14" s="120">
        <f>COUNTIF(G14:AJ14,"RF")+'Fevrier 2020'!AV14</f>
        <v>0</v>
      </c>
      <c r="AY14" s="163"/>
      <c r="AZ14" s="92"/>
      <c r="BA14" s="81"/>
      <c r="BB14" s="81"/>
      <c r="BC14" s="167"/>
    </row>
    <row r="15" spans="1:711" ht="12" customHeight="1" thickBot="1" x14ac:dyDescent="0.3">
      <c r="A15" s="33" t="s">
        <v>40</v>
      </c>
      <c r="B15" s="134">
        <v>8</v>
      </c>
      <c r="C15" s="145"/>
      <c r="D15" s="39" t="s">
        <v>56</v>
      </c>
      <c r="E15" s="39">
        <v>8</v>
      </c>
      <c r="F15" s="39">
        <v>8</v>
      </c>
      <c r="G15" s="39">
        <v>8</v>
      </c>
      <c r="H15" s="39">
        <v>8</v>
      </c>
      <c r="I15" s="39">
        <v>8</v>
      </c>
      <c r="J15" s="39" t="s">
        <v>56</v>
      </c>
      <c r="K15" s="39" t="s">
        <v>56</v>
      </c>
      <c r="L15" s="39">
        <v>8</v>
      </c>
      <c r="M15" s="39">
        <v>8</v>
      </c>
      <c r="N15" s="39">
        <v>8</v>
      </c>
      <c r="O15" s="39">
        <v>8</v>
      </c>
      <c r="P15" s="39">
        <v>8</v>
      </c>
      <c r="Q15" s="39" t="s">
        <v>56</v>
      </c>
      <c r="R15" s="39" t="s">
        <v>56</v>
      </c>
      <c r="S15" s="39">
        <v>8</v>
      </c>
      <c r="T15" s="39">
        <v>8</v>
      </c>
      <c r="U15" s="39">
        <v>8</v>
      </c>
      <c r="V15" s="39">
        <v>8</v>
      </c>
      <c r="W15" s="39">
        <v>8</v>
      </c>
      <c r="X15" s="39" t="s">
        <v>56</v>
      </c>
      <c r="Y15" s="39" t="s">
        <v>56</v>
      </c>
      <c r="Z15" s="39">
        <v>8</v>
      </c>
      <c r="AA15" s="39">
        <v>8</v>
      </c>
      <c r="AB15" s="39">
        <v>8</v>
      </c>
      <c r="AC15" s="39">
        <v>8</v>
      </c>
      <c r="AD15" s="39">
        <v>8</v>
      </c>
      <c r="AE15" s="39" t="s">
        <v>56</v>
      </c>
      <c r="AF15" s="39" t="s">
        <v>56</v>
      </c>
      <c r="AG15" s="39">
        <v>8</v>
      </c>
      <c r="AH15" s="39">
        <v>8</v>
      </c>
      <c r="AI15" s="123"/>
      <c r="AJ15" s="77">
        <f>COUNTIF(D15:AH15,"RTT")+'Fevrier 2020'!AH15</f>
        <v>0</v>
      </c>
      <c r="AK15" s="178">
        <f t="shared" si="13"/>
        <v>15</v>
      </c>
      <c r="AL15" s="92">
        <f>COUNTIF(D15:AH15,"CA")+'Fevrier 2020'!AJ15</f>
        <v>0</v>
      </c>
      <c r="AM15" s="167">
        <f t="shared" si="14"/>
        <v>25</v>
      </c>
      <c r="AN15" s="310"/>
      <c r="AO15" s="92"/>
      <c r="AP15" s="81"/>
      <c r="AQ15" s="81">
        <f t="shared" ref="AQ15:AQ24" si="18">COUNTIF(E15:AF15,"HS")</f>
        <v>0</v>
      </c>
      <c r="AR15" s="95"/>
      <c r="AS15" s="77"/>
      <c r="AT15" s="64"/>
      <c r="AU15" s="64">
        <f t="shared" ref="AU15:AU24" si="19">COUNTIF(G15:AH15,"jdf")</f>
        <v>0</v>
      </c>
      <c r="AV15" s="90"/>
      <c r="AW15" s="118">
        <f ca="1">jaunesNum(B15:AH15)</f>
        <v>0</v>
      </c>
      <c r="AX15" s="120">
        <f>COUNTIF(G15:AJ15,"RF")+'Fevrier 2020'!AV15</f>
        <v>0</v>
      </c>
      <c r="AY15" s="162">
        <f t="shared" ca="1" si="16"/>
        <v>0</v>
      </c>
      <c r="AZ15" s="92"/>
      <c r="BA15" s="81"/>
      <c r="BB15" s="81">
        <f t="shared" ref="BB15:BB24" si="20">COUNTIF(K15:AL15,"FR")</f>
        <v>0</v>
      </c>
      <c r="BC15" s="167"/>
    </row>
    <row r="16" spans="1:711" ht="12" customHeight="1" x14ac:dyDescent="0.25">
      <c r="A16" s="271" t="s">
        <v>41</v>
      </c>
      <c r="B16" s="134">
        <v>9</v>
      </c>
      <c r="C16" s="149"/>
      <c r="D16" s="39" t="str">
        <f t="shared" ref="D16:AF16" si="21">IF(OR(WEEKDAY(D3,2)=6,WEEKDAY(D3,2)=7,WEEKDAY(D3,2)=2),"RH","")</f>
        <v>RH</v>
      </c>
      <c r="E16" s="39" t="str">
        <f t="shared" si="21"/>
        <v/>
      </c>
      <c r="F16" s="39" t="str">
        <f t="shared" si="21"/>
        <v>RH</v>
      </c>
      <c r="G16" s="39" t="str">
        <f t="shared" si="21"/>
        <v/>
      </c>
      <c r="H16" s="39" t="str">
        <f t="shared" si="21"/>
        <v/>
      </c>
      <c r="I16" s="39" t="str">
        <f t="shared" si="21"/>
        <v/>
      </c>
      <c r="J16" s="39" t="str">
        <f t="shared" si="21"/>
        <v>RH</v>
      </c>
      <c r="K16" s="39" t="str">
        <f t="shared" si="21"/>
        <v>RH</v>
      </c>
      <c r="L16" s="39" t="str">
        <f t="shared" si="21"/>
        <v/>
      </c>
      <c r="M16" s="39" t="str">
        <f t="shared" si="21"/>
        <v>RH</v>
      </c>
      <c r="N16" s="39" t="str">
        <f t="shared" si="21"/>
        <v/>
      </c>
      <c r="O16" s="39" t="str">
        <f t="shared" si="21"/>
        <v/>
      </c>
      <c r="P16" s="39" t="str">
        <f t="shared" si="21"/>
        <v/>
      </c>
      <c r="Q16" s="39" t="str">
        <f t="shared" si="21"/>
        <v>RH</v>
      </c>
      <c r="R16" s="39" t="str">
        <f t="shared" si="21"/>
        <v>RH</v>
      </c>
      <c r="S16" s="39" t="str">
        <f t="shared" si="21"/>
        <v/>
      </c>
      <c r="T16" s="39" t="str">
        <f t="shared" si="21"/>
        <v>RH</v>
      </c>
      <c r="U16" s="39" t="str">
        <f t="shared" si="21"/>
        <v/>
      </c>
      <c r="V16" s="39" t="str">
        <f t="shared" si="21"/>
        <v/>
      </c>
      <c r="W16" s="39" t="str">
        <f t="shared" si="21"/>
        <v/>
      </c>
      <c r="X16" s="39" t="str">
        <f t="shared" si="21"/>
        <v>RH</v>
      </c>
      <c r="Y16" s="39" t="str">
        <f t="shared" si="21"/>
        <v>RH</v>
      </c>
      <c r="Z16" s="39" t="str">
        <f t="shared" si="21"/>
        <v/>
      </c>
      <c r="AA16" s="39" t="str">
        <f t="shared" si="21"/>
        <v>RH</v>
      </c>
      <c r="AB16" s="39" t="str">
        <f t="shared" si="21"/>
        <v/>
      </c>
      <c r="AC16" s="39" t="str">
        <f t="shared" si="21"/>
        <v/>
      </c>
      <c r="AD16" s="39" t="str">
        <f t="shared" si="21"/>
        <v/>
      </c>
      <c r="AE16" s="39" t="str">
        <f t="shared" si="21"/>
        <v>RH</v>
      </c>
      <c r="AF16" s="39" t="str">
        <f t="shared" si="21"/>
        <v>RH</v>
      </c>
      <c r="AG16" s="39" t="str">
        <f t="shared" ref="AG16:AH16" si="22">IF(OR(WEEKDAY(AG3,2)=6,WEEKDAY(AG3,2)=7,WEEKDAY(AG3,2)=2),"RH","")</f>
        <v/>
      </c>
      <c r="AH16" s="144" t="str">
        <f t="shared" si="22"/>
        <v>RH</v>
      </c>
      <c r="AI16" s="123"/>
      <c r="AJ16" s="77">
        <f>COUNTIF(D16:AH16,"RTT")+'Fevrier 2020'!AH16</f>
        <v>0</v>
      </c>
      <c r="AK16" s="178">
        <f t="shared" si="13"/>
        <v>15</v>
      </c>
      <c r="AL16" s="92">
        <f>COUNTIF(D16:AH16,"CA")+'Fevrier 2020'!AJ16</f>
        <v>0</v>
      </c>
      <c r="AM16" s="167">
        <f t="shared" si="14"/>
        <v>25</v>
      </c>
      <c r="AN16" s="310"/>
      <c r="AO16" s="92"/>
      <c r="AP16" s="81"/>
      <c r="AQ16" s="81">
        <f t="shared" si="18"/>
        <v>0</v>
      </c>
      <c r="AR16" s="95"/>
      <c r="AS16" s="77"/>
      <c r="AT16" s="64"/>
      <c r="AU16" s="64">
        <f t="shared" si="19"/>
        <v>0</v>
      </c>
      <c r="AV16" s="90"/>
      <c r="AW16" s="118">
        <f t="shared" ca="1" si="15"/>
        <v>0</v>
      </c>
      <c r="AX16" s="120">
        <f>COUNTIF(G16:AJ16,"RF")+'Fevrier 2020'!AV16</f>
        <v>0</v>
      </c>
      <c r="AY16" s="162">
        <f t="shared" ca="1" si="16"/>
        <v>0</v>
      </c>
      <c r="AZ16" s="92"/>
      <c r="BA16" s="81"/>
      <c r="BB16" s="81">
        <f t="shared" si="20"/>
        <v>0</v>
      </c>
      <c r="BC16" s="167"/>
    </row>
    <row r="17" spans="1:55" ht="12" customHeight="1" x14ac:dyDescent="0.25">
      <c r="A17" s="272"/>
      <c r="B17" s="134">
        <v>10</v>
      </c>
      <c r="C17" s="145"/>
      <c r="D17" s="39" t="str">
        <f t="shared" ref="D17:AF17" si="23">IF(OR(WEEKDAY(D3,2)=6,WEEKDAY(D3,2)=7),"RH","")</f>
        <v>RH</v>
      </c>
      <c r="E17" s="39" t="str">
        <f t="shared" si="23"/>
        <v/>
      </c>
      <c r="F17" s="39" t="str">
        <f t="shared" si="23"/>
        <v/>
      </c>
      <c r="G17" s="39" t="str">
        <f t="shared" si="23"/>
        <v/>
      </c>
      <c r="H17" s="39" t="str">
        <f t="shared" si="23"/>
        <v/>
      </c>
      <c r="I17" s="39" t="str">
        <f t="shared" si="23"/>
        <v/>
      </c>
      <c r="J17" s="39" t="str">
        <f t="shared" si="23"/>
        <v>RH</v>
      </c>
      <c r="K17" s="39" t="str">
        <f t="shared" si="23"/>
        <v>RH</v>
      </c>
      <c r="L17" s="39" t="str">
        <f t="shared" si="23"/>
        <v/>
      </c>
      <c r="M17" s="39" t="str">
        <f t="shared" si="23"/>
        <v/>
      </c>
      <c r="N17" s="39" t="str">
        <f t="shared" si="23"/>
        <v/>
      </c>
      <c r="O17" s="39" t="str">
        <f t="shared" si="23"/>
        <v/>
      </c>
      <c r="P17" s="39" t="str">
        <f t="shared" si="23"/>
        <v/>
      </c>
      <c r="Q17" s="39" t="str">
        <f t="shared" si="23"/>
        <v>RH</v>
      </c>
      <c r="R17" s="39" t="str">
        <f t="shared" si="23"/>
        <v>RH</v>
      </c>
      <c r="S17" s="39" t="str">
        <f t="shared" si="23"/>
        <v/>
      </c>
      <c r="T17" s="39" t="str">
        <f t="shared" si="23"/>
        <v/>
      </c>
      <c r="U17" s="39" t="str">
        <f t="shared" si="23"/>
        <v/>
      </c>
      <c r="V17" s="39" t="str">
        <f t="shared" si="23"/>
        <v/>
      </c>
      <c r="W17" s="39" t="str">
        <f t="shared" si="23"/>
        <v/>
      </c>
      <c r="X17" s="39" t="str">
        <f t="shared" si="23"/>
        <v>RH</v>
      </c>
      <c r="Y17" s="39" t="str">
        <f t="shared" si="23"/>
        <v>RH</v>
      </c>
      <c r="Z17" s="39" t="str">
        <f t="shared" si="23"/>
        <v/>
      </c>
      <c r="AA17" s="39" t="str">
        <f t="shared" si="23"/>
        <v/>
      </c>
      <c r="AB17" s="39" t="str">
        <f t="shared" si="23"/>
        <v/>
      </c>
      <c r="AC17" s="39" t="str">
        <f t="shared" si="23"/>
        <v/>
      </c>
      <c r="AD17" s="39" t="str">
        <f t="shared" si="23"/>
        <v/>
      </c>
      <c r="AE17" s="39" t="str">
        <f t="shared" si="23"/>
        <v>RH</v>
      </c>
      <c r="AF17" s="39" t="str">
        <f t="shared" si="23"/>
        <v>RH</v>
      </c>
      <c r="AG17" s="39" t="str">
        <f t="shared" ref="AG17:AH17" si="24">IF(OR(WEEKDAY(AG3,2)=6,WEEKDAY(AG3,2)=7),"RH","")</f>
        <v/>
      </c>
      <c r="AH17" s="144" t="str">
        <f t="shared" si="24"/>
        <v/>
      </c>
      <c r="AI17" s="123"/>
      <c r="AJ17" s="77">
        <f>COUNTIF(D17:AH17,"RTT")+'Fevrier 2020'!AH17</f>
        <v>0</v>
      </c>
      <c r="AK17" s="178">
        <f t="shared" si="13"/>
        <v>15</v>
      </c>
      <c r="AL17" s="92">
        <f>COUNTIF(D17:AH17,"CA")+'Fevrier 2020'!AJ17</f>
        <v>0</v>
      </c>
      <c r="AM17" s="167">
        <f t="shared" si="14"/>
        <v>25</v>
      </c>
      <c r="AN17" s="310"/>
      <c r="AO17" s="92"/>
      <c r="AP17" s="81"/>
      <c r="AQ17" s="81">
        <f t="shared" si="18"/>
        <v>0</v>
      </c>
      <c r="AR17" s="95"/>
      <c r="AS17" s="77"/>
      <c r="AT17" s="64"/>
      <c r="AU17" s="64">
        <f t="shared" si="19"/>
        <v>0</v>
      </c>
      <c r="AV17" s="90"/>
      <c r="AW17" s="118">
        <f t="shared" ca="1" si="15"/>
        <v>0</v>
      </c>
      <c r="AX17" s="120">
        <f>COUNTIF(G17:AJ17,"RF")+'Fevrier 2020'!AV17</f>
        <v>0</v>
      </c>
      <c r="AY17" s="162">
        <f t="shared" ca="1" si="16"/>
        <v>0</v>
      </c>
      <c r="AZ17" s="92"/>
      <c r="BA17" s="81"/>
      <c r="BB17" s="81">
        <f t="shared" si="20"/>
        <v>0</v>
      </c>
      <c r="BC17" s="167"/>
    </row>
    <row r="18" spans="1:55" ht="12" customHeight="1" x14ac:dyDescent="0.25">
      <c r="A18" s="272"/>
      <c r="B18" s="134">
        <v>11</v>
      </c>
      <c r="C18" s="145"/>
      <c r="D18" s="39" t="str">
        <f t="shared" ref="D18:AF18" si="25">IF(OR(WEEKDAY(D3,2)=6,WEEKDAY(D3,2)=7,WEEKDAY(D3,2)=1),"RH","")</f>
        <v>RH</v>
      </c>
      <c r="E18" s="39" t="str">
        <f t="shared" si="25"/>
        <v>RH</v>
      </c>
      <c r="F18" s="39" t="str">
        <f t="shared" si="25"/>
        <v/>
      </c>
      <c r="G18" s="39" t="str">
        <f t="shared" si="25"/>
        <v/>
      </c>
      <c r="H18" s="39" t="str">
        <f t="shared" si="25"/>
        <v/>
      </c>
      <c r="I18" s="39" t="str">
        <f t="shared" si="25"/>
        <v/>
      </c>
      <c r="J18" s="39" t="str">
        <f t="shared" si="25"/>
        <v>RH</v>
      </c>
      <c r="K18" s="39" t="str">
        <f t="shared" si="25"/>
        <v>RH</v>
      </c>
      <c r="L18" s="39" t="str">
        <f t="shared" si="25"/>
        <v>RH</v>
      </c>
      <c r="M18" s="39" t="str">
        <f t="shared" si="25"/>
        <v/>
      </c>
      <c r="N18" s="39" t="str">
        <f t="shared" si="25"/>
        <v/>
      </c>
      <c r="O18" s="39" t="str">
        <f t="shared" si="25"/>
        <v/>
      </c>
      <c r="P18" s="39" t="str">
        <f t="shared" si="25"/>
        <v/>
      </c>
      <c r="Q18" s="39" t="str">
        <f t="shared" si="25"/>
        <v>RH</v>
      </c>
      <c r="R18" s="39" t="str">
        <f t="shared" si="25"/>
        <v>RH</v>
      </c>
      <c r="S18" s="39" t="str">
        <f t="shared" si="25"/>
        <v>RH</v>
      </c>
      <c r="T18" s="39" t="str">
        <f t="shared" si="25"/>
        <v/>
      </c>
      <c r="U18" s="39" t="str">
        <f t="shared" si="25"/>
        <v/>
      </c>
      <c r="V18" s="39" t="str">
        <f t="shared" si="25"/>
        <v/>
      </c>
      <c r="W18" s="39" t="str">
        <f t="shared" si="25"/>
        <v/>
      </c>
      <c r="X18" s="39" t="str">
        <f t="shared" si="25"/>
        <v>RH</v>
      </c>
      <c r="Y18" s="39" t="str">
        <f t="shared" si="25"/>
        <v>RH</v>
      </c>
      <c r="Z18" s="39" t="str">
        <f t="shared" si="25"/>
        <v>RH</v>
      </c>
      <c r="AA18" s="39" t="str">
        <f t="shared" si="25"/>
        <v/>
      </c>
      <c r="AB18" s="39" t="str">
        <f t="shared" si="25"/>
        <v/>
      </c>
      <c r="AC18" s="39" t="str">
        <f t="shared" si="25"/>
        <v/>
      </c>
      <c r="AD18" s="39" t="str">
        <f t="shared" si="25"/>
        <v/>
      </c>
      <c r="AE18" s="39" t="str">
        <f t="shared" si="25"/>
        <v>RH</v>
      </c>
      <c r="AF18" s="39" t="str">
        <f t="shared" si="25"/>
        <v>RH</v>
      </c>
      <c r="AG18" s="39" t="str">
        <f t="shared" ref="AG18:AH18" si="26">IF(OR(WEEKDAY(AG3,2)=6,WEEKDAY(AG3,2)=7,WEEKDAY(AG3,2)=1),"RH","")</f>
        <v>RH</v>
      </c>
      <c r="AH18" s="144" t="str">
        <f t="shared" si="26"/>
        <v/>
      </c>
      <c r="AI18" s="123"/>
      <c r="AJ18" s="77">
        <f>COUNTIF(D18:AH18,"RTT")+'Fevrier 2020'!AH18</f>
        <v>0</v>
      </c>
      <c r="AK18" s="178">
        <f t="shared" si="13"/>
        <v>15</v>
      </c>
      <c r="AL18" s="92">
        <f>COUNTIF(D18:AH18,"CA")+'Fevrier 2020'!AJ18</f>
        <v>0</v>
      </c>
      <c r="AM18" s="167">
        <f t="shared" si="14"/>
        <v>25</v>
      </c>
      <c r="AN18" s="310"/>
      <c r="AO18" s="92"/>
      <c r="AP18" s="81"/>
      <c r="AQ18" s="81">
        <f t="shared" si="18"/>
        <v>0</v>
      </c>
      <c r="AR18" s="95"/>
      <c r="AS18" s="77"/>
      <c r="AT18" s="64"/>
      <c r="AU18" s="64">
        <f t="shared" si="19"/>
        <v>0</v>
      </c>
      <c r="AV18" s="90"/>
      <c r="AW18" s="118">
        <f t="shared" ca="1" si="15"/>
        <v>0</v>
      </c>
      <c r="AX18" s="120">
        <f>COUNTIF(G18:AJ18,"RF")+'Fevrier 2020'!AV18</f>
        <v>0</v>
      </c>
      <c r="AY18" s="162">
        <f t="shared" ca="1" si="16"/>
        <v>0</v>
      </c>
      <c r="AZ18" s="92"/>
      <c r="BA18" s="81"/>
      <c r="BB18" s="81">
        <f t="shared" si="20"/>
        <v>0</v>
      </c>
      <c r="BC18" s="167"/>
    </row>
    <row r="19" spans="1:55" ht="12" customHeight="1" x14ac:dyDescent="0.25">
      <c r="A19" s="273" t="s">
        <v>42</v>
      </c>
      <c r="B19" s="134"/>
      <c r="C19" s="145"/>
      <c r="D19" s="39" t="str">
        <f t="shared" ref="D19:AF19" si="27">IF(OR(WEEKDAY(D3,2)=6,WEEKDAY(D3,2)=7,WEEKDAY(D3,2)=1),"RH","")</f>
        <v>RH</v>
      </c>
      <c r="E19" s="39" t="str">
        <f t="shared" si="27"/>
        <v>RH</v>
      </c>
      <c r="F19" s="39" t="str">
        <f t="shared" si="27"/>
        <v/>
      </c>
      <c r="G19" s="39" t="str">
        <f t="shared" si="27"/>
        <v/>
      </c>
      <c r="H19" s="39" t="str">
        <f t="shared" si="27"/>
        <v/>
      </c>
      <c r="I19" s="39" t="str">
        <f t="shared" si="27"/>
        <v/>
      </c>
      <c r="J19" s="39" t="str">
        <f t="shared" si="27"/>
        <v>RH</v>
      </c>
      <c r="K19" s="39" t="str">
        <f t="shared" si="27"/>
        <v>RH</v>
      </c>
      <c r="L19" s="39" t="str">
        <f t="shared" si="27"/>
        <v>RH</v>
      </c>
      <c r="M19" s="39" t="str">
        <f t="shared" si="27"/>
        <v/>
      </c>
      <c r="N19" s="39" t="str">
        <f t="shared" si="27"/>
        <v/>
      </c>
      <c r="O19" s="39" t="str">
        <f t="shared" si="27"/>
        <v/>
      </c>
      <c r="P19" s="39" t="str">
        <f t="shared" si="27"/>
        <v/>
      </c>
      <c r="Q19" s="39" t="str">
        <f t="shared" si="27"/>
        <v>RH</v>
      </c>
      <c r="R19" s="39" t="str">
        <f t="shared" si="27"/>
        <v>RH</v>
      </c>
      <c r="S19" s="39" t="str">
        <f t="shared" si="27"/>
        <v>RH</v>
      </c>
      <c r="T19" s="39" t="str">
        <f t="shared" si="27"/>
        <v/>
      </c>
      <c r="U19" s="39" t="str">
        <f t="shared" si="27"/>
        <v/>
      </c>
      <c r="V19" s="39" t="str">
        <f t="shared" si="27"/>
        <v/>
      </c>
      <c r="W19" s="39" t="str">
        <f t="shared" si="27"/>
        <v/>
      </c>
      <c r="X19" s="39" t="str">
        <f t="shared" si="27"/>
        <v>RH</v>
      </c>
      <c r="Y19" s="39" t="str">
        <f t="shared" si="27"/>
        <v>RH</v>
      </c>
      <c r="Z19" s="39" t="str">
        <f t="shared" si="27"/>
        <v>RH</v>
      </c>
      <c r="AA19" s="39" t="str">
        <f t="shared" si="27"/>
        <v/>
      </c>
      <c r="AB19" s="39" t="str">
        <f t="shared" si="27"/>
        <v/>
      </c>
      <c r="AC19" s="39" t="str">
        <f t="shared" si="27"/>
        <v/>
      </c>
      <c r="AD19" s="39" t="str">
        <f t="shared" si="27"/>
        <v/>
      </c>
      <c r="AE19" s="39" t="str">
        <f t="shared" si="27"/>
        <v>RH</v>
      </c>
      <c r="AF19" s="39" t="str">
        <f t="shared" si="27"/>
        <v>RH</v>
      </c>
      <c r="AG19" s="39" t="str">
        <f t="shared" ref="AG19:AH19" si="28">IF(OR(WEEKDAY(AG3,2)=6,WEEKDAY(AG3,2)=7,WEEKDAY(AG3,2)=1),"RH","")</f>
        <v>RH</v>
      </c>
      <c r="AH19" s="144" t="str">
        <f t="shared" si="28"/>
        <v/>
      </c>
      <c r="AI19" s="123"/>
      <c r="AJ19" s="77">
        <f>COUNTIF(D19:AH19,"RTT")+'Fevrier 2020'!AH19</f>
        <v>0</v>
      </c>
      <c r="AK19" s="178">
        <f t="shared" si="13"/>
        <v>15</v>
      </c>
      <c r="AL19" s="92">
        <f>COUNTIF(D19:AH19,"CA")+'Fevrier 2020'!AJ19</f>
        <v>0</v>
      </c>
      <c r="AM19" s="167">
        <f t="shared" si="14"/>
        <v>25</v>
      </c>
      <c r="AN19" s="310"/>
      <c r="AO19" s="92"/>
      <c r="AP19" s="81"/>
      <c r="AQ19" s="81">
        <f t="shared" si="18"/>
        <v>0</v>
      </c>
      <c r="AR19" s="95"/>
      <c r="AS19" s="77"/>
      <c r="AT19" s="64"/>
      <c r="AU19" s="64">
        <f t="shared" si="19"/>
        <v>0</v>
      </c>
      <c r="AV19" s="90"/>
      <c r="AW19" s="118">
        <f t="shared" ca="1" si="15"/>
        <v>0</v>
      </c>
      <c r="AX19" s="120">
        <f>COUNTIF(G19:AJ19,"RF")+'Fevrier 2020'!AV19</f>
        <v>0</v>
      </c>
      <c r="AY19" s="162">
        <f t="shared" ca="1" si="16"/>
        <v>0</v>
      </c>
      <c r="AZ19" s="92"/>
      <c r="BA19" s="81"/>
      <c r="BB19" s="81">
        <f t="shared" si="20"/>
        <v>0</v>
      </c>
      <c r="BC19" s="167"/>
    </row>
    <row r="20" spans="1:55" ht="12" customHeight="1" x14ac:dyDescent="0.25">
      <c r="A20" s="274"/>
      <c r="B20" s="134"/>
      <c r="C20" s="149"/>
      <c r="D20" s="39" t="s">
        <v>56</v>
      </c>
      <c r="E20" s="39" t="str">
        <f t="shared" ref="E20:AF20" si="29">IF(OR(WEEKDAY(E3,2)=6,WEEKDAY(E3,2)=7,WEEKDAY(E3,2)=3),"RH","")</f>
        <v/>
      </c>
      <c r="F20" s="39" t="str">
        <f t="shared" si="29"/>
        <v/>
      </c>
      <c r="G20" s="39" t="s">
        <v>92</v>
      </c>
      <c r="H20" s="39" t="str">
        <f t="shared" si="29"/>
        <v/>
      </c>
      <c r="I20" s="39" t="str">
        <f t="shared" si="29"/>
        <v/>
      </c>
      <c r="J20" s="39" t="str">
        <f t="shared" si="29"/>
        <v>RH</v>
      </c>
      <c r="K20" s="39" t="str">
        <f t="shared" si="29"/>
        <v>RH</v>
      </c>
      <c r="L20" s="39" t="str">
        <f t="shared" si="29"/>
        <v/>
      </c>
      <c r="M20" s="39" t="str">
        <f t="shared" si="29"/>
        <v/>
      </c>
      <c r="N20" s="39" t="s">
        <v>92</v>
      </c>
      <c r="O20" s="39" t="str">
        <f t="shared" si="29"/>
        <v/>
      </c>
      <c r="P20" s="39" t="str">
        <f t="shared" si="29"/>
        <v/>
      </c>
      <c r="Q20" s="39" t="str">
        <f t="shared" si="29"/>
        <v>RH</v>
      </c>
      <c r="R20" s="39" t="str">
        <f t="shared" si="29"/>
        <v>RH</v>
      </c>
      <c r="S20" s="39" t="str">
        <f t="shared" si="29"/>
        <v/>
      </c>
      <c r="T20" s="39" t="str">
        <f t="shared" si="29"/>
        <v/>
      </c>
      <c r="U20" s="39" t="s">
        <v>92</v>
      </c>
      <c r="V20" s="39" t="str">
        <f t="shared" si="29"/>
        <v/>
      </c>
      <c r="W20" s="39" t="str">
        <f t="shared" si="29"/>
        <v/>
      </c>
      <c r="X20" s="39" t="str">
        <f t="shared" si="29"/>
        <v>RH</v>
      </c>
      <c r="Y20" s="39" t="str">
        <f t="shared" si="29"/>
        <v>RH</v>
      </c>
      <c r="Z20" s="39" t="str">
        <f t="shared" si="29"/>
        <v/>
      </c>
      <c r="AA20" s="39" t="str">
        <f t="shared" si="29"/>
        <v/>
      </c>
      <c r="AB20" s="39" t="s">
        <v>92</v>
      </c>
      <c r="AC20" s="39" t="str">
        <f t="shared" si="29"/>
        <v/>
      </c>
      <c r="AD20" s="39" t="str">
        <f t="shared" si="29"/>
        <v/>
      </c>
      <c r="AE20" s="39" t="str">
        <f t="shared" si="29"/>
        <v>RH</v>
      </c>
      <c r="AF20" s="39" t="str">
        <f t="shared" si="29"/>
        <v>RH</v>
      </c>
      <c r="AG20" s="39" t="str">
        <f t="shared" ref="AG20:AH20" si="30">IF(OR(WEEKDAY(AG3,2)=6,WEEKDAY(AG3,2)=7,WEEKDAY(AG3,2)=3),"RH","")</f>
        <v/>
      </c>
      <c r="AH20" s="144" t="str">
        <f t="shared" si="30"/>
        <v/>
      </c>
      <c r="AI20" s="123"/>
      <c r="AJ20" s="77">
        <f>COUNTIF(D20:AH20,"RTT")+'Fevrier 2020'!AH20</f>
        <v>0</v>
      </c>
      <c r="AK20" s="178">
        <f t="shared" si="13"/>
        <v>15</v>
      </c>
      <c r="AL20" s="92">
        <f>COUNTIF(D20:AH20,"CA")+'Fevrier 2020'!AJ20</f>
        <v>0</v>
      </c>
      <c r="AM20" s="167">
        <f t="shared" si="14"/>
        <v>25</v>
      </c>
      <c r="AN20" s="310"/>
      <c r="AO20" s="92"/>
      <c r="AP20" s="81"/>
      <c r="AQ20" s="81">
        <f t="shared" si="18"/>
        <v>0</v>
      </c>
      <c r="AR20" s="95"/>
      <c r="AS20" s="77"/>
      <c r="AT20" s="64"/>
      <c r="AU20" s="64">
        <f t="shared" si="19"/>
        <v>0</v>
      </c>
      <c r="AV20" s="90"/>
      <c r="AW20" s="118">
        <f t="shared" ca="1" si="15"/>
        <v>0</v>
      </c>
      <c r="AX20" s="120">
        <f>COUNTIF(G20:AJ20,"RF")+'Fevrier 2020'!AV20</f>
        <v>0</v>
      </c>
      <c r="AY20" s="162">
        <f t="shared" ca="1" si="16"/>
        <v>0</v>
      </c>
      <c r="AZ20" s="92"/>
      <c r="BA20" s="81"/>
      <c r="BB20" s="81">
        <f t="shared" si="20"/>
        <v>0</v>
      </c>
      <c r="BC20" s="167"/>
    </row>
    <row r="21" spans="1:55" ht="12" customHeight="1" x14ac:dyDescent="0.25">
      <c r="A21" s="275" t="s">
        <v>43</v>
      </c>
      <c r="B21" s="134"/>
      <c r="C21" s="145"/>
      <c r="D21" s="39" t="str">
        <f t="shared" ref="D21:AF21" si="31">IF(OR(WEEKDAY(D3,2)=6,WEEKDAY(D3,2)=7,WEEKDAY(D3,2)=1),"RH","")</f>
        <v>RH</v>
      </c>
      <c r="E21" s="39" t="str">
        <f t="shared" si="31"/>
        <v>RH</v>
      </c>
      <c r="F21" s="39" t="str">
        <f t="shared" si="31"/>
        <v/>
      </c>
      <c r="G21" s="39" t="str">
        <f t="shared" si="31"/>
        <v/>
      </c>
      <c r="H21" s="39" t="str">
        <f t="shared" si="31"/>
        <v/>
      </c>
      <c r="I21" s="39" t="str">
        <f t="shared" si="31"/>
        <v/>
      </c>
      <c r="J21" s="39" t="str">
        <f t="shared" si="31"/>
        <v>RH</v>
      </c>
      <c r="K21" s="39" t="str">
        <f t="shared" si="31"/>
        <v>RH</v>
      </c>
      <c r="L21" s="39" t="str">
        <f t="shared" si="31"/>
        <v>RH</v>
      </c>
      <c r="M21" s="39" t="str">
        <f t="shared" si="31"/>
        <v/>
      </c>
      <c r="N21" s="39" t="str">
        <f t="shared" si="31"/>
        <v/>
      </c>
      <c r="O21" s="39" t="str">
        <f t="shared" si="31"/>
        <v/>
      </c>
      <c r="P21" s="39" t="str">
        <f t="shared" si="31"/>
        <v/>
      </c>
      <c r="Q21" s="39" t="str">
        <f t="shared" si="31"/>
        <v>RH</v>
      </c>
      <c r="R21" s="39" t="str">
        <f t="shared" si="31"/>
        <v>RH</v>
      </c>
      <c r="S21" s="39" t="str">
        <f t="shared" si="31"/>
        <v>RH</v>
      </c>
      <c r="T21" s="39" t="str">
        <f t="shared" si="31"/>
        <v/>
      </c>
      <c r="U21" s="39" t="str">
        <f t="shared" si="31"/>
        <v/>
      </c>
      <c r="V21" s="39" t="str">
        <f t="shared" si="31"/>
        <v/>
      </c>
      <c r="W21" s="39" t="str">
        <f t="shared" si="31"/>
        <v/>
      </c>
      <c r="X21" s="39" t="str">
        <f t="shared" si="31"/>
        <v>RH</v>
      </c>
      <c r="Y21" s="39" t="str">
        <f t="shared" si="31"/>
        <v>RH</v>
      </c>
      <c r="Z21" s="39" t="str">
        <f t="shared" si="31"/>
        <v>RH</v>
      </c>
      <c r="AA21" s="39" t="str">
        <f t="shared" si="31"/>
        <v/>
      </c>
      <c r="AB21" s="39" t="str">
        <f t="shared" si="31"/>
        <v/>
      </c>
      <c r="AC21" s="39" t="str">
        <f t="shared" si="31"/>
        <v/>
      </c>
      <c r="AD21" s="39" t="str">
        <f t="shared" si="31"/>
        <v/>
      </c>
      <c r="AE21" s="39" t="str">
        <f t="shared" si="31"/>
        <v>RH</v>
      </c>
      <c r="AF21" s="39" t="str">
        <f t="shared" si="31"/>
        <v>RH</v>
      </c>
      <c r="AG21" s="39" t="str">
        <f t="shared" ref="AG21:AH21" si="32">IF(OR(WEEKDAY(AG3,2)=6,WEEKDAY(AG3,2)=7,WEEKDAY(AG3,2)=1),"RH","")</f>
        <v>RH</v>
      </c>
      <c r="AH21" s="144" t="str">
        <f t="shared" si="32"/>
        <v/>
      </c>
      <c r="AI21" s="123"/>
      <c r="AJ21" s="77">
        <f>COUNTIF(D21:AH21,"RTT")+'Fevrier 2020'!AH21</f>
        <v>0</v>
      </c>
      <c r="AK21" s="178">
        <f t="shared" si="13"/>
        <v>15</v>
      </c>
      <c r="AL21" s="92">
        <f>COUNTIF(D21:AH21,"CA")+'Fevrier 2020'!AJ21</f>
        <v>0</v>
      </c>
      <c r="AM21" s="167">
        <f t="shared" si="14"/>
        <v>25</v>
      </c>
      <c r="AN21" s="310"/>
      <c r="AO21" s="92"/>
      <c r="AP21" s="81"/>
      <c r="AQ21" s="81">
        <f t="shared" si="18"/>
        <v>0</v>
      </c>
      <c r="AR21" s="95"/>
      <c r="AS21" s="77"/>
      <c r="AT21" s="64"/>
      <c r="AU21" s="64">
        <f t="shared" si="19"/>
        <v>0</v>
      </c>
      <c r="AV21" s="90"/>
      <c r="AW21" s="118">
        <f t="shared" ca="1" si="15"/>
        <v>0</v>
      </c>
      <c r="AX21" s="120">
        <f>COUNTIF(G21:AJ21,"RF")+'Fevrier 2020'!AV21</f>
        <v>0</v>
      </c>
      <c r="AY21" s="162">
        <f t="shared" ca="1" si="16"/>
        <v>0</v>
      </c>
      <c r="AZ21" s="92"/>
      <c r="BA21" s="81"/>
      <c r="BB21" s="81">
        <f t="shared" si="20"/>
        <v>0</v>
      </c>
      <c r="BC21" s="167"/>
    </row>
    <row r="22" spans="1:55" ht="12" customHeight="1" x14ac:dyDescent="0.25">
      <c r="A22" s="272"/>
      <c r="B22" s="134">
        <v>12</v>
      </c>
      <c r="C22" s="145"/>
      <c r="D22" s="39" t="str">
        <f t="shared" ref="D22:AF22" si="33">IF(OR(WEEKDAY(D3,2)=6,WEEKDAY(D3,2)=7,WEEKDAY(D3,2)=5),"RH","")</f>
        <v>RH</v>
      </c>
      <c r="E22" s="39" t="str">
        <f t="shared" si="33"/>
        <v/>
      </c>
      <c r="F22" s="39" t="str">
        <f t="shared" si="33"/>
        <v/>
      </c>
      <c r="G22" s="39" t="str">
        <f t="shared" si="33"/>
        <v/>
      </c>
      <c r="H22" s="39" t="str">
        <f t="shared" si="33"/>
        <v/>
      </c>
      <c r="I22" s="39" t="str">
        <f t="shared" si="33"/>
        <v>RH</v>
      </c>
      <c r="J22" s="39" t="str">
        <f t="shared" si="33"/>
        <v>RH</v>
      </c>
      <c r="K22" s="39" t="str">
        <f t="shared" si="33"/>
        <v>RH</v>
      </c>
      <c r="L22" s="39" t="str">
        <f t="shared" si="33"/>
        <v/>
      </c>
      <c r="M22" s="39" t="str">
        <f t="shared" si="33"/>
        <v/>
      </c>
      <c r="N22" s="39" t="str">
        <f t="shared" si="33"/>
        <v/>
      </c>
      <c r="O22" s="39" t="str">
        <f t="shared" si="33"/>
        <v/>
      </c>
      <c r="P22" s="39" t="str">
        <f t="shared" si="33"/>
        <v>RH</v>
      </c>
      <c r="Q22" s="39" t="str">
        <f t="shared" si="33"/>
        <v>RH</v>
      </c>
      <c r="R22" s="39" t="str">
        <f t="shared" si="33"/>
        <v>RH</v>
      </c>
      <c r="S22" s="39" t="str">
        <f t="shared" si="33"/>
        <v/>
      </c>
      <c r="T22" s="39" t="str">
        <f t="shared" si="33"/>
        <v/>
      </c>
      <c r="U22" s="39" t="str">
        <f t="shared" si="33"/>
        <v/>
      </c>
      <c r="V22" s="39" t="str">
        <f t="shared" si="33"/>
        <v/>
      </c>
      <c r="W22" s="39" t="str">
        <f t="shared" si="33"/>
        <v>RH</v>
      </c>
      <c r="X22" s="39" t="str">
        <f t="shared" si="33"/>
        <v>RH</v>
      </c>
      <c r="Y22" s="39" t="str">
        <f t="shared" si="33"/>
        <v>RH</v>
      </c>
      <c r="Z22" s="39" t="str">
        <f t="shared" si="33"/>
        <v/>
      </c>
      <c r="AA22" s="39" t="str">
        <f t="shared" si="33"/>
        <v/>
      </c>
      <c r="AB22" s="39" t="str">
        <f t="shared" si="33"/>
        <v/>
      </c>
      <c r="AC22" s="39" t="str">
        <f t="shared" si="33"/>
        <v/>
      </c>
      <c r="AD22" s="39" t="str">
        <f t="shared" si="33"/>
        <v>RH</v>
      </c>
      <c r="AE22" s="39" t="str">
        <f t="shared" si="33"/>
        <v>RH</v>
      </c>
      <c r="AF22" s="39" t="str">
        <f t="shared" si="33"/>
        <v>RH</v>
      </c>
      <c r="AG22" s="39" t="str">
        <f t="shared" ref="AG22:AH22" si="34">IF(OR(WEEKDAY(AG3,2)=6,WEEKDAY(AG3,2)=7,WEEKDAY(AG3,2)=5),"RH","")</f>
        <v/>
      </c>
      <c r="AH22" s="144" t="str">
        <f t="shared" si="34"/>
        <v/>
      </c>
      <c r="AI22" s="123"/>
      <c r="AJ22" s="77">
        <f>COUNTIF(D22:AH22,"RTT")+'Fevrier 2020'!AH22</f>
        <v>0</v>
      </c>
      <c r="AK22" s="178">
        <f t="shared" si="13"/>
        <v>15</v>
      </c>
      <c r="AL22" s="92">
        <f>COUNTIF(D22:AH22,"CA")+'Fevrier 2020'!AJ22</f>
        <v>0</v>
      </c>
      <c r="AM22" s="167">
        <f t="shared" si="14"/>
        <v>25</v>
      </c>
      <c r="AN22" s="310"/>
      <c r="AO22" s="92"/>
      <c r="AP22" s="81"/>
      <c r="AQ22" s="81">
        <f t="shared" si="18"/>
        <v>0</v>
      </c>
      <c r="AR22" s="95"/>
      <c r="AS22" s="77"/>
      <c r="AT22" s="64"/>
      <c r="AU22" s="64">
        <f t="shared" si="19"/>
        <v>0</v>
      </c>
      <c r="AV22" s="90"/>
      <c r="AW22" s="118">
        <f ca="1">jaunesNum(B22:AH22)</f>
        <v>0</v>
      </c>
      <c r="AX22" s="120">
        <f>COUNTIF(G22:AJ22,"RF")+'Fevrier 2020'!AV22</f>
        <v>0</v>
      </c>
      <c r="AY22" s="162">
        <f t="shared" ca="1" si="16"/>
        <v>0</v>
      </c>
      <c r="AZ22" s="92"/>
      <c r="BA22" s="81"/>
      <c r="BB22" s="81">
        <f t="shared" si="20"/>
        <v>0</v>
      </c>
      <c r="BC22" s="167"/>
    </row>
    <row r="23" spans="1:55" ht="12" customHeight="1" x14ac:dyDescent="0.25">
      <c r="A23" s="272"/>
      <c r="B23" s="134"/>
      <c r="C23" s="145"/>
      <c r="D23" s="39" t="str">
        <f t="shared" ref="D23:AF23" si="35">IF(OR(WEEKDAY(D3,2)=6,WEEKDAY(D3,2)=7,WEEKDAY(D3,2)=1),"RH","")</f>
        <v>RH</v>
      </c>
      <c r="E23" s="39" t="str">
        <f t="shared" si="35"/>
        <v>RH</v>
      </c>
      <c r="F23" s="39" t="str">
        <f t="shared" si="35"/>
        <v/>
      </c>
      <c r="G23" s="39" t="str">
        <f t="shared" si="35"/>
        <v/>
      </c>
      <c r="H23" s="39" t="str">
        <f t="shared" si="35"/>
        <v/>
      </c>
      <c r="I23" s="39" t="str">
        <f t="shared" si="35"/>
        <v/>
      </c>
      <c r="J23" s="39" t="str">
        <f t="shared" si="35"/>
        <v>RH</v>
      </c>
      <c r="K23" s="39" t="str">
        <f t="shared" si="35"/>
        <v>RH</v>
      </c>
      <c r="L23" s="39" t="str">
        <f t="shared" si="35"/>
        <v>RH</v>
      </c>
      <c r="M23" s="39" t="str">
        <f t="shared" si="35"/>
        <v/>
      </c>
      <c r="N23" s="39" t="str">
        <f t="shared" si="35"/>
        <v/>
      </c>
      <c r="O23" s="39" t="str">
        <f t="shared" si="35"/>
        <v/>
      </c>
      <c r="P23" s="39" t="str">
        <f t="shared" si="35"/>
        <v/>
      </c>
      <c r="Q23" s="39" t="str">
        <f t="shared" si="35"/>
        <v>RH</v>
      </c>
      <c r="R23" s="39" t="str">
        <f t="shared" si="35"/>
        <v>RH</v>
      </c>
      <c r="S23" s="39" t="str">
        <f t="shared" si="35"/>
        <v>RH</v>
      </c>
      <c r="T23" s="39" t="str">
        <f t="shared" si="35"/>
        <v/>
      </c>
      <c r="U23" s="39" t="str">
        <f t="shared" si="35"/>
        <v/>
      </c>
      <c r="V23" s="39" t="str">
        <f t="shared" si="35"/>
        <v/>
      </c>
      <c r="W23" s="39" t="str">
        <f t="shared" si="35"/>
        <v/>
      </c>
      <c r="X23" s="39" t="str">
        <f t="shared" si="35"/>
        <v>RH</v>
      </c>
      <c r="Y23" s="39" t="str">
        <f t="shared" si="35"/>
        <v>RH</v>
      </c>
      <c r="Z23" s="39" t="str">
        <f t="shared" si="35"/>
        <v>RH</v>
      </c>
      <c r="AA23" s="39" t="str">
        <f t="shared" si="35"/>
        <v/>
      </c>
      <c r="AB23" s="39" t="str">
        <f t="shared" si="35"/>
        <v/>
      </c>
      <c r="AC23" s="39" t="str">
        <f t="shared" si="35"/>
        <v/>
      </c>
      <c r="AD23" s="39" t="str">
        <f t="shared" si="35"/>
        <v/>
      </c>
      <c r="AE23" s="39" t="str">
        <f t="shared" si="35"/>
        <v>RH</v>
      </c>
      <c r="AF23" s="39" t="str">
        <f t="shared" si="35"/>
        <v>RH</v>
      </c>
      <c r="AG23" s="39" t="str">
        <f t="shared" ref="AG23:AH23" si="36">IF(OR(WEEKDAY(AG3,2)=6,WEEKDAY(AG3,2)=7,WEEKDAY(AG3,2)=1),"RH","")</f>
        <v>RH</v>
      </c>
      <c r="AH23" s="144" t="str">
        <f t="shared" si="36"/>
        <v/>
      </c>
      <c r="AI23" s="123"/>
      <c r="AJ23" s="77">
        <f>COUNTIF(D23:AH23,"RTT")+'Fevrier 2020'!AH23</f>
        <v>0</v>
      </c>
      <c r="AK23" s="178">
        <f t="shared" si="13"/>
        <v>15</v>
      </c>
      <c r="AL23" s="92">
        <f>COUNTIF(D23:AH23,"CA")+'Fevrier 2020'!AJ23</f>
        <v>0</v>
      </c>
      <c r="AM23" s="167">
        <f t="shared" si="14"/>
        <v>25</v>
      </c>
      <c r="AN23" s="310"/>
      <c r="AO23" s="92"/>
      <c r="AP23" s="81"/>
      <c r="AQ23" s="81">
        <f t="shared" si="18"/>
        <v>0</v>
      </c>
      <c r="AR23" s="95"/>
      <c r="AS23" s="77"/>
      <c r="AT23" s="64"/>
      <c r="AU23" s="64">
        <f t="shared" si="19"/>
        <v>0</v>
      </c>
      <c r="AV23" s="90"/>
      <c r="AW23" s="118">
        <f t="shared" ca="1" si="15"/>
        <v>0</v>
      </c>
      <c r="AX23" s="120">
        <f>COUNTIF(G23:AJ23,"RF")+'Fevrier 2020'!AV23</f>
        <v>0</v>
      </c>
      <c r="AY23" s="162">
        <f t="shared" ca="1" si="16"/>
        <v>0</v>
      </c>
      <c r="AZ23" s="92"/>
      <c r="BA23" s="81"/>
      <c r="BB23" s="81">
        <f t="shared" si="20"/>
        <v>0</v>
      </c>
      <c r="BC23" s="167"/>
    </row>
    <row r="24" spans="1:55" s="6" customFormat="1" ht="12" customHeight="1" thickBot="1" x14ac:dyDescent="0.3">
      <c r="A24" s="276"/>
      <c r="B24" s="134"/>
      <c r="C24" s="145"/>
      <c r="D24" s="39" t="str">
        <f t="shared" ref="D24:AF24" si="37">IF(OR(WEEKDAY(D3,2)=6,WEEKDAY(D3,2)=7,WEEKDAY(D3,2)=2),"RH","")</f>
        <v>RH</v>
      </c>
      <c r="E24" s="39" t="str">
        <f t="shared" si="37"/>
        <v/>
      </c>
      <c r="F24" s="39" t="str">
        <f t="shared" si="37"/>
        <v>RH</v>
      </c>
      <c r="G24" s="39" t="str">
        <f t="shared" si="37"/>
        <v/>
      </c>
      <c r="H24" s="39" t="str">
        <f t="shared" si="37"/>
        <v/>
      </c>
      <c r="I24" s="39" t="str">
        <f t="shared" si="37"/>
        <v/>
      </c>
      <c r="J24" s="39" t="str">
        <f t="shared" si="37"/>
        <v>RH</v>
      </c>
      <c r="K24" s="39" t="str">
        <f t="shared" si="37"/>
        <v>RH</v>
      </c>
      <c r="L24" s="39" t="str">
        <f t="shared" si="37"/>
        <v/>
      </c>
      <c r="M24" s="39" t="str">
        <f t="shared" si="37"/>
        <v>RH</v>
      </c>
      <c r="N24" s="39" t="str">
        <f t="shared" si="37"/>
        <v/>
      </c>
      <c r="O24" s="39" t="str">
        <f t="shared" si="37"/>
        <v/>
      </c>
      <c r="P24" s="39" t="str">
        <f t="shared" si="37"/>
        <v/>
      </c>
      <c r="Q24" s="39" t="str">
        <f t="shared" si="37"/>
        <v>RH</v>
      </c>
      <c r="R24" s="39" t="str">
        <f t="shared" si="37"/>
        <v>RH</v>
      </c>
      <c r="S24" s="39" t="str">
        <f t="shared" si="37"/>
        <v/>
      </c>
      <c r="T24" s="39" t="str">
        <f t="shared" si="37"/>
        <v>RH</v>
      </c>
      <c r="U24" s="39" t="str">
        <f t="shared" si="37"/>
        <v/>
      </c>
      <c r="V24" s="39" t="str">
        <f t="shared" si="37"/>
        <v/>
      </c>
      <c r="W24" s="39" t="str">
        <f t="shared" si="37"/>
        <v/>
      </c>
      <c r="X24" s="39" t="str">
        <f t="shared" si="37"/>
        <v>RH</v>
      </c>
      <c r="Y24" s="39" t="str">
        <f t="shared" si="37"/>
        <v>RH</v>
      </c>
      <c r="Z24" s="39" t="str">
        <f t="shared" si="37"/>
        <v/>
      </c>
      <c r="AA24" s="39" t="str">
        <f t="shared" si="37"/>
        <v>RH</v>
      </c>
      <c r="AB24" s="39" t="str">
        <f t="shared" si="37"/>
        <v/>
      </c>
      <c r="AC24" s="39" t="str">
        <f t="shared" si="37"/>
        <v/>
      </c>
      <c r="AD24" s="39" t="str">
        <f t="shared" si="37"/>
        <v/>
      </c>
      <c r="AE24" s="39" t="str">
        <f t="shared" si="37"/>
        <v>RH</v>
      </c>
      <c r="AF24" s="39" t="str">
        <f t="shared" si="37"/>
        <v>RH</v>
      </c>
      <c r="AG24" s="39" t="str">
        <f t="shared" ref="AG24:AH24" si="38">IF(OR(WEEKDAY(AG3,2)=6,WEEKDAY(AG3,2)=7,WEEKDAY(AG3,2)=2),"RH","")</f>
        <v/>
      </c>
      <c r="AH24" s="144" t="str">
        <f t="shared" si="38"/>
        <v>RH</v>
      </c>
      <c r="AI24" s="123"/>
      <c r="AJ24" s="77">
        <f>COUNTIF(D24:AH24,"RTT")+'Fevrier 2020'!AH24</f>
        <v>0</v>
      </c>
      <c r="AK24" s="178">
        <f>0 -(AJ24)</f>
        <v>0</v>
      </c>
      <c r="AL24" s="92">
        <f>COUNTIF(D24:AH24,"CA")+'Fevrier 2020'!AJ24</f>
        <v>0</v>
      </c>
      <c r="AM24" s="167">
        <f t="shared" si="14"/>
        <v>25</v>
      </c>
      <c r="AN24" s="310"/>
      <c r="AO24" s="92"/>
      <c r="AP24" s="81"/>
      <c r="AQ24" s="81">
        <f t="shared" si="18"/>
        <v>0</v>
      </c>
      <c r="AR24" s="95"/>
      <c r="AS24" s="77"/>
      <c r="AT24" s="64"/>
      <c r="AU24" s="64">
        <f t="shared" si="19"/>
        <v>0</v>
      </c>
      <c r="AV24" s="90"/>
      <c r="AW24" s="118">
        <f t="shared" ca="1" si="15"/>
        <v>0</v>
      </c>
      <c r="AX24" s="120">
        <f>COUNTIF(G24:AJ24,"RF")+'Fevrier 2020'!AV24</f>
        <v>0</v>
      </c>
      <c r="AY24" s="162">
        <f t="shared" ca="1" si="16"/>
        <v>0</v>
      </c>
      <c r="AZ24" s="92"/>
      <c r="BA24" s="81"/>
      <c r="BB24" s="81">
        <f t="shared" si="20"/>
        <v>0</v>
      </c>
      <c r="BC24" s="167"/>
    </row>
    <row r="25" spans="1:55" ht="2.25" customHeight="1" thickBot="1" x14ac:dyDescent="0.3">
      <c r="A25" s="14"/>
      <c r="B25" s="134"/>
      <c r="C25" s="145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144"/>
      <c r="AI25" s="123"/>
      <c r="AJ25" s="77"/>
      <c r="AK25" s="178"/>
      <c r="AL25" s="92"/>
      <c r="AM25" s="167"/>
      <c r="AN25" s="310"/>
      <c r="AO25" s="92"/>
      <c r="AP25" s="81"/>
      <c r="AQ25" s="81"/>
      <c r="AR25" s="95"/>
      <c r="AS25" s="77"/>
      <c r="AT25" s="64"/>
      <c r="AU25" s="64"/>
      <c r="AV25" s="90"/>
      <c r="AW25" s="118"/>
      <c r="AX25" s="120">
        <f>COUNTIF(G25:AJ25,"RF")+'Fevrier 2020'!AV25</f>
        <v>0</v>
      </c>
      <c r="AY25" s="163"/>
      <c r="AZ25" s="92"/>
      <c r="BA25" s="81"/>
      <c r="BB25" s="81"/>
      <c r="BC25" s="167"/>
    </row>
    <row r="26" spans="1:55" ht="12" customHeight="1" x14ac:dyDescent="0.25">
      <c r="A26" s="277" t="s">
        <v>44</v>
      </c>
      <c r="B26" s="135">
        <v>13</v>
      </c>
      <c r="C26" s="149"/>
      <c r="D26" s="39" t="str">
        <f t="shared" ref="D26:AF26" si="39">IF(OR(WEEKDAY(D3,2)=6,WEEKDAY(D3,2)=7,WEEKDAY(D3,2)=3),"RH","")</f>
        <v>RH</v>
      </c>
      <c r="E26" s="39" t="str">
        <f t="shared" si="39"/>
        <v/>
      </c>
      <c r="F26" s="39" t="str">
        <f t="shared" si="39"/>
        <v/>
      </c>
      <c r="G26" s="39" t="str">
        <f t="shared" si="39"/>
        <v>RH</v>
      </c>
      <c r="H26" s="39" t="str">
        <f t="shared" si="39"/>
        <v/>
      </c>
      <c r="I26" s="39" t="str">
        <f t="shared" si="39"/>
        <v/>
      </c>
      <c r="J26" s="39" t="str">
        <f t="shared" si="39"/>
        <v>RH</v>
      </c>
      <c r="K26" s="39" t="str">
        <f t="shared" si="39"/>
        <v>RH</v>
      </c>
      <c r="L26" s="39" t="str">
        <f t="shared" si="39"/>
        <v/>
      </c>
      <c r="M26" s="39" t="str">
        <f t="shared" si="39"/>
        <v/>
      </c>
      <c r="N26" s="39" t="str">
        <f t="shared" si="39"/>
        <v>RH</v>
      </c>
      <c r="O26" s="39" t="str">
        <f t="shared" si="39"/>
        <v/>
      </c>
      <c r="P26" s="39" t="str">
        <f t="shared" si="39"/>
        <v/>
      </c>
      <c r="Q26" s="39" t="str">
        <f t="shared" si="39"/>
        <v>RH</v>
      </c>
      <c r="R26" s="39" t="str">
        <f t="shared" si="39"/>
        <v>RH</v>
      </c>
      <c r="S26" s="39" t="str">
        <f t="shared" si="39"/>
        <v/>
      </c>
      <c r="T26" s="39" t="str">
        <f t="shared" si="39"/>
        <v/>
      </c>
      <c r="U26" s="39" t="str">
        <f t="shared" si="39"/>
        <v>RH</v>
      </c>
      <c r="V26" s="39" t="str">
        <f t="shared" si="39"/>
        <v/>
      </c>
      <c r="W26" s="39" t="str">
        <f t="shared" si="39"/>
        <v/>
      </c>
      <c r="X26" s="39" t="str">
        <f t="shared" si="39"/>
        <v>RH</v>
      </c>
      <c r="Y26" s="39" t="str">
        <f t="shared" si="39"/>
        <v>RH</v>
      </c>
      <c r="Z26" s="39" t="str">
        <f t="shared" si="39"/>
        <v/>
      </c>
      <c r="AA26" s="39" t="str">
        <f t="shared" si="39"/>
        <v/>
      </c>
      <c r="AB26" s="39" t="str">
        <f t="shared" si="39"/>
        <v>RH</v>
      </c>
      <c r="AC26" s="39" t="str">
        <f t="shared" si="39"/>
        <v/>
      </c>
      <c r="AD26" s="39" t="str">
        <f t="shared" si="39"/>
        <v/>
      </c>
      <c r="AE26" s="39" t="str">
        <f t="shared" si="39"/>
        <v>RH</v>
      </c>
      <c r="AF26" s="39" t="str">
        <f t="shared" si="39"/>
        <v>RH</v>
      </c>
      <c r="AG26" s="39" t="str">
        <f t="shared" ref="AG26:AH26" si="40">IF(OR(WEEKDAY(AG3,2)=6,WEEKDAY(AG3,2)=7,WEEKDAY(AG3,2)=3),"RH","")</f>
        <v/>
      </c>
      <c r="AH26" s="144" t="str">
        <f t="shared" si="40"/>
        <v/>
      </c>
      <c r="AI26" s="123"/>
      <c r="AJ26" s="77">
        <f>COUNTIF(D26:AH26,"RTT")+'Fevrier 2020'!AH26</f>
        <v>0</v>
      </c>
      <c r="AK26" s="178">
        <f>0 -(AJ26)</f>
        <v>0</v>
      </c>
      <c r="AL26" s="92">
        <f>COUNTIF(D26:AH26,"CA")+'Fevrier 2020'!AJ26</f>
        <v>0</v>
      </c>
      <c r="AM26" s="167">
        <f t="shared" si="14"/>
        <v>25</v>
      </c>
      <c r="AN26" s="310"/>
      <c r="AO26" s="92"/>
      <c r="AP26" s="81"/>
      <c r="AQ26" s="81">
        <f t="shared" ref="AQ26:AQ33" si="41">COUNTIF(E26:AF26,"HS")</f>
        <v>0</v>
      </c>
      <c r="AR26" s="95"/>
      <c r="AS26" s="77"/>
      <c r="AT26" s="64"/>
      <c r="AU26" s="64">
        <f t="shared" ref="AU26:AU33" si="42">COUNTIF(G26:AH26,"jdf")</f>
        <v>0</v>
      </c>
      <c r="AV26" s="90"/>
      <c r="AW26" s="118">
        <f t="shared" ca="1" si="15"/>
        <v>0</v>
      </c>
      <c r="AX26" s="120">
        <f>COUNTIF(G26:AJ26,"RF")+'Fevrier 2020'!AV26</f>
        <v>0</v>
      </c>
      <c r="AY26" s="162">
        <f t="shared" ca="1" si="16"/>
        <v>0</v>
      </c>
      <c r="AZ26" s="92"/>
      <c r="BA26" s="81"/>
      <c r="BB26" s="81">
        <f t="shared" ref="BB26:BB33" si="43">COUNTIF(K26:AL26,"FR")</f>
        <v>0</v>
      </c>
      <c r="BC26" s="167"/>
    </row>
    <row r="27" spans="1:55" ht="12" customHeight="1" x14ac:dyDescent="0.25">
      <c r="A27" s="278"/>
      <c r="B27" s="135"/>
      <c r="C27" s="145"/>
      <c r="D27" s="39" t="str">
        <f>IF(OR(WEEKDAY(D3,2)=6,WEEKDAY(D3,2)=7,WEEKDAY(D3,2)=3),"RH","")</f>
        <v>RH</v>
      </c>
      <c r="E27" s="39" t="str">
        <f t="shared" ref="E27:AF27" si="44">IF(OR(WEEKDAY(E3,2)=6,WEEKDAY(E3,2)=7,WEEKDAY(E3,2)=3),"RH","")</f>
        <v/>
      </c>
      <c r="F27" s="39" t="str">
        <f t="shared" si="44"/>
        <v/>
      </c>
      <c r="G27" s="39" t="str">
        <f t="shared" si="44"/>
        <v>RH</v>
      </c>
      <c r="H27" s="39" t="str">
        <f t="shared" si="44"/>
        <v/>
      </c>
      <c r="I27" s="39" t="str">
        <f t="shared" si="44"/>
        <v/>
      </c>
      <c r="J27" s="39" t="str">
        <f t="shared" si="44"/>
        <v>RH</v>
      </c>
      <c r="K27" s="39" t="str">
        <f t="shared" si="44"/>
        <v>RH</v>
      </c>
      <c r="L27" s="39" t="str">
        <f t="shared" si="44"/>
        <v/>
      </c>
      <c r="M27" s="39" t="str">
        <f t="shared" si="44"/>
        <v/>
      </c>
      <c r="N27" s="39" t="str">
        <f t="shared" si="44"/>
        <v>RH</v>
      </c>
      <c r="O27" s="39" t="str">
        <f t="shared" si="44"/>
        <v/>
      </c>
      <c r="P27" s="39" t="str">
        <f t="shared" si="44"/>
        <v/>
      </c>
      <c r="Q27" s="39" t="str">
        <f t="shared" si="44"/>
        <v>RH</v>
      </c>
      <c r="R27" s="39" t="str">
        <f t="shared" si="44"/>
        <v>RH</v>
      </c>
      <c r="S27" s="39" t="str">
        <f t="shared" si="44"/>
        <v/>
      </c>
      <c r="T27" s="39" t="str">
        <f t="shared" si="44"/>
        <v/>
      </c>
      <c r="U27" s="39" t="str">
        <f t="shared" si="44"/>
        <v>RH</v>
      </c>
      <c r="V27" s="39" t="str">
        <f t="shared" si="44"/>
        <v/>
      </c>
      <c r="W27" s="39" t="str">
        <f t="shared" si="44"/>
        <v/>
      </c>
      <c r="X27" s="39" t="str">
        <f t="shared" si="44"/>
        <v>RH</v>
      </c>
      <c r="Y27" s="39" t="str">
        <f t="shared" si="44"/>
        <v>RH</v>
      </c>
      <c r="Z27" s="39" t="str">
        <f t="shared" si="44"/>
        <v/>
      </c>
      <c r="AA27" s="39" t="str">
        <f t="shared" si="44"/>
        <v/>
      </c>
      <c r="AB27" s="39" t="str">
        <f t="shared" si="44"/>
        <v>RH</v>
      </c>
      <c r="AC27" s="39" t="str">
        <f t="shared" si="44"/>
        <v/>
      </c>
      <c r="AD27" s="39" t="str">
        <f t="shared" si="44"/>
        <v/>
      </c>
      <c r="AE27" s="39" t="str">
        <f t="shared" si="44"/>
        <v>RH</v>
      </c>
      <c r="AF27" s="39" t="str">
        <f t="shared" si="44"/>
        <v>RH</v>
      </c>
      <c r="AG27" s="39" t="str">
        <f t="shared" ref="AG27:AH27" si="45">IF(OR(WEEKDAY(AG3,2)=6,WEEKDAY(AG3,2)=7,WEEKDAY(AG3,2)=3),"RH","")</f>
        <v/>
      </c>
      <c r="AH27" s="144" t="str">
        <f t="shared" si="45"/>
        <v/>
      </c>
      <c r="AI27" s="123"/>
      <c r="AJ27" s="77">
        <f>COUNTIF(D27:AH27,"RTT")+'Fevrier 2020'!AH27</f>
        <v>0</v>
      </c>
      <c r="AK27" s="178">
        <f t="shared" si="13"/>
        <v>15</v>
      </c>
      <c r="AL27" s="92">
        <f>COUNTIF(D27:AH27,"CA")+'Fevrier 2020'!AJ27</f>
        <v>0</v>
      </c>
      <c r="AM27" s="167">
        <f t="shared" si="14"/>
        <v>25</v>
      </c>
      <c r="AN27" s="310"/>
      <c r="AO27" s="92"/>
      <c r="AP27" s="81"/>
      <c r="AQ27" s="81">
        <f t="shared" si="41"/>
        <v>0</v>
      </c>
      <c r="AR27" s="95"/>
      <c r="AS27" s="77"/>
      <c r="AT27" s="64"/>
      <c r="AU27" s="64">
        <f t="shared" si="42"/>
        <v>0</v>
      </c>
      <c r="AV27" s="90"/>
      <c r="AW27" s="118">
        <f t="shared" ca="1" si="15"/>
        <v>0</v>
      </c>
      <c r="AX27" s="120">
        <f>COUNTIF(G27:AJ27,"RF")+'Fevrier 2020'!AV27</f>
        <v>0</v>
      </c>
      <c r="AY27" s="162">
        <f t="shared" ca="1" si="16"/>
        <v>0</v>
      </c>
      <c r="AZ27" s="92"/>
      <c r="BA27" s="81"/>
      <c r="BB27" s="81">
        <f t="shared" si="43"/>
        <v>0</v>
      </c>
      <c r="BC27" s="167"/>
    </row>
    <row r="28" spans="1:55" ht="12" customHeight="1" x14ac:dyDescent="0.25">
      <c r="A28" s="278"/>
      <c r="B28" s="135"/>
      <c r="C28" s="149"/>
      <c r="D28" s="39" t="str">
        <f t="shared" ref="D28:AF28" si="46">IF(OR(WEEKDAY(D3,2)=6,WEEKDAY(D3,2)=7,WEEKDAY(D3,2)=4),"RH","")</f>
        <v>RH</v>
      </c>
      <c r="E28" s="39" t="str">
        <f t="shared" si="46"/>
        <v/>
      </c>
      <c r="F28" s="39" t="str">
        <f t="shared" si="46"/>
        <v/>
      </c>
      <c r="G28" s="39" t="str">
        <f t="shared" si="46"/>
        <v/>
      </c>
      <c r="H28" s="39" t="str">
        <f t="shared" si="46"/>
        <v>RH</v>
      </c>
      <c r="I28" s="39" t="str">
        <f t="shared" si="46"/>
        <v/>
      </c>
      <c r="J28" s="39" t="str">
        <f t="shared" si="46"/>
        <v>RH</v>
      </c>
      <c r="K28" s="39" t="str">
        <f t="shared" si="46"/>
        <v>RH</v>
      </c>
      <c r="L28" s="39" t="str">
        <f t="shared" si="46"/>
        <v/>
      </c>
      <c r="M28" s="39" t="str">
        <f t="shared" si="46"/>
        <v/>
      </c>
      <c r="N28" s="39" t="str">
        <f t="shared" si="46"/>
        <v/>
      </c>
      <c r="O28" s="39" t="str">
        <f t="shared" si="46"/>
        <v>RH</v>
      </c>
      <c r="P28" s="39" t="str">
        <f t="shared" si="46"/>
        <v/>
      </c>
      <c r="Q28" s="39" t="str">
        <f t="shared" si="46"/>
        <v>RH</v>
      </c>
      <c r="R28" s="39" t="str">
        <f t="shared" si="46"/>
        <v>RH</v>
      </c>
      <c r="S28" s="39" t="str">
        <f t="shared" si="46"/>
        <v/>
      </c>
      <c r="T28" s="39" t="str">
        <f t="shared" si="46"/>
        <v/>
      </c>
      <c r="U28" s="39" t="str">
        <f t="shared" si="46"/>
        <v/>
      </c>
      <c r="V28" s="39" t="str">
        <f t="shared" si="46"/>
        <v>RH</v>
      </c>
      <c r="W28" s="39" t="str">
        <f t="shared" si="46"/>
        <v/>
      </c>
      <c r="X28" s="39" t="str">
        <f t="shared" si="46"/>
        <v>RH</v>
      </c>
      <c r="Y28" s="39" t="str">
        <f t="shared" si="46"/>
        <v>RH</v>
      </c>
      <c r="Z28" s="39" t="str">
        <f t="shared" si="46"/>
        <v/>
      </c>
      <c r="AA28" s="39" t="str">
        <f t="shared" si="46"/>
        <v/>
      </c>
      <c r="AB28" s="39" t="str">
        <f t="shared" si="46"/>
        <v/>
      </c>
      <c r="AC28" s="39" t="str">
        <f t="shared" si="46"/>
        <v>RH</v>
      </c>
      <c r="AD28" s="39" t="str">
        <f t="shared" si="46"/>
        <v/>
      </c>
      <c r="AE28" s="39" t="str">
        <f t="shared" si="46"/>
        <v>RH</v>
      </c>
      <c r="AF28" s="39" t="str">
        <f t="shared" si="46"/>
        <v>RH</v>
      </c>
      <c r="AG28" s="39" t="str">
        <f t="shared" ref="AG28:AH28" si="47">IF(OR(WEEKDAY(AG3,2)=6,WEEKDAY(AG3,2)=7,WEEKDAY(AG3,2)=4),"RH","")</f>
        <v/>
      </c>
      <c r="AH28" s="144" t="str">
        <f t="shared" si="47"/>
        <v/>
      </c>
      <c r="AI28" s="123"/>
      <c r="AJ28" s="77">
        <f>COUNTIF(D28:AH28,"RTT")+'Fevrier 2020'!AH28</f>
        <v>0</v>
      </c>
      <c r="AK28" s="178">
        <f t="shared" si="13"/>
        <v>15</v>
      </c>
      <c r="AL28" s="92">
        <f>COUNTIF(D28:AH28,"CA")+'Fevrier 2020'!AJ28</f>
        <v>0</v>
      </c>
      <c r="AM28" s="167">
        <f t="shared" si="14"/>
        <v>25</v>
      </c>
      <c r="AN28" s="310"/>
      <c r="AO28" s="92"/>
      <c r="AP28" s="81"/>
      <c r="AQ28" s="81">
        <f t="shared" si="41"/>
        <v>0</v>
      </c>
      <c r="AR28" s="95"/>
      <c r="AS28" s="77"/>
      <c r="AT28" s="64"/>
      <c r="AU28" s="64">
        <f t="shared" si="42"/>
        <v>0</v>
      </c>
      <c r="AV28" s="90"/>
      <c r="AW28" s="118">
        <f ca="1">jaunesNum(B28:AH28)</f>
        <v>0</v>
      </c>
      <c r="AX28" s="120">
        <f>COUNTIF(G28:AJ28,"RF")+'Fevrier 2020'!AV28</f>
        <v>0</v>
      </c>
      <c r="AY28" s="162">
        <f t="shared" ca="1" si="16"/>
        <v>0</v>
      </c>
      <c r="AZ28" s="92"/>
      <c r="BA28" s="81"/>
      <c r="BB28" s="81">
        <f t="shared" si="43"/>
        <v>0</v>
      </c>
      <c r="BC28" s="167"/>
    </row>
    <row r="29" spans="1:55" ht="12" customHeight="1" thickBot="1" x14ac:dyDescent="0.3">
      <c r="A29" s="279"/>
      <c r="B29" s="135"/>
      <c r="C29" s="149"/>
      <c r="D29" s="39" t="str">
        <f t="shared" ref="D29:AF29" si="48">IF(OR(WEEKDAY(D3,2)=6,WEEKDAY(D3,2)=7,WEEKDAY(D3,2)=5),"RH","")</f>
        <v>RH</v>
      </c>
      <c r="E29" s="39" t="str">
        <f t="shared" si="48"/>
        <v/>
      </c>
      <c r="F29" s="39" t="str">
        <f t="shared" si="48"/>
        <v/>
      </c>
      <c r="G29" s="39" t="str">
        <f t="shared" si="48"/>
        <v/>
      </c>
      <c r="H29" s="39" t="str">
        <f t="shared" si="48"/>
        <v/>
      </c>
      <c r="I29" s="39" t="str">
        <f t="shared" si="48"/>
        <v>RH</v>
      </c>
      <c r="J29" s="39" t="str">
        <f t="shared" si="48"/>
        <v>RH</v>
      </c>
      <c r="K29" s="39" t="str">
        <f t="shared" si="48"/>
        <v>RH</v>
      </c>
      <c r="L29" s="39" t="str">
        <f t="shared" si="48"/>
        <v/>
      </c>
      <c r="M29" s="39" t="str">
        <f t="shared" si="48"/>
        <v/>
      </c>
      <c r="N29" s="39" t="str">
        <f t="shared" si="48"/>
        <v/>
      </c>
      <c r="O29" s="39" t="str">
        <f t="shared" si="48"/>
        <v/>
      </c>
      <c r="P29" s="39" t="str">
        <f t="shared" si="48"/>
        <v>RH</v>
      </c>
      <c r="Q29" s="39" t="str">
        <f t="shared" si="48"/>
        <v>RH</v>
      </c>
      <c r="R29" s="39" t="str">
        <f t="shared" si="48"/>
        <v>RH</v>
      </c>
      <c r="S29" s="39" t="str">
        <f t="shared" si="48"/>
        <v/>
      </c>
      <c r="T29" s="39" t="str">
        <f t="shared" si="48"/>
        <v/>
      </c>
      <c r="U29" s="39" t="str">
        <f t="shared" si="48"/>
        <v/>
      </c>
      <c r="V29" s="39" t="str">
        <f t="shared" si="48"/>
        <v/>
      </c>
      <c r="W29" s="39" t="str">
        <f t="shared" si="48"/>
        <v>RH</v>
      </c>
      <c r="X29" s="39" t="str">
        <f t="shared" si="48"/>
        <v>RH</v>
      </c>
      <c r="Y29" s="39" t="str">
        <f t="shared" si="48"/>
        <v>RH</v>
      </c>
      <c r="Z29" s="39" t="str">
        <f t="shared" si="48"/>
        <v/>
      </c>
      <c r="AA29" s="39" t="str">
        <f t="shared" si="48"/>
        <v/>
      </c>
      <c r="AB29" s="39" t="str">
        <f t="shared" si="48"/>
        <v/>
      </c>
      <c r="AC29" s="39" t="str">
        <f t="shared" si="48"/>
        <v/>
      </c>
      <c r="AD29" s="39" t="str">
        <f t="shared" si="48"/>
        <v>RH</v>
      </c>
      <c r="AE29" s="39" t="str">
        <f t="shared" si="48"/>
        <v>RH</v>
      </c>
      <c r="AF29" s="39" t="str">
        <f t="shared" si="48"/>
        <v>RH</v>
      </c>
      <c r="AG29" s="39" t="str">
        <f t="shared" ref="AG29:AH29" si="49">IF(OR(WEEKDAY(AG3,2)=6,WEEKDAY(AG3,2)=7,WEEKDAY(AG3,2)=5),"RH","")</f>
        <v/>
      </c>
      <c r="AH29" s="144" t="str">
        <f t="shared" si="49"/>
        <v/>
      </c>
      <c r="AI29" s="123"/>
      <c r="AJ29" s="77">
        <f>COUNTIF(D29:AH29,"RTT")+'Fevrier 2020'!AH29</f>
        <v>0</v>
      </c>
      <c r="AK29" s="178">
        <f t="shared" si="13"/>
        <v>15</v>
      </c>
      <c r="AL29" s="92">
        <f>COUNTIF(D29:AH29,"CA")+'Fevrier 2020'!AJ29</f>
        <v>0</v>
      </c>
      <c r="AM29" s="167">
        <f t="shared" si="14"/>
        <v>25</v>
      </c>
      <c r="AN29" s="310"/>
      <c r="AO29" s="92"/>
      <c r="AP29" s="81"/>
      <c r="AQ29" s="81">
        <f t="shared" si="41"/>
        <v>0</v>
      </c>
      <c r="AR29" s="95"/>
      <c r="AS29" s="77"/>
      <c r="AT29" s="64"/>
      <c r="AU29" s="64">
        <f t="shared" si="42"/>
        <v>0</v>
      </c>
      <c r="AV29" s="90"/>
      <c r="AW29" s="118">
        <f t="shared" ca="1" si="15"/>
        <v>0</v>
      </c>
      <c r="AX29" s="120">
        <f>COUNTIF(G29:AJ29,"RF")+'Fevrier 2020'!AV29</f>
        <v>0</v>
      </c>
      <c r="AY29" s="162">
        <f t="shared" ca="1" si="16"/>
        <v>0</v>
      </c>
      <c r="AZ29" s="92"/>
      <c r="BA29" s="81"/>
      <c r="BB29" s="81">
        <f t="shared" si="43"/>
        <v>0</v>
      </c>
      <c r="BC29" s="167"/>
    </row>
    <row r="30" spans="1:55" ht="12" customHeight="1" x14ac:dyDescent="0.25">
      <c r="A30" s="280" t="s">
        <v>45</v>
      </c>
      <c r="B30" s="135">
        <v>14</v>
      </c>
      <c r="C30" s="149"/>
      <c r="D30" s="39" t="str">
        <f t="shared" ref="D30:AF30" si="50">IF(OR(WEEKDAY(D3,2)=6,WEEKDAY(D3,2)=7,WEEKDAY(D3,2)=2),"RH","")</f>
        <v>RH</v>
      </c>
      <c r="E30" s="39" t="str">
        <f t="shared" si="50"/>
        <v/>
      </c>
      <c r="F30" s="39" t="str">
        <f t="shared" si="50"/>
        <v>RH</v>
      </c>
      <c r="G30" s="39" t="str">
        <f t="shared" si="50"/>
        <v/>
      </c>
      <c r="H30" s="39" t="str">
        <f t="shared" si="50"/>
        <v/>
      </c>
      <c r="I30" s="39" t="str">
        <f t="shared" si="50"/>
        <v/>
      </c>
      <c r="J30" s="39" t="str">
        <f t="shared" si="50"/>
        <v>RH</v>
      </c>
      <c r="K30" s="39" t="str">
        <f t="shared" si="50"/>
        <v>RH</v>
      </c>
      <c r="L30" s="39" t="str">
        <f t="shared" si="50"/>
        <v/>
      </c>
      <c r="M30" s="39" t="str">
        <f t="shared" si="50"/>
        <v>RH</v>
      </c>
      <c r="N30" s="39" t="str">
        <f t="shared" si="50"/>
        <v/>
      </c>
      <c r="O30" s="39" t="str">
        <f t="shared" si="50"/>
        <v/>
      </c>
      <c r="P30" s="39" t="str">
        <f t="shared" si="50"/>
        <v/>
      </c>
      <c r="Q30" s="39" t="str">
        <f t="shared" si="50"/>
        <v>RH</v>
      </c>
      <c r="R30" s="39" t="str">
        <f t="shared" si="50"/>
        <v>RH</v>
      </c>
      <c r="S30" s="39" t="str">
        <f t="shared" si="50"/>
        <v/>
      </c>
      <c r="T30" s="39" t="str">
        <f t="shared" si="50"/>
        <v>RH</v>
      </c>
      <c r="U30" s="39" t="str">
        <f t="shared" si="50"/>
        <v/>
      </c>
      <c r="V30" s="39" t="str">
        <f t="shared" si="50"/>
        <v/>
      </c>
      <c r="W30" s="39" t="str">
        <f t="shared" si="50"/>
        <v/>
      </c>
      <c r="X30" s="39" t="str">
        <f t="shared" si="50"/>
        <v>RH</v>
      </c>
      <c r="Y30" s="39" t="str">
        <f t="shared" si="50"/>
        <v>RH</v>
      </c>
      <c r="Z30" s="39" t="str">
        <f t="shared" si="50"/>
        <v/>
      </c>
      <c r="AA30" s="39" t="str">
        <f t="shared" si="50"/>
        <v>RH</v>
      </c>
      <c r="AB30" s="39" t="str">
        <f t="shared" si="50"/>
        <v/>
      </c>
      <c r="AC30" s="39" t="str">
        <f t="shared" si="50"/>
        <v/>
      </c>
      <c r="AD30" s="39" t="str">
        <f t="shared" si="50"/>
        <v/>
      </c>
      <c r="AE30" s="39" t="str">
        <f t="shared" si="50"/>
        <v>RH</v>
      </c>
      <c r="AF30" s="39" t="str">
        <f t="shared" si="50"/>
        <v>RH</v>
      </c>
      <c r="AG30" s="39" t="str">
        <f t="shared" ref="AG30:AH30" si="51">IF(OR(WEEKDAY(AG3,2)=6,WEEKDAY(AG3,2)=7,WEEKDAY(AG3,2)=2),"RH","")</f>
        <v/>
      </c>
      <c r="AH30" s="144" t="str">
        <f t="shared" si="51"/>
        <v>RH</v>
      </c>
      <c r="AI30" s="123"/>
      <c r="AJ30" s="77">
        <f>COUNTIF(D30:AH30,"RTT")+'Fevrier 2020'!AH30</f>
        <v>0</v>
      </c>
      <c r="AK30" s="178">
        <f t="shared" si="13"/>
        <v>15</v>
      </c>
      <c r="AL30" s="92">
        <f>COUNTIF(D30:AH30,"CA")+'Fevrier 2020'!AJ30</f>
        <v>0</v>
      </c>
      <c r="AM30" s="167">
        <f t="shared" si="14"/>
        <v>25</v>
      </c>
      <c r="AN30" s="310"/>
      <c r="AO30" s="92"/>
      <c r="AP30" s="81"/>
      <c r="AQ30" s="81">
        <f t="shared" si="41"/>
        <v>0</v>
      </c>
      <c r="AR30" s="95"/>
      <c r="AS30" s="77"/>
      <c r="AT30" s="64"/>
      <c r="AU30" s="64">
        <f t="shared" si="42"/>
        <v>0</v>
      </c>
      <c r="AV30" s="90"/>
      <c r="AW30" s="118">
        <f t="shared" ca="1" si="15"/>
        <v>0</v>
      </c>
      <c r="AX30" s="120">
        <f>COUNTIF(G30:AJ30,"RF")+'Fevrier 2020'!AV30</f>
        <v>0</v>
      </c>
      <c r="AY30" s="162">
        <f t="shared" ca="1" si="16"/>
        <v>0</v>
      </c>
      <c r="AZ30" s="92"/>
      <c r="BA30" s="81"/>
      <c r="BB30" s="81">
        <f t="shared" si="43"/>
        <v>0</v>
      </c>
      <c r="BC30" s="167"/>
    </row>
    <row r="31" spans="1:55" ht="12" customHeight="1" x14ac:dyDescent="0.25">
      <c r="A31" s="280"/>
      <c r="B31" s="135">
        <v>15</v>
      </c>
      <c r="C31" s="145"/>
      <c r="D31" s="39" t="str">
        <f t="shared" ref="D31:AF31" si="52">IF(OR(WEEKDAY(D3,2)=6,WEEKDAY(D3,2)=7,WEEKDAY(D3,2)=5),"RH","")</f>
        <v>RH</v>
      </c>
      <c r="E31" s="39" t="str">
        <f t="shared" si="52"/>
        <v/>
      </c>
      <c r="F31" s="39" t="str">
        <f t="shared" si="52"/>
        <v/>
      </c>
      <c r="G31" s="39" t="str">
        <f t="shared" si="52"/>
        <v/>
      </c>
      <c r="H31" s="39" t="str">
        <f t="shared" si="52"/>
        <v/>
      </c>
      <c r="I31" s="39" t="str">
        <f t="shared" si="52"/>
        <v>RH</v>
      </c>
      <c r="J31" s="39" t="str">
        <f t="shared" si="52"/>
        <v>RH</v>
      </c>
      <c r="K31" s="39" t="str">
        <f t="shared" si="52"/>
        <v>RH</v>
      </c>
      <c r="L31" s="39" t="str">
        <f t="shared" si="52"/>
        <v/>
      </c>
      <c r="M31" s="39" t="str">
        <f t="shared" si="52"/>
        <v/>
      </c>
      <c r="N31" s="39" t="str">
        <f t="shared" si="52"/>
        <v/>
      </c>
      <c r="O31" s="39" t="str">
        <f t="shared" si="52"/>
        <v/>
      </c>
      <c r="P31" s="39" t="str">
        <f t="shared" si="52"/>
        <v>RH</v>
      </c>
      <c r="Q31" s="39" t="str">
        <f t="shared" si="52"/>
        <v>RH</v>
      </c>
      <c r="R31" s="39" t="str">
        <f t="shared" si="52"/>
        <v>RH</v>
      </c>
      <c r="S31" s="39" t="str">
        <f t="shared" si="52"/>
        <v/>
      </c>
      <c r="T31" s="39" t="str">
        <f t="shared" si="52"/>
        <v/>
      </c>
      <c r="U31" s="39" t="str">
        <f t="shared" si="52"/>
        <v/>
      </c>
      <c r="V31" s="39" t="str">
        <f t="shared" si="52"/>
        <v/>
      </c>
      <c r="W31" s="39" t="str">
        <f t="shared" si="52"/>
        <v>RH</v>
      </c>
      <c r="X31" s="39" t="str">
        <f t="shared" si="52"/>
        <v>RH</v>
      </c>
      <c r="Y31" s="39" t="str">
        <f t="shared" si="52"/>
        <v>RH</v>
      </c>
      <c r="Z31" s="39" t="str">
        <f t="shared" si="52"/>
        <v/>
      </c>
      <c r="AA31" s="39" t="str">
        <f t="shared" si="52"/>
        <v/>
      </c>
      <c r="AB31" s="39" t="str">
        <f t="shared" si="52"/>
        <v/>
      </c>
      <c r="AC31" s="39" t="str">
        <f t="shared" si="52"/>
        <v/>
      </c>
      <c r="AD31" s="39" t="str">
        <f t="shared" si="52"/>
        <v>RH</v>
      </c>
      <c r="AE31" s="39" t="str">
        <f t="shared" si="52"/>
        <v>RH</v>
      </c>
      <c r="AF31" s="39" t="str">
        <f t="shared" si="52"/>
        <v>RH</v>
      </c>
      <c r="AG31" s="39" t="str">
        <f t="shared" ref="AG31:AH31" si="53">IF(OR(WEEKDAY(AG3,2)=6,WEEKDAY(AG3,2)=7,WEEKDAY(AG3,2)=5),"RH","")</f>
        <v/>
      </c>
      <c r="AH31" s="144" t="str">
        <f t="shared" si="53"/>
        <v/>
      </c>
      <c r="AI31" s="123"/>
      <c r="AJ31" s="77">
        <f>COUNTIF(D31:AH31,"RTT")+'Fevrier 2020'!AH31</f>
        <v>0</v>
      </c>
      <c r="AK31" s="178">
        <f t="shared" si="13"/>
        <v>15</v>
      </c>
      <c r="AL31" s="92">
        <f>COUNTIF(D31:AH31,"CA")+'Fevrier 2020'!AJ31</f>
        <v>0</v>
      </c>
      <c r="AM31" s="167">
        <f t="shared" si="14"/>
        <v>25</v>
      </c>
      <c r="AN31" s="310"/>
      <c r="AO31" s="92"/>
      <c r="AP31" s="81"/>
      <c r="AQ31" s="81">
        <f t="shared" si="41"/>
        <v>0</v>
      </c>
      <c r="AR31" s="95"/>
      <c r="AS31" s="77"/>
      <c r="AT31" s="64"/>
      <c r="AU31" s="64">
        <f t="shared" si="42"/>
        <v>0</v>
      </c>
      <c r="AV31" s="90"/>
      <c r="AW31" s="118">
        <f t="shared" ca="1" si="15"/>
        <v>0</v>
      </c>
      <c r="AX31" s="120">
        <f>COUNTIF(G31:AJ31,"RF")+'Fevrier 2020'!AV31</f>
        <v>0</v>
      </c>
      <c r="AY31" s="162">
        <f t="shared" ca="1" si="16"/>
        <v>0</v>
      </c>
      <c r="AZ31" s="92"/>
      <c r="BA31" s="81"/>
      <c r="BB31" s="81">
        <f t="shared" si="43"/>
        <v>0</v>
      </c>
      <c r="BC31" s="167"/>
    </row>
    <row r="32" spans="1:55" ht="12" customHeight="1" x14ac:dyDescent="0.25">
      <c r="A32" s="280"/>
      <c r="B32" s="135">
        <v>16</v>
      </c>
      <c r="C32" s="145"/>
      <c r="D32" s="39" t="str">
        <f t="shared" ref="D32:AF32" si="54">IF(OR(WEEKDAY(D3,2)=6,WEEKDAY(D3,2)=7,WEEKDAY(D3,2)=4),"RH","")</f>
        <v>RH</v>
      </c>
      <c r="E32" s="39" t="str">
        <f t="shared" si="54"/>
        <v/>
      </c>
      <c r="F32" s="39" t="str">
        <f t="shared" si="54"/>
        <v/>
      </c>
      <c r="G32" s="39" t="str">
        <f t="shared" si="54"/>
        <v/>
      </c>
      <c r="H32" s="39" t="str">
        <f t="shared" si="54"/>
        <v>RH</v>
      </c>
      <c r="I32" s="39" t="str">
        <f t="shared" si="54"/>
        <v/>
      </c>
      <c r="J32" s="39" t="str">
        <f t="shared" si="54"/>
        <v>RH</v>
      </c>
      <c r="K32" s="39" t="str">
        <f t="shared" si="54"/>
        <v>RH</v>
      </c>
      <c r="L32" s="39" t="str">
        <f t="shared" si="54"/>
        <v/>
      </c>
      <c r="M32" s="39" t="str">
        <f t="shared" si="54"/>
        <v/>
      </c>
      <c r="N32" s="39" t="str">
        <f t="shared" si="54"/>
        <v/>
      </c>
      <c r="O32" s="39" t="str">
        <f t="shared" si="54"/>
        <v>RH</v>
      </c>
      <c r="P32" s="39" t="str">
        <f t="shared" si="54"/>
        <v/>
      </c>
      <c r="Q32" s="39" t="str">
        <f t="shared" si="54"/>
        <v>RH</v>
      </c>
      <c r="R32" s="39" t="str">
        <f t="shared" si="54"/>
        <v>RH</v>
      </c>
      <c r="S32" s="39" t="str">
        <f t="shared" si="54"/>
        <v/>
      </c>
      <c r="T32" s="39" t="str">
        <f t="shared" si="54"/>
        <v/>
      </c>
      <c r="U32" s="39" t="str">
        <f t="shared" si="54"/>
        <v/>
      </c>
      <c r="V32" s="39" t="str">
        <f t="shared" si="54"/>
        <v>RH</v>
      </c>
      <c r="W32" s="39" t="str">
        <f t="shared" si="54"/>
        <v/>
      </c>
      <c r="X32" s="39" t="str">
        <f t="shared" si="54"/>
        <v>RH</v>
      </c>
      <c r="Y32" s="39" t="str">
        <f t="shared" si="54"/>
        <v>RH</v>
      </c>
      <c r="Z32" s="39" t="str">
        <f t="shared" si="54"/>
        <v/>
      </c>
      <c r="AA32" s="39" t="str">
        <f t="shared" si="54"/>
        <v/>
      </c>
      <c r="AB32" s="39" t="str">
        <f t="shared" si="54"/>
        <v/>
      </c>
      <c r="AC32" s="39" t="str">
        <f t="shared" si="54"/>
        <v>RH</v>
      </c>
      <c r="AD32" s="39" t="str">
        <f t="shared" si="54"/>
        <v/>
      </c>
      <c r="AE32" s="39" t="str">
        <f t="shared" si="54"/>
        <v>RH</v>
      </c>
      <c r="AF32" s="39" t="str">
        <f t="shared" si="54"/>
        <v>RH</v>
      </c>
      <c r="AG32" s="39" t="str">
        <f t="shared" ref="AG32:AH32" si="55">IF(OR(WEEKDAY(AG3,2)=6,WEEKDAY(AG3,2)=7,WEEKDAY(AG3,2)=4),"RH","")</f>
        <v/>
      </c>
      <c r="AH32" s="144" t="str">
        <f t="shared" si="55"/>
        <v/>
      </c>
      <c r="AI32" s="123"/>
      <c r="AJ32" s="77">
        <f>COUNTIF(D32:AH32,"RTT")+'Fevrier 2020'!AH32</f>
        <v>0</v>
      </c>
      <c r="AK32" s="178">
        <f t="shared" si="13"/>
        <v>15</v>
      </c>
      <c r="AL32" s="92">
        <f>COUNTIF(D32:AH32,"CA")+'Fevrier 2020'!AJ32</f>
        <v>0</v>
      </c>
      <c r="AM32" s="167">
        <f t="shared" si="14"/>
        <v>25</v>
      </c>
      <c r="AN32" s="310"/>
      <c r="AO32" s="92"/>
      <c r="AP32" s="81"/>
      <c r="AQ32" s="81">
        <f t="shared" si="41"/>
        <v>0</v>
      </c>
      <c r="AR32" s="95"/>
      <c r="AS32" s="77"/>
      <c r="AT32" s="64"/>
      <c r="AU32" s="64">
        <f t="shared" si="42"/>
        <v>0</v>
      </c>
      <c r="AV32" s="90"/>
      <c r="AW32" s="118">
        <f t="shared" ca="1" si="15"/>
        <v>0</v>
      </c>
      <c r="AX32" s="120">
        <f>COUNTIF(G32:AJ32,"RF")+'Fevrier 2020'!AV32</f>
        <v>0</v>
      </c>
      <c r="AY32" s="162">
        <f t="shared" ca="1" si="16"/>
        <v>0</v>
      </c>
      <c r="AZ32" s="92"/>
      <c r="BA32" s="81"/>
      <c r="BB32" s="81">
        <f t="shared" si="43"/>
        <v>0</v>
      </c>
      <c r="BC32" s="167"/>
    </row>
    <row r="33" spans="1:55" s="6" customFormat="1" ht="12" customHeight="1" thickBot="1" x14ac:dyDescent="0.3">
      <c r="A33" s="281"/>
      <c r="B33" s="135">
        <v>17</v>
      </c>
      <c r="C33" s="145"/>
      <c r="D33" s="39" t="str">
        <f t="shared" ref="D33:AF33" si="56">IF(OR(WEEKDAY(D3,2)=6,WEEKDAY(D3,2)=7,WEEKDAY(D3,2)=2),"RH","")</f>
        <v>RH</v>
      </c>
      <c r="E33" s="39" t="str">
        <f t="shared" si="56"/>
        <v/>
      </c>
      <c r="F33" s="39" t="str">
        <f t="shared" si="56"/>
        <v>RH</v>
      </c>
      <c r="G33" s="39" t="str">
        <f t="shared" si="56"/>
        <v/>
      </c>
      <c r="H33" s="39" t="str">
        <f t="shared" si="56"/>
        <v/>
      </c>
      <c r="I33" s="39" t="str">
        <f t="shared" si="56"/>
        <v/>
      </c>
      <c r="J33" s="39" t="str">
        <f t="shared" si="56"/>
        <v>RH</v>
      </c>
      <c r="K33" s="39" t="str">
        <f t="shared" si="56"/>
        <v>RH</v>
      </c>
      <c r="L33" s="39" t="str">
        <f t="shared" si="56"/>
        <v/>
      </c>
      <c r="M33" s="39" t="str">
        <f t="shared" si="56"/>
        <v>RH</v>
      </c>
      <c r="N33" s="39" t="str">
        <f t="shared" si="56"/>
        <v/>
      </c>
      <c r="O33" s="39" t="str">
        <f t="shared" si="56"/>
        <v/>
      </c>
      <c r="P33" s="39" t="str">
        <f t="shared" si="56"/>
        <v/>
      </c>
      <c r="Q33" s="39" t="str">
        <f t="shared" si="56"/>
        <v>RH</v>
      </c>
      <c r="R33" s="39" t="str">
        <f t="shared" si="56"/>
        <v>RH</v>
      </c>
      <c r="S33" s="39" t="str">
        <f t="shared" si="56"/>
        <v/>
      </c>
      <c r="T33" s="39" t="str">
        <f t="shared" si="56"/>
        <v>RH</v>
      </c>
      <c r="U33" s="39" t="str">
        <f t="shared" si="56"/>
        <v/>
      </c>
      <c r="V33" s="39" t="str">
        <f t="shared" si="56"/>
        <v/>
      </c>
      <c r="W33" s="39" t="str">
        <f t="shared" si="56"/>
        <v/>
      </c>
      <c r="X33" s="39" t="str">
        <f t="shared" si="56"/>
        <v>RH</v>
      </c>
      <c r="Y33" s="39" t="str">
        <f t="shared" si="56"/>
        <v>RH</v>
      </c>
      <c r="Z33" s="39" t="str">
        <f t="shared" si="56"/>
        <v/>
      </c>
      <c r="AA33" s="39" t="str">
        <f t="shared" si="56"/>
        <v>RH</v>
      </c>
      <c r="AB33" s="39" t="str">
        <f t="shared" si="56"/>
        <v/>
      </c>
      <c r="AC33" s="39" t="str">
        <f t="shared" si="56"/>
        <v/>
      </c>
      <c r="AD33" s="39" t="str">
        <f t="shared" si="56"/>
        <v/>
      </c>
      <c r="AE33" s="39" t="str">
        <f t="shared" si="56"/>
        <v>RH</v>
      </c>
      <c r="AF33" s="39" t="str">
        <f t="shared" si="56"/>
        <v>RH</v>
      </c>
      <c r="AG33" s="39" t="str">
        <f t="shared" ref="AG33:AH33" si="57">IF(OR(WEEKDAY(AG3,2)=6,WEEKDAY(AG3,2)=7,WEEKDAY(AG3,2)=2),"RH","")</f>
        <v/>
      </c>
      <c r="AH33" s="144" t="str">
        <f t="shared" si="57"/>
        <v>RH</v>
      </c>
      <c r="AI33" s="123"/>
      <c r="AJ33" s="77">
        <f>COUNTIF(D33:AH33,"RTT")+'Fevrier 2020'!AH33</f>
        <v>0</v>
      </c>
      <c r="AK33" s="178">
        <f t="shared" si="13"/>
        <v>15</v>
      </c>
      <c r="AL33" s="92">
        <f>COUNTIF(D33:AH33,"CA")+'Fevrier 2020'!AJ33</f>
        <v>0</v>
      </c>
      <c r="AM33" s="167">
        <f t="shared" si="14"/>
        <v>25</v>
      </c>
      <c r="AN33" s="310"/>
      <c r="AO33" s="92"/>
      <c r="AP33" s="81"/>
      <c r="AQ33" s="81">
        <f t="shared" si="41"/>
        <v>0</v>
      </c>
      <c r="AR33" s="95"/>
      <c r="AS33" s="77"/>
      <c r="AT33" s="64"/>
      <c r="AU33" s="64">
        <f t="shared" si="42"/>
        <v>0</v>
      </c>
      <c r="AV33" s="90"/>
      <c r="AW33" s="118">
        <f t="shared" ca="1" si="15"/>
        <v>0</v>
      </c>
      <c r="AX33" s="120">
        <f>COUNTIF(G33:AJ33,"RF")+'Fevrier 2020'!AV33</f>
        <v>0</v>
      </c>
      <c r="AY33" s="162">
        <f t="shared" ca="1" si="16"/>
        <v>0</v>
      </c>
      <c r="AZ33" s="92"/>
      <c r="BA33" s="81"/>
      <c r="BB33" s="81">
        <f t="shared" si="43"/>
        <v>0</v>
      </c>
      <c r="BC33" s="167"/>
    </row>
    <row r="34" spans="1:55" ht="1.5" customHeight="1" x14ac:dyDescent="0.25">
      <c r="A34" s="34"/>
      <c r="B34" s="135"/>
      <c r="C34" s="145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144"/>
      <c r="AI34" s="123"/>
      <c r="AJ34" s="77"/>
      <c r="AK34" s="178"/>
      <c r="AL34" s="92"/>
      <c r="AM34" s="167"/>
      <c r="AN34" s="310"/>
      <c r="AO34" s="92"/>
      <c r="AP34" s="81"/>
      <c r="AQ34" s="81"/>
      <c r="AR34" s="95"/>
      <c r="AS34" s="77"/>
      <c r="AT34" s="64"/>
      <c r="AU34" s="64"/>
      <c r="AV34" s="90"/>
      <c r="AW34" s="118"/>
      <c r="AX34" s="120">
        <f>COUNTIF(G34:AJ34,"RF")+'Fevrier 2020'!AV34</f>
        <v>0</v>
      </c>
      <c r="AY34" s="163"/>
      <c r="AZ34" s="92"/>
      <c r="BA34" s="81"/>
      <c r="BB34" s="81"/>
      <c r="BC34" s="167"/>
    </row>
    <row r="35" spans="1:55" ht="12" customHeight="1" x14ac:dyDescent="0.25">
      <c r="A35" s="282" t="s">
        <v>46</v>
      </c>
      <c r="B35" s="132">
        <v>18</v>
      </c>
      <c r="C35" s="145"/>
      <c r="D35" s="39" t="str">
        <f>IF(OR(WEEKDAY(D3,2)=6,WEEKDAY(D3,2)=7,WEEKDAY(D3,2)=3),"RH","")</f>
        <v>RH</v>
      </c>
      <c r="E35" s="39" t="str">
        <f t="shared" ref="E35:AF35" si="58">IF(OR(WEEKDAY(E3,2)=6,WEEKDAY(E3,2)=7,WEEKDAY(E3,2)=3),"RH","")</f>
        <v/>
      </c>
      <c r="F35" s="39" t="str">
        <f t="shared" si="58"/>
        <v/>
      </c>
      <c r="G35" s="39" t="str">
        <f t="shared" si="58"/>
        <v>RH</v>
      </c>
      <c r="H35" s="39" t="str">
        <f t="shared" si="58"/>
        <v/>
      </c>
      <c r="I35" s="39" t="str">
        <f t="shared" si="58"/>
        <v/>
      </c>
      <c r="J35" s="39" t="str">
        <f t="shared" si="58"/>
        <v>RH</v>
      </c>
      <c r="K35" s="39" t="str">
        <f t="shared" si="58"/>
        <v>RH</v>
      </c>
      <c r="L35" s="39" t="str">
        <f t="shared" si="58"/>
        <v/>
      </c>
      <c r="M35" s="39" t="str">
        <f t="shared" si="58"/>
        <v/>
      </c>
      <c r="N35" s="39" t="str">
        <f t="shared" si="58"/>
        <v>RH</v>
      </c>
      <c r="O35" s="39" t="str">
        <f t="shared" si="58"/>
        <v/>
      </c>
      <c r="P35" s="39" t="str">
        <f t="shared" si="58"/>
        <v/>
      </c>
      <c r="Q35" s="39" t="str">
        <f t="shared" si="58"/>
        <v>RH</v>
      </c>
      <c r="R35" s="39" t="str">
        <f t="shared" si="58"/>
        <v>RH</v>
      </c>
      <c r="S35" s="39" t="str">
        <f t="shared" si="58"/>
        <v/>
      </c>
      <c r="T35" s="39" t="str">
        <f t="shared" si="58"/>
        <v/>
      </c>
      <c r="U35" s="39" t="str">
        <f t="shared" si="58"/>
        <v>RH</v>
      </c>
      <c r="V35" s="39" t="str">
        <f t="shared" si="58"/>
        <v/>
      </c>
      <c r="W35" s="39" t="str">
        <f t="shared" si="58"/>
        <v/>
      </c>
      <c r="X35" s="39" t="str">
        <f t="shared" si="58"/>
        <v>RH</v>
      </c>
      <c r="Y35" s="39" t="str">
        <f t="shared" si="58"/>
        <v>RH</v>
      </c>
      <c r="Z35" s="39" t="str">
        <f t="shared" si="58"/>
        <v/>
      </c>
      <c r="AA35" s="39" t="str">
        <f t="shared" si="58"/>
        <v/>
      </c>
      <c r="AB35" s="39" t="str">
        <f t="shared" si="58"/>
        <v>RH</v>
      </c>
      <c r="AC35" s="39" t="str">
        <f t="shared" si="58"/>
        <v/>
      </c>
      <c r="AD35" s="39" t="str">
        <f t="shared" si="58"/>
        <v/>
      </c>
      <c r="AE35" s="39" t="str">
        <f t="shared" si="58"/>
        <v>RH</v>
      </c>
      <c r="AF35" s="39" t="str">
        <f t="shared" si="58"/>
        <v>RH</v>
      </c>
      <c r="AG35" s="39" t="str">
        <f t="shared" ref="AG35:AH35" si="59">IF(OR(WEEKDAY(AG3,2)=6,WEEKDAY(AG3,2)=7,WEEKDAY(AG3,2)=3),"RH","")</f>
        <v/>
      </c>
      <c r="AH35" s="144" t="str">
        <f t="shared" si="59"/>
        <v/>
      </c>
      <c r="AI35" s="123"/>
      <c r="AJ35" s="77">
        <f>COUNTIF(D35:AH35,"RTT")+'Fevrier 2020'!AH35</f>
        <v>0</v>
      </c>
      <c r="AK35" s="178">
        <f>0 -(AJ35)</f>
        <v>0</v>
      </c>
      <c r="AL35" s="92">
        <f>COUNTIF(D35:AH35,"CA")+'Fevrier 2020'!AJ35</f>
        <v>0</v>
      </c>
      <c r="AM35" s="167">
        <f t="shared" si="14"/>
        <v>25</v>
      </c>
      <c r="AN35" s="310"/>
      <c r="AO35" s="92"/>
      <c r="AP35" s="81"/>
      <c r="AQ35" s="81">
        <f>COUNTIF(E35:AF35,"HS")</f>
        <v>0</v>
      </c>
      <c r="AR35" s="95"/>
      <c r="AS35" s="77"/>
      <c r="AT35" s="64"/>
      <c r="AU35" s="64">
        <f>COUNTIF(G35:AH35,"jdf")</f>
        <v>0</v>
      </c>
      <c r="AV35" s="90"/>
      <c r="AW35" s="118">
        <f t="shared" ca="1" si="15"/>
        <v>0</v>
      </c>
      <c r="AX35" s="120">
        <f>COUNTIF(G35:AJ35,"RF")+'Fevrier 2020'!AV35</f>
        <v>0</v>
      </c>
      <c r="AY35" s="162">
        <f t="shared" ca="1" si="16"/>
        <v>0</v>
      </c>
      <c r="AZ35" s="92"/>
      <c r="BA35" s="81"/>
      <c r="BB35" s="81">
        <f>COUNTIF(K35:AL35,"FR")</f>
        <v>0</v>
      </c>
      <c r="BC35" s="167"/>
    </row>
    <row r="36" spans="1:55" ht="12" customHeight="1" x14ac:dyDescent="0.25">
      <c r="A36" s="282"/>
      <c r="B36" s="136">
        <v>19</v>
      </c>
      <c r="C36" s="151"/>
      <c r="D36" s="39" t="str">
        <f t="shared" ref="D36:AF36" si="60">IF(OR(WEEKDAY(D3,2)=6,WEEKDAY(D3,2)=7,WEEKDAY(D3,2)=5),"RH","")</f>
        <v>RH</v>
      </c>
      <c r="E36" s="39" t="str">
        <f t="shared" si="60"/>
        <v/>
      </c>
      <c r="F36" s="39" t="str">
        <f t="shared" si="60"/>
        <v/>
      </c>
      <c r="G36" s="39" t="str">
        <f t="shared" si="60"/>
        <v/>
      </c>
      <c r="H36" s="39" t="str">
        <f t="shared" si="60"/>
        <v/>
      </c>
      <c r="I36" s="39" t="str">
        <f t="shared" si="60"/>
        <v>RH</v>
      </c>
      <c r="J36" s="39" t="str">
        <f t="shared" si="60"/>
        <v>RH</v>
      </c>
      <c r="K36" s="39" t="str">
        <f t="shared" si="60"/>
        <v>RH</v>
      </c>
      <c r="L36" s="39" t="str">
        <f t="shared" si="60"/>
        <v/>
      </c>
      <c r="M36" s="39" t="str">
        <f t="shared" si="60"/>
        <v/>
      </c>
      <c r="N36" s="39" t="str">
        <f t="shared" si="60"/>
        <v/>
      </c>
      <c r="O36" s="39" t="str">
        <f t="shared" si="60"/>
        <v/>
      </c>
      <c r="P36" s="39" t="str">
        <f t="shared" si="60"/>
        <v>RH</v>
      </c>
      <c r="Q36" s="39" t="str">
        <f t="shared" si="60"/>
        <v>RH</v>
      </c>
      <c r="R36" s="39" t="str">
        <f t="shared" si="60"/>
        <v>RH</v>
      </c>
      <c r="S36" s="39" t="str">
        <f t="shared" si="60"/>
        <v/>
      </c>
      <c r="T36" s="39" t="str">
        <f t="shared" si="60"/>
        <v/>
      </c>
      <c r="U36" s="39" t="str">
        <f t="shared" si="60"/>
        <v/>
      </c>
      <c r="V36" s="39" t="str">
        <f t="shared" si="60"/>
        <v/>
      </c>
      <c r="W36" s="39" t="str">
        <f t="shared" si="60"/>
        <v>RH</v>
      </c>
      <c r="X36" s="39" t="str">
        <f t="shared" si="60"/>
        <v>RH</v>
      </c>
      <c r="Y36" s="39" t="str">
        <f t="shared" si="60"/>
        <v>RH</v>
      </c>
      <c r="Z36" s="39" t="str">
        <f t="shared" si="60"/>
        <v/>
      </c>
      <c r="AA36" s="39" t="str">
        <f t="shared" si="60"/>
        <v/>
      </c>
      <c r="AB36" s="39" t="str">
        <f t="shared" si="60"/>
        <v/>
      </c>
      <c r="AC36" s="39" t="str">
        <f t="shared" si="60"/>
        <v/>
      </c>
      <c r="AD36" s="39" t="str">
        <f t="shared" si="60"/>
        <v>RH</v>
      </c>
      <c r="AE36" s="39" t="str">
        <f t="shared" si="60"/>
        <v>RH</v>
      </c>
      <c r="AF36" s="39" t="str">
        <f t="shared" si="60"/>
        <v>RH</v>
      </c>
      <c r="AG36" s="39" t="str">
        <f t="shared" ref="AG36:AH36" si="61">IF(OR(WEEKDAY(AG3,2)=6,WEEKDAY(AG3,2)=7,WEEKDAY(AG3,2)=5),"RH","")</f>
        <v/>
      </c>
      <c r="AH36" s="144" t="str">
        <f t="shared" si="61"/>
        <v/>
      </c>
      <c r="AI36" s="123"/>
      <c r="AJ36" s="77">
        <f>COUNTIF(D36:AH36,"RTT")+'Fevrier 2020'!AH36</f>
        <v>0</v>
      </c>
      <c r="AK36" s="178">
        <f t="shared" si="13"/>
        <v>15</v>
      </c>
      <c r="AL36" s="92">
        <f>COUNTIF(D36:AH36,"CA")+'Fevrier 2020'!AJ36</f>
        <v>0</v>
      </c>
      <c r="AM36" s="167">
        <f t="shared" si="14"/>
        <v>25</v>
      </c>
      <c r="AN36" s="310"/>
      <c r="AO36" s="92"/>
      <c r="AP36" s="81"/>
      <c r="AQ36" s="81">
        <f>COUNTIF(E36:AF36,"HS")</f>
        <v>0</v>
      </c>
      <c r="AR36" s="95"/>
      <c r="AS36" s="77"/>
      <c r="AT36" s="64"/>
      <c r="AU36" s="64">
        <f>COUNTIF(G36:AH36,"jdf")</f>
        <v>0</v>
      </c>
      <c r="AV36" s="90"/>
      <c r="AW36" s="118">
        <f t="shared" ca="1" si="15"/>
        <v>0</v>
      </c>
      <c r="AX36" s="120">
        <f>COUNTIF(G36:AJ36,"RF")+'Fevrier 2020'!AV36</f>
        <v>0</v>
      </c>
      <c r="AY36" s="162">
        <f t="shared" ca="1" si="16"/>
        <v>0</v>
      </c>
      <c r="AZ36" s="92"/>
      <c r="BA36" s="81"/>
      <c r="BB36" s="81">
        <f>COUNTIF(K36:AL36,"FR")</f>
        <v>0</v>
      </c>
      <c r="BC36" s="167"/>
    </row>
    <row r="37" spans="1:55" s="6" customFormat="1" ht="12" customHeight="1" x14ac:dyDescent="0.25">
      <c r="A37" s="282"/>
      <c r="B37" s="136"/>
      <c r="C37" s="145"/>
      <c r="D37" s="39" t="str">
        <f t="shared" ref="D37:AF37" si="62">IF(OR(WEEKDAY(D3,2)=6,WEEKDAY(D3,2)=7,WEEKDAY(D3,2)=1),"RH","")</f>
        <v>RH</v>
      </c>
      <c r="E37" s="39" t="str">
        <f t="shared" si="62"/>
        <v>RH</v>
      </c>
      <c r="F37" s="39" t="str">
        <f t="shared" si="62"/>
        <v/>
      </c>
      <c r="G37" s="39" t="str">
        <f t="shared" si="62"/>
        <v/>
      </c>
      <c r="H37" s="39" t="str">
        <f t="shared" si="62"/>
        <v/>
      </c>
      <c r="I37" s="39" t="str">
        <f t="shared" si="62"/>
        <v/>
      </c>
      <c r="J37" s="39" t="str">
        <f t="shared" si="62"/>
        <v>RH</v>
      </c>
      <c r="K37" s="39" t="str">
        <f t="shared" si="62"/>
        <v>RH</v>
      </c>
      <c r="L37" s="39" t="str">
        <f t="shared" si="62"/>
        <v>RH</v>
      </c>
      <c r="M37" s="39" t="str">
        <f t="shared" si="62"/>
        <v/>
      </c>
      <c r="N37" s="39" t="str">
        <f t="shared" si="62"/>
        <v/>
      </c>
      <c r="O37" s="39" t="str">
        <f t="shared" si="62"/>
        <v/>
      </c>
      <c r="P37" s="39" t="str">
        <f t="shared" si="62"/>
        <v/>
      </c>
      <c r="Q37" s="39" t="str">
        <f t="shared" si="62"/>
        <v>RH</v>
      </c>
      <c r="R37" s="39" t="str">
        <f t="shared" si="62"/>
        <v>RH</v>
      </c>
      <c r="S37" s="39" t="str">
        <f t="shared" si="62"/>
        <v>RH</v>
      </c>
      <c r="T37" s="39" t="str">
        <f t="shared" si="62"/>
        <v/>
      </c>
      <c r="U37" s="39" t="str">
        <f t="shared" si="62"/>
        <v/>
      </c>
      <c r="V37" s="39" t="str">
        <f t="shared" si="62"/>
        <v/>
      </c>
      <c r="W37" s="39" t="str">
        <f t="shared" si="62"/>
        <v/>
      </c>
      <c r="X37" s="39" t="str">
        <f t="shared" si="62"/>
        <v>RH</v>
      </c>
      <c r="Y37" s="39" t="str">
        <f t="shared" si="62"/>
        <v>RH</v>
      </c>
      <c r="Z37" s="39" t="str">
        <f t="shared" si="62"/>
        <v>RH</v>
      </c>
      <c r="AA37" s="39" t="str">
        <f t="shared" si="62"/>
        <v/>
      </c>
      <c r="AB37" s="39" t="str">
        <f t="shared" si="62"/>
        <v/>
      </c>
      <c r="AC37" s="39" t="str">
        <f t="shared" si="62"/>
        <v/>
      </c>
      <c r="AD37" s="39" t="str">
        <f t="shared" si="62"/>
        <v/>
      </c>
      <c r="AE37" s="39" t="str">
        <f t="shared" si="62"/>
        <v>RH</v>
      </c>
      <c r="AF37" s="39" t="str">
        <f t="shared" si="62"/>
        <v>RH</v>
      </c>
      <c r="AG37" s="39" t="str">
        <f t="shared" ref="AG37:AH37" si="63">IF(OR(WEEKDAY(AG3,2)=6,WEEKDAY(AG3,2)=7,WEEKDAY(AG3,2)=1),"RH","")</f>
        <v>RH</v>
      </c>
      <c r="AH37" s="144" t="str">
        <f t="shared" si="63"/>
        <v/>
      </c>
      <c r="AI37" s="123"/>
      <c r="AJ37" s="77">
        <f>COUNTIF(D37:AH37,"RTT")+'Fevrier 2020'!AH37</f>
        <v>0</v>
      </c>
      <c r="AK37" s="178">
        <f t="shared" si="13"/>
        <v>15</v>
      </c>
      <c r="AL37" s="92">
        <f>COUNTIF(D37:AH37,"CA")+'Fevrier 2020'!AJ37</f>
        <v>0</v>
      </c>
      <c r="AM37" s="167">
        <f t="shared" si="14"/>
        <v>25</v>
      </c>
      <c r="AN37" s="310"/>
      <c r="AO37" s="92"/>
      <c r="AP37" s="81"/>
      <c r="AQ37" s="81">
        <f>COUNTIF(E37:AF37,"HS")</f>
        <v>0</v>
      </c>
      <c r="AR37" s="95"/>
      <c r="AS37" s="77"/>
      <c r="AT37" s="64"/>
      <c r="AU37" s="64">
        <f>COUNTIF(G37:AH37,"jdf")</f>
        <v>0</v>
      </c>
      <c r="AV37" s="90"/>
      <c r="AW37" s="118">
        <f t="shared" ca="1" si="15"/>
        <v>0</v>
      </c>
      <c r="AX37" s="120">
        <f>COUNTIF(G37:AJ37,"RF")+'Fevrier 2020'!AV37</f>
        <v>0</v>
      </c>
      <c r="AY37" s="162">
        <f t="shared" ca="1" si="16"/>
        <v>0</v>
      </c>
      <c r="AZ37" s="92"/>
      <c r="BA37" s="81"/>
      <c r="BB37" s="81">
        <f>COUNTIF(K37:AL37,"FR")</f>
        <v>0</v>
      </c>
      <c r="BC37" s="167"/>
    </row>
    <row r="38" spans="1:55" s="6" customFormat="1" ht="12" customHeight="1" thickBot="1" x14ac:dyDescent="0.3">
      <c r="A38" s="283"/>
      <c r="B38" s="132"/>
      <c r="C38" s="145"/>
      <c r="D38" s="39" t="str">
        <f t="shared" ref="D38:AF38" si="64">IF(OR(WEEKDAY(D3,2)=6,WEEKDAY(D3,2)=7,WEEKDAY(D3,2)=1),"RH","")</f>
        <v>RH</v>
      </c>
      <c r="E38" s="39" t="str">
        <f t="shared" si="64"/>
        <v>RH</v>
      </c>
      <c r="F38" s="39" t="str">
        <f t="shared" si="64"/>
        <v/>
      </c>
      <c r="G38" s="39" t="str">
        <f t="shared" si="64"/>
        <v/>
      </c>
      <c r="H38" s="39" t="str">
        <f t="shared" si="64"/>
        <v/>
      </c>
      <c r="I38" s="39" t="str">
        <f t="shared" si="64"/>
        <v/>
      </c>
      <c r="J38" s="39" t="str">
        <f t="shared" si="64"/>
        <v>RH</v>
      </c>
      <c r="K38" s="39" t="str">
        <f t="shared" si="64"/>
        <v>RH</v>
      </c>
      <c r="L38" s="39" t="str">
        <f t="shared" si="64"/>
        <v>RH</v>
      </c>
      <c r="M38" s="39" t="str">
        <f t="shared" si="64"/>
        <v/>
      </c>
      <c r="N38" s="39" t="str">
        <f t="shared" si="64"/>
        <v/>
      </c>
      <c r="O38" s="39" t="str">
        <f t="shared" si="64"/>
        <v/>
      </c>
      <c r="P38" s="39" t="str">
        <f t="shared" si="64"/>
        <v/>
      </c>
      <c r="Q38" s="39" t="str">
        <f t="shared" si="64"/>
        <v>RH</v>
      </c>
      <c r="R38" s="39" t="str">
        <f t="shared" si="64"/>
        <v>RH</v>
      </c>
      <c r="S38" s="39" t="str">
        <f t="shared" si="64"/>
        <v>RH</v>
      </c>
      <c r="T38" s="39" t="str">
        <f t="shared" si="64"/>
        <v/>
      </c>
      <c r="U38" s="39" t="str">
        <f t="shared" si="64"/>
        <v/>
      </c>
      <c r="V38" s="39" t="str">
        <f t="shared" si="64"/>
        <v/>
      </c>
      <c r="W38" s="39" t="str">
        <f t="shared" si="64"/>
        <v/>
      </c>
      <c r="X38" s="39" t="str">
        <f t="shared" si="64"/>
        <v>RH</v>
      </c>
      <c r="Y38" s="39" t="str">
        <f t="shared" si="64"/>
        <v>RH</v>
      </c>
      <c r="Z38" s="39" t="str">
        <f t="shared" si="64"/>
        <v>RH</v>
      </c>
      <c r="AA38" s="39" t="str">
        <f t="shared" si="64"/>
        <v/>
      </c>
      <c r="AB38" s="39" t="str">
        <f t="shared" si="64"/>
        <v/>
      </c>
      <c r="AC38" s="39" t="str">
        <f t="shared" si="64"/>
        <v/>
      </c>
      <c r="AD38" s="39" t="str">
        <f t="shared" si="64"/>
        <v/>
      </c>
      <c r="AE38" s="39" t="str">
        <f t="shared" si="64"/>
        <v>RH</v>
      </c>
      <c r="AF38" s="39" t="str">
        <f t="shared" si="64"/>
        <v>RH</v>
      </c>
      <c r="AG38" s="39" t="str">
        <f t="shared" ref="AG38:AH38" si="65">IF(OR(WEEKDAY(AG3,2)=6,WEEKDAY(AG3,2)=7,WEEKDAY(AG3,2)=1),"RH","")</f>
        <v>RH</v>
      </c>
      <c r="AH38" s="144" t="str">
        <f t="shared" si="65"/>
        <v/>
      </c>
      <c r="AI38" s="123"/>
      <c r="AJ38" s="77">
        <f>COUNTIF(D38:AH38,"RTT")+'Fevrier 2020'!AH38</f>
        <v>0</v>
      </c>
      <c r="AK38" s="178">
        <f t="shared" si="13"/>
        <v>15</v>
      </c>
      <c r="AL38" s="92">
        <f>COUNTIF(D38:AH38,"CA")+'Fevrier 2020'!AJ38</f>
        <v>0</v>
      </c>
      <c r="AM38" s="167">
        <f t="shared" si="14"/>
        <v>25</v>
      </c>
      <c r="AN38" s="310"/>
      <c r="AO38" s="92"/>
      <c r="AP38" s="81"/>
      <c r="AQ38" s="81">
        <f>COUNTIF(E38:AF38,"HS")</f>
        <v>0</v>
      </c>
      <c r="AR38" s="95"/>
      <c r="AS38" s="77"/>
      <c r="AT38" s="64"/>
      <c r="AU38" s="64">
        <f>COUNTIF(G38:AH38,"jdf")</f>
        <v>0</v>
      </c>
      <c r="AV38" s="90"/>
      <c r="AW38" s="118">
        <f ca="1">jaunesNum(B38:AH38)</f>
        <v>0</v>
      </c>
      <c r="AX38" s="120">
        <f>COUNTIF(G38:AJ38,"RF")+'Fevrier 2020'!AV38</f>
        <v>0</v>
      </c>
      <c r="AY38" s="162">
        <f t="shared" ca="1" si="16"/>
        <v>0</v>
      </c>
      <c r="AZ38" s="92"/>
      <c r="BA38" s="81"/>
      <c r="BB38" s="81">
        <f>COUNTIF(K38:AL38,"FR")</f>
        <v>0</v>
      </c>
      <c r="BC38" s="167"/>
    </row>
    <row r="39" spans="1:55" ht="2.25" customHeight="1" x14ac:dyDescent="0.25">
      <c r="A39" s="121"/>
      <c r="B39" s="132"/>
      <c r="C39" s="145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144"/>
      <c r="AI39" s="123"/>
      <c r="AJ39" s="77"/>
      <c r="AK39" s="178"/>
      <c r="AL39" s="92"/>
      <c r="AM39" s="167"/>
      <c r="AN39" s="310"/>
      <c r="AO39" s="92"/>
      <c r="AP39" s="81"/>
      <c r="AQ39" s="81"/>
      <c r="AR39" s="95"/>
      <c r="AS39" s="77"/>
      <c r="AT39" s="64"/>
      <c r="AU39" s="64"/>
      <c r="AV39" s="90"/>
      <c r="AW39" s="118"/>
      <c r="AX39" s="120">
        <f>COUNTIF(G39:AJ39,"RF")+'Fevrier 2020'!AV39</f>
        <v>0</v>
      </c>
      <c r="AY39" s="163"/>
      <c r="AZ39" s="92"/>
      <c r="BA39" s="81"/>
      <c r="BB39" s="81"/>
      <c r="BC39" s="167"/>
    </row>
    <row r="40" spans="1:55" ht="12" customHeight="1" thickBot="1" x14ac:dyDescent="0.3">
      <c r="A40" s="35" t="s">
        <v>47</v>
      </c>
      <c r="B40" s="43">
        <v>20</v>
      </c>
      <c r="C40" s="145"/>
      <c r="D40" s="39" t="s">
        <v>56</v>
      </c>
      <c r="E40" s="39">
        <v>20</v>
      </c>
      <c r="F40" s="39">
        <v>20</v>
      </c>
      <c r="G40" s="39">
        <v>20</v>
      </c>
      <c r="H40" s="39">
        <v>20</v>
      </c>
      <c r="I40" s="39">
        <v>20</v>
      </c>
      <c r="J40" s="39" t="s">
        <v>56</v>
      </c>
      <c r="K40" s="39" t="s">
        <v>56</v>
      </c>
      <c r="L40" s="39">
        <v>20</v>
      </c>
      <c r="M40" s="39">
        <v>20</v>
      </c>
      <c r="N40" s="39">
        <v>20</v>
      </c>
      <c r="O40" s="39">
        <v>20</v>
      </c>
      <c r="P40" s="39">
        <v>20</v>
      </c>
      <c r="Q40" s="39" t="s">
        <v>56</v>
      </c>
      <c r="R40" s="39" t="s">
        <v>56</v>
      </c>
      <c r="S40" s="39">
        <v>20</v>
      </c>
      <c r="T40" s="39">
        <v>20</v>
      </c>
      <c r="U40" s="39">
        <v>20</v>
      </c>
      <c r="V40" s="39">
        <v>20</v>
      </c>
      <c r="W40" s="39">
        <v>20</v>
      </c>
      <c r="X40" s="39" t="s">
        <v>56</v>
      </c>
      <c r="Y40" s="39" t="s">
        <v>56</v>
      </c>
      <c r="Z40" s="39">
        <v>20</v>
      </c>
      <c r="AA40" s="39">
        <v>20</v>
      </c>
      <c r="AB40" s="39">
        <v>20</v>
      </c>
      <c r="AC40" s="39">
        <v>20</v>
      </c>
      <c r="AD40" s="39">
        <v>20</v>
      </c>
      <c r="AE40" s="39" t="s">
        <v>56</v>
      </c>
      <c r="AF40" s="39" t="s">
        <v>56</v>
      </c>
      <c r="AG40" s="39">
        <v>20</v>
      </c>
      <c r="AH40" s="39">
        <v>20</v>
      </c>
      <c r="AI40" s="123"/>
      <c r="AJ40" s="77">
        <f>COUNTIF(D40:AH40,"RTT")+'Fevrier 2020'!AH40</f>
        <v>0</v>
      </c>
      <c r="AK40" s="178">
        <f t="shared" si="13"/>
        <v>15</v>
      </c>
      <c r="AL40" s="92">
        <f>COUNTIF(D40:AH40,"CA")+'Fevrier 2020'!AJ40</f>
        <v>0</v>
      </c>
      <c r="AM40" s="167">
        <f t="shared" si="14"/>
        <v>25</v>
      </c>
      <c r="AN40" s="310"/>
      <c r="AO40" s="92"/>
      <c r="AP40" s="81"/>
      <c r="AQ40" s="81">
        <f t="shared" ref="AQ40:AQ45" si="66">COUNTIF(E40:AF40,"HS")</f>
        <v>0</v>
      </c>
      <c r="AR40" s="95"/>
      <c r="AS40" s="77"/>
      <c r="AT40" s="64"/>
      <c r="AU40" s="64">
        <f t="shared" ref="AU40:AU45" si="67">COUNTIF(G40:AH40,"jdf")</f>
        <v>0</v>
      </c>
      <c r="AV40" s="90"/>
      <c r="AW40" s="118">
        <f t="shared" ca="1" si="15"/>
        <v>0</v>
      </c>
      <c r="AX40" s="120">
        <f>COUNTIF(G40:AJ40,"RF")+'Fevrier 2020'!AV40</f>
        <v>0</v>
      </c>
      <c r="AY40" s="162">
        <f t="shared" ca="1" si="16"/>
        <v>0</v>
      </c>
      <c r="AZ40" s="92"/>
      <c r="BA40" s="81"/>
      <c r="BB40" s="81">
        <f t="shared" ref="BB40:BB45" si="68">COUNTIF(K40:AL40,"FR")</f>
        <v>0</v>
      </c>
      <c r="BC40" s="167"/>
    </row>
    <row r="41" spans="1:55" ht="12" customHeight="1" x14ac:dyDescent="0.25">
      <c r="A41" s="284" t="s">
        <v>48</v>
      </c>
      <c r="B41" s="132">
        <v>21</v>
      </c>
      <c r="C41" s="145"/>
      <c r="D41" s="39" t="s">
        <v>56</v>
      </c>
      <c r="E41" s="39">
        <v>21</v>
      </c>
      <c r="F41" s="39">
        <v>21</v>
      </c>
      <c r="G41" s="39">
        <v>21</v>
      </c>
      <c r="H41" s="39">
        <v>21</v>
      </c>
      <c r="I41" s="39">
        <v>21</v>
      </c>
      <c r="J41" s="39" t="s">
        <v>56</v>
      </c>
      <c r="K41" s="39" t="s">
        <v>56</v>
      </c>
      <c r="L41" s="39">
        <v>21</v>
      </c>
      <c r="M41" s="39">
        <v>21</v>
      </c>
      <c r="N41" s="39">
        <v>21</v>
      </c>
      <c r="O41" s="39">
        <v>21</v>
      </c>
      <c r="P41" s="39">
        <v>21</v>
      </c>
      <c r="Q41" s="39" t="s">
        <v>56</v>
      </c>
      <c r="R41" s="39" t="s">
        <v>56</v>
      </c>
      <c r="S41" s="39">
        <v>21</v>
      </c>
      <c r="T41" s="39">
        <v>21</v>
      </c>
      <c r="U41" s="39">
        <v>21</v>
      </c>
      <c r="V41" s="39">
        <v>21</v>
      </c>
      <c r="W41" s="39">
        <v>21</v>
      </c>
      <c r="X41" s="39" t="s">
        <v>56</v>
      </c>
      <c r="Y41" s="39" t="s">
        <v>56</v>
      </c>
      <c r="Z41" s="39">
        <v>21</v>
      </c>
      <c r="AA41" s="39">
        <v>21</v>
      </c>
      <c r="AB41" s="39">
        <v>21</v>
      </c>
      <c r="AC41" s="39">
        <v>21</v>
      </c>
      <c r="AD41" s="39">
        <v>21</v>
      </c>
      <c r="AE41" s="39" t="s">
        <v>56</v>
      </c>
      <c r="AF41" s="39" t="s">
        <v>56</v>
      </c>
      <c r="AG41" s="39">
        <v>21</v>
      </c>
      <c r="AH41" s="39">
        <v>21</v>
      </c>
      <c r="AI41" s="123"/>
      <c r="AJ41" s="77">
        <f>COUNTIF(D41:AH41,"RTT")+'Fevrier 2020'!AH41</f>
        <v>0</v>
      </c>
      <c r="AK41" s="178">
        <f t="shared" si="13"/>
        <v>15</v>
      </c>
      <c r="AL41" s="92">
        <f>COUNTIF(D41:AH41,"CA")+'Fevrier 2020'!AJ41</f>
        <v>0</v>
      </c>
      <c r="AM41" s="167">
        <f t="shared" si="14"/>
        <v>25</v>
      </c>
      <c r="AN41" s="310"/>
      <c r="AO41" s="92"/>
      <c r="AP41" s="81"/>
      <c r="AQ41" s="81">
        <f t="shared" si="66"/>
        <v>0</v>
      </c>
      <c r="AR41" s="95"/>
      <c r="AS41" s="77"/>
      <c r="AT41" s="64"/>
      <c r="AU41" s="64">
        <f t="shared" si="67"/>
        <v>0</v>
      </c>
      <c r="AV41" s="90"/>
      <c r="AW41" s="118">
        <f t="shared" ca="1" si="15"/>
        <v>0</v>
      </c>
      <c r="AX41" s="120">
        <f>COUNTIF(G41:AJ41,"RF")+'Fevrier 2020'!AV41</f>
        <v>0</v>
      </c>
      <c r="AY41" s="162">
        <f t="shared" ca="1" si="16"/>
        <v>0</v>
      </c>
      <c r="AZ41" s="92"/>
      <c r="BA41" s="81"/>
      <c r="BB41" s="81">
        <f t="shared" si="68"/>
        <v>0</v>
      </c>
      <c r="BC41" s="167"/>
    </row>
    <row r="42" spans="1:55" s="6" customFormat="1" ht="12" customHeight="1" x14ac:dyDescent="0.25">
      <c r="A42" s="285"/>
      <c r="B42" s="132">
        <v>22</v>
      </c>
      <c r="C42" s="145"/>
      <c r="D42" s="39" t="s">
        <v>56</v>
      </c>
      <c r="E42" s="39">
        <v>22</v>
      </c>
      <c r="F42" s="39">
        <v>22</v>
      </c>
      <c r="G42" s="39">
        <v>22</v>
      </c>
      <c r="H42" s="39">
        <v>22</v>
      </c>
      <c r="I42" s="39">
        <v>22</v>
      </c>
      <c r="J42" s="39" t="s">
        <v>56</v>
      </c>
      <c r="K42" s="39" t="s">
        <v>56</v>
      </c>
      <c r="L42" s="39">
        <v>22</v>
      </c>
      <c r="M42" s="39">
        <v>22</v>
      </c>
      <c r="N42" s="39">
        <v>22</v>
      </c>
      <c r="O42" s="39">
        <v>22</v>
      </c>
      <c r="P42" s="39">
        <v>22</v>
      </c>
      <c r="Q42" s="39" t="s">
        <v>56</v>
      </c>
      <c r="R42" s="39" t="s">
        <v>56</v>
      </c>
      <c r="S42" s="39">
        <v>22</v>
      </c>
      <c r="T42" s="39">
        <v>22</v>
      </c>
      <c r="U42" s="39">
        <v>22</v>
      </c>
      <c r="V42" s="39">
        <v>22</v>
      </c>
      <c r="W42" s="39">
        <v>22</v>
      </c>
      <c r="X42" s="39" t="s">
        <v>56</v>
      </c>
      <c r="Y42" s="39" t="s">
        <v>56</v>
      </c>
      <c r="Z42" s="39">
        <v>22</v>
      </c>
      <c r="AA42" s="39">
        <v>22</v>
      </c>
      <c r="AB42" s="39">
        <v>22</v>
      </c>
      <c r="AC42" s="39">
        <v>22</v>
      </c>
      <c r="AD42" s="39">
        <v>22</v>
      </c>
      <c r="AE42" s="39" t="s">
        <v>56</v>
      </c>
      <c r="AF42" s="39" t="s">
        <v>56</v>
      </c>
      <c r="AG42" s="39">
        <v>22</v>
      </c>
      <c r="AH42" s="39">
        <v>22</v>
      </c>
      <c r="AI42" s="123"/>
      <c r="AJ42" s="77">
        <f>COUNTIF(D42:AH42,"RTT")+'Fevrier 2020'!AH42</f>
        <v>0</v>
      </c>
      <c r="AK42" s="178">
        <f t="shared" si="13"/>
        <v>15</v>
      </c>
      <c r="AL42" s="92">
        <f>COUNTIF(D42:AH42,"CA")+'Fevrier 2020'!AJ42</f>
        <v>0</v>
      </c>
      <c r="AM42" s="167">
        <f t="shared" si="14"/>
        <v>25</v>
      </c>
      <c r="AN42" s="310"/>
      <c r="AO42" s="92"/>
      <c r="AP42" s="81"/>
      <c r="AQ42" s="81">
        <f t="shared" si="66"/>
        <v>0</v>
      </c>
      <c r="AR42" s="95"/>
      <c r="AS42" s="77"/>
      <c r="AT42" s="64"/>
      <c r="AU42" s="64">
        <f t="shared" si="67"/>
        <v>0</v>
      </c>
      <c r="AV42" s="90"/>
      <c r="AW42" s="118">
        <f t="shared" ca="1" si="15"/>
        <v>0</v>
      </c>
      <c r="AX42" s="120">
        <f>COUNTIF(G42:AJ42,"RF")+'Fevrier 2020'!AV42</f>
        <v>0</v>
      </c>
      <c r="AY42" s="162">
        <f t="shared" ca="1" si="16"/>
        <v>0</v>
      </c>
      <c r="AZ42" s="92"/>
      <c r="BA42" s="81"/>
      <c r="BB42" s="81">
        <f t="shared" si="68"/>
        <v>0</v>
      </c>
      <c r="BC42" s="167"/>
    </row>
    <row r="43" spans="1:55" ht="1.5" customHeight="1" x14ac:dyDescent="0.25">
      <c r="A43" s="14"/>
      <c r="B43" s="132"/>
      <c r="C43" s="145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123"/>
      <c r="AJ43" s="77"/>
      <c r="AK43" s="178">
        <f t="shared" si="13"/>
        <v>15</v>
      </c>
      <c r="AL43" s="92">
        <f>COUNTIF(E43:AF43,"CA")</f>
        <v>0</v>
      </c>
      <c r="AM43" s="167">
        <f t="shared" si="14"/>
        <v>25</v>
      </c>
      <c r="AN43" s="310"/>
      <c r="AO43" s="92"/>
      <c r="AP43" s="81"/>
      <c r="AQ43" s="81">
        <f t="shared" si="66"/>
        <v>0</v>
      </c>
      <c r="AR43" s="95"/>
      <c r="AS43" s="77"/>
      <c r="AT43" s="64"/>
      <c r="AU43" s="64">
        <f t="shared" si="67"/>
        <v>0</v>
      </c>
      <c r="AV43" s="90"/>
      <c r="AW43" s="118"/>
      <c r="AX43" s="120">
        <f>COUNTIF(G43:AJ43,"RF")+'Fevrier 2020'!AV43</f>
        <v>0</v>
      </c>
      <c r="AY43" s="163"/>
      <c r="AZ43" s="92"/>
      <c r="BA43" s="81"/>
      <c r="BB43" s="81">
        <f t="shared" si="68"/>
        <v>0</v>
      </c>
      <c r="BC43" s="167"/>
    </row>
    <row r="44" spans="1:55" ht="12" customHeight="1" x14ac:dyDescent="0.25">
      <c r="A44" s="36" t="s">
        <v>49</v>
      </c>
      <c r="B44" s="133">
        <v>23</v>
      </c>
      <c r="C44" s="145"/>
      <c r="D44" s="39" t="s">
        <v>56</v>
      </c>
      <c r="E44" s="39">
        <v>23</v>
      </c>
      <c r="F44" s="39">
        <v>23</v>
      </c>
      <c r="G44" s="39">
        <v>23</v>
      </c>
      <c r="H44" s="39">
        <v>23</v>
      </c>
      <c r="I44" s="39">
        <v>23</v>
      </c>
      <c r="J44" s="39" t="s">
        <v>56</v>
      </c>
      <c r="K44" s="39" t="s">
        <v>56</v>
      </c>
      <c r="L44" s="39">
        <v>23</v>
      </c>
      <c r="M44" s="39">
        <v>23</v>
      </c>
      <c r="N44" s="39">
        <v>23</v>
      </c>
      <c r="O44" s="39">
        <v>23</v>
      </c>
      <c r="P44" s="39">
        <v>23</v>
      </c>
      <c r="Q44" s="39" t="s">
        <v>56</v>
      </c>
      <c r="R44" s="39" t="s">
        <v>56</v>
      </c>
      <c r="S44" s="39">
        <v>23</v>
      </c>
      <c r="T44" s="39">
        <v>23</v>
      </c>
      <c r="U44" s="39">
        <v>23</v>
      </c>
      <c r="V44" s="39">
        <v>23</v>
      </c>
      <c r="W44" s="39">
        <v>23</v>
      </c>
      <c r="X44" s="39" t="s">
        <v>56</v>
      </c>
      <c r="Y44" s="39" t="s">
        <v>56</v>
      </c>
      <c r="Z44" s="39">
        <v>23</v>
      </c>
      <c r="AA44" s="39">
        <v>23</v>
      </c>
      <c r="AB44" s="39">
        <v>23</v>
      </c>
      <c r="AC44" s="39">
        <v>23</v>
      </c>
      <c r="AD44" s="39">
        <v>23</v>
      </c>
      <c r="AE44" s="39" t="s">
        <v>56</v>
      </c>
      <c r="AF44" s="39" t="s">
        <v>56</v>
      </c>
      <c r="AG44" s="39">
        <v>23</v>
      </c>
      <c r="AH44" s="39">
        <v>23</v>
      </c>
      <c r="AI44" s="123"/>
      <c r="AJ44" s="77">
        <f>COUNTIF(D44:AH44,"RTT")+'Fevrier 2020'!AH44</f>
        <v>0</v>
      </c>
      <c r="AK44" s="178">
        <f t="shared" si="13"/>
        <v>15</v>
      </c>
      <c r="AL44" s="92">
        <f>COUNTIF(D44:AH44,"CA")+'Fevrier 2020'!AJ44</f>
        <v>0</v>
      </c>
      <c r="AM44" s="167">
        <f t="shared" si="14"/>
        <v>25</v>
      </c>
      <c r="AN44" s="310"/>
      <c r="AO44" s="92"/>
      <c r="AP44" s="81"/>
      <c r="AQ44" s="81">
        <f t="shared" si="66"/>
        <v>0</v>
      </c>
      <c r="AR44" s="95"/>
      <c r="AS44" s="77"/>
      <c r="AT44" s="64"/>
      <c r="AU44" s="64">
        <f t="shared" si="67"/>
        <v>0</v>
      </c>
      <c r="AV44" s="90"/>
      <c r="AW44" s="118">
        <f t="shared" ca="1" si="15"/>
        <v>0</v>
      </c>
      <c r="AX44" s="120">
        <f>COUNTIF(G44:AJ44,"RF")+'Fevrier 2020'!AV44</f>
        <v>0</v>
      </c>
      <c r="AY44" s="162">
        <f t="shared" ca="1" si="16"/>
        <v>0</v>
      </c>
      <c r="AZ44" s="92"/>
      <c r="BA44" s="81"/>
      <c r="BB44" s="81">
        <f t="shared" si="68"/>
        <v>0</v>
      </c>
      <c r="BC44" s="167"/>
    </row>
    <row r="45" spans="1:55" s="6" customFormat="1" ht="12" customHeight="1" x14ac:dyDescent="0.25">
      <c r="A45" s="37" t="s">
        <v>50</v>
      </c>
      <c r="B45" s="137">
        <v>24</v>
      </c>
      <c r="C45" s="145"/>
      <c r="D45" s="39" t="str">
        <f t="shared" ref="D45:AF45" si="69">IF(OR(WEEKDAY(D3,2)=6,WEEKDAY(D3,2)=7),"RH","")</f>
        <v>RH</v>
      </c>
      <c r="E45" s="39" t="str">
        <f t="shared" si="69"/>
        <v/>
      </c>
      <c r="F45" s="39" t="str">
        <f t="shared" si="69"/>
        <v/>
      </c>
      <c r="G45" s="39" t="str">
        <f t="shared" si="69"/>
        <v/>
      </c>
      <c r="H45" s="39" t="str">
        <f t="shared" si="69"/>
        <v/>
      </c>
      <c r="I45" s="39" t="str">
        <f t="shared" si="69"/>
        <v/>
      </c>
      <c r="J45" s="39" t="str">
        <f t="shared" ref="J45" si="70">IF(OR(WEEKDAY(J3,2)=6,WEEKDAY(J3,2)=7),"RH","")</f>
        <v>RH</v>
      </c>
      <c r="K45" s="39" t="str">
        <f t="shared" si="69"/>
        <v>RH</v>
      </c>
      <c r="L45" s="39" t="str">
        <f t="shared" ref="L45" si="71">IF(OR(WEEKDAY(L3,2)=6,WEEKDAY(L3,2)=7),"RH","")</f>
        <v/>
      </c>
      <c r="M45" s="39" t="str">
        <f t="shared" si="69"/>
        <v/>
      </c>
      <c r="N45" s="39" t="str">
        <f t="shared" si="69"/>
        <v/>
      </c>
      <c r="O45" s="39" t="str">
        <f t="shared" si="69"/>
        <v/>
      </c>
      <c r="P45" s="39" t="str">
        <f t="shared" si="69"/>
        <v/>
      </c>
      <c r="Q45" s="39" t="str">
        <f t="shared" ref="Q45" si="72">IF(OR(WEEKDAY(Q3,2)=6,WEEKDAY(Q3,2)=7),"RH","")</f>
        <v>RH</v>
      </c>
      <c r="R45" s="39" t="str">
        <f t="shared" si="69"/>
        <v>RH</v>
      </c>
      <c r="S45" s="39" t="str">
        <f t="shared" ref="S45" si="73">IF(OR(WEEKDAY(S3,2)=6,WEEKDAY(S3,2)=7),"RH","")</f>
        <v/>
      </c>
      <c r="T45" s="39" t="str">
        <f t="shared" si="69"/>
        <v/>
      </c>
      <c r="U45" s="39" t="str">
        <f t="shared" si="69"/>
        <v/>
      </c>
      <c r="V45" s="39" t="str">
        <f t="shared" si="69"/>
        <v/>
      </c>
      <c r="W45" s="39" t="str">
        <f t="shared" si="69"/>
        <v/>
      </c>
      <c r="X45" s="39" t="str">
        <f t="shared" ref="X45" si="74">IF(OR(WEEKDAY(X3,2)=6,WEEKDAY(X3,2)=7),"RH","")</f>
        <v>RH</v>
      </c>
      <c r="Y45" s="39" t="str">
        <f t="shared" si="69"/>
        <v>RH</v>
      </c>
      <c r="Z45" s="39" t="str">
        <f t="shared" ref="Z45" si="75">IF(OR(WEEKDAY(Z3,2)=6,WEEKDAY(Z3,2)=7),"RH","")</f>
        <v/>
      </c>
      <c r="AA45" s="39" t="str">
        <f t="shared" si="69"/>
        <v/>
      </c>
      <c r="AB45" s="39" t="str">
        <f t="shared" si="69"/>
        <v/>
      </c>
      <c r="AC45" s="39" t="str">
        <f t="shared" si="69"/>
        <v/>
      </c>
      <c r="AD45" s="39" t="str">
        <f t="shared" si="69"/>
        <v/>
      </c>
      <c r="AE45" s="39" t="str">
        <f t="shared" ref="AE45" si="76">IF(OR(WEEKDAY(AE3,2)=6,WEEKDAY(AE3,2)=7),"RH","")</f>
        <v>RH</v>
      </c>
      <c r="AF45" s="39" t="str">
        <f t="shared" si="69"/>
        <v>RH</v>
      </c>
      <c r="AG45" s="39" t="str">
        <f t="shared" ref="AG45" si="77">IF(OR(WEEKDAY(AG3,2)=6,WEEKDAY(AG3,2)=7),"RH","")</f>
        <v/>
      </c>
      <c r="AH45" s="39" t="str">
        <f t="shared" ref="AH45" si="78">IF(OR(WEEKDAY(AH3,2)=6,WEEKDAY(AH3,2)=7),"RH","")</f>
        <v/>
      </c>
      <c r="AI45" s="123"/>
      <c r="AJ45" s="77">
        <f>COUNTIF(D45:AH45,"RTT")+'Fevrier 2020'!AH45</f>
        <v>0</v>
      </c>
      <c r="AK45" s="178">
        <f t="shared" si="13"/>
        <v>15</v>
      </c>
      <c r="AL45" s="92">
        <f>COUNTIF(D45:AH45,"CA")+'Fevrier 2020'!AJ45</f>
        <v>0</v>
      </c>
      <c r="AM45" s="167">
        <f t="shared" si="14"/>
        <v>25</v>
      </c>
      <c r="AN45" s="310"/>
      <c r="AO45" s="92"/>
      <c r="AP45" s="81"/>
      <c r="AQ45" s="81">
        <f t="shared" si="66"/>
        <v>0</v>
      </c>
      <c r="AR45" s="95"/>
      <c r="AS45" s="77"/>
      <c r="AT45" s="64"/>
      <c r="AU45" s="64">
        <f t="shared" si="67"/>
        <v>0</v>
      </c>
      <c r="AV45" s="90"/>
      <c r="AW45" s="118">
        <f t="shared" ca="1" si="15"/>
        <v>0</v>
      </c>
      <c r="AX45" s="120">
        <f>COUNTIF(G45:AJ45,"RF")+'Fevrier 2020'!AV45</f>
        <v>0</v>
      </c>
      <c r="AY45" s="162">
        <f t="shared" ca="1" si="16"/>
        <v>0</v>
      </c>
      <c r="AZ45" s="92"/>
      <c r="BA45" s="81"/>
      <c r="BB45" s="81">
        <f t="shared" si="68"/>
        <v>0</v>
      </c>
      <c r="BC45" s="167"/>
    </row>
    <row r="46" spans="1:55" s="5" customFormat="1" ht="2.25" customHeight="1" x14ac:dyDescent="0.25">
      <c r="A46" s="15"/>
      <c r="B46" s="138"/>
      <c r="C46" s="145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123"/>
      <c r="AJ46" s="77"/>
      <c r="AK46" s="178"/>
      <c r="AL46" s="92"/>
      <c r="AM46" s="167"/>
      <c r="AN46" s="310"/>
      <c r="AO46" s="92"/>
      <c r="AP46" s="81"/>
      <c r="AQ46" s="81"/>
      <c r="AR46" s="95"/>
      <c r="AS46" s="77"/>
      <c r="AT46" s="64"/>
      <c r="AU46" s="64"/>
      <c r="AV46" s="90"/>
      <c r="AW46" s="118"/>
      <c r="AX46" s="120">
        <f>COUNTIF(G46:AJ46,"RF")+'Fevrier 2020'!AV46</f>
        <v>0</v>
      </c>
      <c r="AY46" s="163"/>
      <c r="AZ46" s="92"/>
      <c r="BA46" s="81"/>
      <c r="BB46" s="81"/>
      <c r="BC46" s="167"/>
    </row>
    <row r="47" spans="1:55" ht="12" customHeight="1" x14ac:dyDescent="0.25">
      <c r="A47" s="286" t="s">
        <v>51</v>
      </c>
      <c r="B47" s="139">
        <v>25</v>
      </c>
      <c r="C47" s="152"/>
      <c r="D47" s="39" t="s">
        <v>56</v>
      </c>
      <c r="E47" s="39">
        <v>25</v>
      </c>
      <c r="F47" s="39">
        <v>25</v>
      </c>
      <c r="G47" s="39">
        <v>25</v>
      </c>
      <c r="H47" s="39">
        <v>25</v>
      </c>
      <c r="I47" s="39">
        <v>25</v>
      </c>
      <c r="J47" s="39" t="s">
        <v>56</v>
      </c>
      <c r="K47" s="39" t="s">
        <v>56</v>
      </c>
      <c r="L47" s="39">
        <v>25</v>
      </c>
      <c r="M47" s="39">
        <v>25</v>
      </c>
      <c r="N47" s="39">
        <v>25</v>
      </c>
      <c r="O47" s="39">
        <v>25</v>
      </c>
      <c r="P47" s="39">
        <v>25</v>
      </c>
      <c r="Q47" s="39" t="s">
        <v>56</v>
      </c>
      <c r="R47" s="39" t="s">
        <v>56</v>
      </c>
      <c r="S47" s="39">
        <v>25</v>
      </c>
      <c r="T47" s="39">
        <v>25</v>
      </c>
      <c r="U47" s="39">
        <v>25</v>
      </c>
      <c r="V47" s="39">
        <v>25</v>
      </c>
      <c r="W47" s="39">
        <v>25</v>
      </c>
      <c r="X47" s="39" t="s">
        <v>56</v>
      </c>
      <c r="Y47" s="39" t="s">
        <v>56</v>
      </c>
      <c r="Z47" s="39">
        <v>25</v>
      </c>
      <c r="AA47" s="39">
        <v>25</v>
      </c>
      <c r="AB47" s="39">
        <v>25</v>
      </c>
      <c r="AC47" s="39">
        <v>25</v>
      </c>
      <c r="AD47" s="39">
        <v>25</v>
      </c>
      <c r="AE47" s="39" t="s">
        <v>56</v>
      </c>
      <c r="AF47" s="39" t="s">
        <v>56</v>
      </c>
      <c r="AG47" s="39">
        <v>25</v>
      </c>
      <c r="AH47" s="39">
        <v>25</v>
      </c>
      <c r="AI47" s="123"/>
      <c r="AJ47" s="77">
        <f>COUNTIF(D47:AH47,"RTT")+'Fevrier 2020'!AH47</f>
        <v>0</v>
      </c>
      <c r="AK47" s="178">
        <f>0 -(AJ47)</f>
        <v>0</v>
      </c>
      <c r="AL47" s="92">
        <f>COUNTIF(D47:AH47,"CA")+'Fevrier 2020'!AJ47</f>
        <v>0</v>
      </c>
      <c r="AM47" s="167">
        <f t="shared" si="14"/>
        <v>25</v>
      </c>
      <c r="AN47" s="310"/>
      <c r="AO47" s="92"/>
      <c r="AP47" s="81"/>
      <c r="AQ47" s="81">
        <f>COUNTIF(E47:AF47,"HS")</f>
        <v>0</v>
      </c>
      <c r="AR47" s="95"/>
      <c r="AS47" s="77"/>
      <c r="AT47" s="64"/>
      <c r="AU47" s="64">
        <f>COUNTIF(G47:AH47,"jdf")</f>
        <v>0</v>
      </c>
      <c r="AV47" s="90"/>
      <c r="AW47" s="118">
        <f t="shared" ca="1" si="15"/>
        <v>0</v>
      </c>
      <c r="AX47" s="120">
        <f>COUNTIF(G47:AJ47,"RF")+'Fevrier 2020'!AV47</f>
        <v>0</v>
      </c>
      <c r="AY47" s="162">
        <f t="shared" ca="1" si="16"/>
        <v>0</v>
      </c>
      <c r="AZ47" s="92"/>
      <c r="BA47" s="81"/>
      <c r="BB47" s="81">
        <f>COUNTIF(K47:AL47,"FR")</f>
        <v>0</v>
      </c>
      <c r="BC47" s="167"/>
    </row>
    <row r="48" spans="1:55" ht="12" customHeight="1" x14ac:dyDescent="0.25">
      <c r="A48" s="287"/>
      <c r="B48" s="139">
        <v>26</v>
      </c>
      <c r="C48" s="153"/>
      <c r="D48" s="39" t="s">
        <v>56</v>
      </c>
      <c r="E48" s="39">
        <v>26</v>
      </c>
      <c r="F48" s="39">
        <v>26</v>
      </c>
      <c r="G48" s="39">
        <v>26</v>
      </c>
      <c r="H48" s="39">
        <v>26</v>
      </c>
      <c r="I48" s="39">
        <v>26</v>
      </c>
      <c r="J48" s="39" t="s">
        <v>56</v>
      </c>
      <c r="K48" s="39" t="s">
        <v>56</v>
      </c>
      <c r="L48" s="39">
        <v>26</v>
      </c>
      <c r="M48" s="39">
        <v>26</v>
      </c>
      <c r="N48" s="39">
        <v>26</v>
      </c>
      <c r="O48" s="39">
        <v>26</v>
      </c>
      <c r="P48" s="39">
        <v>26</v>
      </c>
      <c r="Q48" s="39" t="s">
        <v>56</v>
      </c>
      <c r="R48" s="39" t="s">
        <v>56</v>
      </c>
      <c r="S48" s="39">
        <v>26</v>
      </c>
      <c r="T48" s="39">
        <v>26</v>
      </c>
      <c r="U48" s="39">
        <v>26</v>
      </c>
      <c r="V48" s="39">
        <v>26</v>
      </c>
      <c r="W48" s="39">
        <v>26</v>
      </c>
      <c r="X48" s="39" t="s">
        <v>56</v>
      </c>
      <c r="Y48" s="39" t="s">
        <v>56</v>
      </c>
      <c r="Z48" s="39">
        <v>26</v>
      </c>
      <c r="AA48" s="39">
        <v>26</v>
      </c>
      <c r="AB48" s="39">
        <v>26</v>
      </c>
      <c r="AC48" s="39">
        <v>26</v>
      </c>
      <c r="AD48" s="39">
        <v>26</v>
      </c>
      <c r="AE48" s="39" t="s">
        <v>56</v>
      </c>
      <c r="AF48" s="39" t="s">
        <v>56</v>
      </c>
      <c r="AG48" s="39">
        <v>26</v>
      </c>
      <c r="AH48" s="39">
        <v>26</v>
      </c>
      <c r="AI48" s="123"/>
      <c r="AJ48" s="77">
        <f>COUNTIF(D48:AH48,"RTT")+'Fevrier 2020'!AH48</f>
        <v>0</v>
      </c>
      <c r="AK48" s="178">
        <f>0 -(AJ48)</f>
        <v>0</v>
      </c>
      <c r="AL48" s="92">
        <f>COUNTIF(D48:AH48,"CA")+'Fevrier 2020'!AJ48</f>
        <v>0</v>
      </c>
      <c r="AM48" s="167">
        <f t="shared" si="14"/>
        <v>25</v>
      </c>
      <c r="AN48" s="310"/>
      <c r="AO48" s="92"/>
      <c r="AP48" s="81"/>
      <c r="AQ48" s="81">
        <f>COUNTIF(E48:AF48,"HS")</f>
        <v>0</v>
      </c>
      <c r="AR48" s="95"/>
      <c r="AS48" s="77"/>
      <c r="AT48" s="64"/>
      <c r="AU48" s="64">
        <f>COUNTIF(G48:AH48,"jdf")</f>
        <v>0</v>
      </c>
      <c r="AV48" s="90"/>
      <c r="AW48" s="118">
        <f t="shared" ca="1" si="15"/>
        <v>0</v>
      </c>
      <c r="AX48" s="120">
        <f>COUNTIF(G48:AJ48,"RF")+'Fevrier 2020'!AV48</f>
        <v>0</v>
      </c>
      <c r="AY48" s="162">
        <f t="shared" ca="1" si="16"/>
        <v>0</v>
      </c>
      <c r="AZ48" s="92"/>
      <c r="BA48" s="81"/>
      <c r="BB48" s="81">
        <f>COUNTIF(K48:AL48,"FR")</f>
        <v>0</v>
      </c>
      <c r="BC48" s="167"/>
    </row>
    <row r="49" spans="1:55" ht="12" customHeight="1" x14ac:dyDescent="0.25">
      <c r="A49" s="287"/>
      <c r="B49" s="139">
        <v>27</v>
      </c>
      <c r="C49" s="150"/>
      <c r="D49" s="39" t="str">
        <f t="shared" ref="D49:AF49" si="79">IF(OR(WEEKDAY(D3,2)=6,WEEKDAY(D3,2)=7,WEEKDAY(D3,2)=3),"RH","")</f>
        <v>RH</v>
      </c>
      <c r="E49" s="39" t="str">
        <f t="shared" si="79"/>
        <v/>
      </c>
      <c r="F49" s="39" t="str">
        <f t="shared" si="79"/>
        <v/>
      </c>
      <c r="G49" s="39" t="str">
        <f t="shared" si="79"/>
        <v>RH</v>
      </c>
      <c r="H49" s="39" t="str">
        <f t="shared" si="79"/>
        <v/>
      </c>
      <c r="I49" s="39" t="str">
        <f t="shared" si="79"/>
        <v/>
      </c>
      <c r="J49" s="39" t="str">
        <f t="shared" si="79"/>
        <v>RH</v>
      </c>
      <c r="K49" s="39" t="str">
        <f t="shared" si="79"/>
        <v>RH</v>
      </c>
      <c r="L49" s="39" t="str">
        <f t="shared" si="79"/>
        <v/>
      </c>
      <c r="M49" s="39" t="str">
        <f t="shared" si="79"/>
        <v/>
      </c>
      <c r="N49" s="39" t="str">
        <f t="shared" si="79"/>
        <v>RH</v>
      </c>
      <c r="O49" s="39" t="str">
        <f t="shared" si="79"/>
        <v/>
      </c>
      <c r="P49" s="39" t="str">
        <f t="shared" si="79"/>
        <v/>
      </c>
      <c r="Q49" s="39" t="str">
        <f t="shared" ref="Q49" si="80">IF(OR(WEEKDAY(Q3,2)=6,WEEKDAY(Q3,2)=7,WEEKDAY(Q3,2)=3),"RH","")</f>
        <v>RH</v>
      </c>
      <c r="R49" s="39" t="str">
        <f t="shared" si="79"/>
        <v>RH</v>
      </c>
      <c r="S49" s="39" t="str">
        <f t="shared" si="79"/>
        <v/>
      </c>
      <c r="T49" s="39" t="str">
        <f t="shared" si="79"/>
        <v/>
      </c>
      <c r="U49" s="39" t="str">
        <f t="shared" si="79"/>
        <v>RH</v>
      </c>
      <c r="V49" s="39" t="str">
        <f t="shared" si="79"/>
        <v/>
      </c>
      <c r="W49" s="39" t="str">
        <f t="shared" si="79"/>
        <v/>
      </c>
      <c r="X49" s="39" t="str">
        <f t="shared" ref="X49" si="81">IF(OR(WEEKDAY(X3,2)=6,WEEKDAY(X3,2)=7,WEEKDAY(X3,2)=3),"RH","")</f>
        <v>RH</v>
      </c>
      <c r="Y49" s="39" t="str">
        <f t="shared" si="79"/>
        <v>RH</v>
      </c>
      <c r="Z49" s="39" t="str">
        <f t="shared" si="79"/>
        <v/>
      </c>
      <c r="AA49" s="39" t="str">
        <f t="shared" si="79"/>
        <v/>
      </c>
      <c r="AB49" s="39" t="str">
        <f t="shared" si="79"/>
        <v>RH</v>
      </c>
      <c r="AC49" s="39" t="str">
        <f t="shared" si="79"/>
        <v/>
      </c>
      <c r="AD49" s="39" t="str">
        <f t="shared" si="79"/>
        <v/>
      </c>
      <c r="AE49" s="39" t="str">
        <f t="shared" si="79"/>
        <v>RH</v>
      </c>
      <c r="AF49" s="39" t="str">
        <f t="shared" si="79"/>
        <v>RH</v>
      </c>
      <c r="AG49" s="39" t="str">
        <f t="shared" ref="AG49:AH49" si="82">IF(OR(WEEKDAY(AG3,2)=6,WEEKDAY(AG3,2)=7,WEEKDAY(AG3,2)=3),"RH","")</f>
        <v/>
      </c>
      <c r="AH49" s="144" t="str">
        <f t="shared" si="82"/>
        <v/>
      </c>
      <c r="AI49" s="123"/>
      <c r="AJ49" s="77">
        <f>COUNTIF(D49:AH49,"RTT")+'Fevrier 2020'!AH49</f>
        <v>0</v>
      </c>
      <c r="AK49" s="178">
        <f t="shared" si="13"/>
        <v>15</v>
      </c>
      <c r="AL49" s="92">
        <f>COUNTIF(D49:AH49,"CA")+'Fevrier 2020'!AJ49</f>
        <v>0</v>
      </c>
      <c r="AM49" s="167">
        <f t="shared" si="14"/>
        <v>25</v>
      </c>
      <c r="AN49" s="310"/>
      <c r="AO49" s="92"/>
      <c r="AP49" s="81"/>
      <c r="AQ49" s="81">
        <f>COUNTIF(E49:AF49,"HS")</f>
        <v>0</v>
      </c>
      <c r="AR49" s="95"/>
      <c r="AS49" s="77"/>
      <c r="AT49" s="64"/>
      <c r="AU49" s="64">
        <f>COUNTIF(G49:AH49,"jdf")</f>
        <v>0</v>
      </c>
      <c r="AV49" s="90"/>
      <c r="AW49" s="118">
        <f ca="1">jaunesNum(B49:AH49)</f>
        <v>0</v>
      </c>
      <c r="AX49" s="120">
        <f>COUNTIF(G49:AJ49,"RF")+'Fevrier 2020'!AV49</f>
        <v>0</v>
      </c>
      <c r="AY49" s="162">
        <f t="shared" ca="1" si="16"/>
        <v>0</v>
      </c>
      <c r="AZ49" s="92"/>
      <c r="BA49" s="81"/>
      <c r="BB49" s="81">
        <f>COUNTIF(K49:AL49,"FR")</f>
        <v>0</v>
      </c>
      <c r="BC49" s="167"/>
    </row>
    <row r="50" spans="1:55" ht="12" customHeight="1" thickBot="1" x14ac:dyDescent="0.3">
      <c r="A50" s="287"/>
      <c r="B50" s="139"/>
      <c r="C50" s="150"/>
      <c r="D50" s="39" t="str">
        <f t="shared" ref="D50:AF50" si="83">IF(OR(WEEKDAY(D3,2)=6,WEEKDAY(D3,2)=7,WEEKDAY(D3,2)=4),"RH","")</f>
        <v>RH</v>
      </c>
      <c r="E50" s="39" t="str">
        <f t="shared" si="83"/>
        <v/>
      </c>
      <c r="F50" s="39" t="str">
        <f t="shared" si="83"/>
        <v/>
      </c>
      <c r="G50" s="39" t="str">
        <f t="shared" si="83"/>
        <v/>
      </c>
      <c r="H50" s="39" t="str">
        <f t="shared" si="83"/>
        <v>RH</v>
      </c>
      <c r="I50" s="39" t="str">
        <f t="shared" si="83"/>
        <v/>
      </c>
      <c r="J50" s="39" t="str">
        <f t="shared" si="83"/>
        <v>RH</v>
      </c>
      <c r="K50" s="39" t="str">
        <f t="shared" si="83"/>
        <v>RH</v>
      </c>
      <c r="L50" s="39" t="str">
        <f t="shared" si="83"/>
        <v/>
      </c>
      <c r="M50" s="39" t="str">
        <f t="shared" si="83"/>
        <v/>
      </c>
      <c r="N50" s="39" t="str">
        <f t="shared" si="83"/>
        <v/>
      </c>
      <c r="O50" s="39" t="str">
        <f t="shared" si="83"/>
        <v>RH</v>
      </c>
      <c r="P50" s="39" t="str">
        <f t="shared" si="83"/>
        <v/>
      </c>
      <c r="Q50" s="39" t="str">
        <f t="shared" ref="Q50" si="84">IF(OR(WEEKDAY(Q3,2)=6,WEEKDAY(Q3,2)=7,WEEKDAY(Q3,2)=4),"RH","")</f>
        <v>RH</v>
      </c>
      <c r="R50" s="39" t="str">
        <f t="shared" si="83"/>
        <v>RH</v>
      </c>
      <c r="S50" s="39" t="str">
        <f t="shared" si="83"/>
        <v/>
      </c>
      <c r="T50" s="39" t="str">
        <f t="shared" si="83"/>
        <v/>
      </c>
      <c r="U50" s="39" t="str">
        <f t="shared" si="83"/>
        <v/>
      </c>
      <c r="V50" s="39" t="str">
        <f t="shared" si="83"/>
        <v>RH</v>
      </c>
      <c r="W50" s="39" t="str">
        <f t="shared" si="83"/>
        <v/>
      </c>
      <c r="X50" s="39" t="str">
        <f t="shared" ref="X50" si="85">IF(OR(WEEKDAY(X3,2)=6,WEEKDAY(X3,2)=7,WEEKDAY(X3,2)=4),"RH","")</f>
        <v>RH</v>
      </c>
      <c r="Y50" s="39" t="str">
        <f t="shared" si="83"/>
        <v>RH</v>
      </c>
      <c r="Z50" s="39" t="str">
        <f t="shared" si="83"/>
        <v/>
      </c>
      <c r="AA50" s="39" t="str">
        <f t="shared" si="83"/>
        <v/>
      </c>
      <c r="AB50" s="39" t="str">
        <f t="shared" si="83"/>
        <v/>
      </c>
      <c r="AC50" s="39" t="str">
        <f t="shared" si="83"/>
        <v>RH</v>
      </c>
      <c r="AD50" s="39" t="str">
        <f t="shared" si="83"/>
        <v/>
      </c>
      <c r="AE50" s="39" t="str">
        <f t="shared" si="83"/>
        <v>RH</v>
      </c>
      <c r="AF50" s="39" t="str">
        <f t="shared" si="83"/>
        <v>RH</v>
      </c>
      <c r="AG50" s="39" t="str">
        <f t="shared" ref="AG50:AH50" si="86">IF(OR(WEEKDAY(AG3,2)=6,WEEKDAY(AG3,2)=7,WEEKDAY(AG3,2)=4),"RH","")</f>
        <v/>
      </c>
      <c r="AH50" s="144" t="str">
        <f t="shared" si="86"/>
        <v/>
      </c>
      <c r="AI50" s="123"/>
      <c r="AJ50" s="169">
        <f>COUNTIF(D50:AH50,"RTT")+'Fevrier 2020'!AH50</f>
        <v>0</v>
      </c>
      <c r="AK50" s="179">
        <f t="shared" si="13"/>
        <v>15</v>
      </c>
      <c r="AL50" s="180">
        <f>COUNTIF(D50:AH50,"CA")+'Fevrier 2020'!AJ50</f>
        <v>0</v>
      </c>
      <c r="AM50" s="181">
        <f t="shared" si="14"/>
        <v>25</v>
      </c>
      <c r="AN50" s="311"/>
      <c r="AO50" s="83"/>
      <c r="AP50" s="85"/>
      <c r="AQ50" s="85">
        <f>COUNTIF(E50:AF50,"HS")</f>
        <v>0</v>
      </c>
      <c r="AR50" s="96"/>
      <c r="AS50" s="67"/>
      <c r="AT50" s="68"/>
      <c r="AU50" s="68">
        <f>COUNTIF(G50:AH50,"jdf")</f>
        <v>0</v>
      </c>
      <c r="AV50" s="91"/>
      <c r="AW50" s="159">
        <f t="shared" ca="1" si="15"/>
        <v>0</v>
      </c>
      <c r="AX50" s="120">
        <f>COUNTIF(G50:AJ50,"RF")+'Fevrier 2020'!AV50</f>
        <v>0</v>
      </c>
      <c r="AY50" s="164">
        <f t="shared" ca="1" si="16"/>
        <v>0</v>
      </c>
      <c r="AZ50" s="83"/>
      <c r="BA50" s="85"/>
      <c r="BB50" s="85">
        <f>COUNTIF(K50:AL50,"FR")</f>
        <v>0</v>
      </c>
      <c r="BC50" s="168"/>
    </row>
    <row r="51" spans="1:55" ht="17.25" customHeight="1" thickBot="1" x14ac:dyDescent="0.3">
      <c r="A51" s="263" t="s">
        <v>0</v>
      </c>
      <c r="B51" s="304"/>
      <c r="C51" s="154"/>
      <c r="D51" s="56">
        <f>COUNT(D5:D50)</f>
        <v>0</v>
      </c>
      <c r="E51" s="56">
        <f t="shared" ref="E51:AF51" si="87">COUNT(E5:E50)</f>
        <v>14</v>
      </c>
      <c r="F51" s="56">
        <f t="shared" si="87"/>
        <v>14</v>
      </c>
      <c r="G51" s="56">
        <f t="shared" si="87"/>
        <v>14</v>
      </c>
      <c r="H51" s="56">
        <f t="shared" si="87"/>
        <v>14</v>
      </c>
      <c r="I51" s="56">
        <f t="shared" si="87"/>
        <v>14</v>
      </c>
      <c r="J51" s="56">
        <f t="shared" si="87"/>
        <v>0</v>
      </c>
      <c r="K51" s="56">
        <f t="shared" si="87"/>
        <v>0</v>
      </c>
      <c r="L51" s="56">
        <f t="shared" si="87"/>
        <v>14</v>
      </c>
      <c r="M51" s="56">
        <f t="shared" si="87"/>
        <v>14</v>
      </c>
      <c r="N51" s="56">
        <f t="shared" si="87"/>
        <v>14</v>
      </c>
      <c r="O51" s="56">
        <f t="shared" si="87"/>
        <v>14</v>
      </c>
      <c r="P51" s="56">
        <f t="shared" si="87"/>
        <v>14</v>
      </c>
      <c r="Q51" s="56">
        <f t="shared" si="87"/>
        <v>0</v>
      </c>
      <c r="R51" s="56">
        <f t="shared" si="87"/>
        <v>0</v>
      </c>
      <c r="S51" s="56">
        <f t="shared" si="87"/>
        <v>14</v>
      </c>
      <c r="T51" s="56">
        <f t="shared" si="87"/>
        <v>14</v>
      </c>
      <c r="U51" s="56">
        <f t="shared" si="87"/>
        <v>14</v>
      </c>
      <c r="V51" s="56">
        <f t="shared" si="87"/>
        <v>14</v>
      </c>
      <c r="W51" s="56">
        <f t="shared" si="87"/>
        <v>14</v>
      </c>
      <c r="X51" s="56">
        <f t="shared" si="87"/>
        <v>0</v>
      </c>
      <c r="Y51" s="56">
        <f t="shared" si="87"/>
        <v>0</v>
      </c>
      <c r="Z51" s="56">
        <f t="shared" si="87"/>
        <v>14</v>
      </c>
      <c r="AA51" s="56">
        <f t="shared" si="87"/>
        <v>14</v>
      </c>
      <c r="AB51" s="56">
        <f t="shared" si="87"/>
        <v>14</v>
      </c>
      <c r="AC51" s="56">
        <f t="shared" si="87"/>
        <v>14</v>
      </c>
      <c r="AD51" s="56">
        <f t="shared" si="87"/>
        <v>14</v>
      </c>
      <c r="AE51" s="56">
        <f t="shared" si="87"/>
        <v>0</v>
      </c>
      <c r="AF51" s="56">
        <f t="shared" si="87"/>
        <v>0</v>
      </c>
      <c r="AG51" s="56">
        <f t="shared" ref="AG51:AH51" si="88">COUNT(AG5:AG50)</f>
        <v>14</v>
      </c>
      <c r="AH51" s="155">
        <f t="shared" si="88"/>
        <v>14</v>
      </c>
      <c r="AI51" s="124"/>
      <c r="AJ51" s="305">
        <f>SUM(AK5:AK50)</f>
        <v>525</v>
      </c>
      <c r="AK51" s="306"/>
      <c r="AL51" s="307">
        <f>SUM(AM5:AM50)</f>
        <v>1000</v>
      </c>
      <c r="AM51" s="308"/>
      <c r="AN51" s="93"/>
      <c r="AO51" s="156"/>
      <c r="AP51" s="158"/>
      <c r="AQ51" s="209">
        <f>SUM(AR5:AR50)</f>
        <v>0</v>
      </c>
      <c r="AR51" s="210"/>
      <c r="AS51" s="211"/>
      <c r="AT51" s="258"/>
      <c r="AU51" s="211">
        <f>SUM(AV5:AV50)</f>
        <v>0</v>
      </c>
      <c r="AV51" s="258"/>
      <c r="AW51" s="160"/>
      <c r="AX51" s="302">
        <f ca="1">SUM(AY5:AY50)</f>
        <v>0</v>
      </c>
      <c r="AY51" s="303"/>
      <c r="AZ51" s="165"/>
      <c r="BA51" s="166"/>
      <c r="BB51" s="257">
        <f>SUM(BC5:BC50)</f>
        <v>0</v>
      </c>
      <c r="BC51" s="210"/>
    </row>
    <row r="52" spans="1:55" ht="15.75" thickBot="1" x14ac:dyDescent="0.3">
      <c r="A52" s="10" t="s">
        <v>1</v>
      </c>
      <c r="B52" s="295" t="s">
        <v>2</v>
      </c>
      <c r="C52" s="296"/>
      <c r="D52" s="296"/>
      <c r="E52" s="296"/>
      <c r="F52" s="296"/>
      <c r="G52" s="296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7"/>
      <c r="AJ52" s="200" t="s">
        <v>73</v>
      </c>
      <c r="AK52" s="201"/>
      <c r="AL52" s="201"/>
      <c r="AM52" s="201"/>
      <c r="AN52" s="201"/>
      <c r="AO52" s="201"/>
      <c r="AP52" s="201"/>
      <c r="AQ52" s="201"/>
      <c r="AR52" s="201"/>
      <c r="AS52" s="201"/>
      <c r="AT52" s="201"/>
      <c r="AU52" s="201"/>
      <c r="AV52" s="201"/>
      <c r="AW52" s="201"/>
      <c r="AX52" s="201"/>
      <c r="AY52" s="201"/>
      <c r="AZ52" s="202"/>
      <c r="BA52" s="202"/>
      <c r="BB52" s="201"/>
      <c r="BC52" s="203"/>
    </row>
    <row r="53" spans="1:55" ht="21.75" thickBot="1" x14ac:dyDescent="0.4">
      <c r="A53" s="106">
        <v>1</v>
      </c>
      <c r="B53" s="298" t="str">
        <f>RecherchePostesManquants(D5:D50,26)</f>
        <v>1, 2, 3, 4, 5, 6, 7, 8, 9, 10, 11, 12, 13, 14, 15, 16, 17, 18, 19, 20, 21, 22, 23, 24, 25, 26</v>
      </c>
      <c r="C53" s="298"/>
      <c r="D53" s="298"/>
      <c r="E53" s="298"/>
      <c r="F53" s="298"/>
      <c r="G53" s="298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9"/>
      <c r="V53" s="1" t="s">
        <v>3</v>
      </c>
      <c r="AH53" s="21"/>
      <c r="AI53" s="21"/>
      <c r="AJ53" s="204">
        <f ca="1">SUM(AM5:AM50,AR5:AR50,AV5:AV50,AY5:AY50,BC5:BC50,AK5:AK50)</f>
        <v>1525</v>
      </c>
      <c r="AK53" s="205"/>
      <c r="AL53" s="205"/>
      <c r="AM53" s="205"/>
      <c r="AN53" s="205"/>
      <c r="AO53" s="205"/>
      <c r="AP53" s="205"/>
      <c r="AQ53" s="205"/>
      <c r="AR53" s="205"/>
      <c r="AS53" s="205"/>
      <c r="AT53" s="205"/>
      <c r="AU53" s="205"/>
      <c r="AV53" s="205"/>
      <c r="AW53" s="205"/>
      <c r="AX53" s="205"/>
      <c r="AY53" s="205"/>
      <c r="AZ53" s="205"/>
      <c r="BA53" s="205"/>
      <c r="BB53" s="205"/>
      <c r="BC53" s="206"/>
    </row>
    <row r="54" spans="1:55" ht="15.75" thickBot="1" x14ac:dyDescent="0.3">
      <c r="A54" s="192">
        <v>2</v>
      </c>
      <c r="B54" s="293" t="str">
        <f>RecherchePostesManquants(E5:E50,26)</f>
        <v>9, 10, 11, 12, 13, 14, 15, 16, 17, 18, 19, 24</v>
      </c>
      <c r="C54" s="293"/>
      <c r="D54" s="293"/>
      <c r="E54" s="293"/>
      <c r="F54" s="293"/>
      <c r="G54" s="293"/>
      <c r="H54" s="293"/>
      <c r="I54" s="293"/>
      <c r="J54" s="293"/>
      <c r="K54" s="293"/>
      <c r="L54" s="293"/>
      <c r="M54" s="293"/>
      <c r="N54" s="293"/>
      <c r="O54" s="293"/>
      <c r="P54" s="293"/>
      <c r="Q54" s="293"/>
      <c r="R54" s="293"/>
      <c r="S54" s="293"/>
      <c r="T54" s="293"/>
      <c r="U54" s="294"/>
      <c r="V54" s="1" t="s">
        <v>4</v>
      </c>
    </row>
    <row r="55" spans="1:55" ht="15" customHeight="1" x14ac:dyDescent="0.25">
      <c r="A55" s="192">
        <v>3</v>
      </c>
      <c r="B55" s="293" t="str">
        <f>RecherchePostesManquants(F5:F50,26)</f>
        <v>9, 10, 11, 12, 13, 14, 15, 16, 17, 18, 19, 24</v>
      </c>
      <c r="C55" s="293"/>
      <c r="D55" s="293"/>
      <c r="E55" s="293"/>
      <c r="F55" s="293"/>
      <c r="G55" s="293"/>
      <c r="H55" s="293"/>
      <c r="I55" s="293"/>
      <c r="J55" s="293"/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4"/>
      <c r="V55" s="1" t="s">
        <v>5</v>
      </c>
      <c r="AJ55" s="213" t="s">
        <v>78</v>
      </c>
      <c r="AK55" s="214"/>
      <c r="AL55" s="214"/>
      <c r="AM55" s="214"/>
      <c r="AN55" s="214"/>
      <c r="AO55" s="214"/>
      <c r="AP55" s="215"/>
      <c r="AQ55" s="237" t="s">
        <v>74</v>
      </c>
      <c r="AR55" s="238"/>
      <c r="AS55" s="238"/>
      <c r="AT55" s="238"/>
      <c r="AU55" s="238"/>
      <c r="AV55" s="238"/>
      <c r="AW55" s="238"/>
      <c r="AX55" s="238"/>
      <c r="AY55" s="238"/>
      <c r="AZ55" s="238"/>
      <c r="BA55" s="238"/>
      <c r="BB55" s="238"/>
      <c r="BC55" s="239"/>
    </row>
    <row r="56" spans="1:55" ht="15.75" thickBot="1" x14ac:dyDescent="0.3">
      <c r="A56" s="192">
        <v>4</v>
      </c>
      <c r="B56" s="293" t="str">
        <f>RecherchePostesManquants(G5:G50,26)</f>
        <v>9, 10, 11, 12, 13, 14, 15, 16, 17, 18, 19, 24</v>
      </c>
      <c r="C56" s="293"/>
      <c r="D56" s="293"/>
      <c r="E56" s="293"/>
      <c r="F56" s="293"/>
      <c r="G56" s="293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4"/>
      <c r="V56" s="1" t="s">
        <v>6</v>
      </c>
      <c r="AJ56" s="216"/>
      <c r="AK56" s="217"/>
      <c r="AL56" s="217"/>
      <c r="AM56" s="217"/>
      <c r="AN56" s="217"/>
      <c r="AO56" s="217"/>
      <c r="AP56" s="218"/>
      <c r="AQ56" s="231">
        <v>10</v>
      </c>
      <c r="AR56" s="232"/>
      <c r="AS56" s="232"/>
      <c r="AT56" s="232"/>
      <c r="AU56" s="232"/>
      <c r="AV56" s="232"/>
      <c r="AW56" s="232"/>
      <c r="AX56" s="232"/>
      <c r="AY56" s="232"/>
      <c r="AZ56" s="232"/>
      <c r="BA56" s="232"/>
      <c r="BB56" s="232"/>
      <c r="BC56" s="233"/>
    </row>
    <row r="57" spans="1:55" ht="31.5" customHeight="1" x14ac:dyDescent="0.25">
      <c r="A57" s="192">
        <v>5</v>
      </c>
      <c r="B57" s="293" t="str">
        <f>RecherchePostesManquants(H5:H50,26)</f>
        <v>9, 10, 11, 12, 13, 14, 15, 16, 17, 18, 19, 24</v>
      </c>
      <c r="C57" s="293"/>
      <c r="D57" s="293"/>
      <c r="E57" s="293"/>
      <c r="F57" s="293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4"/>
      <c r="V57" s="1" t="s">
        <v>7</v>
      </c>
      <c r="AJ57" s="225">
        <f>COUNTIF(D5:AF50,"27")</f>
        <v>0</v>
      </c>
      <c r="AK57" s="226"/>
      <c r="AL57" s="226"/>
      <c r="AM57" s="226"/>
      <c r="AN57" s="226"/>
      <c r="AO57" s="226"/>
      <c r="AP57" s="227"/>
      <c r="AQ57" s="231" t="s">
        <v>75</v>
      </c>
      <c r="AR57" s="232"/>
      <c r="AS57" s="232"/>
      <c r="AT57" s="232"/>
      <c r="AU57" s="232"/>
      <c r="AV57" s="232"/>
      <c r="AW57" s="232"/>
      <c r="AX57" s="232"/>
      <c r="AY57" s="232"/>
      <c r="AZ57" s="232"/>
      <c r="BA57" s="232"/>
      <c r="BB57" s="232"/>
      <c r="BC57" s="233"/>
    </row>
    <row r="58" spans="1:55" ht="15.75" thickBot="1" x14ac:dyDescent="0.3">
      <c r="A58" s="192">
        <v>6</v>
      </c>
      <c r="B58" s="293" t="str">
        <f>RecherchePostesManquants(I5:I50,26)</f>
        <v>9, 10, 11, 12, 13, 14, 15, 16, 17, 18, 19, 24</v>
      </c>
      <c r="C58" s="293"/>
      <c r="D58" s="293"/>
      <c r="E58" s="293"/>
      <c r="F58" s="293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4"/>
      <c r="V58" s="1" t="s">
        <v>8</v>
      </c>
      <c r="AJ58" s="228"/>
      <c r="AK58" s="229"/>
      <c r="AL58" s="229"/>
      <c r="AM58" s="229"/>
      <c r="AN58" s="229"/>
      <c r="AO58" s="229"/>
      <c r="AP58" s="230"/>
      <c r="AQ58" s="234">
        <v>2</v>
      </c>
      <c r="AR58" s="235"/>
      <c r="AS58" s="235"/>
      <c r="AT58" s="235"/>
      <c r="AU58" s="235"/>
      <c r="AV58" s="235"/>
      <c r="AW58" s="235"/>
      <c r="AX58" s="235"/>
      <c r="AY58" s="235"/>
      <c r="AZ58" s="235"/>
      <c r="BA58" s="235"/>
      <c r="BB58" s="235"/>
      <c r="BC58" s="236"/>
    </row>
    <row r="59" spans="1:55" ht="15.75" thickBot="1" x14ac:dyDescent="0.3">
      <c r="A59" s="107">
        <v>7</v>
      </c>
      <c r="B59" s="293" t="str">
        <f>RecherchePostesManquants(J5:J50,26)</f>
        <v>1, 2, 3, 4, 5, 6, 7, 8, 9, 10, 11, 12, 13, 14, 15, 16, 17, 18, 19, 20, 21, 22, 23, 24, 25, 26</v>
      </c>
      <c r="C59" s="293"/>
      <c r="D59" s="293"/>
      <c r="E59" s="293"/>
      <c r="F59" s="293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4"/>
      <c r="V59" s="1" t="s">
        <v>9</v>
      </c>
      <c r="AJ59" s="219" t="s">
        <v>79</v>
      </c>
      <c r="AK59" s="220"/>
      <c r="AL59" s="220"/>
      <c r="AM59" s="220"/>
      <c r="AN59" s="220"/>
      <c r="AO59" s="220"/>
      <c r="AP59" s="221"/>
      <c r="AQ59" s="240" t="s">
        <v>76</v>
      </c>
      <c r="AR59" s="241"/>
      <c r="AS59" s="241"/>
      <c r="AT59" s="241"/>
      <c r="AU59" s="241"/>
      <c r="AV59" s="241"/>
      <c r="AW59" s="241"/>
      <c r="AX59" s="241"/>
      <c r="AY59" s="241"/>
      <c r="AZ59" s="241"/>
      <c r="BA59" s="241"/>
      <c r="BB59" s="241"/>
      <c r="BC59" s="242"/>
    </row>
    <row r="60" spans="1:55" ht="19.5" thickBot="1" x14ac:dyDescent="0.35">
      <c r="A60" s="107">
        <v>8</v>
      </c>
      <c r="B60" s="293" t="str">
        <f>RecherchePostesManquants(K5:K50,26)</f>
        <v>1, 2, 3, 4, 5, 6, 7, 8, 9, 10, 11, 12, 13, 14, 15, 16, 17, 18, 19, 20, 21, 22, 23, 24, 25, 26</v>
      </c>
      <c r="C60" s="293"/>
      <c r="D60" s="293"/>
      <c r="E60" s="293"/>
      <c r="F60" s="293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4"/>
      <c r="V60" s="1" t="s">
        <v>10</v>
      </c>
      <c r="AJ60" s="222"/>
      <c r="AK60" s="223"/>
      <c r="AL60" s="223"/>
      <c r="AM60" s="223"/>
      <c r="AN60" s="223"/>
      <c r="AO60" s="223"/>
      <c r="AP60" s="224"/>
      <c r="AQ60" s="197">
        <f>IF(AQ58&gt;AQ56,-(AQ58-AQ56)/AQ58,(AQ56-AQ58)/AQ56)</f>
        <v>0.8</v>
      </c>
      <c r="AR60" s="198"/>
      <c r="AS60" s="198"/>
      <c r="AT60" s="198"/>
      <c r="AU60" s="198"/>
      <c r="AV60" s="198"/>
      <c r="AW60" s="198"/>
      <c r="AX60" s="198"/>
      <c r="AY60" s="198"/>
      <c r="AZ60" s="198"/>
      <c r="BA60" s="198"/>
      <c r="BB60" s="198"/>
      <c r="BC60" s="199"/>
    </row>
    <row r="61" spans="1:55" x14ac:dyDescent="0.25">
      <c r="A61" s="192">
        <v>9</v>
      </c>
      <c r="B61" s="293" t="str">
        <f>RecherchePostesManquants(L5:L50,26)</f>
        <v>9, 10, 11, 12, 13, 14, 15, 16, 17, 18, 19, 24</v>
      </c>
      <c r="C61" s="293"/>
      <c r="D61" s="293"/>
      <c r="E61" s="293"/>
      <c r="F61" s="293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4"/>
      <c r="V61" s="1" t="s">
        <v>11</v>
      </c>
    </row>
    <row r="62" spans="1:55" x14ac:dyDescent="0.25">
      <c r="A62" s="192">
        <v>10</v>
      </c>
      <c r="B62" s="293" t="str">
        <f>RecherchePostesManquants(M5:M50,26)</f>
        <v>9, 10, 11, 12, 13, 14, 15, 16, 17, 18, 19, 24</v>
      </c>
      <c r="C62" s="293"/>
      <c r="D62" s="293"/>
      <c r="E62" s="293"/>
      <c r="F62" s="293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4"/>
      <c r="V62" s="1" t="s">
        <v>12</v>
      </c>
    </row>
    <row r="63" spans="1:55" x14ac:dyDescent="0.25">
      <c r="A63" s="192">
        <v>11</v>
      </c>
      <c r="B63" s="293" t="str">
        <f>RecherchePostesManquants(N5:N50,26)</f>
        <v>9, 10, 11, 12, 13, 14, 15, 16, 17, 18, 19, 24</v>
      </c>
      <c r="C63" s="293"/>
      <c r="D63" s="293"/>
      <c r="E63" s="293"/>
      <c r="F63" s="293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4"/>
      <c r="V63" s="1" t="s">
        <v>13</v>
      </c>
    </row>
    <row r="64" spans="1:55" x14ac:dyDescent="0.25">
      <c r="A64" s="192">
        <v>12</v>
      </c>
      <c r="B64" s="293" t="str">
        <f>RecherchePostesManquants(O5:O50,26)</f>
        <v>9, 10, 11, 12, 13, 14, 15, 16, 17, 18, 19, 24</v>
      </c>
      <c r="C64" s="293"/>
      <c r="D64" s="293"/>
      <c r="E64" s="293"/>
      <c r="F64" s="293"/>
      <c r="G64" s="293"/>
      <c r="H64" s="293"/>
      <c r="I64" s="293"/>
      <c r="J64" s="293"/>
      <c r="K64" s="293"/>
      <c r="L64" s="293"/>
      <c r="M64" s="293"/>
      <c r="N64" s="293"/>
      <c r="O64" s="293"/>
      <c r="P64" s="293"/>
      <c r="Q64" s="293"/>
      <c r="R64" s="293"/>
      <c r="S64" s="293"/>
      <c r="T64" s="293"/>
      <c r="U64" s="294"/>
      <c r="V64" s="1" t="s">
        <v>14</v>
      </c>
    </row>
    <row r="65" spans="1:37" x14ac:dyDescent="0.25">
      <c r="A65" s="192">
        <v>13</v>
      </c>
      <c r="B65" s="293" t="str">
        <f>RecherchePostesManquants(P5:P50,26)</f>
        <v>9, 10, 11, 12, 13, 14, 15, 16, 17, 18, 19, 24</v>
      </c>
      <c r="C65" s="293"/>
      <c r="D65" s="293"/>
      <c r="E65" s="293"/>
      <c r="F65" s="293"/>
      <c r="G65" s="293"/>
      <c r="H65" s="293"/>
      <c r="I65" s="293"/>
      <c r="J65" s="293"/>
      <c r="K65" s="293"/>
      <c r="L65" s="293"/>
      <c r="M65" s="293"/>
      <c r="N65" s="293"/>
      <c r="O65" s="293"/>
      <c r="P65" s="293"/>
      <c r="Q65" s="293"/>
      <c r="R65" s="293"/>
      <c r="S65" s="293"/>
      <c r="T65" s="293"/>
      <c r="U65" s="294"/>
      <c r="V65" s="1" t="s">
        <v>15</v>
      </c>
    </row>
    <row r="66" spans="1:37" x14ac:dyDescent="0.25">
      <c r="A66" s="107">
        <v>14</v>
      </c>
      <c r="B66" s="293" t="str">
        <f>RecherchePostesManquants(Q5:Q50,26)</f>
        <v>1, 2, 3, 4, 5, 6, 7, 8, 9, 10, 11, 12, 13, 14, 15, 16, 17, 18, 19, 20, 21, 22, 23, 24, 25, 26</v>
      </c>
      <c r="C66" s="293"/>
      <c r="D66" s="293"/>
      <c r="E66" s="293"/>
      <c r="F66" s="293"/>
      <c r="G66" s="293"/>
      <c r="H66" s="293"/>
      <c r="I66" s="293"/>
      <c r="J66" s="293"/>
      <c r="K66" s="293"/>
      <c r="L66" s="293"/>
      <c r="M66" s="293"/>
      <c r="N66" s="293"/>
      <c r="O66" s="293"/>
      <c r="P66" s="293"/>
      <c r="Q66" s="293"/>
      <c r="R66" s="293"/>
      <c r="S66" s="293"/>
      <c r="T66" s="293"/>
      <c r="U66" s="294"/>
      <c r="V66" s="1" t="s">
        <v>16</v>
      </c>
    </row>
    <row r="67" spans="1:37" x14ac:dyDescent="0.25">
      <c r="A67" s="107">
        <v>15</v>
      </c>
      <c r="B67" s="293" t="str">
        <f>RecherchePostesManquants(R5:R50,26)</f>
        <v>1, 2, 3, 4, 5, 6, 7, 8, 9, 10, 11, 12, 13, 14, 15, 16, 17, 18, 19, 20, 21, 22, 23, 24, 25, 26</v>
      </c>
      <c r="C67" s="293"/>
      <c r="D67" s="293"/>
      <c r="E67" s="293"/>
      <c r="F67" s="293"/>
      <c r="G67" s="293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3"/>
      <c r="S67" s="293"/>
      <c r="T67" s="293"/>
      <c r="U67" s="294"/>
      <c r="V67" s="1" t="s">
        <v>17</v>
      </c>
      <c r="AJ67" s="1"/>
      <c r="AK67" s="1"/>
    </row>
    <row r="68" spans="1:37" x14ac:dyDescent="0.25">
      <c r="A68" s="192">
        <v>16</v>
      </c>
      <c r="B68" s="293" t="str">
        <f>RecherchePostesManquants(S5:S50,26)</f>
        <v>9, 10, 11, 12, 13, 14, 15, 16, 17, 18, 19, 24</v>
      </c>
      <c r="C68" s="293"/>
      <c r="D68" s="293"/>
      <c r="E68" s="293"/>
      <c r="F68" s="293"/>
      <c r="G68" s="293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3"/>
      <c r="S68" s="293"/>
      <c r="T68" s="293"/>
      <c r="U68" s="294"/>
      <c r="V68" s="1" t="s">
        <v>18</v>
      </c>
      <c r="AJ68" s="1"/>
      <c r="AK68" s="1"/>
    </row>
    <row r="69" spans="1:37" x14ac:dyDescent="0.25">
      <c r="A69" s="192">
        <v>17</v>
      </c>
      <c r="B69" s="293" t="str">
        <f>RecherchePostesManquants(T5:T50,26)</f>
        <v>9, 10, 11, 12, 13, 14, 15, 16, 17, 18, 19, 24</v>
      </c>
      <c r="C69" s="293"/>
      <c r="D69" s="293"/>
      <c r="E69" s="293"/>
      <c r="F69" s="293"/>
      <c r="G69" s="293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3"/>
      <c r="S69" s="293"/>
      <c r="T69" s="293"/>
      <c r="U69" s="294"/>
      <c r="V69" s="1" t="s">
        <v>19</v>
      </c>
      <c r="AJ69" s="1"/>
      <c r="AK69" s="1"/>
    </row>
    <row r="70" spans="1:37" x14ac:dyDescent="0.25">
      <c r="A70" s="192">
        <v>18</v>
      </c>
      <c r="B70" s="293" t="str">
        <f>RecherchePostesManquants(U5:U50,26)</f>
        <v>9, 10, 11, 12, 13, 14, 15, 16, 17, 18, 19, 24</v>
      </c>
      <c r="C70" s="293"/>
      <c r="D70" s="293"/>
      <c r="E70" s="293"/>
      <c r="F70" s="293"/>
      <c r="G70" s="293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3"/>
      <c r="S70" s="293"/>
      <c r="T70" s="293"/>
      <c r="U70" s="294"/>
      <c r="V70" s="1" t="s">
        <v>20</v>
      </c>
      <c r="AJ70" s="1"/>
      <c r="AK70" s="1"/>
    </row>
    <row r="71" spans="1:37" x14ac:dyDescent="0.25">
      <c r="A71" s="192">
        <v>19</v>
      </c>
      <c r="B71" s="293" t="str">
        <f>RecherchePostesManquants(V5:V50,26)</f>
        <v>9, 10, 11, 12, 13, 14, 15, 16, 17, 18, 19, 24</v>
      </c>
      <c r="C71" s="293"/>
      <c r="D71" s="293"/>
      <c r="E71" s="293"/>
      <c r="F71" s="293"/>
      <c r="G71" s="293"/>
      <c r="H71" s="293"/>
      <c r="I71" s="293"/>
      <c r="J71" s="293"/>
      <c r="K71" s="293"/>
      <c r="L71" s="293"/>
      <c r="M71" s="293"/>
      <c r="N71" s="293"/>
      <c r="O71" s="293"/>
      <c r="P71" s="293"/>
      <c r="Q71" s="293"/>
      <c r="R71" s="293"/>
      <c r="S71" s="293"/>
      <c r="T71" s="293"/>
      <c r="U71" s="294"/>
      <c r="V71" s="1" t="s">
        <v>21</v>
      </c>
      <c r="AJ71" s="1"/>
      <c r="AK71" s="1"/>
    </row>
    <row r="72" spans="1:37" x14ac:dyDescent="0.25">
      <c r="A72" s="192">
        <v>20</v>
      </c>
      <c r="B72" s="293" t="str">
        <f>RecherchePostesManquants(W5:W50,26)</f>
        <v>9, 10, 11, 12, 13, 14, 15, 16, 17, 18, 19, 24</v>
      </c>
      <c r="C72" s="293"/>
      <c r="D72" s="293"/>
      <c r="E72" s="293"/>
      <c r="F72" s="293"/>
      <c r="G72" s="293"/>
      <c r="H72" s="293"/>
      <c r="I72" s="293"/>
      <c r="J72" s="293"/>
      <c r="K72" s="293"/>
      <c r="L72" s="293"/>
      <c r="M72" s="293"/>
      <c r="N72" s="293"/>
      <c r="O72" s="293"/>
      <c r="P72" s="293"/>
      <c r="Q72" s="293"/>
      <c r="R72" s="293"/>
      <c r="S72" s="293"/>
      <c r="T72" s="293"/>
      <c r="U72" s="294"/>
      <c r="V72" s="1" t="s">
        <v>22</v>
      </c>
      <c r="AJ72" s="1"/>
      <c r="AK72" s="1"/>
    </row>
    <row r="73" spans="1:37" x14ac:dyDescent="0.25">
      <c r="A73" s="107">
        <v>21</v>
      </c>
      <c r="B73" s="293" t="str">
        <f>RecherchePostesManquants(X5:X50,26)</f>
        <v>1, 2, 3, 4, 5, 6, 7, 8, 9, 10, 11, 12, 13, 14, 15, 16, 17, 18, 19, 20, 21, 22, 23, 24, 25, 26</v>
      </c>
      <c r="C73" s="293"/>
      <c r="D73" s="293"/>
      <c r="E73" s="293"/>
      <c r="F73" s="293"/>
      <c r="G73" s="293"/>
      <c r="H73" s="293"/>
      <c r="I73" s="293"/>
      <c r="J73" s="293"/>
      <c r="K73" s="293"/>
      <c r="L73" s="293"/>
      <c r="M73" s="293"/>
      <c r="N73" s="293"/>
      <c r="O73" s="293"/>
      <c r="P73" s="293"/>
      <c r="Q73" s="293"/>
      <c r="R73" s="293"/>
      <c r="S73" s="293"/>
      <c r="T73" s="293"/>
      <c r="U73" s="294"/>
      <c r="V73" s="1" t="s">
        <v>23</v>
      </c>
      <c r="AJ73" s="1"/>
      <c r="AK73" s="1"/>
    </row>
    <row r="74" spans="1:37" x14ac:dyDescent="0.25">
      <c r="A74" s="107">
        <v>22</v>
      </c>
      <c r="B74" s="293" t="str">
        <f>RecherchePostesManquants(Y5:Y50,26)</f>
        <v>1, 2, 3, 4, 5, 6, 7, 8, 9, 10, 11, 12, 13, 14, 15, 16, 17, 18, 19, 20, 21, 22, 23, 24, 25, 26</v>
      </c>
      <c r="C74" s="293"/>
      <c r="D74" s="293"/>
      <c r="E74" s="293"/>
      <c r="F74" s="293"/>
      <c r="G74" s="293"/>
      <c r="H74" s="293"/>
      <c r="I74" s="293"/>
      <c r="J74" s="293"/>
      <c r="K74" s="293"/>
      <c r="L74" s="293"/>
      <c r="M74" s="293"/>
      <c r="N74" s="293"/>
      <c r="O74" s="293"/>
      <c r="P74" s="293"/>
      <c r="Q74" s="293"/>
      <c r="R74" s="293"/>
      <c r="S74" s="293"/>
      <c r="T74" s="293"/>
      <c r="U74" s="294"/>
      <c r="V74" s="1" t="s">
        <v>24</v>
      </c>
      <c r="AJ74" s="1"/>
      <c r="AK74" s="1"/>
    </row>
    <row r="75" spans="1:37" x14ac:dyDescent="0.25">
      <c r="A75" s="192">
        <v>23</v>
      </c>
      <c r="B75" s="293" t="str">
        <f>RecherchePostesManquants(Z5:Z50,26)</f>
        <v>9, 10, 11, 12, 13, 14, 15, 16, 17, 18, 19, 24</v>
      </c>
      <c r="C75" s="293"/>
      <c r="D75" s="293"/>
      <c r="E75" s="293"/>
      <c r="F75" s="293"/>
      <c r="G75" s="293"/>
      <c r="H75" s="293"/>
      <c r="I75" s="293"/>
      <c r="J75" s="293"/>
      <c r="K75" s="293"/>
      <c r="L75" s="293"/>
      <c r="M75" s="293"/>
      <c r="N75" s="293"/>
      <c r="O75" s="293"/>
      <c r="P75" s="293"/>
      <c r="Q75" s="293"/>
      <c r="R75" s="293"/>
      <c r="S75" s="293"/>
      <c r="T75" s="293"/>
      <c r="U75" s="294"/>
      <c r="V75" s="1" t="s">
        <v>25</v>
      </c>
      <c r="AJ75" s="1"/>
      <c r="AK75" s="1"/>
    </row>
    <row r="76" spans="1:37" x14ac:dyDescent="0.25">
      <c r="A76" s="192">
        <v>24</v>
      </c>
      <c r="B76" s="293" t="str">
        <f>RecherchePostesManquants(AA5:AA50,26)</f>
        <v>9, 10, 11, 12, 13, 14, 15, 16, 17, 18, 19, 24</v>
      </c>
      <c r="C76" s="293"/>
      <c r="D76" s="293"/>
      <c r="E76" s="293"/>
      <c r="F76" s="293"/>
      <c r="G76" s="293"/>
      <c r="H76" s="293"/>
      <c r="I76" s="293"/>
      <c r="J76" s="293"/>
      <c r="K76" s="293"/>
      <c r="L76" s="293"/>
      <c r="M76" s="293"/>
      <c r="N76" s="293"/>
      <c r="O76" s="293"/>
      <c r="P76" s="293"/>
      <c r="Q76" s="293"/>
      <c r="R76" s="293"/>
      <c r="S76" s="293"/>
      <c r="T76" s="293"/>
      <c r="U76" s="294"/>
      <c r="V76" s="1" t="s">
        <v>26</v>
      </c>
      <c r="AJ76" s="1"/>
      <c r="AK76" s="1"/>
    </row>
    <row r="77" spans="1:37" x14ac:dyDescent="0.25">
      <c r="A77" s="192">
        <v>25</v>
      </c>
      <c r="B77" s="293" t="str">
        <f>RecherchePostesManquants(AB5:AB50,26)</f>
        <v>9, 10, 11, 12, 13, 14, 15, 16, 17, 18, 19, 24</v>
      </c>
      <c r="C77" s="293"/>
      <c r="D77" s="293"/>
      <c r="E77" s="293"/>
      <c r="F77" s="293"/>
      <c r="G77" s="293"/>
      <c r="H77" s="293"/>
      <c r="I77" s="293"/>
      <c r="J77" s="293"/>
      <c r="K77" s="293"/>
      <c r="L77" s="293"/>
      <c r="M77" s="293"/>
      <c r="N77" s="293"/>
      <c r="O77" s="293"/>
      <c r="P77" s="293"/>
      <c r="Q77" s="293"/>
      <c r="R77" s="293"/>
      <c r="S77" s="293"/>
      <c r="T77" s="293"/>
      <c r="U77" s="294"/>
      <c r="V77" s="1" t="s">
        <v>27</v>
      </c>
      <c r="AJ77" s="1"/>
      <c r="AK77" s="1"/>
    </row>
    <row r="78" spans="1:37" x14ac:dyDescent="0.25">
      <c r="A78" s="192">
        <v>26</v>
      </c>
      <c r="B78" s="293" t="str">
        <f>RecherchePostesManquants(AC5:AC50,26)</f>
        <v>9, 10, 11, 12, 13, 14, 15, 16, 17, 18, 19, 24</v>
      </c>
      <c r="C78" s="293"/>
      <c r="D78" s="293"/>
      <c r="E78" s="293"/>
      <c r="F78" s="293"/>
      <c r="G78" s="293"/>
      <c r="H78" s="293"/>
      <c r="I78" s="293"/>
      <c r="J78" s="293"/>
      <c r="K78" s="293"/>
      <c r="L78" s="293"/>
      <c r="M78" s="293"/>
      <c r="N78" s="293"/>
      <c r="O78" s="293"/>
      <c r="P78" s="293"/>
      <c r="Q78" s="293"/>
      <c r="R78" s="293"/>
      <c r="S78" s="293"/>
      <c r="T78" s="293"/>
      <c r="U78" s="294"/>
      <c r="V78" s="1" t="s">
        <v>28</v>
      </c>
      <c r="AJ78" s="1"/>
      <c r="AK78" s="1"/>
    </row>
    <row r="79" spans="1:37" x14ac:dyDescent="0.25">
      <c r="A79" s="192">
        <v>27</v>
      </c>
      <c r="B79" s="293" t="str">
        <f>RecherchePostesManquants(AD5:AD50,26)</f>
        <v>9, 10, 11, 12, 13, 14, 15, 16, 17, 18, 19, 24</v>
      </c>
      <c r="C79" s="293"/>
      <c r="D79" s="293"/>
      <c r="E79" s="293"/>
      <c r="F79" s="293"/>
      <c r="G79" s="293"/>
      <c r="H79" s="293"/>
      <c r="I79" s="293"/>
      <c r="J79" s="293"/>
      <c r="K79" s="293"/>
      <c r="L79" s="293"/>
      <c r="M79" s="293"/>
      <c r="N79" s="293"/>
      <c r="O79" s="293"/>
      <c r="P79" s="293"/>
      <c r="Q79" s="293"/>
      <c r="R79" s="293"/>
      <c r="S79" s="293"/>
      <c r="T79" s="293"/>
      <c r="U79" s="294"/>
      <c r="V79" s="1" t="s">
        <v>29</v>
      </c>
      <c r="AJ79" s="1"/>
      <c r="AK79" s="1"/>
    </row>
    <row r="80" spans="1:37" x14ac:dyDescent="0.25">
      <c r="A80" s="107">
        <v>28</v>
      </c>
      <c r="B80" s="293" t="str">
        <f>RecherchePostesManquants(AE5:AE50,26)</f>
        <v>1, 2, 3, 4, 5, 6, 7, 8, 9, 10, 11, 12, 13, 14, 15, 16, 17, 18, 19, 20, 21, 22, 23, 24, 25, 26</v>
      </c>
      <c r="C80" s="293"/>
      <c r="D80" s="293"/>
      <c r="E80" s="293"/>
      <c r="F80" s="293"/>
      <c r="G80" s="293"/>
      <c r="H80" s="293"/>
      <c r="I80" s="293"/>
      <c r="J80" s="293"/>
      <c r="K80" s="293"/>
      <c r="L80" s="293"/>
      <c r="M80" s="293"/>
      <c r="N80" s="293"/>
      <c r="O80" s="293"/>
      <c r="P80" s="293"/>
      <c r="Q80" s="293"/>
      <c r="R80" s="293"/>
      <c r="S80" s="293"/>
      <c r="T80" s="293"/>
      <c r="U80" s="294"/>
      <c r="V80" s="1" t="s">
        <v>30</v>
      </c>
      <c r="AJ80" s="1"/>
      <c r="AK80" s="1"/>
    </row>
    <row r="81" spans="1:37" x14ac:dyDescent="0.25">
      <c r="A81" s="107">
        <v>29</v>
      </c>
      <c r="B81" s="293" t="str">
        <f>RecherchePostesManquants(AF5:AF50,26)</f>
        <v>1, 2, 3, 4, 5, 6, 7, 8, 9, 10, 11, 12, 13, 14, 15, 16, 17, 18, 19, 20, 21, 22, 23, 24, 25, 26</v>
      </c>
      <c r="C81" s="293"/>
      <c r="D81" s="293"/>
      <c r="E81" s="293"/>
      <c r="F81" s="293"/>
      <c r="G81" s="293"/>
      <c r="H81" s="293"/>
      <c r="I81" s="293"/>
      <c r="J81" s="293"/>
      <c r="K81" s="293"/>
      <c r="L81" s="293"/>
      <c r="M81" s="293"/>
      <c r="N81" s="293"/>
      <c r="O81" s="293"/>
      <c r="P81" s="293"/>
      <c r="Q81" s="293"/>
      <c r="R81" s="293"/>
      <c r="S81" s="293"/>
      <c r="T81" s="293"/>
      <c r="U81" s="294"/>
      <c r="V81" s="1" t="s">
        <v>31</v>
      </c>
      <c r="AJ81" s="1"/>
      <c r="AK81" s="1"/>
    </row>
    <row r="82" spans="1:37" x14ac:dyDescent="0.25">
      <c r="A82" s="192">
        <v>30</v>
      </c>
      <c r="B82" s="293" t="str">
        <f>RecherchePostesManquants(AG5:AG50,26)</f>
        <v>9, 10, 11, 12, 13, 14, 15, 16, 17, 18, 19, 24</v>
      </c>
      <c r="C82" s="293"/>
      <c r="D82" s="293"/>
      <c r="E82" s="293"/>
      <c r="F82" s="293"/>
      <c r="G82" s="293"/>
      <c r="H82" s="293"/>
      <c r="I82" s="293"/>
      <c r="J82" s="293"/>
      <c r="K82" s="293"/>
      <c r="L82" s="293"/>
      <c r="M82" s="293"/>
      <c r="N82" s="293"/>
      <c r="O82" s="293"/>
      <c r="P82" s="293"/>
      <c r="Q82" s="293"/>
      <c r="R82" s="293"/>
      <c r="S82" s="293"/>
      <c r="T82" s="293"/>
      <c r="U82" s="294"/>
      <c r="AJ82" s="1"/>
      <c r="AK82" s="1"/>
    </row>
    <row r="83" spans="1:37" x14ac:dyDescent="0.25">
      <c r="A83" s="192">
        <v>31</v>
      </c>
      <c r="B83" s="293" t="str">
        <f>RecherchePostesManquants(AH5:AH50,26)</f>
        <v>9, 10, 11, 12, 13, 14, 15, 16, 17, 18, 19, 24</v>
      </c>
      <c r="C83" s="293"/>
      <c r="D83" s="293"/>
      <c r="E83" s="293"/>
      <c r="F83" s="293"/>
      <c r="G83" s="293"/>
      <c r="H83" s="293"/>
      <c r="I83" s="293"/>
      <c r="J83" s="293"/>
      <c r="K83" s="293"/>
      <c r="L83" s="293"/>
      <c r="M83" s="293"/>
      <c r="N83" s="293"/>
      <c r="O83" s="293"/>
      <c r="P83" s="293"/>
      <c r="Q83" s="293"/>
      <c r="R83" s="293"/>
      <c r="S83" s="293"/>
      <c r="T83" s="293"/>
      <c r="U83" s="294"/>
      <c r="AJ83" s="1"/>
      <c r="AK83" s="1"/>
    </row>
    <row r="84" spans="1:37" x14ac:dyDescent="0.25">
      <c r="A84" s="7"/>
      <c r="AJ84" s="1"/>
      <c r="AK84" s="1"/>
    </row>
    <row r="85" spans="1:37" x14ac:dyDescent="0.25">
      <c r="A85" s="7"/>
      <c r="AJ85" s="1"/>
      <c r="AK85" s="1"/>
    </row>
    <row r="86" spans="1:37" x14ac:dyDescent="0.25">
      <c r="A86" s="7"/>
      <c r="AJ86" s="1"/>
      <c r="AK86" s="1"/>
    </row>
    <row r="87" spans="1:37" x14ac:dyDescent="0.25">
      <c r="A87" s="7"/>
      <c r="AJ87" s="1"/>
      <c r="AK87" s="1"/>
    </row>
    <row r="88" spans="1:37" x14ac:dyDescent="0.25">
      <c r="A88" s="7"/>
      <c r="AJ88" s="1"/>
      <c r="AK88" s="1"/>
    </row>
    <row r="89" spans="1:37" x14ac:dyDescent="0.25">
      <c r="A89" s="7"/>
      <c r="AJ89" s="1"/>
      <c r="AK89" s="1"/>
    </row>
  </sheetData>
  <autoFilter ref="C2:C89"/>
  <mergeCells count="77">
    <mergeCell ref="AJ4:AM4"/>
    <mergeCell ref="AO4:AR4"/>
    <mergeCell ref="AS4:AV4"/>
    <mergeCell ref="AW4:AY4"/>
    <mergeCell ref="AZ4:BC4"/>
    <mergeCell ref="A1:C1"/>
    <mergeCell ref="AN1:AN3"/>
    <mergeCell ref="AO1:BC1"/>
    <mergeCell ref="A2:A3"/>
    <mergeCell ref="B2:B3"/>
    <mergeCell ref="C2:C3"/>
    <mergeCell ref="AJ3:AK3"/>
    <mergeCell ref="AL3:AM3"/>
    <mergeCell ref="AO3:AR3"/>
    <mergeCell ref="AS3:AV3"/>
    <mergeCell ref="AW3:AY3"/>
    <mergeCell ref="AZ3:BC3"/>
    <mergeCell ref="AN5:AN50"/>
    <mergeCell ref="A16:A18"/>
    <mergeCell ref="A19:A20"/>
    <mergeCell ref="A21:A24"/>
    <mergeCell ref="A26:A29"/>
    <mergeCell ref="A30:A33"/>
    <mergeCell ref="A35:A38"/>
    <mergeCell ref="A41:A42"/>
    <mergeCell ref="A47:A50"/>
    <mergeCell ref="AX51:AY51"/>
    <mergeCell ref="BB51:BC51"/>
    <mergeCell ref="B52:U52"/>
    <mergeCell ref="AJ52:BC52"/>
    <mergeCell ref="AQ51:AR51"/>
    <mergeCell ref="A51:B51"/>
    <mergeCell ref="AJ51:AK51"/>
    <mergeCell ref="AL51:AM51"/>
    <mergeCell ref="AS51:AT51"/>
    <mergeCell ref="AU51:AV51"/>
    <mergeCell ref="B53:U53"/>
    <mergeCell ref="AJ53:BC53"/>
    <mergeCell ref="B54:U54"/>
    <mergeCell ref="B55:U55"/>
    <mergeCell ref="AJ55:AP56"/>
    <mergeCell ref="AQ55:BC55"/>
    <mergeCell ref="B56:U56"/>
    <mergeCell ref="AQ56:BC56"/>
    <mergeCell ref="AQ57:BC57"/>
    <mergeCell ref="B58:U58"/>
    <mergeCell ref="AQ58:BC58"/>
    <mergeCell ref="B59:U59"/>
    <mergeCell ref="AJ59:AP60"/>
    <mergeCell ref="AQ59:BC59"/>
    <mergeCell ref="B60:U60"/>
    <mergeCell ref="AQ60:BC60"/>
    <mergeCell ref="B57:U57"/>
    <mergeCell ref="AJ57:AP58"/>
    <mergeCell ref="B72:U72"/>
    <mergeCell ref="B61:U61"/>
    <mergeCell ref="B62:U62"/>
    <mergeCell ref="B63:U63"/>
    <mergeCell ref="B64:U64"/>
    <mergeCell ref="B65:U65"/>
    <mergeCell ref="B66:U66"/>
    <mergeCell ref="B67:U67"/>
    <mergeCell ref="B68:U68"/>
    <mergeCell ref="B69:U69"/>
    <mergeCell ref="B70:U70"/>
    <mergeCell ref="B71:U71"/>
    <mergeCell ref="B76:U76"/>
    <mergeCell ref="B77:U77"/>
    <mergeCell ref="B82:U82"/>
    <mergeCell ref="B83:U83"/>
    <mergeCell ref="B79:U79"/>
    <mergeCell ref="B80:U80"/>
    <mergeCell ref="B81:U81"/>
    <mergeCell ref="B78:U78"/>
    <mergeCell ref="B73:U73"/>
    <mergeCell ref="B74:U74"/>
    <mergeCell ref="B75:U75"/>
  </mergeCells>
  <conditionalFormatting sqref="C2:AD3 C51 C4:AC4">
    <cfRule type="expression" dxfId="2045" priority="184">
      <formula>WEEKDAY(E$2,2)=2</formula>
    </cfRule>
  </conditionalFormatting>
  <conditionalFormatting sqref="D2:AE3 D4:AC4">
    <cfRule type="expression" dxfId="2044" priority="185">
      <formula>WEEKDAY(E$2,2)=7</formula>
    </cfRule>
  </conditionalFormatting>
  <conditionalFormatting sqref="D2:AF3 D4:AD4">
    <cfRule type="containsText" dxfId="2043" priority="187" operator="containsText" text="CF">
      <formula>NOT(ISERROR(SEARCH("CF",#REF!)))</formula>
    </cfRule>
    <cfRule type="containsText" dxfId="2042" priority="188" operator="containsText" text="RC">
      <formula>NOT(ISERROR(SEARCH("RC",#REF!)))</formula>
    </cfRule>
    <cfRule type="containsText" dxfId="2041" priority="189" operator="containsText" text="RTT">
      <formula>NOT(ISERROR(SEARCH("RTT",#REF!)))</formula>
    </cfRule>
    <cfRule type="containsText" dxfId="2040" priority="190" operator="containsText" text="RF">
      <formula>NOT(ISERROR(SEARCH("RF",#REF!)))</formula>
    </cfRule>
    <cfRule type="containsText" dxfId="2039" priority="191" operator="containsText" text="FR">
      <formula>NOT(ISERROR(SEARCH("FR",#REF!)))</formula>
    </cfRule>
    <cfRule type="containsText" dxfId="2038" priority="192" operator="containsText" text="HS">
      <formula>NOT(ISERROR(SEARCH("HS",#REF!)))</formula>
    </cfRule>
    <cfRule type="containsText" dxfId="2037" priority="193" operator="containsText" text="CA">
      <formula>NOT(ISERROR(SEARCH("CA",#REF!)))</formula>
    </cfRule>
    <cfRule type="containsText" dxfId="2036" priority="194" operator="containsText" text="RH">
      <formula>NOT(ISERROR(SEARCH("RH",#REF!)))</formula>
    </cfRule>
  </conditionalFormatting>
  <conditionalFormatting sqref="D2:AF3 D4:AD4">
    <cfRule type="containsText" dxfId="2035" priority="186" operator="containsText" text="JDF">
      <formula>NOT(ISERROR(SEARCH("JDF",#REF!)))</formula>
    </cfRule>
  </conditionalFormatting>
  <conditionalFormatting sqref="D52:AG81 D84:AG89 V82:AG83">
    <cfRule type="containsText" dxfId="2034" priority="195" operator="containsText" text="CF">
      <formula>NOT(ISERROR(SEARCH("CF",#REF!)))</formula>
    </cfRule>
    <cfRule type="containsText" dxfId="2033" priority="196" operator="containsText" text="RC">
      <formula>NOT(ISERROR(SEARCH("RC",#REF!)))</formula>
    </cfRule>
    <cfRule type="containsText" dxfId="2032" priority="197" operator="containsText" text="RTT">
      <formula>NOT(ISERROR(SEARCH("RTT",#REF!)))</formula>
    </cfRule>
    <cfRule type="containsText" dxfId="2031" priority="198" operator="containsText" text="RF">
      <formula>NOT(ISERROR(SEARCH("RF",#REF!)))</formula>
    </cfRule>
    <cfRule type="containsText" dxfId="2030" priority="199" operator="containsText" text="FR">
      <formula>NOT(ISERROR(SEARCH("FR",#REF!)))</formula>
    </cfRule>
    <cfRule type="containsText" dxfId="2029" priority="200" operator="containsText" text="HS">
      <formula>NOT(ISERROR(SEARCH("HS",#REF!)))</formula>
    </cfRule>
    <cfRule type="containsText" dxfId="2028" priority="201" operator="containsText" text="CA">
      <formula>NOT(ISERROR(SEARCH("CA",#REF!)))</formula>
    </cfRule>
    <cfRule type="containsText" dxfId="2027" priority="202" operator="containsText" text="RH">
      <formula>NOT(ISERROR(SEARCH("RH",#REF!)))</formula>
    </cfRule>
  </conditionalFormatting>
  <conditionalFormatting sqref="D52:AG81 D84:AG89 V82:AG83">
    <cfRule type="containsText" dxfId="2026" priority="203" operator="containsText" text="JDF">
      <formula>NOT(ISERROR(SEARCH("JDF",#REF!)))</formula>
    </cfRule>
  </conditionalFormatting>
  <conditionalFormatting sqref="D2 H2 J2 L2 N2 P2 R2 T2 V2 X2 Z2 AB2 AD2 AF2 F2">
    <cfRule type="duplicateValues" dxfId="2025" priority="222"/>
  </conditionalFormatting>
  <conditionalFormatting sqref="AE2:AF3 AD4">
    <cfRule type="expression" dxfId="2024" priority="223">
      <formula>WEEKDAY(#REF!,2)=2</formula>
    </cfRule>
  </conditionalFormatting>
  <conditionalFormatting sqref="AF2:AF3">
    <cfRule type="expression" dxfId="2023" priority="224">
      <formula>WEEKDAY(#REF!,2)=7</formula>
    </cfRule>
  </conditionalFormatting>
  <conditionalFormatting sqref="D5:AF6 D8:AF50 D7:K7 Q7:AF7">
    <cfRule type="cellIs" dxfId="2022" priority="164" operator="equal">
      <formula>27</formula>
    </cfRule>
    <cfRule type="containsText" dxfId="2021" priority="165" operator="containsText" text="JSR">
      <formula>NOT(ISERROR(SEARCH("JSR",D5)))</formula>
    </cfRule>
    <cfRule type="containsText" dxfId="2020" priority="166" operator="containsText" text="JS">
      <formula>NOT(ISERROR(SEARCH("JS",D5)))</formula>
    </cfRule>
    <cfRule type="containsText" dxfId="2019" priority="167" operator="containsText" text="RTP">
      <formula>NOT(ISERROR(SEARCH("RTP",D5)))</formula>
    </cfRule>
    <cfRule type="containsText" dxfId="2018" priority="168" operator="containsText" text="RTJ">
      <formula>NOT(ISERROR(SEARCH("RTJ",D5)))</formula>
    </cfRule>
    <cfRule type="containsText" dxfId="2017" priority="169" operator="containsText" text="RTT">
      <formula>NOT(ISERROR(SEARCH("RTT",D5)))</formula>
    </cfRule>
    <cfRule type="containsText" dxfId="2016" priority="170" operator="containsText" text="RF">
      <formula>NOT(ISERROR(SEARCH("RF",D5)))</formula>
    </cfRule>
    <cfRule type="containsText" dxfId="2015" priority="171" operator="containsText" text="RC">
      <formula>NOT(ISERROR(SEARCH("RC",D5)))</formula>
    </cfRule>
    <cfRule type="containsText" dxfId="2014" priority="172" operator="containsText" text="NM">
      <formula>NOT(ISERROR(SEARCH("NM",D5)))</formula>
    </cfRule>
    <cfRule type="containsText" dxfId="2013" priority="173" operator="containsText" text="JDF">
      <formula>NOT(ISERROR(SEARCH("JDF",D5)))</formula>
    </cfRule>
    <cfRule type="containsText" dxfId="2012" priority="174" operator="containsText" text="HSM">
      <formula>NOT(ISERROR(SEARCH("HSM",D5)))</formula>
    </cfRule>
    <cfRule type="containsText" dxfId="2011" priority="175" operator="containsText" text="HS">
      <formula>NOT(ISERROR(SEARCH("HS",D5)))</formula>
    </cfRule>
    <cfRule type="containsText" dxfId="2010" priority="176" operator="containsText" text="FR">
      <formula>NOT(ISERROR(SEARCH("FR",D5)))</formula>
    </cfRule>
    <cfRule type="containsText" dxfId="2009" priority="177" operator="containsText" text="CFS">
      <formula>NOT(ISERROR(SEARCH("CFS",D5)))</formula>
    </cfRule>
    <cfRule type="containsText" dxfId="2008" priority="178" operator="containsText" text="CFJ">
      <formula>NOT(ISERROR(SEARCH("CFJ",D5)))</formula>
    </cfRule>
    <cfRule type="containsText" dxfId="2007" priority="179" operator="containsText" text="CAR">
      <formula>NOT(ISERROR(SEARCH("CAR",D5)))</formula>
    </cfRule>
    <cfRule type="containsText" dxfId="2006" priority="180" operator="containsText" text="CAM">
      <formula>NOT(ISERROR(SEARCH("CAM",D5)))</formula>
    </cfRule>
    <cfRule type="containsText" dxfId="2005" priority="181" operator="containsText" text="CA">
      <formula>NOT(ISERROR(SEARCH("CA",D5)))</formula>
    </cfRule>
    <cfRule type="containsText" dxfId="2004" priority="182" operator="containsText" text="AAS">
      <formula>NOT(ISERROR(SEARCH("AAS",D5)))</formula>
    </cfRule>
    <cfRule type="containsText" dxfId="2003" priority="183" operator="containsText" text="RH">
      <formula>NOT(ISERROR(SEARCH("RH",D5)))</formula>
    </cfRule>
  </conditionalFormatting>
  <conditionalFormatting sqref="D90:AG1048571">
    <cfRule type="containsText" dxfId="2002" priority="204" operator="containsText" text="CF">
      <formula>NOT(ISERROR(SEARCH("CF",#REF!)))</formula>
    </cfRule>
    <cfRule type="containsText" dxfId="2001" priority="205" operator="containsText" text="RC">
      <formula>NOT(ISERROR(SEARCH("RC",#REF!)))</formula>
    </cfRule>
    <cfRule type="containsText" dxfId="2000" priority="206" operator="containsText" text="RTT">
      <formula>NOT(ISERROR(SEARCH("RTT",#REF!)))</formula>
    </cfRule>
    <cfRule type="containsText" dxfId="1999" priority="207" operator="containsText" text="RF">
      <formula>NOT(ISERROR(SEARCH("RF",#REF!)))</formula>
    </cfRule>
    <cfRule type="containsText" dxfId="1998" priority="208" operator="containsText" text="FR">
      <formula>NOT(ISERROR(SEARCH("FR",#REF!)))</formula>
    </cfRule>
    <cfRule type="containsText" dxfId="1997" priority="209" operator="containsText" text="HS">
      <formula>NOT(ISERROR(SEARCH("HS",#REF!)))</formula>
    </cfRule>
    <cfRule type="containsText" dxfId="1996" priority="210" operator="containsText" text="CA">
      <formula>NOT(ISERROR(SEARCH("CA",#REF!)))</formula>
    </cfRule>
    <cfRule type="containsText" dxfId="1995" priority="211" operator="containsText" text="RH">
      <formula>NOT(ISERROR(SEARCH("RH",#REF!)))</formula>
    </cfRule>
  </conditionalFormatting>
  <conditionalFormatting sqref="D90:AG1048571">
    <cfRule type="containsText" dxfId="1994" priority="212" operator="containsText" text="JDF">
      <formula>NOT(ISERROR(SEARCH("JDF",#REF!)))</formula>
    </cfRule>
  </conditionalFormatting>
  <conditionalFormatting sqref="D1048572:AG1048576">
    <cfRule type="containsText" dxfId="1993" priority="213" operator="containsText" text="CF">
      <formula>NOT(ISERROR(SEARCH("CF",#REF!)))</formula>
    </cfRule>
    <cfRule type="containsText" dxfId="1992" priority="214" operator="containsText" text="RC">
      <formula>NOT(ISERROR(SEARCH("RC",#REF!)))</formula>
    </cfRule>
    <cfRule type="containsText" dxfId="1991" priority="215" operator="containsText" text="RTT">
      <formula>NOT(ISERROR(SEARCH("RTT",#REF!)))</formula>
    </cfRule>
    <cfRule type="containsText" dxfId="1990" priority="216" operator="containsText" text="RF">
      <formula>NOT(ISERROR(SEARCH("RF",#REF!)))</formula>
    </cfRule>
    <cfRule type="containsText" dxfId="1989" priority="217" operator="containsText" text="FR">
      <formula>NOT(ISERROR(SEARCH("FR",#REF!)))</formula>
    </cfRule>
    <cfRule type="containsText" dxfId="1988" priority="218" operator="containsText" text="HS">
      <formula>NOT(ISERROR(SEARCH("HS",#REF!)))</formula>
    </cfRule>
    <cfRule type="containsText" dxfId="1987" priority="219" operator="containsText" text="CA">
      <formula>NOT(ISERROR(SEARCH("CA",#REF!)))</formula>
    </cfRule>
    <cfRule type="containsText" dxfId="1986" priority="220" operator="containsText" text="RH">
      <formula>NOT(ISERROR(SEARCH("RH",#REF!)))</formula>
    </cfRule>
  </conditionalFormatting>
  <conditionalFormatting sqref="D1048572:AG1048576">
    <cfRule type="containsText" dxfId="1985" priority="221" operator="containsText" text="JDF">
      <formula>NOT(ISERROR(SEARCH("JDF",#REF!)))</formula>
    </cfRule>
  </conditionalFormatting>
  <conditionalFormatting sqref="AQ51">
    <cfRule type="cellIs" dxfId="1984" priority="115" operator="equal">
      <formula>27</formula>
    </cfRule>
    <cfRule type="containsText" dxfId="1983" priority="116" operator="containsText" text="JSR">
      <formula>NOT(ISERROR(SEARCH("JSR",AQ51)))</formula>
    </cfRule>
    <cfRule type="containsText" dxfId="1982" priority="117" operator="containsText" text="JS">
      <formula>NOT(ISERROR(SEARCH("JS",AQ51)))</formula>
    </cfRule>
    <cfRule type="containsText" dxfId="1981" priority="118" operator="containsText" text="RTP">
      <formula>NOT(ISERROR(SEARCH("RTP",AQ51)))</formula>
    </cfRule>
    <cfRule type="containsText" dxfId="1980" priority="119" operator="containsText" text="RTJ">
      <formula>NOT(ISERROR(SEARCH("RTJ",AQ51)))</formula>
    </cfRule>
    <cfRule type="containsText" dxfId="1979" priority="120" operator="containsText" text="RTT">
      <formula>NOT(ISERROR(SEARCH("RTT",AQ51)))</formula>
    </cfRule>
    <cfRule type="containsText" dxfId="1978" priority="121" operator="containsText" text="RF">
      <formula>NOT(ISERROR(SEARCH("RF",AQ51)))</formula>
    </cfRule>
    <cfRule type="containsText" dxfId="1977" priority="122" operator="containsText" text="RC">
      <formula>NOT(ISERROR(SEARCH("RC",AQ51)))</formula>
    </cfRule>
    <cfRule type="containsText" dxfId="1976" priority="123" operator="containsText" text="NM">
      <formula>NOT(ISERROR(SEARCH("NM",AQ51)))</formula>
    </cfRule>
    <cfRule type="containsText" dxfId="1975" priority="124" operator="containsText" text="JDF">
      <formula>NOT(ISERROR(SEARCH("JDF",AQ51)))</formula>
    </cfRule>
    <cfRule type="containsText" dxfId="1974" priority="125" operator="containsText" text="HSM">
      <formula>NOT(ISERROR(SEARCH("HSM",AQ51)))</formula>
    </cfRule>
    <cfRule type="containsText" dxfId="1973" priority="126" operator="containsText" text="HS">
      <formula>NOT(ISERROR(SEARCH("HS",AQ51)))</formula>
    </cfRule>
    <cfRule type="containsText" dxfId="1972" priority="127" operator="containsText" text="FR">
      <formula>NOT(ISERROR(SEARCH("FR",AQ51)))</formula>
    </cfRule>
    <cfRule type="containsText" dxfId="1971" priority="128" operator="containsText" text="CFS">
      <formula>NOT(ISERROR(SEARCH("CFS",AQ51)))</formula>
    </cfRule>
    <cfRule type="containsText" dxfId="1970" priority="129" operator="containsText" text="CFJ">
      <formula>NOT(ISERROR(SEARCH("CFJ",AQ51)))</formula>
    </cfRule>
    <cfRule type="containsText" dxfId="1969" priority="130" operator="containsText" text="CAR">
      <formula>NOT(ISERROR(SEARCH("CAR",AQ51)))</formula>
    </cfRule>
    <cfRule type="containsText" dxfId="1968" priority="131" operator="containsText" text="CAM">
      <formula>NOT(ISERROR(SEARCH("CAM",AQ51)))</formula>
    </cfRule>
    <cfRule type="containsText" dxfId="1967" priority="132" operator="containsText" text="CA">
      <formula>NOT(ISERROR(SEARCH("CA",AQ51)))</formula>
    </cfRule>
    <cfRule type="containsText" dxfId="1966" priority="133" operator="containsText" text="AAS">
      <formula>NOT(ISERROR(SEARCH("AAS",AQ51)))</formula>
    </cfRule>
    <cfRule type="containsText" dxfId="1965" priority="134" operator="containsText" text="RH">
      <formula>NOT(ISERROR(SEARCH("RH",AQ51)))</formula>
    </cfRule>
  </conditionalFormatting>
  <conditionalFormatting sqref="AD4">
    <cfRule type="expression" dxfId="1964" priority="225">
      <formula>WEEKDAY(AF$2,2)=7</formula>
    </cfRule>
  </conditionalFormatting>
  <conditionalFormatting sqref="AH53:AI53">
    <cfRule type="expression" dxfId="1963" priority="226">
      <formula>WEEKDAY(#REF!,2)=2</formula>
    </cfRule>
  </conditionalFormatting>
  <conditionalFormatting sqref="AQ55:AQ60">
    <cfRule type="containsText" dxfId="1962" priority="155" operator="containsText" text="JDF">
      <formula>NOT(ISERROR(SEARCH("JDF",#REF!)))</formula>
    </cfRule>
  </conditionalFormatting>
  <conditionalFormatting sqref="AQ55:AQ60">
    <cfRule type="containsText" dxfId="1961" priority="156" operator="containsText" text="CF">
      <formula>NOT(ISERROR(SEARCH("CF",#REF!)))</formula>
    </cfRule>
    <cfRule type="containsText" dxfId="1960" priority="157" operator="containsText" text="RC">
      <formula>NOT(ISERROR(SEARCH("RC",#REF!)))</formula>
    </cfRule>
    <cfRule type="containsText" dxfId="1959" priority="158" operator="containsText" text="RTT">
      <formula>NOT(ISERROR(SEARCH("RTT",#REF!)))</formula>
    </cfRule>
    <cfRule type="containsText" dxfId="1958" priority="159" operator="containsText" text="RF">
      <formula>NOT(ISERROR(SEARCH("RF",#REF!)))</formula>
    </cfRule>
    <cfRule type="containsText" dxfId="1957" priority="160" operator="containsText" text="FR">
      <formula>NOT(ISERROR(SEARCH("FR",#REF!)))</formula>
    </cfRule>
    <cfRule type="containsText" dxfId="1956" priority="161" operator="containsText" text="HS">
      <formula>NOT(ISERROR(SEARCH("HS",#REF!)))</formula>
    </cfRule>
    <cfRule type="containsText" dxfId="1955" priority="162" operator="containsText" text="CA">
      <formula>NOT(ISERROR(SEARCH("CA",#REF!)))</formula>
    </cfRule>
    <cfRule type="containsText" dxfId="1954" priority="163" operator="containsText" text="RH">
      <formula>NOT(ISERROR(SEARCH("RH",#REF!)))</formula>
    </cfRule>
  </conditionalFormatting>
  <conditionalFormatting sqref="AL10:AM10 AL51 AM5:AR5 AL14:AM14 AM11:AM13 AL25:AM25 AM15:AM24 AL34:AM34 AM26:AM33 AL39:AM39 AM35:AM38 AL43:AM43 AM40:AM42 AL46:AM46 AM44:AM45 AM47:AM50 AM6:AM9 AO6:AR50">
    <cfRule type="cellIs" dxfId="1953" priority="135" operator="equal">
      <formula>27</formula>
    </cfRule>
    <cfRule type="containsText" dxfId="1952" priority="136" operator="containsText" text="JSR">
      <formula>NOT(ISERROR(SEARCH("JSR",AL5)))</formula>
    </cfRule>
    <cfRule type="containsText" dxfId="1951" priority="137" operator="containsText" text="JS">
      <formula>NOT(ISERROR(SEARCH("JS",AL5)))</formula>
    </cfRule>
    <cfRule type="containsText" dxfId="1950" priority="138" operator="containsText" text="RTP">
      <formula>NOT(ISERROR(SEARCH("RTP",AL5)))</formula>
    </cfRule>
    <cfRule type="containsText" dxfId="1949" priority="139" operator="containsText" text="RTJ">
      <formula>NOT(ISERROR(SEARCH("RTJ",AL5)))</formula>
    </cfRule>
    <cfRule type="containsText" dxfId="1948" priority="140" operator="containsText" text="RTT">
      <formula>NOT(ISERROR(SEARCH("RTT",AL5)))</formula>
    </cfRule>
    <cfRule type="containsText" dxfId="1947" priority="141" operator="containsText" text="RF">
      <formula>NOT(ISERROR(SEARCH("RF",AL5)))</formula>
    </cfRule>
    <cfRule type="containsText" dxfId="1946" priority="142" operator="containsText" text="RC">
      <formula>NOT(ISERROR(SEARCH("RC",AL5)))</formula>
    </cfRule>
    <cfRule type="containsText" dxfId="1945" priority="143" operator="containsText" text="NM">
      <formula>NOT(ISERROR(SEARCH("NM",AL5)))</formula>
    </cfRule>
    <cfRule type="containsText" dxfId="1944" priority="144" operator="containsText" text="JDF">
      <formula>NOT(ISERROR(SEARCH("JDF",AL5)))</formula>
    </cfRule>
    <cfRule type="containsText" dxfId="1943" priority="145" operator="containsText" text="HSM">
      <formula>NOT(ISERROR(SEARCH("HSM",AL5)))</formula>
    </cfRule>
    <cfRule type="containsText" dxfId="1942" priority="146" operator="containsText" text="HS">
      <formula>NOT(ISERROR(SEARCH("HS",AL5)))</formula>
    </cfRule>
    <cfRule type="containsText" dxfId="1941" priority="147" operator="containsText" text="FR">
      <formula>NOT(ISERROR(SEARCH("FR",AL5)))</formula>
    </cfRule>
    <cfRule type="containsText" dxfId="1940" priority="148" operator="containsText" text="CFS">
      <formula>NOT(ISERROR(SEARCH("CFS",AL5)))</formula>
    </cfRule>
    <cfRule type="containsText" dxfId="1939" priority="149" operator="containsText" text="CFJ">
      <formula>NOT(ISERROR(SEARCH("CFJ",AL5)))</formula>
    </cfRule>
    <cfRule type="containsText" dxfId="1938" priority="150" operator="containsText" text="CAR">
      <formula>NOT(ISERROR(SEARCH("CAR",AL5)))</formula>
    </cfRule>
    <cfRule type="containsText" dxfId="1937" priority="151" operator="containsText" text="CAM">
      <formula>NOT(ISERROR(SEARCH("CAM",AL5)))</formula>
    </cfRule>
    <cfRule type="containsText" dxfId="1936" priority="152" operator="containsText" text="CA">
      <formula>NOT(ISERROR(SEARCH("CA",AL5)))</formula>
    </cfRule>
    <cfRule type="containsText" dxfId="1935" priority="153" operator="containsText" text="AAS">
      <formula>NOT(ISERROR(SEARCH("AAS",AL5)))</formula>
    </cfRule>
    <cfRule type="containsText" dxfId="1934" priority="154" operator="containsText" text="RH">
      <formula>NOT(ISERROR(SEARCH("RH",AL5)))</formula>
    </cfRule>
  </conditionalFormatting>
  <conditionalFormatting sqref="BB51">
    <cfRule type="cellIs" dxfId="1933" priority="95" operator="equal">
      <formula>27</formula>
    </cfRule>
    <cfRule type="containsText" dxfId="1932" priority="96" operator="containsText" text="JSR">
      <formula>NOT(ISERROR(SEARCH("JSR",BB51)))</formula>
    </cfRule>
    <cfRule type="containsText" dxfId="1931" priority="97" operator="containsText" text="JS">
      <formula>NOT(ISERROR(SEARCH("JS",BB51)))</formula>
    </cfRule>
    <cfRule type="containsText" dxfId="1930" priority="98" operator="containsText" text="RTP">
      <formula>NOT(ISERROR(SEARCH("RTP",BB51)))</formula>
    </cfRule>
    <cfRule type="containsText" dxfId="1929" priority="99" operator="containsText" text="RTJ">
      <formula>NOT(ISERROR(SEARCH("RTJ",BB51)))</formula>
    </cfRule>
    <cfRule type="containsText" dxfId="1928" priority="100" operator="containsText" text="RTT">
      <formula>NOT(ISERROR(SEARCH("RTT",BB51)))</formula>
    </cfRule>
    <cfRule type="containsText" dxfId="1927" priority="101" operator="containsText" text="RF">
      <formula>NOT(ISERROR(SEARCH("RF",BB51)))</formula>
    </cfRule>
    <cfRule type="containsText" dxfId="1926" priority="102" operator="containsText" text="RC">
      <formula>NOT(ISERROR(SEARCH("RC",BB51)))</formula>
    </cfRule>
    <cfRule type="containsText" dxfId="1925" priority="103" operator="containsText" text="NM">
      <formula>NOT(ISERROR(SEARCH("NM",BB51)))</formula>
    </cfRule>
    <cfRule type="containsText" dxfId="1924" priority="104" operator="containsText" text="JDF">
      <formula>NOT(ISERROR(SEARCH("JDF",BB51)))</formula>
    </cfRule>
    <cfRule type="containsText" dxfId="1923" priority="105" operator="containsText" text="HSM">
      <formula>NOT(ISERROR(SEARCH("HSM",BB51)))</formula>
    </cfRule>
    <cfRule type="containsText" dxfId="1922" priority="106" operator="containsText" text="HS">
      <formula>NOT(ISERROR(SEARCH("HS",BB51)))</formula>
    </cfRule>
    <cfRule type="containsText" dxfId="1921" priority="107" operator="containsText" text="FR">
      <formula>NOT(ISERROR(SEARCH("FR",BB51)))</formula>
    </cfRule>
    <cfRule type="containsText" dxfId="1920" priority="108" operator="containsText" text="CFS">
      <formula>NOT(ISERROR(SEARCH("CFS",BB51)))</formula>
    </cfRule>
    <cfRule type="containsText" dxfId="1919" priority="109" operator="containsText" text="CFJ">
      <formula>NOT(ISERROR(SEARCH("CFJ",BB51)))</formula>
    </cfRule>
    <cfRule type="containsText" dxfId="1918" priority="110" operator="containsText" text="CAR">
      <formula>NOT(ISERROR(SEARCH("CAR",BB51)))</formula>
    </cfRule>
    <cfRule type="containsText" dxfId="1917" priority="111" operator="containsText" text="CAM">
      <formula>NOT(ISERROR(SEARCH("CAM",BB51)))</formula>
    </cfRule>
    <cfRule type="containsText" dxfId="1916" priority="112" operator="containsText" text="CA">
      <formula>NOT(ISERROR(SEARCH("CA",BB51)))</formula>
    </cfRule>
    <cfRule type="containsText" dxfId="1915" priority="113" operator="containsText" text="AAS">
      <formula>NOT(ISERROR(SEARCH("AAS",BB51)))</formula>
    </cfRule>
    <cfRule type="containsText" dxfId="1914" priority="114" operator="containsText" text="RH">
      <formula>NOT(ISERROR(SEARCH("RH",BB51)))</formula>
    </cfRule>
  </conditionalFormatting>
  <conditionalFormatting sqref="C5:C28 C30:C50">
    <cfRule type="expression" dxfId="1913" priority="94">
      <formula>WEEKDAY(E$1,2)=2</formula>
    </cfRule>
  </conditionalFormatting>
  <conditionalFormatting sqref="C48">
    <cfRule type="expression" dxfId="1912" priority="93">
      <formula>WEEKDAY(E$1,2)=2</formula>
    </cfRule>
  </conditionalFormatting>
  <conditionalFormatting sqref="C50">
    <cfRule type="expression" dxfId="1911" priority="92">
      <formula>WEEKDAY(E$1,2)=2</formula>
    </cfRule>
  </conditionalFormatting>
  <conditionalFormatting sqref="C47">
    <cfRule type="expression" dxfId="1910" priority="91">
      <formula>WEEKDAY(E$1,2)=2</formula>
    </cfRule>
  </conditionalFormatting>
  <conditionalFormatting sqref="C49">
    <cfRule type="expression" dxfId="1909" priority="90">
      <formula>WEEKDAY(E$1,2)=2</formula>
    </cfRule>
  </conditionalFormatting>
  <conditionalFormatting sqref="C48">
    <cfRule type="expression" dxfId="1908" priority="89">
      <formula>WEEKDAY(E$1,2)=2</formula>
    </cfRule>
  </conditionalFormatting>
  <conditionalFormatting sqref="C49">
    <cfRule type="expression" dxfId="1907" priority="88">
      <formula>WEEKDAY(E$1,2)=2</formula>
    </cfRule>
  </conditionalFormatting>
  <conditionalFormatting sqref="C29">
    <cfRule type="expression" dxfId="1906" priority="87">
      <formula>WEEKDAY(E$1,2)=2</formula>
    </cfRule>
  </conditionalFormatting>
  <conditionalFormatting sqref="AG2:AG3">
    <cfRule type="expression" dxfId="1905" priority="74">
      <formula>WEEKDAY(AH$2,2)=7</formula>
    </cfRule>
  </conditionalFormatting>
  <conditionalFormatting sqref="AG2:AI3">
    <cfRule type="containsText" dxfId="1904" priority="76" operator="containsText" text="CF">
      <formula>NOT(ISERROR(SEARCH("CF",#REF!)))</formula>
    </cfRule>
    <cfRule type="containsText" dxfId="1903" priority="77" operator="containsText" text="RC">
      <formula>NOT(ISERROR(SEARCH("RC",#REF!)))</formula>
    </cfRule>
    <cfRule type="containsText" dxfId="1902" priority="78" operator="containsText" text="RTT">
      <formula>NOT(ISERROR(SEARCH("RTT",#REF!)))</formula>
    </cfRule>
    <cfRule type="containsText" dxfId="1901" priority="79" operator="containsText" text="RF">
      <formula>NOT(ISERROR(SEARCH("RF",#REF!)))</formula>
    </cfRule>
    <cfRule type="containsText" dxfId="1900" priority="80" operator="containsText" text="FR">
      <formula>NOT(ISERROR(SEARCH("FR",#REF!)))</formula>
    </cfRule>
    <cfRule type="containsText" dxfId="1899" priority="81" operator="containsText" text="HS">
      <formula>NOT(ISERROR(SEARCH("HS",#REF!)))</formula>
    </cfRule>
    <cfRule type="containsText" dxfId="1898" priority="82" operator="containsText" text="CA">
      <formula>NOT(ISERROR(SEARCH("CA",#REF!)))</formula>
    </cfRule>
    <cfRule type="containsText" dxfId="1897" priority="83" operator="containsText" text="RH">
      <formula>NOT(ISERROR(SEARCH("RH",#REF!)))</formula>
    </cfRule>
  </conditionalFormatting>
  <conditionalFormatting sqref="AG2:AI3">
    <cfRule type="containsText" dxfId="1896" priority="75" operator="containsText" text="JDF">
      <formula>NOT(ISERROR(SEARCH("JDF",#REF!)))</formula>
    </cfRule>
  </conditionalFormatting>
  <conditionalFormatting sqref="AH2:AI2">
    <cfRule type="duplicateValues" dxfId="1895" priority="84"/>
  </conditionalFormatting>
  <conditionalFormatting sqref="AG2:AI3">
    <cfRule type="expression" dxfId="1894" priority="85">
      <formula>WEEKDAY(#REF!,2)=2</formula>
    </cfRule>
  </conditionalFormatting>
  <conditionalFormatting sqref="AH2:AI3">
    <cfRule type="expression" dxfId="1893" priority="86">
      <formula>WEEKDAY(#REF!,2)=7</formula>
    </cfRule>
  </conditionalFormatting>
  <conditionalFormatting sqref="AG5:AI50">
    <cfRule type="cellIs" dxfId="1892" priority="54" operator="equal">
      <formula>27</formula>
    </cfRule>
    <cfRule type="containsText" dxfId="1891" priority="55" operator="containsText" text="JSR">
      <formula>NOT(ISERROR(SEARCH("JSR",AG5)))</formula>
    </cfRule>
    <cfRule type="containsText" dxfId="1890" priority="56" operator="containsText" text="JS">
      <formula>NOT(ISERROR(SEARCH("JS",AG5)))</formula>
    </cfRule>
    <cfRule type="containsText" dxfId="1889" priority="57" operator="containsText" text="RTP">
      <formula>NOT(ISERROR(SEARCH("RTP",AG5)))</formula>
    </cfRule>
    <cfRule type="containsText" dxfId="1888" priority="58" operator="containsText" text="RTJ">
      <formula>NOT(ISERROR(SEARCH("RTJ",AG5)))</formula>
    </cfRule>
    <cfRule type="containsText" dxfId="1887" priority="59" operator="containsText" text="RTT">
      <formula>NOT(ISERROR(SEARCH("RTT",AG5)))</formula>
    </cfRule>
    <cfRule type="containsText" dxfId="1886" priority="60" operator="containsText" text="RF">
      <formula>NOT(ISERROR(SEARCH("RF",AG5)))</formula>
    </cfRule>
    <cfRule type="containsText" dxfId="1885" priority="61" operator="containsText" text="RC">
      <formula>NOT(ISERROR(SEARCH("RC",AG5)))</formula>
    </cfRule>
    <cfRule type="containsText" dxfId="1884" priority="62" operator="containsText" text="NM">
      <formula>NOT(ISERROR(SEARCH("NM",AG5)))</formula>
    </cfRule>
    <cfRule type="containsText" dxfId="1883" priority="63" operator="containsText" text="JDF">
      <formula>NOT(ISERROR(SEARCH("JDF",AG5)))</formula>
    </cfRule>
    <cfRule type="containsText" dxfId="1882" priority="64" operator="containsText" text="HSM">
      <formula>NOT(ISERROR(SEARCH("HSM",AG5)))</formula>
    </cfRule>
    <cfRule type="containsText" dxfId="1881" priority="65" operator="containsText" text="HS">
      <formula>NOT(ISERROR(SEARCH("HS",AG5)))</formula>
    </cfRule>
    <cfRule type="containsText" dxfId="1880" priority="66" operator="containsText" text="FR">
      <formula>NOT(ISERROR(SEARCH("FR",AG5)))</formula>
    </cfRule>
    <cfRule type="containsText" dxfId="1879" priority="67" operator="containsText" text="CFS">
      <formula>NOT(ISERROR(SEARCH("CFS",AG5)))</formula>
    </cfRule>
    <cfRule type="containsText" dxfId="1878" priority="68" operator="containsText" text="CFJ">
      <formula>NOT(ISERROR(SEARCH("CFJ",AG5)))</formula>
    </cfRule>
    <cfRule type="containsText" dxfId="1877" priority="69" operator="containsText" text="CAR">
      <formula>NOT(ISERROR(SEARCH("CAR",AG5)))</formula>
    </cfRule>
    <cfRule type="containsText" dxfId="1876" priority="70" operator="containsText" text="CAM">
      <formula>NOT(ISERROR(SEARCH("CAM",AG5)))</formula>
    </cfRule>
    <cfRule type="containsText" dxfId="1875" priority="71" operator="containsText" text="CA">
      <formula>NOT(ISERROR(SEARCH("CA",AG5)))</formula>
    </cfRule>
    <cfRule type="containsText" dxfId="1874" priority="72" operator="containsText" text="AAS">
      <formula>NOT(ISERROR(SEARCH("AAS",AG5)))</formula>
    </cfRule>
    <cfRule type="containsText" dxfId="1873" priority="73" operator="containsText" text="RH">
      <formula>NOT(ISERROR(SEARCH("RH",AG5)))</formula>
    </cfRule>
  </conditionalFormatting>
  <conditionalFormatting sqref="AK5:AK50">
    <cfRule type="cellIs" dxfId="1872" priority="52" operator="lessThan">
      <formula>0</formula>
    </cfRule>
  </conditionalFormatting>
  <conditionalFormatting sqref="AM5">
    <cfRule type="cellIs" dxfId="1871" priority="51" operator="lessThan">
      <formula>0</formula>
    </cfRule>
  </conditionalFormatting>
  <conditionalFormatting sqref="AM6:AM50">
    <cfRule type="cellIs" dxfId="1870" priority="50" operator="lessThan">
      <formula>0</formula>
    </cfRule>
  </conditionalFormatting>
  <conditionalFormatting sqref="D82:U83">
    <cfRule type="containsText" dxfId="1869" priority="41" operator="containsText" text="CF">
      <formula>NOT(ISERROR(SEARCH("CF",#REF!)))</formula>
    </cfRule>
    <cfRule type="containsText" dxfId="1868" priority="42" operator="containsText" text="RC">
      <formula>NOT(ISERROR(SEARCH("RC",#REF!)))</formula>
    </cfRule>
    <cfRule type="containsText" dxfId="1867" priority="43" operator="containsText" text="RTT">
      <formula>NOT(ISERROR(SEARCH("RTT",#REF!)))</formula>
    </cfRule>
    <cfRule type="containsText" dxfId="1866" priority="44" operator="containsText" text="RF">
      <formula>NOT(ISERROR(SEARCH("RF",#REF!)))</formula>
    </cfRule>
    <cfRule type="containsText" dxfId="1865" priority="45" operator="containsText" text="FR">
      <formula>NOT(ISERROR(SEARCH("FR",#REF!)))</formula>
    </cfRule>
    <cfRule type="containsText" dxfId="1864" priority="46" operator="containsText" text="HS">
      <formula>NOT(ISERROR(SEARCH("HS",#REF!)))</formula>
    </cfRule>
    <cfRule type="containsText" dxfId="1863" priority="47" operator="containsText" text="CA">
      <formula>NOT(ISERROR(SEARCH("CA",#REF!)))</formula>
    </cfRule>
    <cfRule type="containsText" dxfId="1862" priority="48" operator="containsText" text="RH">
      <formula>NOT(ISERROR(SEARCH("RH",#REF!)))</formula>
    </cfRule>
  </conditionalFormatting>
  <conditionalFormatting sqref="D82:U83">
    <cfRule type="containsText" dxfId="1861" priority="49" operator="containsText" text="JDF">
      <formula>NOT(ISERROR(SEARCH("JDF",#REF!)))</formula>
    </cfRule>
  </conditionalFormatting>
  <conditionalFormatting sqref="L7">
    <cfRule type="cellIs" dxfId="1860" priority="21" operator="equal">
      <formula>27</formula>
    </cfRule>
    <cfRule type="containsText" dxfId="1859" priority="22" operator="containsText" text="JSR">
      <formula>NOT(ISERROR(SEARCH("JSR",L7)))</formula>
    </cfRule>
    <cfRule type="containsText" dxfId="1858" priority="23" operator="containsText" text="JS">
      <formula>NOT(ISERROR(SEARCH("JS",L7)))</formula>
    </cfRule>
    <cfRule type="containsText" dxfId="1857" priority="24" operator="containsText" text="RTP">
      <formula>NOT(ISERROR(SEARCH("RTP",L7)))</formula>
    </cfRule>
    <cfRule type="containsText" dxfId="1856" priority="25" operator="containsText" text="RTJ">
      <formula>NOT(ISERROR(SEARCH("RTJ",L7)))</formula>
    </cfRule>
    <cfRule type="containsText" dxfId="1855" priority="26" operator="containsText" text="RTT">
      <formula>NOT(ISERROR(SEARCH("RTT",L7)))</formula>
    </cfRule>
    <cfRule type="containsText" dxfId="1854" priority="27" operator="containsText" text="RF">
      <formula>NOT(ISERROR(SEARCH("RF",L7)))</formula>
    </cfRule>
    <cfRule type="containsText" dxfId="1853" priority="28" operator="containsText" text="RC">
      <formula>NOT(ISERROR(SEARCH("RC",L7)))</formula>
    </cfRule>
    <cfRule type="containsText" dxfId="1852" priority="29" operator="containsText" text="NM">
      <formula>NOT(ISERROR(SEARCH("NM",L7)))</formula>
    </cfRule>
    <cfRule type="containsText" dxfId="1851" priority="30" operator="containsText" text="JDF">
      <formula>NOT(ISERROR(SEARCH("JDF",L7)))</formula>
    </cfRule>
    <cfRule type="containsText" dxfId="1850" priority="31" operator="containsText" text="HSM">
      <formula>NOT(ISERROR(SEARCH("HSM",L7)))</formula>
    </cfRule>
    <cfRule type="containsText" dxfId="1849" priority="32" operator="containsText" text="HS">
      <formula>NOT(ISERROR(SEARCH("HS",L7)))</formula>
    </cfRule>
    <cfRule type="containsText" dxfId="1848" priority="33" operator="containsText" text="FR">
      <formula>NOT(ISERROR(SEARCH("FR",L7)))</formula>
    </cfRule>
    <cfRule type="containsText" dxfId="1847" priority="34" operator="containsText" text="CFS">
      <formula>NOT(ISERROR(SEARCH("CFS",L7)))</formula>
    </cfRule>
    <cfRule type="containsText" dxfId="1846" priority="35" operator="containsText" text="CFJ">
      <formula>NOT(ISERROR(SEARCH("CFJ",L7)))</formula>
    </cfRule>
    <cfRule type="containsText" dxfId="1845" priority="36" operator="containsText" text="CAR">
      <formula>NOT(ISERROR(SEARCH("CAR",L7)))</formula>
    </cfRule>
    <cfRule type="containsText" dxfId="1844" priority="37" operator="containsText" text="CAM">
      <formula>NOT(ISERROR(SEARCH("CAM",L7)))</formula>
    </cfRule>
    <cfRule type="containsText" dxfId="1843" priority="38" operator="containsText" text="CA">
      <formula>NOT(ISERROR(SEARCH("CA",L7)))</formula>
    </cfRule>
    <cfRule type="containsText" dxfId="1842" priority="39" operator="containsText" text="AAS">
      <formula>NOT(ISERROR(SEARCH("AAS",L7)))</formula>
    </cfRule>
    <cfRule type="containsText" dxfId="1841" priority="40" operator="containsText" text="RH">
      <formula>NOT(ISERROR(SEARCH("RH",L7)))</formula>
    </cfRule>
  </conditionalFormatting>
  <conditionalFormatting sqref="M7:P7">
    <cfRule type="cellIs" dxfId="1840" priority="1" operator="equal">
      <formula>27</formula>
    </cfRule>
    <cfRule type="containsText" dxfId="1839" priority="2" operator="containsText" text="JSR">
      <formula>NOT(ISERROR(SEARCH("JSR",M7)))</formula>
    </cfRule>
    <cfRule type="containsText" dxfId="1838" priority="3" operator="containsText" text="JS">
      <formula>NOT(ISERROR(SEARCH("JS",M7)))</formula>
    </cfRule>
    <cfRule type="containsText" dxfId="1837" priority="4" operator="containsText" text="RTP">
      <formula>NOT(ISERROR(SEARCH("RTP",M7)))</formula>
    </cfRule>
    <cfRule type="containsText" dxfId="1836" priority="5" operator="containsText" text="RTJ">
      <formula>NOT(ISERROR(SEARCH("RTJ",M7)))</formula>
    </cfRule>
    <cfRule type="containsText" dxfId="1835" priority="6" operator="containsText" text="RTT">
      <formula>NOT(ISERROR(SEARCH("RTT",M7)))</formula>
    </cfRule>
    <cfRule type="containsText" dxfId="1834" priority="7" operator="containsText" text="RF">
      <formula>NOT(ISERROR(SEARCH("RF",M7)))</formula>
    </cfRule>
    <cfRule type="containsText" dxfId="1833" priority="8" operator="containsText" text="RC">
      <formula>NOT(ISERROR(SEARCH("RC",M7)))</formula>
    </cfRule>
    <cfRule type="containsText" dxfId="1832" priority="9" operator="containsText" text="NM">
      <formula>NOT(ISERROR(SEARCH("NM",M7)))</formula>
    </cfRule>
    <cfRule type="containsText" dxfId="1831" priority="10" operator="containsText" text="JDF">
      <formula>NOT(ISERROR(SEARCH("JDF",M7)))</formula>
    </cfRule>
    <cfRule type="containsText" dxfId="1830" priority="11" operator="containsText" text="HSM">
      <formula>NOT(ISERROR(SEARCH("HSM",M7)))</formula>
    </cfRule>
    <cfRule type="containsText" dxfId="1829" priority="12" operator="containsText" text="HS">
      <formula>NOT(ISERROR(SEARCH("HS",M7)))</formula>
    </cfRule>
    <cfRule type="containsText" dxfId="1828" priority="13" operator="containsText" text="FR">
      <formula>NOT(ISERROR(SEARCH("FR",M7)))</formula>
    </cfRule>
    <cfRule type="containsText" dxfId="1827" priority="14" operator="containsText" text="CFS">
      <formula>NOT(ISERROR(SEARCH("CFS",M7)))</formula>
    </cfRule>
    <cfRule type="containsText" dxfId="1826" priority="15" operator="containsText" text="CFJ">
      <formula>NOT(ISERROR(SEARCH("CFJ",M7)))</formula>
    </cfRule>
    <cfRule type="containsText" dxfId="1825" priority="16" operator="containsText" text="CAR">
      <formula>NOT(ISERROR(SEARCH("CAR",M7)))</formula>
    </cfRule>
    <cfRule type="containsText" dxfId="1824" priority="17" operator="containsText" text="CAM">
      <formula>NOT(ISERROR(SEARCH("CAM",M7)))</formula>
    </cfRule>
    <cfRule type="containsText" dxfId="1823" priority="18" operator="containsText" text="CA">
      <formula>NOT(ISERROR(SEARCH("CA",M7)))</formula>
    </cfRule>
    <cfRule type="containsText" dxfId="1822" priority="19" operator="containsText" text="AAS">
      <formula>NOT(ISERROR(SEARCH("AAS",M7)))</formula>
    </cfRule>
    <cfRule type="containsText" dxfId="1821" priority="20" operator="containsText" text="RH">
      <formula>NOT(ISERROR(SEARCH("RH",M7)))</formula>
    </cfRule>
  </conditionalFormatting>
  <printOptions horizontalCentered="1" verticalCentered="1"/>
  <pageMargins left="0.11811023622047245" right="0.11811023622047245" top="0.35433070866141736" bottom="0.15748031496062992" header="0.31496062992125984" footer="0.31496062992125984"/>
  <pageSetup paperSize="8" scale="145" fitToWidth="0" orientation="landscape" r:id="rId1"/>
  <headerFooter scaleWithDoc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Doublons">
                <anchor moveWithCells="1" sizeWithCells="1">
                  <from>
                    <xdr:col>9</xdr:col>
                    <xdr:colOff>123825</xdr:colOff>
                    <xdr:row>0</xdr:row>
                    <xdr:rowOff>0</xdr:rowOff>
                  </from>
                  <to>
                    <xdr:col>20</xdr:col>
                    <xdr:colOff>9525</xdr:colOff>
                    <xdr:row>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 macro="[0]!Bouton7_Cliquer">
                <anchor moveWithCells="1" sizeWithCells="1">
                  <from>
                    <xdr:col>3</xdr:col>
                    <xdr:colOff>0</xdr:colOff>
                    <xdr:row>0</xdr:row>
                    <xdr:rowOff>28575</xdr:rowOff>
                  </from>
                  <to>
                    <xdr:col>9</xdr:col>
                    <xdr:colOff>133350</xdr:colOff>
                    <xdr:row>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Button 3">
              <controlPr defaultSize="0" print="0" autoFill="0" autoPict="0" macro="[0]!Bouton8_Cliquer">
                <anchor moveWithCells="1" sizeWithCells="1">
                  <from>
                    <xdr:col>26</xdr:col>
                    <xdr:colOff>76200</xdr:colOff>
                    <xdr:row>0</xdr:row>
                    <xdr:rowOff>0</xdr:rowOff>
                  </from>
                  <to>
                    <xdr:col>31</xdr:col>
                    <xdr:colOff>285750</xdr:colOff>
                    <xdr:row>0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7" name="Button 4">
              <controlPr defaultSize="0" print="0" autoFill="0" autoPict="0" macro="[0]!Bouton9_Cliquer">
                <anchor moveWithCells="1" sizeWithCells="1">
                  <from>
                    <xdr:col>20</xdr:col>
                    <xdr:colOff>47625</xdr:colOff>
                    <xdr:row>0</xdr:row>
                    <xdr:rowOff>0</xdr:rowOff>
                  </from>
                  <to>
                    <xdr:col>26</xdr:col>
                    <xdr:colOff>66675</xdr:colOff>
                    <xdr:row>0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AAH89"/>
  <sheetViews>
    <sheetView zoomScaleNormal="100" workbookViewId="0">
      <selection activeCell="C5" sqref="C5:C50"/>
    </sheetView>
  </sheetViews>
  <sheetFormatPr baseColWidth="10" defaultRowHeight="15" x14ac:dyDescent="0.25"/>
  <cols>
    <col min="1" max="1" width="26.85546875" customWidth="1"/>
    <col min="2" max="2" width="3.7109375" customWidth="1"/>
    <col min="3" max="3" width="18.140625" customWidth="1"/>
    <col min="4" max="4" width="4.28515625" customWidth="1"/>
    <col min="5" max="5" width="4.85546875" customWidth="1"/>
    <col min="6" max="6" width="3.42578125" customWidth="1"/>
    <col min="7" max="7" width="4.42578125" customWidth="1"/>
    <col min="8" max="9" width="3.42578125" style="1" customWidth="1"/>
    <col min="10" max="10" width="4.28515625" customWidth="1"/>
    <col min="11" max="11" width="4.140625" customWidth="1"/>
    <col min="12" max="13" width="3.42578125" customWidth="1"/>
    <col min="14" max="14" width="4.42578125" customWidth="1"/>
    <col min="15" max="16" width="3.42578125" style="1" customWidth="1"/>
    <col min="17" max="17" width="4.85546875" customWidth="1"/>
    <col min="18" max="18" width="4" customWidth="1"/>
    <col min="19" max="20" width="3.42578125" customWidth="1"/>
    <col min="21" max="21" width="5.28515625" customWidth="1"/>
    <col min="22" max="23" width="3.42578125" style="1" customWidth="1"/>
    <col min="24" max="24" width="4.42578125" customWidth="1"/>
    <col min="25" max="25" width="4.28515625" customWidth="1"/>
    <col min="26" max="27" width="3.42578125" customWidth="1"/>
    <col min="28" max="28" width="4.28515625" customWidth="1"/>
    <col min="29" max="30" width="3.42578125" style="1" customWidth="1"/>
    <col min="31" max="33" width="4.42578125" customWidth="1"/>
    <col min="34" max="34" width="2" style="6" customWidth="1"/>
    <col min="35" max="38" width="7.42578125" customWidth="1"/>
    <col min="39" max="39" width="2.140625" customWidth="1"/>
    <col min="40" max="62" width="7.42578125" customWidth="1"/>
  </cols>
  <sheetData>
    <row r="1" spans="1:710" ht="32.25" customHeight="1" thickBot="1" x14ac:dyDescent="0.3">
      <c r="A1" s="288" t="s">
        <v>77</v>
      </c>
      <c r="B1" s="289"/>
      <c r="C1" s="290"/>
      <c r="AI1" s="125" t="s">
        <v>87</v>
      </c>
      <c r="AJ1" s="100"/>
      <c r="AK1" s="100"/>
      <c r="AL1" s="102"/>
      <c r="AM1" s="254"/>
      <c r="AN1" s="259" t="s">
        <v>88</v>
      </c>
      <c r="AO1" s="260"/>
      <c r="AP1" s="260"/>
      <c r="AQ1" s="260"/>
      <c r="AR1" s="260"/>
      <c r="AS1" s="260"/>
      <c r="AT1" s="260"/>
      <c r="AU1" s="260"/>
      <c r="AV1" s="260"/>
      <c r="AW1" s="260"/>
      <c r="AX1" s="260"/>
      <c r="AY1" s="260"/>
      <c r="AZ1" s="260"/>
      <c r="BA1" s="260"/>
      <c r="BB1" s="261"/>
    </row>
    <row r="2" spans="1:710" ht="15" customHeight="1" thickBot="1" x14ac:dyDescent="0.3">
      <c r="A2" s="265" t="s">
        <v>34</v>
      </c>
      <c r="B2" s="267"/>
      <c r="C2" s="269">
        <v>43922</v>
      </c>
      <c r="D2" s="53">
        <f>C2</f>
        <v>43922</v>
      </c>
      <c r="E2" s="54">
        <f>D2+1</f>
        <v>43923</v>
      </c>
      <c r="F2" s="54">
        <f t="shared" ref="F2:AG2" si="0">E2+1</f>
        <v>43924</v>
      </c>
      <c r="G2" s="54">
        <f t="shared" si="0"/>
        <v>43925</v>
      </c>
      <c r="H2" s="54">
        <f t="shared" si="0"/>
        <v>43926</v>
      </c>
      <c r="I2" s="54">
        <f t="shared" si="0"/>
        <v>43927</v>
      </c>
      <c r="J2" s="54">
        <f t="shared" si="0"/>
        <v>43928</v>
      </c>
      <c r="K2" s="54">
        <f t="shared" si="0"/>
        <v>43929</v>
      </c>
      <c r="L2" s="54">
        <f t="shared" si="0"/>
        <v>43930</v>
      </c>
      <c r="M2" s="54">
        <f t="shared" si="0"/>
        <v>43931</v>
      </c>
      <c r="N2" s="54">
        <f t="shared" si="0"/>
        <v>43932</v>
      </c>
      <c r="O2" s="54">
        <f t="shared" si="0"/>
        <v>43933</v>
      </c>
      <c r="P2" s="104">
        <f t="shared" si="0"/>
        <v>43934</v>
      </c>
      <c r="Q2" s="54">
        <f t="shared" si="0"/>
        <v>43935</v>
      </c>
      <c r="R2" s="54">
        <f t="shared" si="0"/>
        <v>43936</v>
      </c>
      <c r="S2" s="54">
        <f t="shared" si="0"/>
        <v>43937</v>
      </c>
      <c r="T2" s="54">
        <f t="shared" si="0"/>
        <v>43938</v>
      </c>
      <c r="U2" s="54">
        <f t="shared" si="0"/>
        <v>43939</v>
      </c>
      <c r="V2" s="54">
        <f t="shared" si="0"/>
        <v>43940</v>
      </c>
      <c r="W2" s="54">
        <f t="shared" si="0"/>
        <v>43941</v>
      </c>
      <c r="X2" s="54">
        <f t="shared" si="0"/>
        <v>43942</v>
      </c>
      <c r="Y2" s="54">
        <f t="shared" si="0"/>
        <v>43943</v>
      </c>
      <c r="Z2" s="54">
        <f t="shared" si="0"/>
        <v>43944</v>
      </c>
      <c r="AA2" s="54">
        <f t="shared" si="0"/>
        <v>43945</v>
      </c>
      <c r="AB2" s="54">
        <f t="shared" si="0"/>
        <v>43946</v>
      </c>
      <c r="AC2" s="54">
        <f t="shared" si="0"/>
        <v>43947</v>
      </c>
      <c r="AD2" s="54">
        <f t="shared" si="0"/>
        <v>43948</v>
      </c>
      <c r="AE2" s="54">
        <f t="shared" si="0"/>
        <v>43949</v>
      </c>
      <c r="AF2" s="54">
        <f t="shared" si="0"/>
        <v>43950</v>
      </c>
      <c r="AG2" s="54">
        <f t="shared" si="0"/>
        <v>43951</v>
      </c>
      <c r="AH2" s="126"/>
      <c r="AI2" s="66" t="s">
        <v>55</v>
      </c>
      <c r="AJ2" s="70" t="s">
        <v>70</v>
      </c>
      <c r="AK2" s="71" t="s">
        <v>57</v>
      </c>
      <c r="AL2" s="72" t="s">
        <v>58</v>
      </c>
      <c r="AM2" s="255"/>
      <c r="AN2" s="103" t="s">
        <v>82</v>
      </c>
      <c r="AO2" s="97" t="s">
        <v>83</v>
      </c>
      <c r="AP2" s="97" t="s">
        <v>59</v>
      </c>
      <c r="AQ2" s="98" t="s">
        <v>60</v>
      </c>
      <c r="AR2" s="66" t="s">
        <v>84</v>
      </c>
      <c r="AS2" s="99" t="s">
        <v>85</v>
      </c>
      <c r="AT2" s="99" t="s">
        <v>61</v>
      </c>
      <c r="AU2" s="73" t="s">
        <v>62</v>
      </c>
      <c r="AV2" s="99" t="s">
        <v>86</v>
      </c>
      <c r="AW2" s="74" t="s">
        <v>63</v>
      </c>
      <c r="AX2" s="70" t="s">
        <v>64</v>
      </c>
      <c r="AY2" s="87" t="s">
        <v>81</v>
      </c>
      <c r="AZ2" s="84" t="s">
        <v>80</v>
      </c>
      <c r="BA2" s="82" t="s">
        <v>66</v>
      </c>
      <c r="BB2" s="72" t="s">
        <v>67</v>
      </c>
      <c r="AAG2" s="69"/>
      <c r="AAH2">
        <v>1</v>
      </c>
    </row>
    <row r="3" spans="1:710" ht="11.25" customHeight="1" thickBot="1" x14ac:dyDescent="0.3">
      <c r="A3" s="266"/>
      <c r="B3" s="268"/>
      <c r="C3" s="270"/>
      <c r="D3" s="129">
        <f>C2</f>
        <v>43922</v>
      </c>
      <c r="E3" s="52">
        <f>C2+1</f>
        <v>43923</v>
      </c>
      <c r="F3" s="52">
        <f>E2+1</f>
        <v>43924</v>
      </c>
      <c r="G3" s="62">
        <f>F2+1</f>
        <v>43925</v>
      </c>
      <c r="H3" s="62">
        <f>G2+1</f>
        <v>43926</v>
      </c>
      <c r="I3" s="52">
        <f t="shared" ref="I3:AG3" si="1">H2+1</f>
        <v>43927</v>
      </c>
      <c r="J3" s="52">
        <f t="shared" si="1"/>
        <v>43928</v>
      </c>
      <c r="K3" s="52">
        <f t="shared" si="1"/>
        <v>43929</v>
      </c>
      <c r="L3" s="52">
        <f t="shared" si="1"/>
        <v>43930</v>
      </c>
      <c r="M3" s="52">
        <f t="shared" si="1"/>
        <v>43931</v>
      </c>
      <c r="N3" s="52">
        <f t="shared" si="1"/>
        <v>43932</v>
      </c>
      <c r="O3" s="52">
        <f t="shared" si="1"/>
        <v>43933</v>
      </c>
      <c r="P3" s="105">
        <f t="shared" si="1"/>
        <v>43934</v>
      </c>
      <c r="Q3" s="52">
        <f t="shared" si="1"/>
        <v>43935</v>
      </c>
      <c r="R3" s="52">
        <f t="shared" si="1"/>
        <v>43936</v>
      </c>
      <c r="S3" s="52">
        <f t="shared" si="1"/>
        <v>43937</v>
      </c>
      <c r="T3" s="52">
        <f t="shared" si="1"/>
        <v>43938</v>
      </c>
      <c r="U3" s="52">
        <f t="shared" si="1"/>
        <v>43939</v>
      </c>
      <c r="V3" s="52">
        <f t="shared" si="1"/>
        <v>43940</v>
      </c>
      <c r="W3" s="52">
        <f t="shared" si="1"/>
        <v>43941</v>
      </c>
      <c r="X3" s="52">
        <f t="shared" si="1"/>
        <v>43942</v>
      </c>
      <c r="Y3" s="52">
        <f t="shared" si="1"/>
        <v>43943</v>
      </c>
      <c r="Z3" s="52">
        <f t="shared" si="1"/>
        <v>43944</v>
      </c>
      <c r="AA3" s="52">
        <f t="shared" si="1"/>
        <v>43945</v>
      </c>
      <c r="AB3" s="52">
        <f t="shared" si="1"/>
        <v>43946</v>
      </c>
      <c r="AC3" s="52">
        <f t="shared" si="1"/>
        <v>43947</v>
      </c>
      <c r="AD3" s="52">
        <f t="shared" si="1"/>
        <v>43948</v>
      </c>
      <c r="AE3" s="52">
        <f t="shared" si="1"/>
        <v>43949</v>
      </c>
      <c r="AF3" s="62">
        <f t="shared" si="1"/>
        <v>43950</v>
      </c>
      <c r="AG3" s="52">
        <f t="shared" si="1"/>
        <v>43951</v>
      </c>
      <c r="AH3" s="127"/>
      <c r="AI3" s="312" t="s">
        <v>69</v>
      </c>
      <c r="AJ3" s="313"/>
      <c r="AK3" s="244" t="s">
        <v>54</v>
      </c>
      <c r="AL3" s="245"/>
      <c r="AM3" s="256"/>
      <c r="AN3" s="247" t="s">
        <v>71</v>
      </c>
      <c r="AO3" s="247"/>
      <c r="AP3" s="247"/>
      <c r="AQ3" s="247"/>
      <c r="AR3" s="251" t="s">
        <v>72</v>
      </c>
      <c r="AS3" s="252"/>
      <c r="AT3" s="252"/>
      <c r="AU3" s="253"/>
      <c r="AV3" s="251" t="s">
        <v>65</v>
      </c>
      <c r="AW3" s="252"/>
      <c r="AX3" s="253"/>
      <c r="AY3" s="244" t="s">
        <v>68</v>
      </c>
      <c r="AZ3" s="246"/>
      <c r="BA3" s="246"/>
      <c r="BB3" s="245"/>
    </row>
    <row r="4" spans="1:710" s="186" customFormat="1" ht="11.25" customHeight="1" thickBot="1" x14ac:dyDescent="0.3">
      <c r="A4" s="3"/>
      <c r="B4" s="3"/>
      <c r="C4" s="2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190" t="s">
        <v>90</v>
      </c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184"/>
      <c r="AE4" s="184"/>
      <c r="AF4" s="184"/>
      <c r="AG4" s="184"/>
      <c r="AH4" s="4"/>
      <c r="AI4" s="314" t="s">
        <v>89</v>
      </c>
      <c r="AJ4" s="315"/>
      <c r="AK4" s="315"/>
      <c r="AL4" s="316"/>
      <c r="AM4" s="185"/>
      <c r="AN4" s="314" t="s">
        <v>89</v>
      </c>
      <c r="AO4" s="315"/>
      <c r="AP4" s="315"/>
      <c r="AQ4" s="316"/>
      <c r="AR4" s="314" t="s">
        <v>89</v>
      </c>
      <c r="AS4" s="315"/>
      <c r="AT4" s="315"/>
      <c r="AU4" s="316"/>
      <c r="AV4" s="317" t="s">
        <v>89</v>
      </c>
      <c r="AW4" s="318"/>
      <c r="AX4" s="319"/>
      <c r="AY4" s="314" t="s">
        <v>89</v>
      </c>
      <c r="AZ4" s="315"/>
      <c r="BA4" s="315"/>
      <c r="BB4" s="316"/>
    </row>
    <row r="5" spans="1:710" ht="12" customHeight="1" x14ac:dyDescent="0.25">
      <c r="A5" s="25" t="s">
        <v>53</v>
      </c>
      <c r="B5" s="131">
        <v>1</v>
      </c>
      <c r="C5" s="140"/>
      <c r="D5" s="141">
        <v>1</v>
      </c>
      <c r="E5" s="141">
        <v>1</v>
      </c>
      <c r="F5" s="141">
        <v>1</v>
      </c>
      <c r="G5" s="141" t="s">
        <v>56</v>
      </c>
      <c r="H5" s="141" t="s">
        <v>56</v>
      </c>
      <c r="I5" s="141">
        <v>1</v>
      </c>
      <c r="J5" s="141">
        <v>1</v>
      </c>
      <c r="K5" s="141">
        <v>1</v>
      </c>
      <c r="L5" s="141">
        <v>1</v>
      </c>
      <c r="M5" s="141">
        <v>1</v>
      </c>
      <c r="N5" s="141" t="s">
        <v>56</v>
      </c>
      <c r="O5" s="141" t="s">
        <v>56</v>
      </c>
      <c r="P5" s="189"/>
      <c r="Q5" s="141">
        <v>1</v>
      </c>
      <c r="R5" s="141">
        <v>1</v>
      </c>
      <c r="S5" s="141">
        <v>1</v>
      </c>
      <c r="T5" s="141">
        <v>1</v>
      </c>
      <c r="U5" s="141" t="s">
        <v>56</v>
      </c>
      <c r="V5" s="141" t="s">
        <v>56</v>
      </c>
      <c r="W5" s="141">
        <v>1</v>
      </c>
      <c r="X5" s="141">
        <v>1</v>
      </c>
      <c r="Y5" s="141">
        <v>1</v>
      </c>
      <c r="Z5" s="141">
        <v>1</v>
      </c>
      <c r="AA5" s="141">
        <v>1</v>
      </c>
      <c r="AB5" s="141" t="s">
        <v>56</v>
      </c>
      <c r="AC5" s="141" t="s">
        <v>56</v>
      </c>
      <c r="AD5" s="141">
        <v>1</v>
      </c>
      <c r="AE5" s="141">
        <v>1</v>
      </c>
      <c r="AF5" s="141">
        <v>1</v>
      </c>
      <c r="AG5" s="141">
        <v>1</v>
      </c>
      <c r="AH5" s="123"/>
      <c r="AI5" s="187">
        <f>COUNTIF(D5:AG5,"RTT")+'Mars 2020'!AJ5</f>
        <v>0</v>
      </c>
      <c r="AJ5" s="188">
        <f>15 -(AI5)</f>
        <v>15</v>
      </c>
      <c r="AK5" s="71">
        <f>COUNTIF(D5:AG5,"CA")+'Mars 2020'!AL5</f>
        <v>0</v>
      </c>
      <c r="AL5" s="72">
        <f>25 -(AK5)</f>
        <v>25</v>
      </c>
      <c r="AM5" s="309"/>
      <c r="AN5" s="71"/>
      <c r="AO5" s="82"/>
      <c r="AP5" s="82">
        <f>COUNTIF(E5:AF5,"HS")</f>
        <v>0</v>
      </c>
      <c r="AQ5" s="94"/>
      <c r="AR5" s="75"/>
      <c r="AS5" s="76"/>
      <c r="AT5" s="76">
        <f>COUNTIF(G5:AG5,"jdf")</f>
        <v>0</v>
      </c>
      <c r="AU5" s="89"/>
      <c r="AV5" s="157">
        <f ca="1">jaunesNum(B5:AG5)</f>
        <v>1</v>
      </c>
      <c r="AW5" s="122">
        <f>COUNTIF(G5:AI5,"RF")+'Mars 2020'!AX5</f>
        <v>0</v>
      </c>
      <c r="AX5" s="161">
        <f ca="1">AV5-(AW5)</f>
        <v>1</v>
      </c>
      <c r="AY5" s="71"/>
      <c r="AZ5" s="82">
        <f>(AY5&gt;2)*1</f>
        <v>0</v>
      </c>
      <c r="BA5" s="82">
        <f>COUNTIF(K5:AK5,"FR")</f>
        <v>0</v>
      </c>
      <c r="BB5" s="72">
        <f>BA5-AZ5</f>
        <v>0</v>
      </c>
    </row>
    <row r="6" spans="1:710" ht="12" customHeight="1" x14ac:dyDescent="0.25">
      <c r="A6" s="26" t="s">
        <v>35</v>
      </c>
      <c r="B6" s="132">
        <v>2</v>
      </c>
      <c r="C6" s="143"/>
      <c r="D6" s="39">
        <v>2</v>
      </c>
      <c r="E6" s="39">
        <v>2</v>
      </c>
      <c r="F6" s="39">
        <v>2</v>
      </c>
      <c r="G6" s="39" t="s">
        <v>56</v>
      </c>
      <c r="H6" s="39" t="s">
        <v>56</v>
      </c>
      <c r="I6" s="39">
        <v>2</v>
      </c>
      <c r="J6" s="39">
        <v>2</v>
      </c>
      <c r="K6" s="39">
        <v>2</v>
      </c>
      <c r="L6" s="39">
        <v>2</v>
      </c>
      <c r="M6" s="39">
        <v>2</v>
      </c>
      <c r="N6" s="39" t="s">
        <v>56</v>
      </c>
      <c r="O6" s="39" t="s">
        <v>56</v>
      </c>
      <c r="P6" s="119"/>
      <c r="Q6" s="39">
        <v>2</v>
      </c>
      <c r="R6" s="39">
        <v>2</v>
      </c>
      <c r="S6" s="39">
        <v>2</v>
      </c>
      <c r="T6" s="39">
        <v>2</v>
      </c>
      <c r="U6" s="39" t="s">
        <v>56</v>
      </c>
      <c r="V6" s="39" t="s">
        <v>56</v>
      </c>
      <c r="W6" s="39">
        <v>2</v>
      </c>
      <c r="X6" s="39">
        <v>2</v>
      </c>
      <c r="Y6" s="39">
        <v>2</v>
      </c>
      <c r="Z6" s="39">
        <v>2</v>
      </c>
      <c r="AA6" s="39">
        <v>2</v>
      </c>
      <c r="AB6" s="39" t="s">
        <v>56</v>
      </c>
      <c r="AC6" s="39" t="s">
        <v>56</v>
      </c>
      <c r="AD6" s="39">
        <v>2</v>
      </c>
      <c r="AE6" s="39">
        <v>2</v>
      </c>
      <c r="AF6" s="39">
        <v>2</v>
      </c>
      <c r="AG6" s="39">
        <v>2</v>
      </c>
      <c r="AH6" s="123"/>
      <c r="AI6" s="187">
        <f>COUNTIF(D6:AG6,"RTT")+'Mars 2020'!AJ6</f>
        <v>0</v>
      </c>
      <c r="AJ6" s="178">
        <f>15 -(AI6)</f>
        <v>15</v>
      </c>
      <c r="AK6" s="92">
        <f>COUNTIF(D6:AG6,"CA")+'Mars 2020'!AL6</f>
        <v>0</v>
      </c>
      <c r="AL6" s="167">
        <f>25 -(AK6)</f>
        <v>25</v>
      </c>
      <c r="AM6" s="310"/>
      <c r="AN6" s="92"/>
      <c r="AO6" s="81"/>
      <c r="AP6" s="81">
        <f>COUNTIF(E6:AF6,"HS")</f>
        <v>0</v>
      </c>
      <c r="AQ6" s="95"/>
      <c r="AR6" s="77"/>
      <c r="AS6" s="64"/>
      <c r="AT6" s="64">
        <f>COUNTIF(G6:AG6,"jdf")</f>
        <v>0</v>
      </c>
      <c r="AU6" s="90"/>
      <c r="AV6" s="118">
        <f ca="1">jaunesNum(B6:AG6)</f>
        <v>1</v>
      </c>
      <c r="AW6" s="120">
        <f>COUNTIF(G6:AI6,"RF")+'Mars 2020'!AX6</f>
        <v>0</v>
      </c>
      <c r="AX6" s="162">
        <f ca="1">AV6-(AW6)</f>
        <v>1</v>
      </c>
      <c r="AY6" s="92"/>
      <c r="AZ6" s="81"/>
      <c r="BA6" s="81">
        <f>COUNTIF(K6:AK6,"FR")</f>
        <v>0</v>
      </c>
      <c r="BB6" s="167"/>
    </row>
    <row r="7" spans="1:710" ht="14.25" customHeight="1" x14ac:dyDescent="0.25">
      <c r="A7" s="27"/>
      <c r="B7" s="42"/>
      <c r="C7" s="145"/>
      <c r="D7" s="39" t="str">
        <f t="shared" ref="D7" si="2">IF(OR(WEEKDAY(D3,2)=6,WEEKDAY(D3,2)=7),"RH","")</f>
        <v/>
      </c>
      <c r="E7" s="39" t="str">
        <f t="shared" ref="E7:AG7" si="3">IF(OR(WEEKDAY(E3,2)=6,WEEKDAY(E3,2)=7),"RH","")</f>
        <v/>
      </c>
      <c r="F7" s="39" t="str">
        <f t="shared" si="3"/>
        <v/>
      </c>
      <c r="G7" s="39" t="str">
        <f t="shared" ref="G7:H7" si="4">IF(OR(WEEKDAY(G3,2)=6,WEEKDAY(G3,2)=7),"RH","")</f>
        <v>RH</v>
      </c>
      <c r="H7" s="39" t="str">
        <f t="shared" si="4"/>
        <v>RH</v>
      </c>
      <c r="I7" s="39" t="str">
        <f t="shared" si="3"/>
        <v/>
      </c>
      <c r="J7" s="39" t="str">
        <f t="shared" ref="J7:K7" si="5">IF(OR(WEEKDAY(J3,2)=6,WEEKDAY(J3,2)=7),"RH","")</f>
        <v/>
      </c>
      <c r="K7" s="39" t="str">
        <f t="shared" si="5"/>
        <v/>
      </c>
      <c r="L7" s="39" t="str">
        <f t="shared" si="3"/>
        <v/>
      </c>
      <c r="M7" s="39" t="str">
        <f t="shared" si="3"/>
        <v/>
      </c>
      <c r="N7" s="39" t="s">
        <v>56</v>
      </c>
      <c r="O7" s="39" t="s">
        <v>56</v>
      </c>
      <c r="P7" s="119" t="str">
        <f t="shared" si="3"/>
        <v/>
      </c>
      <c r="Q7" s="39" t="str">
        <f t="shared" ref="Q7:S7" si="6">IF(OR(WEEKDAY(Q3,2)=6,WEEKDAY(Q3,2)=7),"RH","")</f>
        <v/>
      </c>
      <c r="R7" s="39" t="str">
        <f t="shared" si="6"/>
        <v/>
      </c>
      <c r="S7" s="39" t="str">
        <f t="shared" si="6"/>
        <v/>
      </c>
      <c r="T7" s="39" t="str">
        <f t="shared" si="3"/>
        <v/>
      </c>
      <c r="U7" s="39" t="s">
        <v>56</v>
      </c>
      <c r="V7" s="39" t="s">
        <v>56</v>
      </c>
      <c r="W7" s="39" t="str">
        <f t="shared" si="3"/>
        <v/>
      </c>
      <c r="X7" s="39" t="str">
        <f t="shared" si="3"/>
        <v/>
      </c>
      <c r="Y7" s="39" t="str">
        <f t="shared" ref="Y7" si="7">IF(OR(WEEKDAY(Y3,2)=6,WEEKDAY(Y3,2)=7),"RH","")</f>
        <v/>
      </c>
      <c r="Z7" s="39" t="str">
        <f t="shared" si="3"/>
        <v/>
      </c>
      <c r="AA7" s="39" t="str">
        <f t="shared" si="3"/>
        <v/>
      </c>
      <c r="AB7" s="39" t="s">
        <v>56</v>
      </c>
      <c r="AC7" s="39" t="s">
        <v>56</v>
      </c>
      <c r="AD7" s="39" t="str">
        <f t="shared" si="3"/>
        <v/>
      </c>
      <c r="AE7" s="39" t="str">
        <f t="shared" si="3"/>
        <v/>
      </c>
      <c r="AF7" s="39" t="str">
        <f t="shared" ref="AF7" si="8">IF(OR(WEEKDAY(AF3,2)=6,WEEKDAY(AF3,2)=7),"RH","")</f>
        <v/>
      </c>
      <c r="AG7" s="39" t="str">
        <f t="shared" si="3"/>
        <v/>
      </c>
      <c r="AH7" s="123"/>
      <c r="AI7" s="187">
        <f>COUNTIF(D7:AG7,"RTT")+'Mars 2020'!AJ7</f>
        <v>0</v>
      </c>
      <c r="AJ7" s="178">
        <f t="shared" ref="AJ7:AJ50" si="9">15 -(AI7)</f>
        <v>15</v>
      </c>
      <c r="AK7" s="92">
        <f>COUNTIF(D7:AG7,"CA")+'Mars 2020'!AL7</f>
        <v>0</v>
      </c>
      <c r="AL7" s="167">
        <f t="shared" ref="AL7:AL50" si="10">25 -(AK7)</f>
        <v>25</v>
      </c>
      <c r="AM7" s="310"/>
      <c r="AN7" s="92"/>
      <c r="AO7" s="81"/>
      <c r="AP7" s="81">
        <f>COUNTIF(E7:AF7,"HS")</f>
        <v>0</v>
      </c>
      <c r="AQ7" s="95"/>
      <c r="AR7" s="77"/>
      <c r="AS7" s="64"/>
      <c r="AT7" s="64">
        <f>COUNTIF(G7:AG7,"jdf")</f>
        <v>0</v>
      </c>
      <c r="AU7" s="90"/>
      <c r="AV7" s="118">
        <f ca="1">jaunesNum(B7:AG7)</f>
        <v>0</v>
      </c>
      <c r="AW7" s="120">
        <f>COUNTIF(G7:AI7,"RF")+'Mars 2020'!AX7</f>
        <v>0</v>
      </c>
      <c r="AX7" s="162">
        <f t="shared" ref="AX7:AX50" ca="1" si="11">AV7-(AW7)</f>
        <v>0</v>
      </c>
      <c r="AY7" s="92"/>
      <c r="AZ7" s="81"/>
      <c r="BA7" s="81">
        <f>COUNTIF(K7:AK7,"FR")</f>
        <v>0</v>
      </c>
      <c r="BB7" s="167"/>
    </row>
    <row r="8" spans="1:710" ht="12" customHeight="1" x14ac:dyDescent="0.25">
      <c r="A8" s="28" t="s">
        <v>36</v>
      </c>
      <c r="B8" s="43">
        <v>3</v>
      </c>
      <c r="C8" s="145"/>
      <c r="D8" s="39">
        <v>3</v>
      </c>
      <c r="E8" s="39">
        <v>3</v>
      </c>
      <c r="F8" s="39">
        <v>3</v>
      </c>
      <c r="G8" s="39" t="str">
        <f t="shared" ref="G8" si="12">IF(OR(WEEKDAY(G4,2)=6,WEEKDAY(G4,2)=7),"RH","")</f>
        <v>RH</v>
      </c>
      <c r="H8" s="39" t="s">
        <v>56</v>
      </c>
      <c r="I8" s="39">
        <v>3</v>
      </c>
      <c r="J8" s="39">
        <v>3</v>
      </c>
      <c r="K8" s="39">
        <v>3</v>
      </c>
      <c r="L8" s="39">
        <v>3</v>
      </c>
      <c r="M8" s="39">
        <v>3</v>
      </c>
      <c r="N8" s="39" t="s">
        <v>56</v>
      </c>
      <c r="O8" s="39" t="s">
        <v>56</v>
      </c>
      <c r="P8" s="119"/>
      <c r="Q8" s="39">
        <v>3</v>
      </c>
      <c r="R8" s="39">
        <v>3</v>
      </c>
      <c r="S8" s="39">
        <v>3</v>
      </c>
      <c r="T8" s="39">
        <v>3</v>
      </c>
      <c r="U8" s="39" t="s">
        <v>56</v>
      </c>
      <c r="V8" s="39" t="s">
        <v>56</v>
      </c>
      <c r="W8" s="39">
        <v>3</v>
      </c>
      <c r="X8" s="39">
        <v>3</v>
      </c>
      <c r="Y8" s="39">
        <v>3</v>
      </c>
      <c r="Z8" s="39">
        <v>3</v>
      </c>
      <c r="AA8" s="39">
        <v>3</v>
      </c>
      <c r="AB8" s="39" t="s">
        <v>56</v>
      </c>
      <c r="AC8" s="39" t="s">
        <v>56</v>
      </c>
      <c r="AD8" s="39">
        <v>3</v>
      </c>
      <c r="AE8" s="39">
        <v>3</v>
      </c>
      <c r="AF8" s="39">
        <v>3</v>
      </c>
      <c r="AG8" s="39">
        <v>3</v>
      </c>
      <c r="AH8" s="123"/>
      <c r="AI8" s="187">
        <f>COUNTIF(D8:AG8,"RTT")+'Mars 2020'!AJ8</f>
        <v>0</v>
      </c>
      <c r="AJ8" s="178">
        <f t="shared" si="9"/>
        <v>15</v>
      </c>
      <c r="AK8" s="92">
        <f>COUNTIF(D8:AG8,"CA")+'Mars 2020'!AL8</f>
        <v>0</v>
      </c>
      <c r="AL8" s="167">
        <f t="shared" si="10"/>
        <v>25</v>
      </c>
      <c r="AM8" s="310"/>
      <c r="AN8" s="92"/>
      <c r="AO8" s="81"/>
      <c r="AP8" s="81">
        <f>COUNTIF(E8:AF8,"HS")</f>
        <v>0</v>
      </c>
      <c r="AQ8" s="95"/>
      <c r="AR8" s="77"/>
      <c r="AS8" s="64"/>
      <c r="AT8" s="64">
        <f>COUNTIF(G8:AG8,"jdf")</f>
        <v>0</v>
      </c>
      <c r="AU8" s="90"/>
      <c r="AV8" s="118">
        <f ca="1">jaunesNum(B8:AG8)</f>
        <v>1</v>
      </c>
      <c r="AW8" s="120">
        <f>COUNTIF(G8:AI8,"RF")+'Mars 2020'!AX8</f>
        <v>0</v>
      </c>
      <c r="AX8" s="162">
        <f t="shared" ca="1" si="11"/>
        <v>1</v>
      </c>
      <c r="AY8" s="92"/>
      <c r="AZ8" s="81"/>
      <c r="BA8" s="81">
        <f>COUNTIF(K8:AK8,"FR")</f>
        <v>0</v>
      </c>
      <c r="BB8" s="167"/>
    </row>
    <row r="9" spans="1:710" ht="12" customHeight="1" thickBot="1" x14ac:dyDescent="0.3">
      <c r="A9" s="29" t="s">
        <v>52</v>
      </c>
      <c r="B9" s="43">
        <v>4</v>
      </c>
      <c r="C9" s="145"/>
      <c r="D9" s="39">
        <v>4</v>
      </c>
      <c r="E9" s="39">
        <v>4</v>
      </c>
      <c r="F9" s="39">
        <v>4</v>
      </c>
      <c r="G9" s="39" t="s">
        <v>56</v>
      </c>
      <c r="H9" s="39" t="s">
        <v>56</v>
      </c>
      <c r="I9" s="39">
        <v>4</v>
      </c>
      <c r="J9" s="39">
        <v>4</v>
      </c>
      <c r="K9" s="39">
        <v>4</v>
      </c>
      <c r="L9" s="39">
        <v>4</v>
      </c>
      <c r="M9" s="39">
        <v>4</v>
      </c>
      <c r="N9" s="39" t="s">
        <v>56</v>
      </c>
      <c r="O9" s="39" t="s">
        <v>56</v>
      </c>
      <c r="P9" s="119"/>
      <c r="Q9" s="39">
        <v>4</v>
      </c>
      <c r="R9" s="39">
        <v>4</v>
      </c>
      <c r="S9" s="39">
        <v>4</v>
      </c>
      <c r="T9" s="39">
        <v>4</v>
      </c>
      <c r="U9" s="39" t="s">
        <v>56</v>
      </c>
      <c r="V9" s="39" t="s">
        <v>56</v>
      </c>
      <c r="W9" s="39">
        <v>4</v>
      </c>
      <c r="X9" s="39">
        <v>4</v>
      </c>
      <c r="Y9" s="39">
        <v>4</v>
      </c>
      <c r="Z9" s="39">
        <v>4</v>
      </c>
      <c r="AA9" s="39">
        <v>4</v>
      </c>
      <c r="AB9" s="39" t="s">
        <v>56</v>
      </c>
      <c r="AC9" s="39" t="s">
        <v>56</v>
      </c>
      <c r="AD9" s="39">
        <v>4</v>
      </c>
      <c r="AE9" s="39">
        <v>4</v>
      </c>
      <c r="AF9" s="39">
        <v>4</v>
      </c>
      <c r="AG9" s="39">
        <v>4</v>
      </c>
      <c r="AH9" s="123"/>
      <c r="AI9" s="187">
        <f>COUNTIF(D9:AG9,"RTT")+'Mars 2020'!AJ9</f>
        <v>0</v>
      </c>
      <c r="AJ9" s="178">
        <f t="shared" si="9"/>
        <v>15</v>
      </c>
      <c r="AK9" s="92">
        <f>COUNTIF(D9:AG9,"CA")+'Mars 2020'!AL9</f>
        <v>0</v>
      </c>
      <c r="AL9" s="167">
        <f t="shared" si="10"/>
        <v>25</v>
      </c>
      <c r="AM9" s="310"/>
      <c r="AN9" s="92"/>
      <c r="AO9" s="81"/>
      <c r="AP9" s="81">
        <f>COUNTIF(E9:AF9,"HS")</f>
        <v>0</v>
      </c>
      <c r="AQ9" s="95"/>
      <c r="AR9" s="77"/>
      <c r="AS9" s="64"/>
      <c r="AT9" s="64">
        <f>COUNTIF(G9:AG9,"jdf")</f>
        <v>0</v>
      </c>
      <c r="AU9" s="90"/>
      <c r="AV9" s="118">
        <f ca="1">jaunesNum(B9:AG9)</f>
        <v>1</v>
      </c>
      <c r="AW9" s="120">
        <f>COUNTIF(G9:AI9,"RF")+'Mars 2020'!AX9</f>
        <v>0</v>
      </c>
      <c r="AX9" s="162">
        <f t="shared" ca="1" si="11"/>
        <v>1</v>
      </c>
      <c r="AY9" s="92"/>
      <c r="AZ9" s="81"/>
      <c r="BA9" s="81">
        <f>COUNTIF(K9:AK9,"FR")</f>
        <v>0</v>
      </c>
      <c r="BB9" s="167"/>
    </row>
    <row r="10" spans="1:710" ht="2.25" customHeight="1" thickBot="1" x14ac:dyDescent="0.3">
      <c r="A10" s="12"/>
      <c r="B10" s="42"/>
      <c r="C10" s="146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11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123"/>
      <c r="AI10" s="187">
        <f>COUNTIF(D10:AG10,"RTT")+'Mars 2020'!AJ10</f>
        <v>0</v>
      </c>
      <c r="AJ10" s="178"/>
      <c r="AK10" s="92">
        <f>COUNTIF(D10:AG10,"CA")+'Mars 2020'!AL10</f>
        <v>0</v>
      </c>
      <c r="AL10" s="167"/>
      <c r="AM10" s="310"/>
      <c r="AN10" s="92"/>
      <c r="AO10" s="81"/>
      <c r="AP10" s="81"/>
      <c r="AQ10" s="95"/>
      <c r="AR10" s="77"/>
      <c r="AS10" s="64"/>
      <c r="AT10" s="64"/>
      <c r="AU10" s="90"/>
      <c r="AV10" s="118"/>
      <c r="AW10" s="120">
        <f>COUNTIF(G10:AI10,"RF")+'Mars 2020'!AX10</f>
        <v>0</v>
      </c>
      <c r="AX10" s="163"/>
      <c r="AY10" s="92"/>
      <c r="AZ10" s="81"/>
      <c r="BA10" s="81"/>
      <c r="BB10" s="167"/>
    </row>
    <row r="11" spans="1:710" s="1" customFormat="1" ht="12" customHeight="1" thickBot="1" x14ac:dyDescent="0.3">
      <c r="A11" s="30" t="s">
        <v>37</v>
      </c>
      <c r="B11" s="133">
        <v>5</v>
      </c>
      <c r="C11" s="147"/>
      <c r="D11" s="39">
        <v>5</v>
      </c>
      <c r="E11" s="39">
        <v>5</v>
      </c>
      <c r="F11" s="39">
        <v>5</v>
      </c>
      <c r="G11" s="39" t="s">
        <v>56</v>
      </c>
      <c r="H11" s="39" t="s">
        <v>56</v>
      </c>
      <c r="I11" s="39">
        <v>5</v>
      </c>
      <c r="J11" s="39">
        <v>5</v>
      </c>
      <c r="K11" s="39">
        <v>5</v>
      </c>
      <c r="L11" s="39">
        <v>5</v>
      </c>
      <c r="M11" s="39">
        <v>5</v>
      </c>
      <c r="N11" s="39" t="s">
        <v>56</v>
      </c>
      <c r="O11" s="39" t="s">
        <v>56</v>
      </c>
      <c r="P11" s="119"/>
      <c r="Q11" s="39">
        <v>5</v>
      </c>
      <c r="R11" s="39">
        <v>5</v>
      </c>
      <c r="S11" s="39">
        <v>5</v>
      </c>
      <c r="T11" s="39">
        <v>5</v>
      </c>
      <c r="U11" s="39" t="s">
        <v>56</v>
      </c>
      <c r="V11" s="39" t="s">
        <v>56</v>
      </c>
      <c r="W11" s="39">
        <v>5</v>
      </c>
      <c r="X11" s="39">
        <v>5</v>
      </c>
      <c r="Y11" s="39">
        <v>5</v>
      </c>
      <c r="Z11" s="39">
        <v>5</v>
      </c>
      <c r="AA11" s="39">
        <v>5</v>
      </c>
      <c r="AB11" s="39" t="s">
        <v>56</v>
      </c>
      <c r="AC11" s="39" t="s">
        <v>56</v>
      </c>
      <c r="AD11" s="39">
        <v>5</v>
      </c>
      <c r="AE11" s="39">
        <v>5</v>
      </c>
      <c r="AF11" s="39">
        <v>5</v>
      </c>
      <c r="AG11" s="39">
        <v>5</v>
      </c>
      <c r="AH11" s="123"/>
      <c r="AI11" s="187">
        <f>COUNTIF(D11:AG11,"RTT")+'Mars 2020'!AJ11</f>
        <v>0</v>
      </c>
      <c r="AJ11" s="178">
        <f t="shared" si="9"/>
        <v>15</v>
      </c>
      <c r="AK11" s="92">
        <f>COUNTIF(D11:AG11,"CA")+'Mars 2020'!AL11</f>
        <v>0</v>
      </c>
      <c r="AL11" s="167">
        <f t="shared" si="10"/>
        <v>25</v>
      </c>
      <c r="AM11" s="310"/>
      <c r="AN11" s="92"/>
      <c r="AO11" s="81"/>
      <c r="AP11" s="81">
        <f>COUNTIF(E11:AF11,"HS")</f>
        <v>0</v>
      </c>
      <c r="AQ11" s="95"/>
      <c r="AR11" s="77"/>
      <c r="AS11" s="64"/>
      <c r="AT11" s="64">
        <f>COUNTIF(G11:AG11,"jdf")</f>
        <v>0</v>
      </c>
      <c r="AU11" s="90"/>
      <c r="AV11" s="118">
        <f ca="1">jaunesNum(B11:AG11)</f>
        <v>1</v>
      </c>
      <c r="AW11" s="120">
        <f>COUNTIF(G11:AI11,"RF")+'Mars 2020'!AX11</f>
        <v>0</v>
      </c>
      <c r="AX11" s="162">
        <f t="shared" ca="1" si="11"/>
        <v>1</v>
      </c>
      <c r="AY11" s="92"/>
      <c r="AZ11" s="81"/>
      <c r="BA11" s="81">
        <f>COUNTIF(K11:AK11,"FR")</f>
        <v>0</v>
      </c>
      <c r="BB11" s="167"/>
    </row>
    <row r="12" spans="1:710" s="5" customFormat="1" ht="12" customHeight="1" x14ac:dyDescent="0.25">
      <c r="A12" s="31" t="s">
        <v>38</v>
      </c>
      <c r="B12" s="43">
        <v>6</v>
      </c>
      <c r="C12" s="148"/>
      <c r="D12" s="39">
        <v>6</v>
      </c>
      <c r="E12" s="39">
        <v>6</v>
      </c>
      <c r="F12" s="39">
        <v>6</v>
      </c>
      <c r="G12" s="39" t="s">
        <v>56</v>
      </c>
      <c r="H12" s="39" t="s">
        <v>56</v>
      </c>
      <c r="I12" s="39">
        <v>6</v>
      </c>
      <c r="J12" s="39">
        <v>6</v>
      </c>
      <c r="K12" s="39">
        <v>6</v>
      </c>
      <c r="L12" s="39">
        <v>6</v>
      </c>
      <c r="M12" s="39">
        <v>6</v>
      </c>
      <c r="N12" s="39" t="s">
        <v>56</v>
      </c>
      <c r="O12" s="39" t="s">
        <v>56</v>
      </c>
      <c r="P12" s="119"/>
      <c r="Q12" s="39">
        <v>6</v>
      </c>
      <c r="R12" s="39">
        <v>6</v>
      </c>
      <c r="S12" s="39">
        <v>6</v>
      </c>
      <c r="T12" s="39">
        <v>6</v>
      </c>
      <c r="U12" s="39" t="s">
        <v>56</v>
      </c>
      <c r="V12" s="39" t="s">
        <v>56</v>
      </c>
      <c r="W12" s="39">
        <v>6</v>
      </c>
      <c r="X12" s="39">
        <v>6</v>
      </c>
      <c r="Y12" s="39">
        <v>6</v>
      </c>
      <c r="Z12" s="39">
        <v>6</v>
      </c>
      <c r="AA12" s="39">
        <v>6</v>
      </c>
      <c r="AB12" s="39" t="s">
        <v>56</v>
      </c>
      <c r="AC12" s="39" t="s">
        <v>56</v>
      </c>
      <c r="AD12" s="39">
        <v>6</v>
      </c>
      <c r="AE12" s="39">
        <v>6</v>
      </c>
      <c r="AF12" s="39">
        <v>6</v>
      </c>
      <c r="AG12" s="39">
        <v>6</v>
      </c>
      <c r="AH12" s="123"/>
      <c r="AI12" s="187">
        <f>COUNTIF(D12:AG12,"RTT")+'Mars 2020'!AJ12</f>
        <v>0</v>
      </c>
      <c r="AJ12" s="178">
        <f t="shared" si="9"/>
        <v>15</v>
      </c>
      <c r="AK12" s="92">
        <f>COUNTIF(D12:AG12,"CA")+'Mars 2020'!AL12</f>
        <v>0</v>
      </c>
      <c r="AL12" s="167">
        <f t="shared" si="10"/>
        <v>25</v>
      </c>
      <c r="AM12" s="310"/>
      <c r="AN12" s="92"/>
      <c r="AO12" s="81"/>
      <c r="AP12" s="81">
        <f>COUNTIF(E12:AF12,"HS")</f>
        <v>0</v>
      </c>
      <c r="AQ12" s="95"/>
      <c r="AR12" s="77"/>
      <c r="AS12" s="64"/>
      <c r="AT12" s="64">
        <f>COUNTIF(G12:AG12,"jdf")</f>
        <v>0</v>
      </c>
      <c r="AU12" s="90"/>
      <c r="AV12" s="118">
        <f ca="1">jaunesNum(B12:AG12)</f>
        <v>1</v>
      </c>
      <c r="AW12" s="120">
        <f>COUNTIF(G12:AI12,"RF")+'Mars 2020'!AX12</f>
        <v>0</v>
      </c>
      <c r="AX12" s="162">
        <f t="shared" ca="1" si="11"/>
        <v>1</v>
      </c>
      <c r="AY12" s="92"/>
      <c r="AZ12" s="81"/>
      <c r="BA12" s="81">
        <f>COUNTIF(K12:AK12,"FR")</f>
        <v>0</v>
      </c>
      <c r="BB12" s="167"/>
    </row>
    <row r="13" spans="1:710" ht="12" customHeight="1" thickBot="1" x14ac:dyDescent="0.3">
      <c r="A13" s="32" t="s">
        <v>39</v>
      </c>
      <c r="B13" s="132">
        <v>7</v>
      </c>
      <c r="C13" s="149"/>
      <c r="D13" s="39">
        <v>7</v>
      </c>
      <c r="E13" s="39">
        <v>7</v>
      </c>
      <c r="F13" s="39">
        <v>7</v>
      </c>
      <c r="G13" s="39" t="s">
        <v>56</v>
      </c>
      <c r="H13" s="39" t="s">
        <v>56</v>
      </c>
      <c r="I13" s="39">
        <v>7</v>
      </c>
      <c r="J13" s="39">
        <v>7</v>
      </c>
      <c r="K13" s="39">
        <v>7</v>
      </c>
      <c r="L13" s="39">
        <v>7</v>
      </c>
      <c r="M13" s="39">
        <v>7</v>
      </c>
      <c r="N13" s="39" t="s">
        <v>56</v>
      </c>
      <c r="O13" s="39" t="s">
        <v>56</v>
      </c>
      <c r="P13" s="119"/>
      <c r="Q13" s="39">
        <v>7</v>
      </c>
      <c r="R13" s="39">
        <v>7</v>
      </c>
      <c r="S13" s="39">
        <v>7</v>
      </c>
      <c r="T13" s="39">
        <v>7</v>
      </c>
      <c r="U13" s="39" t="s">
        <v>56</v>
      </c>
      <c r="V13" s="39" t="s">
        <v>56</v>
      </c>
      <c r="W13" s="39">
        <v>7</v>
      </c>
      <c r="X13" s="39">
        <v>7</v>
      </c>
      <c r="Y13" s="39">
        <v>7</v>
      </c>
      <c r="Z13" s="39">
        <v>7</v>
      </c>
      <c r="AA13" s="39">
        <v>7</v>
      </c>
      <c r="AB13" s="39" t="s">
        <v>56</v>
      </c>
      <c r="AC13" s="39" t="s">
        <v>56</v>
      </c>
      <c r="AD13" s="39">
        <v>7</v>
      </c>
      <c r="AE13" s="39">
        <v>7</v>
      </c>
      <c r="AF13" s="39">
        <v>7</v>
      </c>
      <c r="AG13" s="39">
        <v>7</v>
      </c>
      <c r="AH13" s="123"/>
      <c r="AI13" s="187">
        <f>COUNTIF(D13:AG13,"RTT")+'Mars 2020'!AJ13</f>
        <v>0</v>
      </c>
      <c r="AJ13" s="178">
        <f t="shared" si="9"/>
        <v>15</v>
      </c>
      <c r="AK13" s="92">
        <f>COUNTIF(D13:AG13,"CA")+'Mars 2020'!AL13</f>
        <v>0</v>
      </c>
      <c r="AL13" s="167">
        <f t="shared" si="10"/>
        <v>25</v>
      </c>
      <c r="AM13" s="310"/>
      <c r="AN13" s="92"/>
      <c r="AO13" s="81"/>
      <c r="AP13" s="81">
        <f>COUNTIF(E13:AF13,"HS")</f>
        <v>0</v>
      </c>
      <c r="AQ13" s="95"/>
      <c r="AR13" s="77"/>
      <c r="AS13" s="64"/>
      <c r="AT13" s="64">
        <f>COUNTIF(G13:AG13,"jdf")</f>
        <v>0</v>
      </c>
      <c r="AU13" s="90"/>
      <c r="AV13" s="118">
        <f ca="1">jaunesNum(B13:AG13)</f>
        <v>1</v>
      </c>
      <c r="AW13" s="120">
        <f>COUNTIF(G13:AI13,"RF")+'Mars 2020'!AX13</f>
        <v>0</v>
      </c>
      <c r="AX13" s="162">
        <f t="shared" ca="1" si="11"/>
        <v>1</v>
      </c>
      <c r="AY13" s="92"/>
      <c r="AZ13" s="81"/>
      <c r="BA13" s="81">
        <f>COUNTIF(K13:AK13,"FR")</f>
        <v>0</v>
      </c>
      <c r="BB13" s="167"/>
    </row>
    <row r="14" spans="1:710" ht="1.5" customHeight="1" thickBot="1" x14ac:dyDescent="0.3">
      <c r="A14" s="13"/>
      <c r="B14" s="46"/>
      <c r="C14" s="150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11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123"/>
      <c r="AI14" s="187">
        <f>COUNTIF(D14:AG14,"RTT")+'Mars 2020'!AJ14</f>
        <v>0</v>
      </c>
      <c r="AJ14" s="178"/>
      <c r="AK14" s="92">
        <f>COUNTIF(D14:AG14,"CA")+'Mars 2020'!AL14</f>
        <v>0</v>
      </c>
      <c r="AL14" s="167"/>
      <c r="AM14" s="310"/>
      <c r="AN14" s="92"/>
      <c r="AO14" s="81"/>
      <c r="AP14" s="81"/>
      <c r="AQ14" s="95"/>
      <c r="AR14" s="77"/>
      <c r="AS14" s="64"/>
      <c r="AT14" s="64"/>
      <c r="AU14" s="90"/>
      <c r="AV14" s="118"/>
      <c r="AW14" s="120">
        <f>COUNTIF(G14:AI14,"RF")+'Mars 2020'!AX14</f>
        <v>0</v>
      </c>
      <c r="AX14" s="163"/>
      <c r="AY14" s="92"/>
      <c r="AZ14" s="81"/>
      <c r="BA14" s="81"/>
      <c r="BB14" s="167"/>
    </row>
    <row r="15" spans="1:710" ht="12" customHeight="1" thickBot="1" x14ac:dyDescent="0.3">
      <c r="A15" s="33" t="s">
        <v>40</v>
      </c>
      <c r="B15" s="134">
        <v>8</v>
      </c>
      <c r="C15" s="145"/>
      <c r="D15" s="39">
        <v>8</v>
      </c>
      <c r="E15" s="39">
        <v>8</v>
      </c>
      <c r="F15" s="39">
        <v>8</v>
      </c>
      <c r="G15" s="39" t="s">
        <v>56</v>
      </c>
      <c r="H15" s="39" t="s">
        <v>56</v>
      </c>
      <c r="I15" s="39">
        <v>8</v>
      </c>
      <c r="J15" s="39">
        <v>8</v>
      </c>
      <c r="K15" s="39">
        <v>8</v>
      </c>
      <c r="L15" s="39">
        <v>8</v>
      </c>
      <c r="M15" s="39">
        <v>8</v>
      </c>
      <c r="N15" s="39" t="s">
        <v>56</v>
      </c>
      <c r="O15" s="39" t="s">
        <v>56</v>
      </c>
      <c r="P15" s="119"/>
      <c r="Q15" s="39">
        <v>8</v>
      </c>
      <c r="R15" s="39">
        <v>8</v>
      </c>
      <c r="S15" s="39">
        <v>8</v>
      </c>
      <c r="T15" s="39">
        <v>8</v>
      </c>
      <c r="U15" s="39" t="s">
        <v>56</v>
      </c>
      <c r="V15" s="39" t="s">
        <v>56</v>
      </c>
      <c r="W15" s="39">
        <v>8</v>
      </c>
      <c r="X15" s="39">
        <v>8</v>
      </c>
      <c r="Y15" s="39">
        <v>8</v>
      </c>
      <c r="Z15" s="39">
        <v>8</v>
      </c>
      <c r="AA15" s="39">
        <v>8</v>
      </c>
      <c r="AB15" s="39" t="s">
        <v>56</v>
      </c>
      <c r="AC15" s="39" t="s">
        <v>56</v>
      </c>
      <c r="AD15" s="39">
        <v>8</v>
      </c>
      <c r="AE15" s="39">
        <v>8</v>
      </c>
      <c r="AF15" s="39">
        <v>8</v>
      </c>
      <c r="AG15" s="39">
        <v>8</v>
      </c>
      <c r="AH15" s="123"/>
      <c r="AI15" s="187">
        <f>COUNTIF(D15:AG15,"RTT")+'Mars 2020'!AJ15</f>
        <v>0</v>
      </c>
      <c r="AJ15" s="178">
        <f t="shared" si="9"/>
        <v>15</v>
      </c>
      <c r="AK15" s="92">
        <f>COUNTIF(D15:AG15,"CA")+'Mars 2020'!AL15</f>
        <v>0</v>
      </c>
      <c r="AL15" s="167">
        <f t="shared" si="10"/>
        <v>25</v>
      </c>
      <c r="AM15" s="310"/>
      <c r="AN15" s="92"/>
      <c r="AO15" s="81"/>
      <c r="AP15" s="81">
        <f t="shared" ref="AP15:AP24" si="13">COUNTIF(E15:AF15,"HS")</f>
        <v>0</v>
      </c>
      <c r="AQ15" s="95"/>
      <c r="AR15" s="77"/>
      <c r="AS15" s="64"/>
      <c r="AT15" s="64">
        <f t="shared" ref="AT15:AT24" si="14">COUNTIF(G15:AG15,"jdf")</f>
        <v>0</v>
      </c>
      <c r="AU15" s="90"/>
      <c r="AV15" s="118">
        <f t="shared" ref="AV15:AV24" ca="1" si="15">jaunesNum(B15:AG15)</f>
        <v>1</v>
      </c>
      <c r="AW15" s="120">
        <f>COUNTIF(G15:AI15,"RF")+'Mars 2020'!AX15</f>
        <v>0</v>
      </c>
      <c r="AX15" s="162">
        <f t="shared" ca="1" si="11"/>
        <v>1</v>
      </c>
      <c r="AY15" s="92"/>
      <c r="AZ15" s="81"/>
      <c r="BA15" s="81">
        <f t="shared" ref="BA15:BA24" si="16">COUNTIF(K15:AK15,"FR")</f>
        <v>0</v>
      </c>
      <c r="BB15" s="167"/>
    </row>
    <row r="16" spans="1:710" ht="12" customHeight="1" x14ac:dyDescent="0.25">
      <c r="A16" s="271" t="s">
        <v>41</v>
      </c>
      <c r="B16" s="134">
        <v>9</v>
      </c>
      <c r="C16" s="149"/>
      <c r="D16" s="39" t="str">
        <f t="shared" ref="D16:AG16" si="17">IF(OR(WEEKDAY(D3,2)=6,WEEKDAY(D3,2)=7,WEEKDAY(D3,2)=2),"RH","")</f>
        <v/>
      </c>
      <c r="E16" s="39" t="str">
        <f t="shared" si="17"/>
        <v/>
      </c>
      <c r="F16" s="39" t="str">
        <f t="shared" si="17"/>
        <v/>
      </c>
      <c r="G16" s="39" t="str">
        <f t="shared" si="17"/>
        <v>RH</v>
      </c>
      <c r="H16" s="39" t="str">
        <f t="shared" si="17"/>
        <v>RH</v>
      </c>
      <c r="I16" s="39" t="str">
        <f t="shared" si="17"/>
        <v/>
      </c>
      <c r="J16" s="39" t="str">
        <f t="shared" si="17"/>
        <v>RH</v>
      </c>
      <c r="K16" s="39" t="str">
        <f t="shared" si="17"/>
        <v/>
      </c>
      <c r="L16" s="39" t="str">
        <f t="shared" si="17"/>
        <v/>
      </c>
      <c r="M16" s="39" t="str">
        <f t="shared" si="17"/>
        <v/>
      </c>
      <c r="N16" s="39" t="str">
        <f t="shared" si="17"/>
        <v>RH</v>
      </c>
      <c r="O16" s="39" t="str">
        <f t="shared" si="17"/>
        <v>RH</v>
      </c>
      <c r="P16" s="119" t="str">
        <f t="shared" si="17"/>
        <v/>
      </c>
      <c r="Q16" s="39" t="str">
        <f t="shared" si="17"/>
        <v>RH</v>
      </c>
      <c r="R16" s="39" t="str">
        <f t="shared" si="17"/>
        <v/>
      </c>
      <c r="S16" s="39" t="str">
        <f t="shared" si="17"/>
        <v/>
      </c>
      <c r="T16" s="39" t="str">
        <f t="shared" si="17"/>
        <v/>
      </c>
      <c r="U16" s="39" t="str">
        <f t="shared" si="17"/>
        <v>RH</v>
      </c>
      <c r="V16" s="39" t="str">
        <f t="shared" si="17"/>
        <v>RH</v>
      </c>
      <c r="W16" s="39" t="str">
        <f t="shared" si="17"/>
        <v/>
      </c>
      <c r="X16" s="39" t="str">
        <f t="shared" si="17"/>
        <v>RH</v>
      </c>
      <c r="Y16" s="39" t="str">
        <f t="shared" si="17"/>
        <v/>
      </c>
      <c r="Z16" s="39" t="str">
        <f t="shared" si="17"/>
        <v/>
      </c>
      <c r="AA16" s="39" t="str">
        <f t="shared" si="17"/>
        <v/>
      </c>
      <c r="AB16" s="39" t="str">
        <f t="shared" si="17"/>
        <v>RH</v>
      </c>
      <c r="AC16" s="39" t="str">
        <f t="shared" si="17"/>
        <v>RH</v>
      </c>
      <c r="AD16" s="39" t="str">
        <f t="shared" si="17"/>
        <v/>
      </c>
      <c r="AE16" s="39" t="str">
        <f t="shared" si="17"/>
        <v>RH</v>
      </c>
      <c r="AF16" s="39" t="str">
        <f t="shared" si="17"/>
        <v/>
      </c>
      <c r="AG16" s="39" t="str">
        <f t="shared" si="17"/>
        <v/>
      </c>
      <c r="AH16" s="123"/>
      <c r="AI16" s="187">
        <f>COUNTIF(D16:AG16,"RTT")+'Mars 2020'!AJ16</f>
        <v>0</v>
      </c>
      <c r="AJ16" s="178">
        <f t="shared" si="9"/>
        <v>15</v>
      </c>
      <c r="AK16" s="92">
        <f>COUNTIF(D16:AG16,"CA")+'Mars 2020'!AL16</f>
        <v>0</v>
      </c>
      <c r="AL16" s="167">
        <f t="shared" si="10"/>
        <v>25</v>
      </c>
      <c r="AM16" s="310"/>
      <c r="AN16" s="92"/>
      <c r="AO16" s="81"/>
      <c r="AP16" s="81">
        <f t="shared" si="13"/>
        <v>0</v>
      </c>
      <c r="AQ16" s="95"/>
      <c r="AR16" s="77"/>
      <c r="AS16" s="64"/>
      <c r="AT16" s="64">
        <f t="shared" si="14"/>
        <v>0</v>
      </c>
      <c r="AU16" s="90"/>
      <c r="AV16" s="118">
        <f t="shared" ca="1" si="15"/>
        <v>0</v>
      </c>
      <c r="AW16" s="120">
        <f>COUNTIF(G16:AI16,"RF")+'Mars 2020'!AX16</f>
        <v>0</v>
      </c>
      <c r="AX16" s="162">
        <f t="shared" ca="1" si="11"/>
        <v>0</v>
      </c>
      <c r="AY16" s="92"/>
      <c r="AZ16" s="81"/>
      <c r="BA16" s="81">
        <f t="shared" si="16"/>
        <v>0</v>
      </c>
      <c r="BB16" s="167"/>
    </row>
    <row r="17" spans="1:54" ht="12" customHeight="1" x14ac:dyDescent="0.25">
      <c r="A17" s="272"/>
      <c r="B17" s="134">
        <v>10</v>
      </c>
      <c r="C17" s="145"/>
      <c r="D17" s="39" t="str">
        <f t="shared" ref="D17:AG17" si="18">IF(OR(WEEKDAY(D3,2)=6,WEEKDAY(D3,2)=7),"RH","")</f>
        <v/>
      </c>
      <c r="E17" s="39" t="str">
        <f t="shared" si="18"/>
        <v/>
      </c>
      <c r="F17" s="39" t="str">
        <f t="shared" si="18"/>
        <v/>
      </c>
      <c r="G17" s="39" t="str">
        <f t="shared" si="18"/>
        <v>RH</v>
      </c>
      <c r="H17" s="39" t="str">
        <f t="shared" si="18"/>
        <v>RH</v>
      </c>
      <c r="I17" s="39" t="str">
        <f t="shared" si="18"/>
        <v/>
      </c>
      <c r="J17" s="39" t="str">
        <f t="shared" si="18"/>
        <v/>
      </c>
      <c r="K17" s="39" t="str">
        <f t="shared" si="18"/>
        <v/>
      </c>
      <c r="L17" s="39" t="str">
        <f t="shared" si="18"/>
        <v/>
      </c>
      <c r="M17" s="39" t="str">
        <f t="shared" si="18"/>
        <v/>
      </c>
      <c r="N17" s="39" t="str">
        <f t="shared" si="18"/>
        <v>RH</v>
      </c>
      <c r="O17" s="39" t="str">
        <f t="shared" si="18"/>
        <v>RH</v>
      </c>
      <c r="P17" s="119" t="str">
        <f t="shared" si="18"/>
        <v/>
      </c>
      <c r="Q17" s="39" t="str">
        <f t="shared" si="18"/>
        <v/>
      </c>
      <c r="R17" s="39" t="str">
        <f t="shared" si="18"/>
        <v/>
      </c>
      <c r="S17" s="39" t="str">
        <f t="shared" si="18"/>
        <v/>
      </c>
      <c r="T17" s="39" t="str">
        <f t="shared" si="18"/>
        <v/>
      </c>
      <c r="U17" s="39" t="str">
        <f t="shared" si="18"/>
        <v>RH</v>
      </c>
      <c r="V17" s="39" t="str">
        <f t="shared" si="18"/>
        <v>RH</v>
      </c>
      <c r="W17" s="39" t="str">
        <f t="shared" si="18"/>
        <v/>
      </c>
      <c r="X17" s="39" t="str">
        <f t="shared" si="18"/>
        <v/>
      </c>
      <c r="Y17" s="39" t="str">
        <f t="shared" si="18"/>
        <v/>
      </c>
      <c r="Z17" s="39" t="str">
        <f t="shared" si="18"/>
        <v/>
      </c>
      <c r="AA17" s="39" t="str">
        <f t="shared" si="18"/>
        <v/>
      </c>
      <c r="AB17" s="39" t="str">
        <f t="shared" si="18"/>
        <v>RH</v>
      </c>
      <c r="AC17" s="39" t="str">
        <f t="shared" si="18"/>
        <v>RH</v>
      </c>
      <c r="AD17" s="39" t="str">
        <f t="shared" si="18"/>
        <v/>
      </c>
      <c r="AE17" s="39" t="str">
        <f t="shared" si="18"/>
        <v/>
      </c>
      <c r="AF17" s="39" t="str">
        <f t="shared" si="18"/>
        <v/>
      </c>
      <c r="AG17" s="39" t="str">
        <f t="shared" si="18"/>
        <v/>
      </c>
      <c r="AH17" s="123"/>
      <c r="AI17" s="187">
        <f>COUNTIF(D17:AG17,"RTT")+'Mars 2020'!AJ17</f>
        <v>0</v>
      </c>
      <c r="AJ17" s="178">
        <f t="shared" si="9"/>
        <v>15</v>
      </c>
      <c r="AK17" s="92">
        <f>COUNTIF(D17:AG17,"CA")+'Mars 2020'!AL17</f>
        <v>0</v>
      </c>
      <c r="AL17" s="167">
        <f t="shared" si="10"/>
        <v>25</v>
      </c>
      <c r="AM17" s="310"/>
      <c r="AN17" s="92"/>
      <c r="AO17" s="81"/>
      <c r="AP17" s="81">
        <f t="shared" si="13"/>
        <v>0</v>
      </c>
      <c r="AQ17" s="95"/>
      <c r="AR17" s="77"/>
      <c r="AS17" s="64"/>
      <c r="AT17" s="64">
        <f t="shared" si="14"/>
        <v>0</v>
      </c>
      <c r="AU17" s="90"/>
      <c r="AV17" s="118">
        <f t="shared" ca="1" si="15"/>
        <v>0</v>
      </c>
      <c r="AW17" s="120">
        <f>COUNTIF(G17:AI17,"RF")+'Mars 2020'!AX17</f>
        <v>0</v>
      </c>
      <c r="AX17" s="162">
        <f t="shared" ca="1" si="11"/>
        <v>0</v>
      </c>
      <c r="AY17" s="92"/>
      <c r="AZ17" s="81"/>
      <c r="BA17" s="81">
        <f t="shared" si="16"/>
        <v>0</v>
      </c>
      <c r="BB17" s="167"/>
    </row>
    <row r="18" spans="1:54" ht="12" customHeight="1" x14ac:dyDescent="0.25">
      <c r="A18" s="272"/>
      <c r="B18" s="134">
        <v>11</v>
      </c>
      <c r="C18" s="145"/>
      <c r="D18" s="39" t="str">
        <f t="shared" ref="D18:AG18" si="19">IF(OR(WEEKDAY(D3,2)=6,WEEKDAY(D3,2)=7,WEEKDAY(D3,2)=1),"RH","")</f>
        <v/>
      </c>
      <c r="E18" s="39" t="str">
        <f t="shared" si="19"/>
        <v/>
      </c>
      <c r="F18" s="39" t="str">
        <f t="shared" si="19"/>
        <v/>
      </c>
      <c r="G18" s="39" t="str">
        <f t="shared" si="19"/>
        <v>RH</v>
      </c>
      <c r="H18" s="39" t="str">
        <f t="shared" si="19"/>
        <v>RH</v>
      </c>
      <c r="I18" s="39" t="str">
        <f t="shared" si="19"/>
        <v>RH</v>
      </c>
      <c r="J18" s="39" t="str">
        <f t="shared" si="19"/>
        <v/>
      </c>
      <c r="K18" s="39" t="str">
        <f t="shared" si="19"/>
        <v/>
      </c>
      <c r="L18" s="39" t="str">
        <f t="shared" si="19"/>
        <v/>
      </c>
      <c r="M18" s="39" t="str">
        <f t="shared" si="19"/>
        <v/>
      </c>
      <c r="N18" s="39" t="str">
        <f t="shared" si="19"/>
        <v>RH</v>
      </c>
      <c r="O18" s="39" t="str">
        <f t="shared" si="19"/>
        <v>RH</v>
      </c>
      <c r="P18" s="119" t="str">
        <f t="shared" si="19"/>
        <v>RH</v>
      </c>
      <c r="Q18" s="39" t="str">
        <f t="shared" si="19"/>
        <v/>
      </c>
      <c r="R18" s="39" t="str">
        <f t="shared" si="19"/>
        <v/>
      </c>
      <c r="S18" s="39" t="str">
        <f t="shared" si="19"/>
        <v/>
      </c>
      <c r="T18" s="39" t="str">
        <f t="shared" si="19"/>
        <v/>
      </c>
      <c r="U18" s="39" t="str">
        <f t="shared" si="19"/>
        <v>RH</v>
      </c>
      <c r="V18" s="39" t="str">
        <f t="shared" si="19"/>
        <v>RH</v>
      </c>
      <c r="W18" s="39" t="str">
        <f t="shared" si="19"/>
        <v>RH</v>
      </c>
      <c r="X18" s="39" t="str">
        <f t="shared" si="19"/>
        <v/>
      </c>
      <c r="Y18" s="39" t="str">
        <f t="shared" si="19"/>
        <v/>
      </c>
      <c r="Z18" s="39" t="str">
        <f t="shared" si="19"/>
        <v/>
      </c>
      <c r="AA18" s="39" t="str">
        <f t="shared" si="19"/>
        <v/>
      </c>
      <c r="AB18" s="39" t="str">
        <f t="shared" si="19"/>
        <v>RH</v>
      </c>
      <c r="AC18" s="39" t="str">
        <f t="shared" si="19"/>
        <v>RH</v>
      </c>
      <c r="AD18" s="39" t="str">
        <f t="shared" si="19"/>
        <v>RH</v>
      </c>
      <c r="AE18" s="39" t="str">
        <f t="shared" si="19"/>
        <v/>
      </c>
      <c r="AF18" s="39" t="str">
        <f t="shared" si="19"/>
        <v/>
      </c>
      <c r="AG18" s="39" t="str">
        <f t="shared" si="19"/>
        <v/>
      </c>
      <c r="AH18" s="123"/>
      <c r="AI18" s="187">
        <f>COUNTIF(D18:AG18,"RTT")+'Mars 2020'!AJ18</f>
        <v>0</v>
      </c>
      <c r="AJ18" s="178">
        <f t="shared" si="9"/>
        <v>15</v>
      </c>
      <c r="AK18" s="92">
        <f>COUNTIF(D18:AG18,"CA")+'Mars 2020'!AL18</f>
        <v>0</v>
      </c>
      <c r="AL18" s="167">
        <f t="shared" si="10"/>
        <v>25</v>
      </c>
      <c r="AM18" s="310"/>
      <c r="AN18" s="92"/>
      <c r="AO18" s="81"/>
      <c r="AP18" s="81">
        <f t="shared" si="13"/>
        <v>0</v>
      </c>
      <c r="AQ18" s="95"/>
      <c r="AR18" s="77"/>
      <c r="AS18" s="64"/>
      <c r="AT18" s="64">
        <f t="shared" si="14"/>
        <v>0</v>
      </c>
      <c r="AU18" s="90"/>
      <c r="AV18" s="118">
        <f t="shared" ca="1" si="15"/>
        <v>0</v>
      </c>
      <c r="AW18" s="120">
        <f>COUNTIF(G18:AI18,"RF")+'Mars 2020'!AX18</f>
        <v>0</v>
      </c>
      <c r="AX18" s="162">
        <f t="shared" ca="1" si="11"/>
        <v>0</v>
      </c>
      <c r="AY18" s="92"/>
      <c r="AZ18" s="81"/>
      <c r="BA18" s="81">
        <f t="shared" si="16"/>
        <v>0</v>
      </c>
      <c r="BB18" s="167"/>
    </row>
    <row r="19" spans="1:54" ht="12" customHeight="1" x14ac:dyDescent="0.25">
      <c r="A19" s="273" t="s">
        <v>42</v>
      </c>
      <c r="B19" s="134"/>
      <c r="C19" s="145"/>
      <c r="D19" s="39" t="str">
        <f t="shared" ref="D19:AG19" si="20">IF(OR(WEEKDAY(D3,2)=6,WEEKDAY(D3,2)=7,WEEKDAY(D3,2)=1),"RH","")</f>
        <v/>
      </c>
      <c r="E19" s="39" t="str">
        <f t="shared" si="20"/>
        <v/>
      </c>
      <c r="F19" s="39" t="str">
        <f t="shared" si="20"/>
        <v/>
      </c>
      <c r="G19" s="39" t="str">
        <f t="shared" si="20"/>
        <v>RH</v>
      </c>
      <c r="H19" s="39" t="str">
        <f t="shared" si="20"/>
        <v>RH</v>
      </c>
      <c r="I19" s="39" t="str">
        <f t="shared" si="20"/>
        <v>RH</v>
      </c>
      <c r="J19" s="39" t="str">
        <f t="shared" si="20"/>
        <v/>
      </c>
      <c r="K19" s="39" t="str">
        <f t="shared" si="20"/>
        <v/>
      </c>
      <c r="L19" s="39" t="str">
        <f t="shared" si="20"/>
        <v/>
      </c>
      <c r="M19" s="39" t="str">
        <f t="shared" si="20"/>
        <v/>
      </c>
      <c r="N19" s="39" t="str">
        <f t="shared" si="20"/>
        <v>RH</v>
      </c>
      <c r="O19" s="39" t="str">
        <f t="shared" si="20"/>
        <v>RH</v>
      </c>
      <c r="P19" s="119" t="str">
        <f t="shared" si="20"/>
        <v>RH</v>
      </c>
      <c r="Q19" s="39" t="str">
        <f t="shared" si="20"/>
        <v/>
      </c>
      <c r="R19" s="39" t="str">
        <f t="shared" si="20"/>
        <v/>
      </c>
      <c r="S19" s="39" t="str">
        <f t="shared" si="20"/>
        <v/>
      </c>
      <c r="T19" s="39" t="str">
        <f t="shared" si="20"/>
        <v/>
      </c>
      <c r="U19" s="39" t="str">
        <f t="shared" si="20"/>
        <v>RH</v>
      </c>
      <c r="V19" s="39" t="str">
        <f t="shared" si="20"/>
        <v>RH</v>
      </c>
      <c r="W19" s="39" t="str">
        <f t="shared" si="20"/>
        <v>RH</v>
      </c>
      <c r="X19" s="39" t="str">
        <f t="shared" si="20"/>
        <v/>
      </c>
      <c r="Y19" s="39" t="str">
        <f t="shared" si="20"/>
        <v/>
      </c>
      <c r="Z19" s="39" t="str">
        <f t="shared" si="20"/>
        <v/>
      </c>
      <c r="AA19" s="39" t="str">
        <f t="shared" si="20"/>
        <v/>
      </c>
      <c r="AB19" s="39" t="str">
        <f t="shared" si="20"/>
        <v>RH</v>
      </c>
      <c r="AC19" s="39" t="str">
        <f t="shared" si="20"/>
        <v>RH</v>
      </c>
      <c r="AD19" s="39" t="str">
        <f t="shared" si="20"/>
        <v>RH</v>
      </c>
      <c r="AE19" s="39" t="str">
        <f t="shared" si="20"/>
        <v/>
      </c>
      <c r="AF19" s="39" t="str">
        <f t="shared" si="20"/>
        <v/>
      </c>
      <c r="AG19" s="39" t="str">
        <f t="shared" si="20"/>
        <v/>
      </c>
      <c r="AH19" s="123"/>
      <c r="AI19" s="187">
        <f>COUNTIF(D19:AG19,"RTT")+'Mars 2020'!AJ19</f>
        <v>0</v>
      </c>
      <c r="AJ19" s="178">
        <f t="shared" si="9"/>
        <v>15</v>
      </c>
      <c r="AK19" s="92">
        <f>COUNTIF(D19:AG19,"CA")+'Mars 2020'!AL19</f>
        <v>0</v>
      </c>
      <c r="AL19" s="167">
        <f t="shared" si="10"/>
        <v>25</v>
      </c>
      <c r="AM19" s="310"/>
      <c r="AN19" s="92"/>
      <c r="AO19" s="81"/>
      <c r="AP19" s="81">
        <f t="shared" si="13"/>
        <v>0</v>
      </c>
      <c r="AQ19" s="95"/>
      <c r="AR19" s="77"/>
      <c r="AS19" s="64"/>
      <c r="AT19" s="64">
        <f t="shared" si="14"/>
        <v>0</v>
      </c>
      <c r="AU19" s="90"/>
      <c r="AV19" s="118">
        <f t="shared" ca="1" si="15"/>
        <v>0</v>
      </c>
      <c r="AW19" s="120">
        <f>COUNTIF(G19:AI19,"RF")+'Mars 2020'!AX19</f>
        <v>0</v>
      </c>
      <c r="AX19" s="162">
        <f t="shared" ca="1" si="11"/>
        <v>0</v>
      </c>
      <c r="AY19" s="92"/>
      <c r="AZ19" s="81"/>
      <c r="BA19" s="81">
        <f t="shared" si="16"/>
        <v>0</v>
      </c>
      <c r="BB19" s="167"/>
    </row>
    <row r="20" spans="1:54" ht="12" customHeight="1" x14ac:dyDescent="0.25">
      <c r="A20" s="274"/>
      <c r="B20" s="134"/>
      <c r="C20" s="149"/>
      <c r="D20" s="39" t="s">
        <v>92</v>
      </c>
      <c r="E20" s="39" t="str">
        <f t="shared" ref="E20:AG20" si="21">IF(OR(WEEKDAY(E3,2)=6,WEEKDAY(E3,2)=7,WEEKDAY(E3,2)=3),"RH","")</f>
        <v/>
      </c>
      <c r="F20" s="39" t="str">
        <f t="shared" si="21"/>
        <v/>
      </c>
      <c r="G20" s="39" t="str">
        <f t="shared" si="21"/>
        <v>RH</v>
      </c>
      <c r="H20" s="39" t="str">
        <f t="shared" si="21"/>
        <v>RH</v>
      </c>
      <c r="I20" s="39" t="str">
        <f t="shared" si="21"/>
        <v/>
      </c>
      <c r="J20" s="39" t="str">
        <f t="shared" si="21"/>
        <v/>
      </c>
      <c r="K20" s="39" t="s">
        <v>92</v>
      </c>
      <c r="L20" s="39" t="str">
        <f t="shared" si="21"/>
        <v/>
      </c>
      <c r="M20" s="39" t="str">
        <f t="shared" si="21"/>
        <v/>
      </c>
      <c r="N20" s="39" t="str">
        <f t="shared" si="21"/>
        <v>RH</v>
      </c>
      <c r="O20" s="39" t="str">
        <f t="shared" si="21"/>
        <v>RH</v>
      </c>
      <c r="P20" s="119" t="str">
        <f t="shared" si="21"/>
        <v/>
      </c>
      <c r="Q20" s="39" t="str">
        <f t="shared" si="21"/>
        <v/>
      </c>
      <c r="R20" s="39" t="s">
        <v>92</v>
      </c>
      <c r="S20" s="39" t="str">
        <f t="shared" si="21"/>
        <v/>
      </c>
      <c r="T20" s="39" t="str">
        <f t="shared" si="21"/>
        <v/>
      </c>
      <c r="U20" s="39" t="str">
        <f t="shared" si="21"/>
        <v>RH</v>
      </c>
      <c r="V20" s="39" t="str">
        <f t="shared" si="21"/>
        <v>RH</v>
      </c>
      <c r="W20" s="39" t="str">
        <f t="shared" si="21"/>
        <v/>
      </c>
      <c r="X20" s="39" t="str">
        <f t="shared" si="21"/>
        <v/>
      </c>
      <c r="Y20" s="39" t="s">
        <v>92</v>
      </c>
      <c r="Z20" s="39" t="str">
        <f t="shared" si="21"/>
        <v/>
      </c>
      <c r="AA20" s="39" t="str">
        <f t="shared" si="21"/>
        <v/>
      </c>
      <c r="AB20" s="39" t="str">
        <f t="shared" si="21"/>
        <v>RH</v>
      </c>
      <c r="AC20" s="39" t="str">
        <f t="shared" si="21"/>
        <v>RH</v>
      </c>
      <c r="AD20" s="39" t="str">
        <f t="shared" si="21"/>
        <v/>
      </c>
      <c r="AE20" s="39" t="str">
        <f t="shared" si="21"/>
        <v/>
      </c>
      <c r="AF20" s="39" t="s">
        <v>92</v>
      </c>
      <c r="AG20" s="39" t="str">
        <f t="shared" si="21"/>
        <v/>
      </c>
      <c r="AH20" s="123"/>
      <c r="AI20" s="187">
        <f>COUNTIF(D20:AG20,"RTT")+'Mars 2020'!AJ20</f>
        <v>0</v>
      </c>
      <c r="AJ20" s="178">
        <f t="shared" si="9"/>
        <v>15</v>
      </c>
      <c r="AK20" s="92">
        <f>COUNTIF(D20:AG20,"CA")+'Mars 2020'!AL20</f>
        <v>0</v>
      </c>
      <c r="AL20" s="167">
        <f t="shared" si="10"/>
        <v>25</v>
      </c>
      <c r="AM20" s="310"/>
      <c r="AN20" s="92"/>
      <c r="AO20" s="81"/>
      <c r="AP20" s="81">
        <f t="shared" si="13"/>
        <v>0</v>
      </c>
      <c r="AQ20" s="95"/>
      <c r="AR20" s="77"/>
      <c r="AS20" s="64"/>
      <c r="AT20" s="64">
        <f t="shared" si="14"/>
        <v>0</v>
      </c>
      <c r="AU20" s="90"/>
      <c r="AV20" s="118">
        <f t="shared" ca="1" si="15"/>
        <v>0</v>
      </c>
      <c r="AW20" s="120">
        <f>COUNTIF(G20:AI20,"RF")+'Mars 2020'!AX20</f>
        <v>0</v>
      </c>
      <c r="AX20" s="162">
        <f t="shared" ca="1" si="11"/>
        <v>0</v>
      </c>
      <c r="AY20" s="92"/>
      <c r="AZ20" s="81"/>
      <c r="BA20" s="81">
        <f t="shared" si="16"/>
        <v>0</v>
      </c>
      <c r="BB20" s="167"/>
    </row>
    <row r="21" spans="1:54" ht="12" customHeight="1" x14ac:dyDescent="0.25">
      <c r="A21" s="275" t="s">
        <v>43</v>
      </c>
      <c r="B21" s="134"/>
      <c r="C21" s="145"/>
      <c r="D21" s="39" t="str">
        <f t="shared" ref="D21:AG21" si="22">IF(OR(WEEKDAY(D3,2)=6,WEEKDAY(D3,2)=7,WEEKDAY(D3,2)=1),"RH","")</f>
        <v/>
      </c>
      <c r="E21" s="39" t="str">
        <f t="shared" si="22"/>
        <v/>
      </c>
      <c r="F21" s="39" t="str">
        <f t="shared" si="22"/>
        <v/>
      </c>
      <c r="G21" s="39" t="str">
        <f t="shared" si="22"/>
        <v>RH</v>
      </c>
      <c r="H21" s="39" t="str">
        <f t="shared" si="22"/>
        <v>RH</v>
      </c>
      <c r="I21" s="39" t="str">
        <f t="shared" si="22"/>
        <v>RH</v>
      </c>
      <c r="J21" s="39" t="str">
        <f t="shared" si="22"/>
        <v/>
      </c>
      <c r="K21" s="39" t="str">
        <f t="shared" si="22"/>
        <v/>
      </c>
      <c r="L21" s="39" t="str">
        <f t="shared" si="22"/>
        <v/>
      </c>
      <c r="M21" s="39" t="str">
        <f t="shared" si="22"/>
        <v/>
      </c>
      <c r="N21" s="39" t="str">
        <f t="shared" si="22"/>
        <v>RH</v>
      </c>
      <c r="O21" s="39" t="str">
        <f t="shared" si="22"/>
        <v>RH</v>
      </c>
      <c r="P21" s="119" t="str">
        <f t="shared" si="22"/>
        <v>RH</v>
      </c>
      <c r="Q21" s="39" t="str">
        <f t="shared" si="22"/>
        <v/>
      </c>
      <c r="R21" s="39" t="str">
        <f t="shared" si="22"/>
        <v/>
      </c>
      <c r="S21" s="39" t="str">
        <f t="shared" si="22"/>
        <v/>
      </c>
      <c r="T21" s="39" t="str">
        <f t="shared" si="22"/>
        <v/>
      </c>
      <c r="U21" s="39" t="str">
        <f t="shared" si="22"/>
        <v>RH</v>
      </c>
      <c r="V21" s="39" t="str">
        <f t="shared" si="22"/>
        <v>RH</v>
      </c>
      <c r="W21" s="39" t="str">
        <f t="shared" si="22"/>
        <v>RH</v>
      </c>
      <c r="X21" s="39" t="str">
        <f t="shared" si="22"/>
        <v/>
      </c>
      <c r="Y21" s="39" t="str">
        <f t="shared" si="22"/>
        <v/>
      </c>
      <c r="Z21" s="39" t="str">
        <f t="shared" si="22"/>
        <v/>
      </c>
      <c r="AA21" s="39" t="str">
        <f t="shared" si="22"/>
        <v/>
      </c>
      <c r="AB21" s="39" t="str">
        <f t="shared" si="22"/>
        <v>RH</v>
      </c>
      <c r="AC21" s="39" t="str">
        <f t="shared" si="22"/>
        <v>RH</v>
      </c>
      <c r="AD21" s="39" t="str">
        <f t="shared" si="22"/>
        <v>RH</v>
      </c>
      <c r="AE21" s="39" t="str">
        <f t="shared" si="22"/>
        <v/>
      </c>
      <c r="AF21" s="39" t="str">
        <f t="shared" si="22"/>
        <v/>
      </c>
      <c r="AG21" s="39" t="str">
        <f t="shared" si="22"/>
        <v/>
      </c>
      <c r="AH21" s="123"/>
      <c r="AI21" s="187">
        <f>COUNTIF(D21:AG21,"RTT")+'Mars 2020'!AJ21</f>
        <v>0</v>
      </c>
      <c r="AJ21" s="178">
        <f t="shared" si="9"/>
        <v>15</v>
      </c>
      <c r="AK21" s="92">
        <f>COUNTIF(D21:AG21,"CA")+'Mars 2020'!AL21</f>
        <v>0</v>
      </c>
      <c r="AL21" s="167">
        <f t="shared" si="10"/>
        <v>25</v>
      </c>
      <c r="AM21" s="310"/>
      <c r="AN21" s="92"/>
      <c r="AO21" s="81"/>
      <c r="AP21" s="81">
        <f t="shared" si="13"/>
        <v>0</v>
      </c>
      <c r="AQ21" s="95"/>
      <c r="AR21" s="77"/>
      <c r="AS21" s="64"/>
      <c r="AT21" s="64">
        <f t="shared" si="14"/>
        <v>0</v>
      </c>
      <c r="AU21" s="90"/>
      <c r="AV21" s="118">
        <f t="shared" ca="1" si="15"/>
        <v>0</v>
      </c>
      <c r="AW21" s="120">
        <f>COUNTIF(G21:AI21,"RF")+'Mars 2020'!AX21</f>
        <v>0</v>
      </c>
      <c r="AX21" s="162">
        <f t="shared" ca="1" si="11"/>
        <v>0</v>
      </c>
      <c r="AY21" s="92"/>
      <c r="AZ21" s="81"/>
      <c r="BA21" s="81">
        <f t="shared" si="16"/>
        <v>0</v>
      </c>
      <c r="BB21" s="167"/>
    </row>
    <row r="22" spans="1:54" ht="12" customHeight="1" x14ac:dyDescent="0.25">
      <c r="A22" s="272"/>
      <c r="B22" s="134">
        <v>12</v>
      </c>
      <c r="C22" s="145"/>
      <c r="D22" s="39" t="str">
        <f t="shared" ref="D22:AG22" si="23">IF(OR(WEEKDAY(D3,2)=6,WEEKDAY(D3,2)=7,WEEKDAY(D3,2)=5),"RH","")</f>
        <v/>
      </c>
      <c r="E22" s="39" t="str">
        <f t="shared" si="23"/>
        <v/>
      </c>
      <c r="F22" s="39" t="str">
        <f t="shared" si="23"/>
        <v>RH</v>
      </c>
      <c r="G22" s="39" t="str">
        <f t="shared" si="23"/>
        <v>RH</v>
      </c>
      <c r="H22" s="39" t="str">
        <f t="shared" si="23"/>
        <v>RH</v>
      </c>
      <c r="I22" s="39" t="str">
        <f t="shared" si="23"/>
        <v/>
      </c>
      <c r="J22" s="39" t="str">
        <f t="shared" si="23"/>
        <v/>
      </c>
      <c r="K22" s="39" t="str">
        <f t="shared" si="23"/>
        <v/>
      </c>
      <c r="L22" s="39" t="str">
        <f t="shared" si="23"/>
        <v/>
      </c>
      <c r="M22" s="39" t="str">
        <f t="shared" si="23"/>
        <v>RH</v>
      </c>
      <c r="N22" s="39" t="str">
        <f t="shared" si="23"/>
        <v>RH</v>
      </c>
      <c r="O22" s="39" t="str">
        <f t="shared" si="23"/>
        <v>RH</v>
      </c>
      <c r="P22" s="119" t="str">
        <f t="shared" si="23"/>
        <v/>
      </c>
      <c r="Q22" s="39" t="str">
        <f t="shared" si="23"/>
        <v/>
      </c>
      <c r="R22" s="39" t="str">
        <f t="shared" si="23"/>
        <v/>
      </c>
      <c r="S22" s="39" t="str">
        <f t="shared" si="23"/>
        <v/>
      </c>
      <c r="T22" s="39" t="str">
        <f t="shared" si="23"/>
        <v>RH</v>
      </c>
      <c r="U22" s="39" t="str">
        <f t="shared" si="23"/>
        <v>RH</v>
      </c>
      <c r="V22" s="39" t="str">
        <f t="shared" si="23"/>
        <v>RH</v>
      </c>
      <c r="W22" s="39" t="str">
        <f t="shared" si="23"/>
        <v/>
      </c>
      <c r="X22" s="39" t="str">
        <f t="shared" si="23"/>
        <v/>
      </c>
      <c r="Y22" s="39" t="str">
        <f t="shared" si="23"/>
        <v/>
      </c>
      <c r="Z22" s="39" t="str">
        <f t="shared" si="23"/>
        <v/>
      </c>
      <c r="AA22" s="39" t="str">
        <f t="shared" si="23"/>
        <v>RH</v>
      </c>
      <c r="AB22" s="39" t="str">
        <f t="shared" si="23"/>
        <v>RH</v>
      </c>
      <c r="AC22" s="39" t="str">
        <f t="shared" si="23"/>
        <v>RH</v>
      </c>
      <c r="AD22" s="39" t="str">
        <f t="shared" si="23"/>
        <v/>
      </c>
      <c r="AE22" s="39" t="str">
        <f t="shared" si="23"/>
        <v/>
      </c>
      <c r="AF22" s="39" t="str">
        <f t="shared" si="23"/>
        <v/>
      </c>
      <c r="AG22" s="39" t="str">
        <f t="shared" si="23"/>
        <v/>
      </c>
      <c r="AH22" s="123"/>
      <c r="AI22" s="187">
        <f>COUNTIF(D22:AG22,"RTT")+'Mars 2020'!AJ22</f>
        <v>0</v>
      </c>
      <c r="AJ22" s="178">
        <f t="shared" si="9"/>
        <v>15</v>
      </c>
      <c r="AK22" s="92">
        <f>COUNTIF(D22:AG22,"CA")+'Mars 2020'!AL22</f>
        <v>0</v>
      </c>
      <c r="AL22" s="167">
        <f t="shared" si="10"/>
        <v>25</v>
      </c>
      <c r="AM22" s="310"/>
      <c r="AN22" s="92"/>
      <c r="AO22" s="81"/>
      <c r="AP22" s="81">
        <f t="shared" si="13"/>
        <v>0</v>
      </c>
      <c r="AQ22" s="95"/>
      <c r="AR22" s="77"/>
      <c r="AS22" s="64"/>
      <c r="AT22" s="64">
        <f t="shared" si="14"/>
        <v>0</v>
      </c>
      <c r="AU22" s="90"/>
      <c r="AV22" s="118">
        <f t="shared" ca="1" si="15"/>
        <v>0</v>
      </c>
      <c r="AW22" s="120">
        <f>COUNTIF(G22:AI22,"RF")+'Mars 2020'!AX22</f>
        <v>0</v>
      </c>
      <c r="AX22" s="162">
        <f t="shared" ca="1" si="11"/>
        <v>0</v>
      </c>
      <c r="AY22" s="92"/>
      <c r="AZ22" s="81"/>
      <c r="BA22" s="81">
        <f t="shared" si="16"/>
        <v>0</v>
      </c>
      <c r="BB22" s="167"/>
    </row>
    <row r="23" spans="1:54" ht="12" customHeight="1" x14ac:dyDescent="0.25">
      <c r="A23" s="272"/>
      <c r="B23" s="134"/>
      <c r="C23" s="145"/>
      <c r="D23" s="39" t="str">
        <f t="shared" ref="D23:AG23" si="24">IF(OR(WEEKDAY(D3,2)=6,WEEKDAY(D3,2)=7,WEEKDAY(D3,2)=1),"RH","")</f>
        <v/>
      </c>
      <c r="E23" s="39" t="str">
        <f t="shared" si="24"/>
        <v/>
      </c>
      <c r="F23" s="39" t="str">
        <f t="shared" si="24"/>
        <v/>
      </c>
      <c r="G23" s="39" t="str">
        <f t="shared" si="24"/>
        <v>RH</v>
      </c>
      <c r="H23" s="39" t="str">
        <f t="shared" si="24"/>
        <v>RH</v>
      </c>
      <c r="I23" s="39" t="str">
        <f t="shared" si="24"/>
        <v>RH</v>
      </c>
      <c r="J23" s="39" t="str">
        <f t="shared" si="24"/>
        <v/>
      </c>
      <c r="K23" s="39" t="str">
        <f t="shared" si="24"/>
        <v/>
      </c>
      <c r="L23" s="39" t="str">
        <f t="shared" si="24"/>
        <v/>
      </c>
      <c r="M23" s="39" t="str">
        <f t="shared" si="24"/>
        <v/>
      </c>
      <c r="N23" s="39" t="str">
        <f t="shared" si="24"/>
        <v>RH</v>
      </c>
      <c r="O23" s="39" t="str">
        <f t="shared" si="24"/>
        <v>RH</v>
      </c>
      <c r="P23" s="119" t="str">
        <f t="shared" si="24"/>
        <v>RH</v>
      </c>
      <c r="Q23" s="39" t="str">
        <f t="shared" si="24"/>
        <v/>
      </c>
      <c r="R23" s="39" t="str">
        <f t="shared" si="24"/>
        <v/>
      </c>
      <c r="S23" s="39" t="str">
        <f t="shared" si="24"/>
        <v/>
      </c>
      <c r="T23" s="39" t="str">
        <f t="shared" si="24"/>
        <v/>
      </c>
      <c r="U23" s="39" t="str">
        <f t="shared" si="24"/>
        <v>RH</v>
      </c>
      <c r="V23" s="39" t="str">
        <f t="shared" si="24"/>
        <v>RH</v>
      </c>
      <c r="W23" s="39" t="str">
        <f t="shared" si="24"/>
        <v>RH</v>
      </c>
      <c r="X23" s="39" t="str">
        <f t="shared" si="24"/>
        <v/>
      </c>
      <c r="Y23" s="39" t="str">
        <f t="shared" si="24"/>
        <v/>
      </c>
      <c r="Z23" s="39" t="str">
        <f t="shared" si="24"/>
        <v/>
      </c>
      <c r="AA23" s="39" t="str">
        <f t="shared" si="24"/>
        <v/>
      </c>
      <c r="AB23" s="39" t="str">
        <f t="shared" si="24"/>
        <v>RH</v>
      </c>
      <c r="AC23" s="39" t="str">
        <f t="shared" si="24"/>
        <v>RH</v>
      </c>
      <c r="AD23" s="39" t="str">
        <f t="shared" si="24"/>
        <v>RH</v>
      </c>
      <c r="AE23" s="39" t="str">
        <f t="shared" si="24"/>
        <v/>
      </c>
      <c r="AF23" s="39" t="str">
        <f t="shared" si="24"/>
        <v/>
      </c>
      <c r="AG23" s="39" t="str">
        <f t="shared" si="24"/>
        <v/>
      </c>
      <c r="AH23" s="123"/>
      <c r="AI23" s="187">
        <f>COUNTIF(D23:AG23,"RTT")+'Mars 2020'!AJ23</f>
        <v>0</v>
      </c>
      <c r="AJ23" s="178">
        <f t="shared" si="9"/>
        <v>15</v>
      </c>
      <c r="AK23" s="92">
        <f>COUNTIF(D23:AG23,"CA")+'Mars 2020'!AL23</f>
        <v>0</v>
      </c>
      <c r="AL23" s="167">
        <f t="shared" si="10"/>
        <v>25</v>
      </c>
      <c r="AM23" s="310"/>
      <c r="AN23" s="92"/>
      <c r="AO23" s="81"/>
      <c r="AP23" s="81">
        <f t="shared" si="13"/>
        <v>0</v>
      </c>
      <c r="AQ23" s="95"/>
      <c r="AR23" s="77"/>
      <c r="AS23" s="64"/>
      <c r="AT23" s="64">
        <f t="shared" si="14"/>
        <v>0</v>
      </c>
      <c r="AU23" s="90"/>
      <c r="AV23" s="118">
        <f t="shared" ca="1" si="15"/>
        <v>0</v>
      </c>
      <c r="AW23" s="120">
        <f>COUNTIF(G23:AI23,"RF")+'Mars 2020'!AX23</f>
        <v>0</v>
      </c>
      <c r="AX23" s="162">
        <f t="shared" ca="1" si="11"/>
        <v>0</v>
      </c>
      <c r="AY23" s="92"/>
      <c r="AZ23" s="81"/>
      <c r="BA23" s="81">
        <f t="shared" si="16"/>
        <v>0</v>
      </c>
      <c r="BB23" s="167"/>
    </row>
    <row r="24" spans="1:54" s="6" customFormat="1" ht="12" customHeight="1" thickBot="1" x14ac:dyDescent="0.3">
      <c r="A24" s="276"/>
      <c r="B24" s="134"/>
      <c r="C24" s="145"/>
      <c r="D24" s="39" t="str">
        <f t="shared" ref="D24:AG24" si="25">IF(OR(WEEKDAY(D3,2)=6,WEEKDAY(D3,2)=7,WEEKDAY(D3,2)=2),"RH","")</f>
        <v/>
      </c>
      <c r="E24" s="39" t="str">
        <f t="shared" si="25"/>
        <v/>
      </c>
      <c r="F24" s="39" t="str">
        <f t="shared" si="25"/>
        <v/>
      </c>
      <c r="G24" s="39" t="str">
        <f t="shared" si="25"/>
        <v>RH</v>
      </c>
      <c r="H24" s="39" t="str">
        <f t="shared" si="25"/>
        <v>RH</v>
      </c>
      <c r="I24" s="39" t="str">
        <f t="shared" si="25"/>
        <v/>
      </c>
      <c r="J24" s="39" t="str">
        <f t="shared" si="25"/>
        <v>RH</v>
      </c>
      <c r="K24" s="39" t="str">
        <f t="shared" si="25"/>
        <v/>
      </c>
      <c r="L24" s="39" t="str">
        <f t="shared" si="25"/>
        <v/>
      </c>
      <c r="M24" s="39" t="str">
        <f t="shared" si="25"/>
        <v/>
      </c>
      <c r="N24" s="39" t="str">
        <f t="shared" si="25"/>
        <v>RH</v>
      </c>
      <c r="O24" s="39" t="str">
        <f t="shared" si="25"/>
        <v>RH</v>
      </c>
      <c r="P24" s="119" t="str">
        <f t="shared" si="25"/>
        <v/>
      </c>
      <c r="Q24" s="39" t="str">
        <f t="shared" si="25"/>
        <v>RH</v>
      </c>
      <c r="R24" s="39" t="str">
        <f t="shared" si="25"/>
        <v/>
      </c>
      <c r="S24" s="39" t="str">
        <f t="shared" si="25"/>
        <v/>
      </c>
      <c r="T24" s="39" t="str">
        <f t="shared" si="25"/>
        <v/>
      </c>
      <c r="U24" s="39" t="str">
        <f t="shared" si="25"/>
        <v>RH</v>
      </c>
      <c r="V24" s="39" t="str">
        <f t="shared" si="25"/>
        <v>RH</v>
      </c>
      <c r="W24" s="39" t="str">
        <f t="shared" si="25"/>
        <v/>
      </c>
      <c r="X24" s="39" t="str">
        <f t="shared" si="25"/>
        <v>RH</v>
      </c>
      <c r="Y24" s="39" t="str">
        <f t="shared" si="25"/>
        <v/>
      </c>
      <c r="Z24" s="39" t="str">
        <f t="shared" si="25"/>
        <v/>
      </c>
      <c r="AA24" s="39" t="str">
        <f t="shared" si="25"/>
        <v/>
      </c>
      <c r="AB24" s="39" t="str">
        <f t="shared" si="25"/>
        <v>RH</v>
      </c>
      <c r="AC24" s="39" t="str">
        <f t="shared" si="25"/>
        <v>RH</v>
      </c>
      <c r="AD24" s="39" t="str">
        <f t="shared" si="25"/>
        <v/>
      </c>
      <c r="AE24" s="39" t="str">
        <f t="shared" si="25"/>
        <v>RH</v>
      </c>
      <c r="AF24" s="39" t="str">
        <f t="shared" si="25"/>
        <v/>
      </c>
      <c r="AG24" s="39" t="str">
        <f t="shared" si="25"/>
        <v/>
      </c>
      <c r="AH24" s="123"/>
      <c r="AI24" s="187">
        <f>COUNTIF(D24:AG24,"RTT")+'Mars 2020'!AJ24</f>
        <v>0</v>
      </c>
      <c r="AJ24" s="178">
        <f>0 -(AI24)</f>
        <v>0</v>
      </c>
      <c r="AK24" s="92">
        <f>COUNTIF(D24:AG24,"CA")+'Mars 2020'!AL24</f>
        <v>0</v>
      </c>
      <c r="AL24" s="167">
        <f t="shared" si="10"/>
        <v>25</v>
      </c>
      <c r="AM24" s="310"/>
      <c r="AN24" s="92"/>
      <c r="AO24" s="81"/>
      <c r="AP24" s="81">
        <f t="shared" si="13"/>
        <v>0</v>
      </c>
      <c r="AQ24" s="95"/>
      <c r="AR24" s="77"/>
      <c r="AS24" s="64"/>
      <c r="AT24" s="64">
        <f t="shared" si="14"/>
        <v>0</v>
      </c>
      <c r="AU24" s="90"/>
      <c r="AV24" s="118">
        <f t="shared" ca="1" si="15"/>
        <v>0</v>
      </c>
      <c r="AW24" s="120">
        <f>COUNTIF(G24:AI24,"RF")+'Mars 2020'!AX24</f>
        <v>0</v>
      </c>
      <c r="AX24" s="162">
        <f t="shared" ca="1" si="11"/>
        <v>0</v>
      </c>
      <c r="AY24" s="92"/>
      <c r="AZ24" s="81"/>
      <c r="BA24" s="81">
        <f t="shared" si="16"/>
        <v>0</v>
      </c>
      <c r="BB24" s="167"/>
    </row>
    <row r="25" spans="1:54" ht="2.25" customHeight="1" thickBot="1" x14ac:dyDescent="0.3">
      <c r="A25" s="14"/>
      <c r="B25" s="134"/>
      <c r="C25" s="145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11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123"/>
      <c r="AI25" s="187">
        <f>COUNTIF(D25:AG25,"RTT")+'Mars 2020'!AJ25</f>
        <v>0</v>
      </c>
      <c r="AJ25" s="178"/>
      <c r="AK25" s="92">
        <f>COUNTIF(D25:AG25,"CA")+'Mars 2020'!AL25</f>
        <v>0</v>
      </c>
      <c r="AL25" s="167"/>
      <c r="AM25" s="310"/>
      <c r="AN25" s="92"/>
      <c r="AO25" s="81"/>
      <c r="AP25" s="81"/>
      <c r="AQ25" s="95"/>
      <c r="AR25" s="77"/>
      <c r="AS25" s="64"/>
      <c r="AT25" s="64"/>
      <c r="AU25" s="90"/>
      <c r="AV25" s="118"/>
      <c r="AW25" s="120">
        <f>COUNTIF(G25:AI25,"RF")+'Mars 2020'!AX25</f>
        <v>0</v>
      </c>
      <c r="AX25" s="163"/>
      <c r="AY25" s="92"/>
      <c r="AZ25" s="81"/>
      <c r="BA25" s="81"/>
      <c r="BB25" s="167"/>
    </row>
    <row r="26" spans="1:54" ht="12" customHeight="1" x14ac:dyDescent="0.25">
      <c r="A26" s="277" t="s">
        <v>44</v>
      </c>
      <c r="B26" s="135">
        <v>13</v>
      </c>
      <c r="C26" s="149"/>
      <c r="D26" s="39" t="str">
        <f t="shared" ref="D26:AG26" si="26">IF(OR(WEEKDAY(D3,2)=6,WEEKDAY(D3,2)=7,WEEKDAY(D3,2)=3),"RH","")</f>
        <v>RH</v>
      </c>
      <c r="E26" s="39" t="str">
        <f t="shared" si="26"/>
        <v/>
      </c>
      <c r="F26" s="39" t="str">
        <f t="shared" si="26"/>
        <v/>
      </c>
      <c r="G26" s="39" t="str">
        <f t="shared" si="26"/>
        <v>RH</v>
      </c>
      <c r="H26" s="39" t="str">
        <f t="shared" si="26"/>
        <v>RH</v>
      </c>
      <c r="I26" s="39" t="str">
        <f t="shared" si="26"/>
        <v/>
      </c>
      <c r="J26" s="39" t="str">
        <f t="shared" si="26"/>
        <v/>
      </c>
      <c r="K26" s="39" t="str">
        <f t="shared" si="26"/>
        <v>RH</v>
      </c>
      <c r="L26" s="39" t="str">
        <f t="shared" si="26"/>
        <v/>
      </c>
      <c r="M26" s="39" t="str">
        <f t="shared" si="26"/>
        <v/>
      </c>
      <c r="N26" s="39" t="str">
        <f t="shared" si="26"/>
        <v>RH</v>
      </c>
      <c r="O26" s="39" t="str">
        <f t="shared" si="26"/>
        <v>RH</v>
      </c>
      <c r="P26" s="119" t="str">
        <f t="shared" si="26"/>
        <v/>
      </c>
      <c r="Q26" s="39" t="str">
        <f t="shared" si="26"/>
        <v/>
      </c>
      <c r="R26" s="39" t="str">
        <f t="shared" si="26"/>
        <v>RH</v>
      </c>
      <c r="S26" s="39" t="str">
        <f t="shared" si="26"/>
        <v/>
      </c>
      <c r="T26" s="39" t="str">
        <f t="shared" si="26"/>
        <v/>
      </c>
      <c r="U26" s="39" t="str">
        <f t="shared" si="26"/>
        <v>RH</v>
      </c>
      <c r="V26" s="39" t="str">
        <f t="shared" si="26"/>
        <v>RH</v>
      </c>
      <c r="W26" s="39" t="str">
        <f t="shared" si="26"/>
        <v/>
      </c>
      <c r="X26" s="39" t="str">
        <f t="shared" si="26"/>
        <v/>
      </c>
      <c r="Y26" s="39" t="str">
        <f t="shared" si="26"/>
        <v>RH</v>
      </c>
      <c r="Z26" s="39" t="str">
        <f t="shared" si="26"/>
        <v/>
      </c>
      <c r="AA26" s="39" t="str">
        <f t="shared" si="26"/>
        <v/>
      </c>
      <c r="AB26" s="39" t="str">
        <f t="shared" si="26"/>
        <v>RH</v>
      </c>
      <c r="AC26" s="39" t="str">
        <f t="shared" si="26"/>
        <v>RH</v>
      </c>
      <c r="AD26" s="39" t="str">
        <f t="shared" si="26"/>
        <v/>
      </c>
      <c r="AE26" s="39" t="str">
        <f t="shared" si="26"/>
        <v/>
      </c>
      <c r="AF26" s="39" t="str">
        <f t="shared" si="26"/>
        <v>RH</v>
      </c>
      <c r="AG26" s="39" t="str">
        <f t="shared" si="26"/>
        <v/>
      </c>
      <c r="AH26" s="123"/>
      <c r="AI26" s="187">
        <f>COUNTIF(D26:AG26,"RTT")+'Mars 2020'!AJ26</f>
        <v>0</v>
      </c>
      <c r="AJ26" s="178">
        <f>0 -(AI26)</f>
        <v>0</v>
      </c>
      <c r="AK26" s="92">
        <f>COUNTIF(D26:AG26,"CA")+'Mars 2020'!AL26</f>
        <v>0</v>
      </c>
      <c r="AL26" s="167">
        <f t="shared" si="10"/>
        <v>25</v>
      </c>
      <c r="AM26" s="310"/>
      <c r="AN26" s="92"/>
      <c r="AO26" s="81"/>
      <c r="AP26" s="81">
        <f t="shared" ref="AP26:AP33" si="27">COUNTIF(E26:AF26,"HS")</f>
        <v>0</v>
      </c>
      <c r="AQ26" s="95"/>
      <c r="AR26" s="77"/>
      <c r="AS26" s="64"/>
      <c r="AT26" s="64">
        <f t="shared" ref="AT26:AT33" si="28">COUNTIF(G26:AG26,"jdf")</f>
        <v>0</v>
      </c>
      <c r="AU26" s="90"/>
      <c r="AV26" s="118">
        <f t="shared" ref="AV26:AV33" ca="1" si="29">jaunesNum(B26:AG26)</f>
        <v>0</v>
      </c>
      <c r="AW26" s="120">
        <f>COUNTIF(G26:AI26,"RF")+'Mars 2020'!AX26</f>
        <v>0</v>
      </c>
      <c r="AX26" s="162">
        <f t="shared" ca="1" si="11"/>
        <v>0</v>
      </c>
      <c r="AY26" s="92"/>
      <c r="AZ26" s="81"/>
      <c r="BA26" s="81">
        <f t="shared" ref="BA26:BA33" si="30">COUNTIF(K26:AK26,"FR")</f>
        <v>0</v>
      </c>
      <c r="BB26" s="167"/>
    </row>
    <row r="27" spans="1:54" ht="12" customHeight="1" x14ac:dyDescent="0.25">
      <c r="A27" s="278"/>
      <c r="B27" s="135"/>
      <c r="C27" s="145"/>
      <c r="D27" s="39" t="str">
        <f>IF(OR(WEEKDAY(D3,2)=6,WEEKDAY(D3,2)=7,WEEKDAY(D3,2)=3),"RH","")</f>
        <v>RH</v>
      </c>
      <c r="E27" s="39" t="str">
        <f t="shared" ref="E27:AG27" si="31">IF(OR(WEEKDAY(E3,2)=6,WEEKDAY(E3,2)=7,WEEKDAY(E3,2)=3),"RH","")</f>
        <v/>
      </c>
      <c r="F27" s="39" t="str">
        <f t="shared" si="31"/>
        <v/>
      </c>
      <c r="G27" s="39" t="str">
        <f t="shared" si="31"/>
        <v>RH</v>
      </c>
      <c r="H27" s="39" t="str">
        <f t="shared" si="31"/>
        <v>RH</v>
      </c>
      <c r="I27" s="39" t="str">
        <f t="shared" si="31"/>
        <v/>
      </c>
      <c r="J27" s="39" t="str">
        <f t="shared" si="31"/>
        <v/>
      </c>
      <c r="K27" s="39" t="str">
        <f t="shared" si="31"/>
        <v>RH</v>
      </c>
      <c r="L27" s="39" t="str">
        <f t="shared" si="31"/>
        <v/>
      </c>
      <c r="M27" s="39" t="str">
        <f t="shared" si="31"/>
        <v/>
      </c>
      <c r="N27" s="39" t="str">
        <f t="shared" si="31"/>
        <v>RH</v>
      </c>
      <c r="O27" s="39" t="str">
        <f t="shared" si="31"/>
        <v>RH</v>
      </c>
      <c r="P27" s="119" t="str">
        <f t="shared" si="31"/>
        <v/>
      </c>
      <c r="Q27" s="39" t="str">
        <f t="shared" si="31"/>
        <v/>
      </c>
      <c r="R27" s="39" t="str">
        <f t="shared" si="31"/>
        <v>RH</v>
      </c>
      <c r="S27" s="39" t="str">
        <f t="shared" si="31"/>
        <v/>
      </c>
      <c r="T27" s="39" t="str">
        <f t="shared" si="31"/>
        <v/>
      </c>
      <c r="U27" s="39" t="str">
        <f t="shared" si="31"/>
        <v>RH</v>
      </c>
      <c r="V27" s="39" t="str">
        <f t="shared" si="31"/>
        <v>RH</v>
      </c>
      <c r="W27" s="39" t="str">
        <f t="shared" si="31"/>
        <v/>
      </c>
      <c r="X27" s="39" t="str">
        <f t="shared" si="31"/>
        <v/>
      </c>
      <c r="Y27" s="39" t="str">
        <f t="shared" si="31"/>
        <v>RH</v>
      </c>
      <c r="Z27" s="39" t="str">
        <f t="shared" si="31"/>
        <v/>
      </c>
      <c r="AA27" s="39" t="str">
        <f t="shared" si="31"/>
        <v/>
      </c>
      <c r="AB27" s="39" t="str">
        <f t="shared" si="31"/>
        <v>RH</v>
      </c>
      <c r="AC27" s="39" t="str">
        <f t="shared" si="31"/>
        <v>RH</v>
      </c>
      <c r="AD27" s="39" t="str">
        <f t="shared" si="31"/>
        <v/>
      </c>
      <c r="AE27" s="39" t="str">
        <f t="shared" si="31"/>
        <v/>
      </c>
      <c r="AF27" s="39" t="str">
        <f t="shared" si="31"/>
        <v>RH</v>
      </c>
      <c r="AG27" s="39" t="str">
        <f t="shared" si="31"/>
        <v/>
      </c>
      <c r="AH27" s="123"/>
      <c r="AI27" s="187">
        <f>COUNTIF(D27:AG27,"RTT")+'Mars 2020'!AJ27</f>
        <v>0</v>
      </c>
      <c r="AJ27" s="178">
        <f t="shared" si="9"/>
        <v>15</v>
      </c>
      <c r="AK27" s="92">
        <f>COUNTIF(D27:AG27,"CA")+'Mars 2020'!AL27</f>
        <v>0</v>
      </c>
      <c r="AL27" s="167">
        <f t="shared" si="10"/>
        <v>25</v>
      </c>
      <c r="AM27" s="310"/>
      <c r="AN27" s="92"/>
      <c r="AO27" s="81"/>
      <c r="AP27" s="81">
        <f t="shared" si="27"/>
        <v>0</v>
      </c>
      <c r="AQ27" s="95"/>
      <c r="AR27" s="77"/>
      <c r="AS27" s="64"/>
      <c r="AT27" s="64">
        <f t="shared" si="28"/>
        <v>0</v>
      </c>
      <c r="AU27" s="90"/>
      <c r="AV27" s="118">
        <f t="shared" ca="1" si="29"/>
        <v>0</v>
      </c>
      <c r="AW27" s="120">
        <f>COUNTIF(G27:AI27,"RF")+'Mars 2020'!AX27</f>
        <v>0</v>
      </c>
      <c r="AX27" s="162">
        <f t="shared" ca="1" si="11"/>
        <v>0</v>
      </c>
      <c r="AY27" s="92"/>
      <c r="AZ27" s="81"/>
      <c r="BA27" s="81">
        <f t="shared" si="30"/>
        <v>0</v>
      </c>
      <c r="BB27" s="167"/>
    </row>
    <row r="28" spans="1:54" ht="12" customHeight="1" x14ac:dyDescent="0.25">
      <c r="A28" s="278"/>
      <c r="B28" s="135"/>
      <c r="C28" s="149"/>
      <c r="D28" s="39" t="str">
        <f t="shared" ref="D28:AG28" si="32">IF(OR(WEEKDAY(D3,2)=6,WEEKDAY(D3,2)=7,WEEKDAY(D3,2)=4),"RH","")</f>
        <v/>
      </c>
      <c r="E28" s="39" t="str">
        <f t="shared" si="32"/>
        <v>RH</v>
      </c>
      <c r="F28" s="39" t="str">
        <f t="shared" si="32"/>
        <v/>
      </c>
      <c r="G28" s="39" t="str">
        <f t="shared" si="32"/>
        <v>RH</v>
      </c>
      <c r="H28" s="39" t="str">
        <f t="shared" si="32"/>
        <v>RH</v>
      </c>
      <c r="I28" s="39" t="str">
        <f t="shared" si="32"/>
        <v/>
      </c>
      <c r="J28" s="39" t="str">
        <f t="shared" si="32"/>
        <v/>
      </c>
      <c r="K28" s="39" t="str">
        <f t="shared" si="32"/>
        <v/>
      </c>
      <c r="L28" s="39" t="str">
        <f t="shared" si="32"/>
        <v>RH</v>
      </c>
      <c r="M28" s="39" t="str">
        <f t="shared" si="32"/>
        <v/>
      </c>
      <c r="N28" s="39" t="str">
        <f t="shared" si="32"/>
        <v>RH</v>
      </c>
      <c r="O28" s="39" t="str">
        <f t="shared" si="32"/>
        <v>RH</v>
      </c>
      <c r="P28" s="119" t="str">
        <f t="shared" si="32"/>
        <v/>
      </c>
      <c r="Q28" s="39" t="str">
        <f t="shared" si="32"/>
        <v/>
      </c>
      <c r="R28" s="39" t="str">
        <f t="shared" si="32"/>
        <v/>
      </c>
      <c r="S28" s="39" t="str">
        <f t="shared" si="32"/>
        <v>RH</v>
      </c>
      <c r="T28" s="39" t="str">
        <f t="shared" si="32"/>
        <v/>
      </c>
      <c r="U28" s="39" t="str">
        <f t="shared" si="32"/>
        <v>RH</v>
      </c>
      <c r="V28" s="39" t="str">
        <f t="shared" si="32"/>
        <v>RH</v>
      </c>
      <c r="W28" s="39" t="str">
        <f t="shared" si="32"/>
        <v/>
      </c>
      <c r="X28" s="39" t="str">
        <f t="shared" si="32"/>
        <v/>
      </c>
      <c r="Y28" s="39" t="str">
        <f t="shared" si="32"/>
        <v/>
      </c>
      <c r="Z28" s="39" t="str">
        <f t="shared" si="32"/>
        <v>RH</v>
      </c>
      <c r="AA28" s="39" t="str">
        <f t="shared" si="32"/>
        <v/>
      </c>
      <c r="AB28" s="39" t="str">
        <f t="shared" si="32"/>
        <v>RH</v>
      </c>
      <c r="AC28" s="39" t="str">
        <f t="shared" si="32"/>
        <v>RH</v>
      </c>
      <c r="AD28" s="39" t="str">
        <f t="shared" si="32"/>
        <v/>
      </c>
      <c r="AE28" s="39" t="str">
        <f t="shared" si="32"/>
        <v/>
      </c>
      <c r="AF28" s="39" t="str">
        <f t="shared" si="32"/>
        <v/>
      </c>
      <c r="AG28" s="39" t="str">
        <f t="shared" si="32"/>
        <v>RH</v>
      </c>
      <c r="AH28" s="123"/>
      <c r="AI28" s="187">
        <f>COUNTIF(D28:AG28,"RTT")+'Mars 2020'!AJ28</f>
        <v>0</v>
      </c>
      <c r="AJ28" s="178">
        <f t="shared" si="9"/>
        <v>15</v>
      </c>
      <c r="AK28" s="92">
        <f>COUNTIF(D28:AG28,"CA")+'Mars 2020'!AL28</f>
        <v>0</v>
      </c>
      <c r="AL28" s="167">
        <f t="shared" si="10"/>
        <v>25</v>
      </c>
      <c r="AM28" s="310"/>
      <c r="AN28" s="92"/>
      <c r="AO28" s="81"/>
      <c r="AP28" s="81">
        <f t="shared" si="27"/>
        <v>0</v>
      </c>
      <c r="AQ28" s="95"/>
      <c r="AR28" s="77"/>
      <c r="AS28" s="64"/>
      <c r="AT28" s="64">
        <f t="shared" si="28"/>
        <v>0</v>
      </c>
      <c r="AU28" s="90"/>
      <c r="AV28" s="118">
        <f t="shared" ca="1" si="29"/>
        <v>0</v>
      </c>
      <c r="AW28" s="120">
        <f>COUNTIF(G28:AI28,"RF")+'Mars 2020'!AX28</f>
        <v>0</v>
      </c>
      <c r="AX28" s="162">
        <f t="shared" ca="1" si="11"/>
        <v>0</v>
      </c>
      <c r="AY28" s="92"/>
      <c r="AZ28" s="81"/>
      <c r="BA28" s="81">
        <f t="shared" si="30"/>
        <v>0</v>
      </c>
      <c r="BB28" s="167"/>
    </row>
    <row r="29" spans="1:54" ht="12" customHeight="1" thickBot="1" x14ac:dyDescent="0.3">
      <c r="A29" s="279"/>
      <c r="B29" s="135"/>
      <c r="C29" s="149"/>
      <c r="D29" s="39" t="str">
        <f t="shared" ref="D29:AG29" si="33">IF(OR(WEEKDAY(D3,2)=6,WEEKDAY(D3,2)=7,WEEKDAY(D3,2)=5),"RH","")</f>
        <v/>
      </c>
      <c r="E29" s="39" t="str">
        <f t="shared" si="33"/>
        <v/>
      </c>
      <c r="F29" s="39" t="str">
        <f t="shared" si="33"/>
        <v>RH</v>
      </c>
      <c r="G29" s="39" t="str">
        <f t="shared" si="33"/>
        <v>RH</v>
      </c>
      <c r="H29" s="39" t="str">
        <f t="shared" si="33"/>
        <v>RH</v>
      </c>
      <c r="I29" s="39" t="str">
        <f t="shared" si="33"/>
        <v/>
      </c>
      <c r="J29" s="39" t="str">
        <f t="shared" si="33"/>
        <v/>
      </c>
      <c r="K29" s="39" t="str">
        <f t="shared" si="33"/>
        <v/>
      </c>
      <c r="L29" s="39" t="str">
        <f t="shared" si="33"/>
        <v/>
      </c>
      <c r="M29" s="39" t="str">
        <f t="shared" si="33"/>
        <v>RH</v>
      </c>
      <c r="N29" s="39" t="str">
        <f t="shared" si="33"/>
        <v>RH</v>
      </c>
      <c r="O29" s="39" t="str">
        <f t="shared" si="33"/>
        <v>RH</v>
      </c>
      <c r="P29" s="119" t="str">
        <f t="shared" si="33"/>
        <v/>
      </c>
      <c r="Q29" s="39" t="str">
        <f t="shared" si="33"/>
        <v/>
      </c>
      <c r="R29" s="39" t="str">
        <f t="shared" si="33"/>
        <v/>
      </c>
      <c r="S29" s="39" t="str">
        <f t="shared" si="33"/>
        <v/>
      </c>
      <c r="T29" s="39" t="str">
        <f t="shared" si="33"/>
        <v>RH</v>
      </c>
      <c r="U29" s="39" t="str">
        <f t="shared" si="33"/>
        <v>RH</v>
      </c>
      <c r="V29" s="39" t="str">
        <f t="shared" si="33"/>
        <v>RH</v>
      </c>
      <c r="W29" s="39" t="str">
        <f t="shared" si="33"/>
        <v/>
      </c>
      <c r="X29" s="39" t="str">
        <f t="shared" si="33"/>
        <v/>
      </c>
      <c r="Y29" s="39" t="str">
        <f t="shared" si="33"/>
        <v/>
      </c>
      <c r="Z29" s="39" t="str">
        <f t="shared" si="33"/>
        <v/>
      </c>
      <c r="AA29" s="39" t="str">
        <f t="shared" si="33"/>
        <v>RH</v>
      </c>
      <c r="AB29" s="39" t="str">
        <f t="shared" si="33"/>
        <v>RH</v>
      </c>
      <c r="AC29" s="39" t="str">
        <f t="shared" si="33"/>
        <v>RH</v>
      </c>
      <c r="AD29" s="39" t="str">
        <f t="shared" si="33"/>
        <v/>
      </c>
      <c r="AE29" s="39" t="str">
        <f t="shared" si="33"/>
        <v/>
      </c>
      <c r="AF29" s="39" t="str">
        <f t="shared" si="33"/>
        <v/>
      </c>
      <c r="AG29" s="39" t="str">
        <f t="shared" si="33"/>
        <v/>
      </c>
      <c r="AH29" s="123"/>
      <c r="AI29" s="187">
        <f>COUNTIF(D29:AG29,"RTT")+'Mars 2020'!AJ29</f>
        <v>0</v>
      </c>
      <c r="AJ29" s="178">
        <f t="shared" si="9"/>
        <v>15</v>
      </c>
      <c r="AK29" s="92">
        <f>COUNTIF(D29:AG29,"CA")+'Mars 2020'!AL29</f>
        <v>0</v>
      </c>
      <c r="AL29" s="167">
        <f t="shared" si="10"/>
        <v>25</v>
      </c>
      <c r="AM29" s="310"/>
      <c r="AN29" s="92"/>
      <c r="AO29" s="81"/>
      <c r="AP29" s="81">
        <f t="shared" si="27"/>
        <v>0</v>
      </c>
      <c r="AQ29" s="95"/>
      <c r="AR29" s="77"/>
      <c r="AS29" s="64"/>
      <c r="AT29" s="64">
        <f t="shared" si="28"/>
        <v>0</v>
      </c>
      <c r="AU29" s="90"/>
      <c r="AV29" s="118">
        <f t="shared" ca="1" si="29"/>
        <v>0</v>
      </c>
      <c r="AW29" s="120">
        <f>COUNTIF(G29:AI29,"RF")+'Mars 2020'!AX29</f>
        <v>0</v>
      </c>
      <c r="AX29" s="162">
        <f t="shared" ca="1" si="11"/>
        <v>0</v>
      </c>
      <c r="AY29" s="92"/>
      <c r="AZ29" s="81"/>
      <c r="BA29" s="81">
        <f t="shared" si="30"/>
        <v>0</v>
      </c>
      <c r="BB29" s="167"/>
    </row>
    <row r="30" spans="1:54" ht="12" customHeight="1" x14ac:dyDescent="0.25">
      <c r="A30" s="280" t="s">
        <v>45</v>
      </c>
      <c r="B30" s="135">
        <v>14</v>
      </c>
      <c r="C30" s="149"/>
      <c r="D30" s="39" t="str">
        <f t="shared" ref="D30:AG30" si="34">IF(OR(WEEKDAY(D3,2)=6,WEEKDAY(D3,2)=7,WEEKDAY(D3,2)=2),"RH","")</f>
        <v/>
      </c>
      <c r="E30" s="39" t="str">
        <f t="shared" si="34"/>
        <v/>
      </c>
      <c r="F30" s="39" t="str">
        <f t="shared" si="34"/>
        <v/>
      </c>
      <c r="G30" s="39" t="str">
        <f t="shared" si="34"/>
        <v>RH</v>
      </c>
      <c r="H30" s="39" t="str">
        <f t="shared" si="34"/>
        <v>RH</v>
      </c>
      <c r="I30" s="39" t="str">
        <f t="shared" si="34"/>
        <v/>
      </c>
      <c r="J30" s="39" t="str">
        <f t="shared" si="34"/>
        <v>RH</v>
      </c>
      <c r="K30" s="39" t="str">
        <f t="shared" si="34"/>
        <v/>
      </c>
      <c r="L30" s="39" t="str">
        <f t="shared" si="34"/>
        <v/>
      </c>
      <c r="M30" s="39" t="str">
        <f t="shared" si="34"/>
        <v/>
      </c>
      <c r="N30" s="39" t="str">
        <f t="shared" si="34"/>
        <v>RH</v>
      </c>
      <c r="O30" s="39" t="str">
        <f t="shared" si="34"/>
        <v>RH</v>
      </c>
      <c r="P30" s="119" t="str">
        <f t="shared" si="34"/>
        <v/>
      </c>
      <c r="Q30" s="39" t="str">
        <f t="shared" si="34"/>
        <v>RH</v>
      </c>
      <c r="R30" s="39" t="str">
        <f t="shared" si="34"/>
        <v/>
      </c>
      <c r="S30" s="39" t="str">
        <f t="shared" si="34"/>
        <v/>
      </c>
      <c r="T30" s="39" t="str">
        <f t="shared" si="34"/>
        <v/>
      </c>
      <c r="U30" s="39" t="str">
        <f t="shared" si="34"/>
        <v>RH</v>
      </c>
      <c r="V30" s="39" t="str">
        <f t="shared" si="34"/>
        <v>RH</v>
      </c>
      <c r="W30" s="39" t="str">
        <f t="shared" si="34"/>
        <v/>
      </c>
      <c r="X30" s="39" t="str">
        <f t="shared" si="34"/>
        <v>RH</v>
      </c>
      <c r="Y30" s="39" t="str">
        <f t="shared" si="34"/>
        <v/>
      </c>
      <c r="Z30" s="39" t="str">
        <f t="shared" si="34"/>
        <v/>
      </c>
      <c r="AA30" s="39" t="str">
        <f t="shared" si="34"/>
        <v/>
      </c>
      <c r="AB30" s="39" t="str">
        <f t="shared" si="34"/>
        <v>RH</v>
      </c>
      <c r="AC30" s="39" t="str">
        <f t="shared" si="34"/>
        <v>RH</v>
      </c>
      <c r="AD30" s="39" t="str">
        <f t="shared" si="34"/>
        <v/>
      </c>
      <c r="AE30" s="39" t="str">
        <f t="shared" si="34"/>
        <v>RH</v>
      </c>
      <c r="AF30" s="39" t="str">
        <f t="shared" si="34"/>
        <v/>
      </c>
      <c r="AG30" s="39" t="str">
        <f t="shared" si="34"/>
        <v/>
      </c>
      <c r="AH30" s="123"/>
      <c r="AI30" s="187">
        <f>COUNTIF(D30:AG30,"RTT")+'Mars 2020'!AJ30</f>
        <v>0</v>
      </c>
      <c r="AJ30" s="178">
        <f t="shared" si="9"/>
        <v>15</v>
      </c>
      <c r="AK30" s="92">
        <f>COUNTIF(D30:AG30,"CA")+'Mars 2020'!AL30</f>
        <v>0</v>
      </c>
      <c r="AL30" s="167">
        <f t="shared" si="10"/>
        <v>25</v>
      </c>
      <c r="AM30" s="310"/>
      <c r="AN30" s="92"/>
      <c r="AO30" s="81"/>
      <c r="AP30" s="81">
        <f t="shared" si="27"/>
        <v>0</v>
      </c>
      <c r="AQ30" s="95"/>
      <c r="AR30" s="77"/>
      <c r="AS30" s="64"/>
      <c r="AT30" s="64">
        <f t="shared" si="28"/>
        <v>0</v>
      </c>
      <c r="AU30" s="90"/>
      <c r="AV30" s="118">
        <f t="shared" ca="1" si="29"/>
        <v>0</v>
      </c>
      <c r="AW30" s="120">
        <f>COUNTIF(G30:AI30,"RF")+'Mars 2020'!AX30</f>
        <v>0</v>
      </c>
      <c r="AX30" s="162">
        <f t="shared" ca="1" si="11"/>
        <v>0</v>
      </c>
      <c r="AY30" s="92"/>
      <c r="AZ30" s="81"/>
      <c r="BA30" s="81">
        <f t="shared" si="30"/>
        <v>0</v>
      </c>
      <c r="BB30" s="167"/>
    </row>
    <row r="31" spans="1:54" ht="12" customHeight="1" x14ac:dyDescent="0.25">
      <c r="A31" s="280"/>
      <c r="B31" s="135">
        <v>15</v>
      </c>
      <c r="C31" s="145"/>
      <c r="D31" s="39" t="str">
        <f t="shared" ref="D31:AG31" si="35">IF(OR(WEEKDAY(D3,2)=6,WEEKDAY(D3,2)=7,WEEKDAY(D3,2)=5),"RH","")</f>
        <v/>
      </c>
      <c r="E31" s="39" t="str">
        <f t="shared" si="35"/>
        <v/>
      </c>
      <c r="F31" s="39" t="str">
        <f t="shared" si="35"/>
        <v>RH</v>
      </c>
      <c r="G31" s="39" t="str">
        <f t="shared" si="35"/>
        <v>RH</v>
      </c>
      <c r="H31" s="39" t="str">
        <f t="shared" si="35"/>
        <v>RH</v>
      </c>
      <c r="I31" s="39" t="str">
        <f t="shared" si="35"/>
        <v/>
      </c>
      <c r="J31" s="39" t="str">
        <f t="shared" si="35"/>
        <v/>
      </c>
      <c r="K31" s="39" t="str">
        <f t="shared" si="35"/>
        <v/>
      </c>
      <c r="L31" s="39" t="str">
        <f t="shared" si="35"/>
        <v/>
      </c>
      <c r="M31" s="39" t="str">
        <f t="shared" si="35"/>
        <v>RH</v>
      </c>
      <c r="N31" s="39" t="str">
        <f t="shared" si="35"/>
        <v>RH</v>
      </c>
      <c r="O31" s="39" t="str">
        <f t="shared" si="35"/>
        <v>RH</v>
      </c>
      <c r="P31" s="119" t="str">
        <f t="shared" si="35"/>
        <v/>
      </c>
      <c r="Q31" s="39" t="str">
        <f t="shared" si="35"/>
        <v/>
      </c>
      <c r="R31" s="39" t="str">
        <f t="shared" si="35"/>
        <v/>
      </c>
      <c r="S31" s="39" t="str">
        <f t="shared" si="35"/>
        <v/>
      </c>
      <c r="T31" s="39" t="str">
        <f t="shared" si="35"/>
        <v>RH</v>
      </c>
      <c r="U31" s="39" t="str">
        <f t="shared" si="35"/>
        <v>RH</v>
      </c>
      <c r="V31" s="39" t="str">
        <f t="shared" si="35"/>
        <v>RH</v>
      </c>
      <c r="W31" s="39" t="str">
        <f t="shared" si="35"/>
        <v/>
      </c>
      <c r="X31" s="39" t="str">
        <f t="shared" si="35"/>
        <v/>
      </c>
      <c r="Y31" s="39" t="str">
        <f t="shared" si="35"/>
        <v/>
      </c>
      <c r="Z31" s="39" t="str">
        <f t="shared" si="35"/>
        <v/>
      </c>
      <c r="AA31" s="39" t="str">
        <f t="shared" si="35"/>
        <v>RH</v>
      </c>
      <c r="AB31" s="39" t="str">
        <f t="shared" si="35"/>
        <v>RH</v>
      </c>
      <c r="AC31" s="39" t="str">
        <f t="shared" si="35"/>
        <v>RH</v>
      </c>
      <c r="AD31" s="39" t="str">
        <f t="shared" si="35"/>
        <v/>
      </c>
      <c r="AE31" s="39" t="str">
        <f t="shared" si="35"/>
        <v/>
      </c>
      <c r="AF31" s="39" t="str">
        <f t="shared" si="35"/>
        <v/>
      </c>
      <c r="AG31" s="39" t="str">
        <f t="shared" si="35"/>
        <v/>
      </c>
      <c r="AH31" s="123"/>
      <c r="AI31" s="187">
        <f>COUNTIF(D31:AG31,"RTT")+'Mars 2020'!AJ31</f>
        <v>0</v>
      </c>
      <c r="AJ31" s="178">
        <f t="shared" si="9"/>
        <v>15</v>
      </c>
      <c r="AK31" s="92">
        <f>COUNTIF(D31:AG31,"CA")+'Mars 2020'!AL31</f>
        <v>0</v>
      </c>
      <c r="AL31" s="167">
        <f t="shared" si="10"/>
        <v>25</v>
      </c>
      <c r="AM31" s="310"/>
      <c r="AN31" s="92"/>
      <c r="AO31" s="81"/>
      <c r="AP31" s="81">
        <f t="shared" si="27"/>
        <v>0</v>
      </c>
      <c r="AQ31" s="95"/>
      <c r="AR31" s="77"/>
      <c r="AS31" s="64"/>
      <c r="AT31" s="64">
        <f t="shared" si="28"/>
        <v>0</v>
      </c>
      <c r="AU31" s="90"/>
      <c r="AV31" s="118">
        <f t="shared" ca="1" si="29"/>
        <v>0</v>
      </c>
      <c r="AW31" s="120">
        <f>COUNTIF(G31:AI31,"RF")+'Mars 2020'!AX31</f>
        <v>0</v>
      </c>
      <c r="AX31" s="162">
        <f t="shared" ca="1" si="11"/>
        <v>0</v>
      </c>
      <c r="AY31" s="92"/>
      <c r="AZ31" s="81"/>
      <c r="BA31" s="81">
        <f t="shared" si="30"/>
        <v>0</v>
      </c>
      <c r="BB31" s="167"/>
    </row>
    <row r="32" spans="1:54" ht="12" customHeight="1" x14ac:dyDescent="0.25">
      <c r="A32" s="280"/>
      <c r="B32" s="135">
        <v>16</v>
      </c>
      <c r="C32" s="145"/>
      <c r="D32" s="39" t="str">
        <f t="shared" ref="D32:AG32" si="36">IF(OR(WEEKDAY(D3,2)=6,WEEKDAY(D3,2)=7,WEEKDAY(D3,2)=4),"RH","")</f>
        <v/>
      </c>
      <c r="E32" s="39" t="str">
        <f t="shared" si="36"/>
        <v>RH</v>
      </c>
      <c r="F32" s="39" t="str">
        <f t="shared" si="36"/>
        <v/>
      </c>
      <c r="G32" s="39" t="str">
        <f t="shared" si="36"/>
        <v>RH</v>
      </c>
      <c r="H32" s="39" t="str">
        <f t="shared" si="36"/>
        <v>RH</v>
      </c>
      <c r="I32" s="39" t="str">
        <f t="shared" si="36"/>
        <v/>
      </c>
      <c r="J32" s="39" t="str">
        <f t="shared" si="36"/>
        <v/>
      </c>
      <c r="K32" s="39" t="str">
        <f t="shared" si="36"/>
        <v/>
      </c>
      <c r="L32" s="39" t="str">
        <f t="shared" si="36"/>
        <v>RH</v>
      </c>
      <c r="M32" s="39" t="str">
        <f t="shared" si="36"/>
        <v/>
      </c>
      <c r="N32" s="39" t="str">
        <f t="shared" si="36"/>
        <v>RH</v>
      </c>
      <c r="O32" s="39" t="str">
        <f t="shared" si="36"/>
        <v>RH</v>
      </c>
      <c r="P32" s="119" t="str">
        <f t="shared" si="36"/>
        <v/>
      </c>
      <c r="Q32" s="39" t="str">
        <f t="shared" si="36"/>
        <v/>
      </c>
      <c r="R32" s="39" t="str">
        <f t="shared" si="36"/>
        <v/>
      </c>
      <c r="S32" s="39" t="str">
        <f t="shared" si="36"/>
        <v>RH</v>
      </c>
      <c r="T32" s="39" t="str">
        <f t="shared" si="36"/>
        <v/>
      </c>
      <c r="U32" s="39" t="str">
        <f t="shared" si="36"/>
        <v>RH</v>
      </c>
      <c r="V32" s="39" t="str">
        <f t="shared" si="36"/>
        <v>RH</v>
      </c>
      <c r="W32" s="39" t="str">
        <f t="shared" si="36"/>
        <v/>
      </c>
      <c r="X32" s="39" t="str">
        <f t="shared" si="36"/>
        <v/>
      </c>
      <c r="Y32" s="39" t="str">
        <f t="shared" si="36"/>
        <v/>
      </c>
      <c r="Z32" s="39" t="str">
        <f t="shared" si="36"/>
        <v>RH</v>
      </c>
      <c r="AA32" s="39" t="str">
        <f t="shared" si="36"/>
        <v/>
      </c>
      <c r="AB32" s="39" t="str">
        <f t="shared" si="36"/>
        <v>RH</v>
      </c>
      <c r="AC32" s="39" t="str">
        <f t="shared" si="36"/>
        <v>RH</v>
      </c>
      <c r="AD32" s="39" t="str">
        <f t="shared" si="36"/>
        <v/>
      </c>
      <c r="AE32" s="39" t="str">
        <f t="shared" si="36"/>
        <v/>
      </c>
      <c r="AF32" s="39" t="str">
        <f t="shared" si="36"/>
        <v/>
      </c>
      <c r="AG32" s="39" t="str">
        <f t="shared" si="36"/>
        <v>RH</v>
      </c>
      <c r="AH32" s="123"/>
      <c r="AI32" s="187">
        <f>COUNTIF(D32:AG32,"RTT")+'Mars 2020'!AJ32</f>
        <v>0</v>
      </c>
      <c r="AJ32" s="178">
        <f t="shared" si="9"/>
        <v>15</v>
      </c>
      <c r="AK32" s="92">
        <f>COUNTIF(D32:AG32,"CA")+'Mars 2020'!AL32</f>
        <v>0</v>
      </c>
      <c r="AL32" s="167">
        <f t="shared" si="10"/>
        <v>25</v>
      </c>
      <c r="AM32" s="310"/>
      <c r="AN32" s="92"/>
      <c r="AO32" s="81"/>
      <c r="AP32" s="81">
        <f t="shared" si="27"/>
        <v>0</v>
      </c>
      <c r="AQ32" s="95"/>
      <c r="AR32" s="77"/>
      <c r="AS32" s="64"/>
      <c r="AT32" s="64">
        <f t="shared" si="28"/>
        <v>0</v>
      </c>
      <c r="AU32" s="90"/>
      <c r="AV32" s="118">
        <f t="shared" ca="1" si="29"/>
        <v>0</v>
      </c>
      <c r="AW32" s="120">
        <f>COUNTIF(G32:AI32,"RF")+'Mars 2020'!AX32</f>
        <v>0</v>
      </c>
      <c r="AX32" s="162">
        <f t="shared" ca="1" si="11"/>
        <v>0</v>
      </c>
      <c r="AY32" s="92"/>
      <c r="AZ32" s="81"/>
      <c r="BA32" s="81">
        <f t="shared" si="30"/>
        <v>0</v>
      </c>
      <c r="BB32" s="167"/>
    </row>
    <row r="33" spans="1:54" s="6" customFormat="1" ht="12" customHeight="1" thickBot="1" x14ac:dyDescent="0.3">
      <c r="A33" s="281"/>
      <c r="B33" s="135">
        <v>17</v>
      </c>
      <c r="C33" s="145"/>
      <c r="D33" s="39" t="str">
        <f t="shared" ref="D33:AG33" si="37">IF(OR(WEEKDAY(D3,2)=6,WEEKDAY(D3,2)=7,WEEKDAY(D3,2)=2),"RH","")</f>
        <v/>
      </c>
      <c r="E33" s="39" t="str">
        <f t="shared" si="37"/>
        <v/>
      </c>
      <c r="F33" s="39" t="str">
        <f t="shared" si="37"/>
        <v/>
      </c>
      <c r="G33" s="39" t="str">
        <f t="shared" si="37"/>
        <v>RH</v>
      </c>
      <c r="H33" s="39" t="str">
        <f t="shared" si="37"/>
        <v>RH</v>
      </c>
      <c r="I33" s="39" t="str">
        <f t="shared" si="37"/>
        <v/>
      </c>
      <c r="J33" s="39" t="str">
        <f t="shared" si="37"/>
        <v>RH</v>
      </c>
      <c r="K33" s="39" t="str">
        <f t="shared" si="37"/>
        <v/>
      </c>
      <c r="L33" s="39" t="str">
        <f t="shared" si="37"/>
        <v/>
      </c>
      <c r="M33" s="39" t="str">
        <f t="shared" si="37"/>
        <v/>
      </c>
      <c r="N33" s="39" t="str">
        <f t="shared" si="37"/>
        <v>RH</v>
      </c>
      <c r="O33" s="39" t="str">
        <f t="shared" si="37"/>
        <v>RH</v>
      </c>
      <c r="P33" s="119" t="str">
        <f t="shared" si="37"/>
        <v/>
      </c>
      <c r="Q33" s="39" t="str">
        <f t="shared" si="37"/>
        <v>RH</v>
      </c>
      <c r="R33" s="39" t="str">
        <f t="shared" si="37"/>
        <v/>
      </c>
      <c r="S33" s="39" t="str">
        <f t="shared" si="37"/>
        <v/>
      </c>
      <c r="T33" s="39" t="str">
        <f t="shared" si="37"/>
        <v/>
      </c>
      <c r="U33" s="39" t="str">
        <f t="shared" si="37"/>
        <v>RH</v>
      </c>
      <c r="V33" s="39" t="str">
        <f t="shared" si="37"/>
        <v>RH</v>
      </c>
      <c r="W33" s="39" t="str">
        <f t="shared" si="37"/>
        <v/>
      </c>
      <c r="X33" s="39" t="str">
        <f t="shared" si="37"/>
        <v>RH</v>
      </c>
      <c r="Y33" s="39" t="str">
        <f t="shared" si="37"/>
        <v/>
      </c>
      <c r="Z33" s="39" t="str">
        <f t="shared" si="37"/>
        <v/>
      </c>
      <c r="AA33" s="39" t="str">
        <f t="shared" si="37"/>
        <v/>
      </c>
      <c r="AB33" s="39" t="str">
        <f t="shared" si="37"/>
        <v>RH</v>
      </c>
      <c r="AC33" s="39" t="str">
        <f t="shared" si="37"/>
        <v>RH</v>
      </c>
      <c r="AD33" s="39" t="str">
        <f t="shared" si="37"/>
        <v/>
      </c>
      <c r="AE33" s="39" t="str">
        <f t="shared" si="37"/>
        <v>RH</v>
      </c>
      <c r="AF33" s="39" t="str">
        <f t="shared" si="37"/>
        <v/>
      </c>
      <c r="AG33" s="39" t="str">
        <f t="shared" si="37"/>
        <v/>
      </c>
      <c r="AH33" s="123"/>
      <c r="AI33" s="187">
        <f>COUNTIF(D33:AG33,"RTT")+'Mars 2020'!AJ33</f>
        <v>0</v>
      </c>
      <c r="AJ33" s="178">
        <f t="shared" si="9"/>
        <v>15</v>
      </c>
      <c r="AK33" s="92">
        <f>COUNTIF(D33:AG33,"CA")+'Mars 2020'!AL33</f>
        <v>0</v>
      </c>
      <c r="AL33" s="167">
        <f t="shared" si="10"/>
        <v>25</v>
      </c>
      <c r="AM33" s="310"/>
      <c r="AN33" s="92"/>
      <c r="AO33" s="81"/>
      <c r="AP33" s="81">
        <f t="shared" si="27"/>
        <v>0</v>
      </c>
      <c r="AQ33" s="95"/>
      <c r="AR33" s="77"/>
      <c r="AS33" s="64"/>
      <c r="AT33" s="64">
        <f t="shared" si="28"/>
        <v>0</v>
      </c>
      <c r="AU33" s="90"/>
      <c r="AV33" s="118">
        <f t="shared" ca="1" si="29"/>
        <v>0</v>
      </c>
      <c r="AW33" s="120">
        <f>COUNTIF(G33:AI33,"RF")+'Mars 2020'!AX33</f>
        <v>0</v>
      </c>
      <c r="AX33" s="162">
        <f t="shared" ca="1" si="11"/>
        <v>0</v>
      </c>
      <c r="AY33" s="92"/>
      <c r="AZ33" s="81"/>
      <c r="BA33" s="81">
        <f t="shared" si="30"/>
        <v>0</v>
      </c>
      <c r="BB33" s="167"/>
    </row>
    <row r="34" spans="1:54" ht="1.5" customHeight="1" x14ac:dyDescent="0.25">
      <c r="A34" s="34"/>
      <c r="B34" s="135"/>
      <c r="C34" s="145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11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123"/>
      <c r="AI34" s="187">
        <f>COUNTIF(D34:AG34,"RTT")+'Mars 2020'!AJ34</f>
        <v>0</v>
      </c>
      <c r="AJ34" s="178"/>
      <c r="AK34" s="92">
        <f>COUNTIF(D34:AG34,"CA")+'Mars 2020'!AL34</f>
        <v>0</v>
      </c>
      <c r="AL34" s="167"/>
      <c r="AM34" s="310"/>
      <c r="AN34" s="92"/>
      <c r="AO34" s="81"/>
      <c r="AP34" s="81"/>
      <c r="AQ34" s="95"/>
      <c r="AR34" s="77"/>
      <c r="AS34" s="64"/>
      <c r="AT34" s="64"/>
      <c r="AU34" s="90"/>
      <c r="AV34" s="118"/>
      <c r="AW34" s="120">
        <f>COUNTIF(G34:AI34,"RF")+'Mars 2020'!AX34</f>
        <v>0</v>
      </c>
      <c r="AX34" s="163"/>
      <c r="AY34" s="92"/>
      <c r="AZ34" s="81"/>
      <c r="BA34" s="81"/>
      <c r="BB34" s="167"/>
    </row>
    <row r="35" spans="1:54" ht="12" customHeight="1" x14ac:dyDescent="0.25">
      <c r="A35" s="282" t="s">
        <v>46</v>
      </c>
      <c r="B35" s="132">
        <v>18</v>
      </c>
      <c r="C35" s="145"/>
      <c r="D35" s="39" t="str">
        <f>IF(OR(WEEKDAY(D3,2)=6,WEEKDAY(D3,2)=7,WEEKDAY(D3,2)=3),"RH","")</f>
        <v>RH</v>
      </c>
      <c r="E35" s="39" t="str">
        <f t="shared" ref="E35:AG35" si="38">IF(OR(WEEKDAY(E3,2)=6,WEEKDAY(E3,2)=7,WEEKDAY(E3,2)=3),"RH","")</f>
        <v/>
      </c>
      <c r="F35" s="39" t="str">
        <f t="shared" si="38"/>
        <v/>
      </c>
      <c r="G35" s="39" t="str">
        <f t="shared" si="38"/>
        <v>RH</v>
      </c>
      <c r="H35" s="39" t="str">
        <f t="shared" si="38"/>
        <v>RH</v>
      </c>
      <c r="I35" s="39" t="str">
        <f t="shared" si="38"/>
        <v/>
      </c>
      <c r="J35" s="39" t="str">
        <f t="shared" si="38"/>
        <v/>
      </c>
      <c r="K35" s="39" t="str">
        <f t="shared" si="38"/>
        <v>RH</v>
      </c>
      <c r="L35" s="39" t="str">
        <f t="shared" si="38"/>
        <v/>
      </c>
      <c r="M35" s="39" t="str">
        <f t="shared" si="38"/>
        <v/>
      </c>
      <c r="N35" s="39" t="str">
        <f t="shared" si="38"/>
        <v>RH</v>
      </c>
      <c r="O35" s="39" t="str">
        <f t="shared" si="38"/>
        <v>RH</v>
      </c>
      <c r="P35" s="119" t="str">
        <f t="shared" si="38"/>
        <v/>
      </c>
      <c r="Q35" s="39" t="str">
        <f t="shared" si="38"/>
        <v/>
      </c>
      <c r="R35" s="39" t="str">
        <f t="shared" si="38"/>
        <v>RH</v>
      </c>
      <c r="S35" s="39" t="str">
        <f t="shared" si="38"/>
        <v/>
      </c>
      <c r="T35" s="39" t="str">
        <f t="shared" si="38"/>
        <v/>
      </c>
      <c r="U35" s="39" t="str">
        <f t="shared" si="38"/>
        <v>RH</v>
      </c>
      <c r="V35" s="39" t="str">
        <f t="shared" si="38"/>
        <v>RH</v>
      </c>
      <c r="W35" s="39" t="str">
        <f t="shared" si="38"/>
        <v/>
      </c>
      <c r="X35" s="39" t="str">
        <f t="shared" si="38"/>
        <v/>
      </c>
      <c r="Y35" s="39" t="str">
        <f t="shared" si="38"/>
        <v>RH</v>
      </c>
      <c r="Z35" s="39" t="str">
        <f t="shared" si="38"/>
        <v/>
      </c>
      <c r="AA35" s="39" t="str">
        <f t="shared" si="38"/>
        <v/>
      </c>
      <c r="AB35" s="39" t="str">
        <f t="shared" si="38"/>
        <v>RH</v>
      </c>
      <c r="AC35" s="39" t="str">
        <f t="shared" si="38"/>
        <v>RH</v>
      </c>
      <c r="AD35" s="39" t="str">
        <f t="shared" si="38"/>
        <v/>
      </c>
      <c r="AE35" s="39" t="str">
        <f t="shared" si="38"/>
        <v/>
      </c>
      <c r="AF35" s="39" t="str">
        <f t="shared" si="38"/>
        <v>RH</v>
      </c>
      <c r="AG35" s="39" t="str">
        <f t="shared" si="38"/>
        <v/>
      </c>
      <c r="AH35" s="123"/>
      <c r="AI35" s="187">
        <f>COUNTIF(D35:AG35,"RTT")+'Mars 2020'!AJ35</f>
        <v>0</v>
      </c>
      <c r="AJ35" s="178">
        <f>0 -(AI35)</f>
        <v>0</v>
      </c>
      <c r="AK35" s="92">
        <f>COUNTIF(D35:AG35,"CA")+'Mars 2020'!AL35</f>
        <v>0</v>
      </c>
      <c r="AL35" s="167">
        <f t="shared" si="10"/>
        <v>25</v>
      </c>
      <c r="AM35" s="310"/>
      <c r="AN35" s="92"/>
      <c r="AO35" s="81"/>
      <c r="AP35" s="81">
        <f>COUNTIF(E35:AF35,"HS")</f>
        <v>0</v>
      </c>
      <c r="AQ35" s="95"/>
      <c r="AR35" s="77"/>
      <c r="AS35" s="64"/>
      <c r="AT35" s="64">
        <f>COUNTIF(G35:AG35,"jdf")</f>
        <v>0</v>
      </c>
      <c r="AU35" s="90"/>
      <c r="AV35" s="118">
        <f ca="1">jaunesNum(B35:AG35)</f>
        <v>0</v>
      </c>
      <c r="AW35" s="120">
        <f>COUNTIF(G35:AI35,"RF")+'Mars 2020'!AX35</f>
        <v>0</v>
      </c>
      <c r="AX35" s="162">
        <f t="shared" ca="1" si="11"/>
        <v>0</v>
      </c>
      <c r="AY35" s="92"/>
      <c r="AZ35" s="81"/>
      <c r="BA35" s="81">
        <f>COUNTIF(K35:AK35,"FR")</f>
        <v>0</v>
      </c>
      <c r="BB35" s="167"/>
    </row>
    <row r="36" spans="1:54" ht="12" customHeight="1" x14ac:dyDescent="0.25">
      <c r="A36" s="282"/>
      <c r="B36" s="136">
        <v>19</v>
      </c>
      <c r="C36" s="151"/>
      <c r="D36" s="39" t="str">
        <f t="shared" ref="D36:AG36" si="39">IF(OR(WEEKDAY(D3,2)=6,WEEKDAY(D3,2)=7,WEEKDAY(D3,2)=5),"RH","")</f>
        <v/>
      </c>
      <c r="E36" s="39" t="str">
        <f t="shared" si="39"/>
        <v/>
      </c>
      <c r="F36" s="39" t="str">
        <f t="shared" si="39"/>
        <v>RH</v>
      </c>
      <c r="G36" s="39" t="str">
        <f t="shared" si="39"/>
        <v>RH</v>
      </c>
      <c r="H36" s="39" t="str">
        <f t="shared" si="39"/>
        <v>RH</v>
      </c>
      <c r="I36" s="39" t="str">
        <f t="shared" si="39"/>
        <v/>
      </c>
      <c r="J36" s="39" t="str">
        <f t="shared" si="39"/>
        <v/>
      </c>
      <c r="K36" s="39" t="str">
        <f t="shared" si="39"/>
        <v/>
      </c>
      <c r="L36" s="39" t="str">
        <f t="shared" si="39"/>
        <v/>
      </c>
      <c r="M36" s="39" t="str">
        <f t="shared" si="39"/>
        <v>RH</v>
      </c>
      <c r="N36" s="39" t="str">
        <f t="shared" si="39"/>
        <v>RH</v>
      </c>
      <c r="O36" s="39" t="str">
        <f t="shared" si="39"/>
        <v>RH</v>
      </c>
      <c r="P36" s="119" t="str">
        <f t="shared" si="39"/>
        <v/>
      </c>
      <c r="Q36" s="39" t="str">
        <f t="shared" si="39"/>
        <v/>
      </c>
      <c r="R36" s="39" t="str">
        <f t="shared" si="39"/>
        <v/>
      </c>
      <c r="S36" s="39" t="str">
        <f t="shared" si="39"/>
        <v/>
      </c>
      <c r="T36" s="39" t="str">
        <f t="shared" si="39"/>
        <v>RH</v>
      </c>
      <c r="U36" s="39" t="str">
        <f t="shared" si="39"/>
        <v>RH</v>
      </c>
      <c r="V36" s="39" t="str">
        <f t="shared" si="39"/>
        <v>RH</v>
      </c>
      <c r="W36" s="39" t="str">
        <f t="shared" si="39"/>
        <v/>
      </c>
      <c r="X36" s="39" t="str">
        <f t="shared" si="39"/>
        <v/>
      </c>
      <c r="Y36" s="39" t="str">
        <f t="shared" si="39"/>
        <v/>
      </c>
      <c r="Z36" s="39" t="str">
        <f t="shared" si="39"/>
        <v/>
      </c>
      <c r="AA36" s="39" t="str">
        <f t="shared" si="39"/>
        <v>RH</v>
      </c>
      <c r="AB36" s="39" t="str">
        <f t="shared" si="39"/>
        <v>RH</v>
      </c>
      <c r="AC36" s="39" t="str">
        <f t="shared" si="39"/>
        <v>RH</v>
      </c>
      <c r="AD36" s="39" t="str">
        <f t="shared" si="39"/>
        <v/>
      </c>
      <c r="AE36" s="39" t="str">
        <f t="shared" si="39"/>
        <v/>
      </c>
      <c r="AF36" s="39" t="str">
        <f t="shared" si="39"/>
        <v/>
      </c>
      <c r="AG36" s="39" t="str">
        <f t="shared" si="39"/>
        <v/>
      </c>
      <c r="AH36" s="123"/>
      <c r="AI36" s="187">
        <f>COUNTIF(D36:AG36,"RTT")+'Mars 2020'!AJ36</f>
        <v>0</v>
      </c>
      <c r="AJ36" s="178">
        <f t="shared" si="9"/>
        <v>15</v>
      </c>
      <c r="AK36" s="92">
        <f>COUNTIF(D36:AG36,"CA")+'Mars 2020'!AL36</f>
        <v>0</v>
      </c>
      <c r="AL36" s="167">
        <f t="shared" si="10"/>
        <v>25</v>
      </c>
      <c r="AM36" s="310"/>
      <c r="AN36" s="92"/>
      <c r="AO36" s="81"/>
      <c r="AP36" s="81">
        <f>COUNTIF(E36:AF36,"HS")</f>
        <v>0</v>
      </c>
      <c r="AQ36" s="95"/>
      <c r="AR36" s="77"/>
      <c r="AS36" s="64"/>
      <c r="AT36" s="64">
        <f>COUNTIF(G36:AG36,"jdf")</f>
        <v>0</v>
      </c>
      <c r="AU36" s="90"/>
      <c r="AV36" s="118">
        <f ca="1">jaunesNum(B36:AG36)</f>
        <v>0</v>
      </c>
      <c r="AW36" s="120">
        <f>COUNTIF(G36:AI36,"RF")+'Mars 2020'!AX36</f>
        <v>0</v>
      </c>
      <c r="AX36" s="162">
        <f t="shared" ca="1" si="11"/>
        <v>0</v>
      </c>
      <c r="AY36" s="92"/>
      <c r="AZ36" s="81"/>
      <c r="BA36" s="81">
        <f>COUNTIF(K36:AK36,"FR")</f>
        <v>0</v>
      </c>
      <c r="BB36" s="167"/>
    </row>
    <row r="37" spans="1:54" s="6" customFormat="1" ht="12" customHeight="1" x14ac:dyDescent="0.25">
      <c r="A37" s="282"/>
      <c r="B37" s="136"/>
      <c r="C37" s="145"/>
      <c r="D37" s="39" t="str">
        <f t="shared" ref="D37:AG37" si="40">IF(OR(WEEKDAY(D3,2)=6,WEEKDAY(D3,2)=7,WEEKDAY(D3,2)=1),"RH","")</f>
        <v/>
      </c>
      <c r="E37" s="39" t="str">
        <f t="shared" si="40"/>
        <v/>
      </c>
      <c r="F37" s="39" t="str">
        <f t="shared" si="40"/>
        <v/>
      </c>
      <c r="G37" s="39" t="str">
        <f t="shared" si="40"/>
        <v>RH</v>
      </c>
      <c r="H37" s="39" t="str">
        <f t="shared" si="40"/>
        <v>RH</v>
      </c>
      <c r="I37" s="39" t="str">
        <f t="shared" si="40"/>
        <v>RH</v>
      </c>
      <c r="J37" s="39" t="str">
        <f t="shared" si="40"/>
        <v/>
      </c>
      <c r="K37" s="39" t="str">
        <f t="shared" si="40"/>
        <v/>
      </c>
      <c r="L37" s="39" t="str">
        <f t="shared" si="40"/>
        <v/>
      </c>
      <c r="M37" s="39" t="str">
        <f t="shared" si="40"/>
        <v/>
      </c>
      <c r="N37" s="39" t="str">
        <f t="shared" si="40"/>
        <v>RH</v>
      </c>
      <c r="O37" s="39" t="str">
        <f t="shared" si="40"/>
        <v>RH</v>
      </c>
      <c r="P37" s="119" t="str">
        <f t="shared" si="40"/>
        <v>RH</v>
      </c>
      <c r="Q37" s="39" t="str">
        <f t="shared" si="40"/>
        <v/>
      </c>
      <c r="R37" s="39" t="str">
        <f t="shared" si="40"/>
        <v/>
      </c>
      <c r="S37" s="39" t="str">
        <f t="shared" si="40"/>
        <v/>
      </c>
      <c r="T37" s="39" t="str">
        <f t="shared" si="40"/>
        <v/>
      </c>
      <c r="U37" s="39" t="str">
        <f t="shared" si="40"/>
        <v>RH</v>
      </c>
      <c r="V37" s="39" t="str">
        <f t="shared" si="40"/>
        <v>RH</v>
      </c>
      <c r="W37" s="39" t="str">
        <f t="shared" si="40"/>
        <v>RH</v>
      </c>
      <c r="X37" s="39" t="str">
        <f t="shared" si="40"/>
        <v/>
      </c>
      <c r="Y37" s="39" t="str">
        <f t="shared" si="40"/>
        <v/>
      </c>
      <c r="Z37" s="39" t="str">
        <f t="shared" si="40"/>
        <v/>
      </c>
      <c r="AA37" s="39" t="str">
        <f t="shared" si="40"/>
        <v/>
      </c>
      <c r="AB37" s="39" t="str">
        <f t="shared" si="40"/>
        <v>RH</v>
      </c>
      <c r="AC37" s="39" t="str">
        <f t="shared" si="40"/>
        <v>RH</v>
      </c>
      <c r="AD37" s="39" t="str">
        <f t="shared" si="40"/>
        <v>RH</v>
      </c>
      <c r="AE37" s="39" t="str">
        <f t="shared" si="40"/>
        <v/>
      </c>
      <c r="AF37" s="39" t="str">
        <f t="shared" si="40"/>
        <v/>
      </c>
      <c r="AG37" s="39" t="str">
        <f t="shared" si="40"/>
        <v/>
      </c>
      <c r="AH37" s="123"/>
      <c r="AI37" s="187">
        <f>COUNTIF(D37:AG37,"RTT")+'Mars 2020'!AJ37</f>
        <v>0</v>
      </c>
      <c r="AJ37" s="178">
        <f t="shared" si="9"/>
        <v>15</v>
      </c>
      <c r="AK37" s="92">
        <f>COUNTIF(D37:AG37,"CA")+'Mars 2020'!AL37</f>
        <v>0</v>
      </c>
      <c r="AL37" s="167">
        <f t="shared" si="10"/>
        <v>25</v>
      </c>
      <c r="AM37" s="310"/>
      <c r="AN37" s="92"/>
      <c r="AO37" s="81"/>
      <c r="AP37" s="81">
        <f>COUNTIF(E37:AF37,"HS")</f>
        <v>0</v>
      </c>
      <c r="AQ37" s="95"/>
      <c r="AR37" s="77"/>
      <c r="AS37" s="64"/>
      <c r="AT37" s="64">
        <f>COUNTIF(G37:AG37,"jdf")</f>
        <v>0</v>
      </c>
      <c r="AU37" s="90"/>
      <c r="AV37" s="118">
        <f ca="1">jaunesNum(B37:AG37)</f>
        <v>0</v>
      </c>
      <c r="AW37" s="120">
        <f>COUNTIF(G37:AI37,"RF")+'Mars 2020'!AX37</f>
        <v>0</v>
      </c>
      <c r="AX37" s="162">
        <f t="shared" ca="1" si="11"/>
        <v>0</v>
      </c>
      <c r="AY37" s="92"/>
      <c r="AZ37" s="81"/>
      <c r="BA37" s="81">
        <f>COUNTIF(K37:AK37,"FR")</f>
        <v>0</v>
      </c>
      <c r="BB37" s="167"/>
    </row>
    <row r="38" spans="1:54" s="6" customFormat="1" ht="12" customHeight="1" thickBot="1" x14ac:dyDescent="0.3">
      <c r="A38" s="283"/>
      <c r="B38" s="132"/>
      <c r="C38" s="145"/>
      <c r="D38" s="39" t="str">
        <f t="shared" ref="D38:AG38" si="41">IF(OR(WEEKDAY(D3,2)=6,WEEKDAY(D3,2)=7,WEEKDAY(D3,2)=1),"RH","")</f>
        <v/>
      </c>
      <c r="E38" s="39" t="str">
        <f t="shared" si="41"/>
        <v/>
      </c>
      <c r="F38" s="39" t="str">
        <f t="shared" si="41"/>
        <v/>
      </c>
      <c r="G38" s="39" t="str">
        <f t="shared" si="41"/>
        <v>RH</v>
      </c>
      <c r="H38" s="39" t="str">
        <f t="shared" si="41"/>
        <v>RH</v>
      </c>
      <c r="I38" s="39" t="str">
        <f t="shared" si="41"/>
        <v>RH</v>
      </c>
      <c r="J38" s="39" t="str">
        <f t="shared" si="41"/>
        <v/>
      </c>
      <c r="K38" s="39" t="str">
        <f t="shared" si="41"/>
        <v/>
      </c>
      <c r="L38" s="39" t="str">
        <f t="shared" si="41"/>
        <v/>
      </c>
      <c r="M38" s="39" t="str">
        <f t="shared" si="41"/>
        <v/>
      </c>
      <c r="N38" s="39" t="str">
        <f t="shared" si="41"/>
        <v>RH</v>
      </c>
      <c r="O38" s="39" t="str">
        <f t="shared" si="41"/>
        <v>RH</v>
      </c>
      <c r="P38" s="119" t="str">
        <f t="shared" si="41"/>
        <v>RH</v>
      </c>
      <c r="Q38" s="39" t="str">
        <f t="shared" si="41"/>
        <v/>
      </c>
      <c r="R38" s="39" t="str">
        <f t="shared" si="41"/>
        <v/>
      </c>
      <c r="S38" s="39" t="str">
        <f t="shared" si="41"/>
        <v/>
      </c>
      <c r="T38" s="39" t="str">
        <f t="shared" si="41"/>
        <v/>
      </c>
      <c r="U38" s="39" t="str">
        <f t="shared" si="41"/>
        <v>RH</v>
      </c>
      <c r="V38" s="39" t="str">
        <f t="shared" si="41"/>
        <v>RH</v>
      </c>
      <c r="W38" s="39" t="str">
        <f t="shared" si="41"/>
        <v>RH</v>
      </c>
      <c r="X38" s="39" t="str">
        <f t="shared" si="41"/>
        <v/>
      </c>
      <c r="Y38" s="39" t="str">
        <f t="shared" si="41"/>
        <v/>
      </c>
      <c r="Z38" s="39" t="str">
        <f t="shared" si="41"/>
        <v/>
      </c>
      <c r="AA38" s="39" t="str">
        <f t="shared" si="41"/>
        <v/>
      </c>
      <c r="AB38" s="39" t="str">
        <f t="shared" si="41"/>
        <v>RH</v>
      </c>
      <c r="AC38" s="39" t="str">
        <f t="shared" si="41"/>
        <v>RH</v>
      </c>
      <c r="AD38" s="39" t="str">
        <f t="shared" si="41"/>
        <v>RH</v>
      </c>
      <c r="AE38" s="39" t="str">
        <f t="shared" si="41"/>
        <v/>
      </c>
      <c r="AF38" s="39" t="str">
        <f t="shared" si="41"/>
        <v/>
      </c>
      <c r="AG38" s="39" t="str">
        <f t="shared" si="41"/>
        <v/>
      </c>
      <c r="AH38" s="123"/>
      <c r="AI38" s="187">
        <f>COUNTIF(D38:AG38,"RTT")+'Mars 2020'!AJ38</f>
        <v>0</v>
      </c>
      <c r="AJ38" s="178">
        <f t="shared" si="9"/>
        <v>15</v>
      </c>
      <c r="AK38" s="92">
        <f>COUNTIF(D38:AG38,"CA")+'Mars 2020'!AL38</f>
        <v>0</v>
      </c>
      <c r="AL38" s="167">
        <f t="shared" si="10"/>
        <v>25</v>
      </c>
      <c r="AM38" s="310"/>
      <c r="AN38" s="92"/>
      <c r="AO38" s="81"/>
      <c r="AP38" s="81">
        <f>COUNTIF(E38:AF38,"HS")</f>
        <v>0</v>
      </c>
      <c r="AQ38" s="95"/>
      <c r="AR38" s="77"/>
      <c r="AS38" s="64"/>
      <c r="AT38" s="64">
        <f>COUNTIF(G38:AG38,"jdf")</f>
        <v>0</v>
      </c>
      <c r="AU38" s="90"/>
      <c r="AV38" s="118">
        <f ca="1">jaunesNum(B38:AG38)</f>
        <v>0</v>
      </c>
      <c r="AW38" s="120">
        <f>COUNTIF(G38:AI38,"RF")+'Mars 2020'!AX38</f>
        <v>0</v>
      </c>
      <c r="AX38" s="162">
        <f t="shared" ca="1" si="11"/>
        <v>0</v>
      </c>
      <c r="AY38" s="92"/>
      <c r="AZ38" s="81"/>
      <c r="BA38" s="81">
        <f>COUNTIF(K38:AK38,"FR")</f>
        <v>0</v>
      </c>
      <c r="BB38" s="167"/>
    </row>
    <row r="39" spans="1:54" ht="2.25" customHeight="1" x14ac:dyDescent="0.25">
      <c r="A39" s="174"/>
      <c r="B39" s="132"/>
      <c r="C39" s="145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119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123"/>
      <c r="AI39" s="187">
        <f>COUNTIF(D39:AG39,"RTT")+'Mars 2020'!AJ39</f>
        <v>0</v>
      </c>
      <c r="AJ39" s="178"/>
      <c r="AK39" s="92">
        <f>COUNTIF(D39:AG39,"CA")+'Mars 2020'!AL39</f>
        <v>0</v>
      </c>
      <c r="AL39" s="167"/>
      <c r="AM39" s="310"/>
      <c r="AN39" s="92"/>
      <c r="AO39" s="81"/>
      <c r="AP39" s="81"/>
      <c r="AQ39" s="95"/>
      <c r="AR39" s="77"/>
      <c r="AS39" s="64"/>
      <c r="AT39" s="64"/>
      <c r="AU39" s="90"/>
      <c r="AV39" s="118"/>
      <c r="AW39" s="120">
        <f>COUNTIF(G39:AI39,"RF")+'Mars 2020'!AX39</f>
        <v>0</v>
      </c>
      <c r="AX39" s="163"/>
      <c r="AY39" s="92"/>
      <c r="AZ39" s="81"/>
      <c r="BA39" s="81"/>
      <c r="BB39" s="167"/>
    </row>
    <row r="40" spans="1:54" ht="12" customHeight="1" thickBot="1" x14ac:dyDescent="0.3">
      <c r="A40" s="35" t="s">
        <v>47</v>
      </c>
      <c r="B40" s="43">
        <v>20</v>
      </c>
      <c r="C40" s="145"/>
      <c r="D40" s="39">
        <v>20</v>
      </c>
      <c r="E40" s="39">
        <v>20</v>
      </c>
      <c r="F40" s="39">
        <v>20</v>
      </c>
      <c r="G40" s="39" t="s">
        <v>56</v>
      </c>
      <c r="H40" s="39" t="s">
        <v>56</v>
      </c>
      <c r="I40" s="39">
        <v>20</v>
      </c>
      <c r="J40" s="39">
        <v>20</v>
      </c>
      <c r="K40" s="39">
        <v>20</v>
      </c>
      <c r="L40" s="39">
        <v>20</v>
      </c>
      <c r="M40" s="39">
        <v>20</v>
      </c>
      <c r="N40" s="39" t="s">
        <v>56</v>
      </c>
      <c r="O40" s="39" t="s">
        <v>56</v>
      </c>
      <c r="P40" s="119"/>
      <c r="Q40" s="39" t="s">
        <v>56</v>
      </c>
      <c r="R40" s="39" t="s">
        <v>56</v>
      </c>
      <c r="S40" s="39">
        <v>20</v>
      </c>
      <c r="T40" s="39">
        <v>20</v>
      </c>
      <c r="U40" s="39" t="s">
        <v>56</v>
      </c>
      <c r="V40" s="39" t="s">
        <v>56</v>
      </c>
      <c r="W40" s="39">
        <v>20</v>
      </c>
      <c r="X40" s="39" t="s">
        <v>56</v>
      </c>
      <c r="Y40" s="39" t="s">
        <v>56</v>
      </c>
      <c r="Z40" s="39">
        <v>20</v>
      </c>
      <c r="AA40" s="39">
        <v>20</v>
      </c>
      <c r="AB40" s="39" t="s">
        <v>56</v>
      </c>
      <c r="AC40" s="39" t="s">
        <v>56</v>
      </c>
      <c r="AD40" s="39">
        <v>20</v>
      </c>
      <c r="AE40" s="39" t="s">
        <v>56</v>
      </c>
      <c r="AF40" s="39" t="s">
        <v>56</v>
      </c>
      <c r="AG40" s="39">
        <v>20</v>
      </c>
      <c r="AH40" s="123"/>
      <c r="AI40" s="187">
        <f>COUNTIF(D40:AG40,"RTT")+'Mars 2020'!AJ40</f>
        <v>0</v>
      </c>
      <c r="AJ40" s="178">
        <f t="shared" si="9"/>
        <v>15</v>
      </c>
      <c r="AK40" s="92">
        <f>COUNTIF(D40:AG40,"CA")+'Mars 2020'!AL40</f>
        <v>0</v>
      </c>
      <c r="AL40" s="167">
        <f t="shared" si="10"/>
        <v>25</v>
      </c>
      <c r="AM40" s="310"/>
      <c r="AN40" s="92"/>
      <c r="AO40" s="81"/>
      <c r="AP40" s="81">
        <f t="shared" ref="AP40:AP45" si="42">COUNTIF(E40:AF40,"HS")</f>
        <v>0</v>
      </c>
      <c r="AQ40" s="95"/>
      <c r="AR40" s="77"/>
      <c r="AS40" s="64"/>
      <c r="AT40" s="64">
        <f t="shared" ref="AT40:AT45" si="43">COUNTIF(G40:AG40,"jdf")</f>
        <v>0</v>
      </c>
      <c r="AU40" s="90"/>
      <c r="AV40" s="118">
        <f ca="1">jaunesNum(B40:AG40)</f>
        <v>1</v>
      </c>
      <c r="AW40" s="120">
        <f>COUNTIF(G40:AI40,"RF")+'Mars 2020'!AX40</f>
        <v>0</v>
      </c>
      <c r="AX40" s="162">
        <f t="shared" ca="1" si="11"/>
        <v>1</v>
      </c>
      <c r="AY40" s="92"/>
      <c r="AZ40" s="81"/>
      <c r="BA40" s="81">
        <f t="shared" ref="BA40:BA45" si="44">COUNTIF(K40:AK40,"FR")</f>
        <v>0</v>
      </c>
      <c r="BB40" s="167"/>
    </row>
    <row r="41" spans="1:54" ht="12" customHeight="1" x14ac:dyDescent="0.25">
      <c r="A41" s="284" t="s">
        <v>48</v>
      </c>
      <c r="B41" s="132">
        <v>21</v>
      </c>
      <c r="C41" s="145"/>
      <c r="D41" s="39">
        <v>21</v>
      </c>
      <c r="E41" s="39">
        <v>21</v>
      </c>
      <c r="F41" s="39">
        <v>21</v>
      </c>
      <c r="G41" s="39" t="s">
        <v>56</v>
      </c>
      <c r="H41" s="39" t="s">
        <v>56</v>
      </c>
      <c r="I41" s="39">
        <v>21</v>
      </c>
      <c r="J41" s="39">
        <v>21</v>
      </c>
      <c r="K41" s="39">
        <v>21</v>
      </c>
      <c r="L41" s="39">
        <v>21</v>
      </c>
      <c r="M41" s="39">
        <v>21</v>
      </c>
      <c r="N41" s="39" t="s">
        <v>56</v>
      </c>
      <c r="O41" s="39" t="s">
        <v>56</v>
      </c>
      <c r="P41" s="119"/>
      <c r="Q41" s="39" t="s">
        <v>56</v>
      </c>
      <c r="R41" s="39" t="s">
        <v>56</v>
      </c>
      <c r="S41" s="39">
        <v>21</v>
      </c>
      <c r="T41" s="39">
        <v>21</v>
      </c>
      <c r="U41" s="39" t="s">
        <v>56</v>
      </c>
      <c r="V41" s="39" t="s">
        <v>56</v>
      </c>
      <c r="W41" s="39">
        <v>21</v>
      </c>
      <c r="X41" s="39" t="s">
        <v>56</v>
      </c>
      <c r="Y41" s="39" t="s">
        <v>56</v>
      </c>
      <c r="Z41" s="39">
        <v>21</v>
      </c>
      <c r="AA41" s="39">
        <v>21</v>
      </c>
      <c r="AB41" s="39" t="s">
        <v>56</v>
      </c>
      <c r="AC41" s="39" t="s">
        <v>56</v>
      </c>
      <c r="AD41" s="39">
        <v>21</v>
      </c>
      <c r="AE41" s="39" t="s">
        <v>56</v>
      </c>
      <c r="AF41" s="39" t="s">
        <v>56</v>
      </c>
      <c r="AG41" s="39">
        <v>21</v>
      </c>
      <c r="AH41" s="123"/>
      <c r="AI41" s="187">
        <f>COUNTIF(D41:AG41,"RTT")+'Mars 2020'!AJ41</f>
        <v>0</v>
      </c>
      <c r="AJ41" s="178">
        <f t="shared" si="9"/>
        <v>15</v>
      </c>
      <c r="AK41" s="92">
        <f>COUNTIF(D41:AG41,"CA")+'Mars 2020'!AL41</f>
        <v>0</v>
      </c>
      <c r="AL41" s="167">
        <f t="shared" si="10"/>
        <v>25</v>
      </c>
      <c r="AM41" s="310"/>
      <c r="AN41" s="92"/>
      <c r="AO41" s="81"/>
      <c r="AP41" s="81">
        <f t="shared" si="42"/>
        <v>0</v>
      </c>
      <c r="AQ41" s="95"/>
      <c r="AR41" s="77"/>
      <c r="AS41" s="64"/>
      <c r="AT41" s="64">
        <f t="shared" si="43"/>
        <v>0</v>
      </c>
      <c r="AU41" s="90"/>
      <c r="AV41" s="118">
        <f ca="1">jaunesNum(B41:AG41)</f>
        <v>1</v>
      </c>
      <c r="AW41" s="120">
        <f>COUNTIF(G41:AI41,"RF")+'Mars 2020'!AX41</f>
        <v>0</v>
      </c>
      <c r="AX41" s="162">
        <f t="shared" ca="1" si="11"/>
        <v>1</v>
      </c>
      <c r="AY41" s="92"/>
      <c r="AZ41" s="81"/>
      <c r="BA41" s="81">
        <f t="shared" si="44"/>
        <v>0</v>
      </c>
      <c r="BB41" s="167"/>
    </row>
    <row r="42" spans="1:54" s="6" customFormat="1" ht="12" customHeight="1" x14ac:dyDescent="0.25">
      <c r="A42" s="285"/>
      <c r="B42" s="132">
        <v>22</v>
      </c>
      <c r="C42" s="145"/>
      <c r="D42" s="39">
        <v>22</v>
      </c>
      <c r="E42" s="39">
        <v>22</v>
      </c>
      <c r="F42" s="39">
        <v>22</v>
      </c>
      <c r="G42" s="39" t="s">
        <v>56</v>
      </c>
      <c r="H42" s="39" t="s">
        <v>56</v>
      </c>
      <c r="I42" s="39">
        <v>22</v>
      </c>
      <c r="J42" s="39">
        <v>22</v>
      </c>
      <c r="K42" s="39">
        <v>22</v>
      </c>
      <c r="L42" s="39">
        <v>22</v>
      </c>
      <c r="M42" s="39">
        <v>22</v>
      </c>
      <c r="N42" s="39" t="s">
        <v>56</v>
      </c>
      <c r="O42" s="39" t="s">
        <v>56</v>
      </c>
      <c r="P42" s="119"/>
      <c r="Q42" s="39" t="s">
        <v>56</v>
      </c>
      <c r="R42" s="39" t="s">
        <v>56</v>
      </c>
      <c r="S42" s="39">
        <v>22</v>
      </c>
      <c r="T42" s="39">
        <v>22</v>
      </c>
      <c r="U42" s="39" t="s">
        <v>56</v>
      </c>
      <c r="V42" s="39" t="s">
        <v>56</v>
      </c>
      <c r="W42" s="39">
        <v>22</v>
      </c>
      <c r="X42" s="39" t="s">
        <v>56</v>
      </c>
      <c r="Y42" s="39" t="s">
        <v>56</v>
      </c>
      <c r="Z42" s="39">
        <v>22</v>
      </c>
      <c r="AA42" s="39">
        <v>22</v>
      </c>
      <c r="AB42" s="39" t="s">
        <v>56</v>
      </c>
      <c r="AC42" s="39" t="s">
        <v>56</v>
      </c>
      <c r="AD42" s="39">
        <v>22</v>
      </c>
      <c r="AE42" s="39" t="s">
        <v>56</v>
      </c>
      <c r="AF42" s="39" t="s">
        <v>56</v>
      </c>
      <c r="AG42" s="39">
        <v>22</v>
      </c>
      <c r="AH42" s="123"/>
      <c r="AI42" s="187">
        <f>COUNTIF(D42:AG42,"RTT")+'Mars 2020'!AJ42</f>
        <v>0</v>
      </c>
      <c r="AJ42" s="178">
        <f t="shared" si="9"/>
        <v>15</v>
      </c>
      <c r="AK42" s="92">
        <f>COUNTIF(D42:AG42,"CA")+'Mars 2020'!AL42</f>
        <v>0</v>
      </c>
      <c r="AL42" s="167">
        <f t="shared" si="10"/>
        <v>25</v>
      </c>
      <c r="AM42" s="310"/>
      <c r="AN42" s="92"/>
      <c r="AO42" s="81"/>
      <c r="AP42" s="81">
        <f t="shared" si="42"/>
        <v>0</v>
      </c>
      <c r="AQ42" s="95"/>
      <c r="AR42" s="77"/>
      <c r="AS42" s="64"/>
      <c r="AT42" s="64">
        <f t="shared" si="43"/>
        <v>0</v>
      </c>
      <c r="AU42" s="90"/>
      <c r="AV42" s="118">
        <f ca="1">jaunesNum(B42:AG42)</f>
        <v>1</v>
      </c>
      <c r="AW42" s="120">
        <f>COUNTIF(G42:AI42,"RF")+'Mars 2020'!AX42</f>
        <v>0</v>
      </c>
      <c r="AX42" s="162">
        <f t="shared" ca="1" si="11"/>
        <v>1</v>
      </c>
      <c r="AY42" s="92"/>
      <c r="AZ42" s="81"/>
      <c r="BA42" s="81">
        <f t="shared" si="44"/>
        <v>0</v>
      </c>
      <c r="BB42" s="167"/>
    </row>
    <row r="43" spans="1:54" ht="1.5" customHeight="1" x14ac:dyDescent="0.25">
      <c r="A43" s="14"/>
      <c r="B43" s="132"/>
      <c r="C43" s="145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119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123"/>
      <c r="AI43" s="187">
        <f>COUNTIF(D43:AG43,"RTT")+'Mars 2020'!AJ43</f>
        <v>0</v>
      </c>
      <c r="AJ43" s="178">
        <f t="shared" si="9"/>
        <v>15</v>
      </c>
      <c r="AK43" s="92">
        <f>COUNTIF(D43:AG43,"CA")+'Mars 2020'!AL43</f>
        <v>0</v>
      </c>
      <c r="AL43" s="167">
        <f t="shared" si="10"/>
        <v>25</v>
      </c>
      <c r="AM43" s="310"/>
      <c r="AN43" s="92"/>
      <c r="AO43" s="81"/>
      <c r="AP43" s="81">
        <f t="shared" si="42"/>
        <v>0</v>
      </c>
      <c r="AQ43" s="95"/>
      <c r="AR43" s="77"/>
      <c r="AS43" s="64"/>
      <c r="AT43" s="64">
        <f t="shared" si="43"/>
        <v>0</v>
      </c>
      <c r="AU43" s="90"/>
      <c r="AV43" s="118"/>
      <c r="AW43" s="120">
        <f>COUNTIF(G43:AI43,"RF")+'Mars 2020'!AX43</f>
        <v>0</v>
      </c>
      <c r="AX43" s="163"/>
      <c r="AY43" s="92"/>
      <c r="AZ43" s="81"/>
      <c r="BA43" s="81">
        <f t="shared" si="44"/>
        <v>0</v>
      </c>
      <c r="BB43" s="167"/>
    </row>
    <row r="44" spans="1:54" ht="12" customHeight="1" x14ac:dyDescent="0.25">
      <c r="A44" s="36" t="s">
        <v>49</v>
      </c>
      <c r="B44" s="133">
        <v>23</v>
      </c>
      <c r="C44" s="145"/>
      <c r="D44" s="39">
        <v>23</v>
      </c>
      <c r="E44" s="39">
        <v>23</v>
      </c>
      <c r="F44" s="39">
        <v>23</v>
      </c>
      <c r="G44" s="39" t="s">
        <v>56</v>
      </c>
      <c r="H44" s="39" t="s">
        <v>56</v>
      </c>
      <c r="I44" s="39">
        <v>23</v>
      </c>
      <c r="J44" s="39">
        <v>23</v>
      </c>
      <c r="K44" s="39">
        <v>23</v>
      </c>
      <c r="L44" s="39">
        <v>23</v>
      </c>
      <c r="M44" s="39">
        <v>23</v>
      </c>
      <c r="N44" s="39" t="s">
        <v>56</v>
      </c>
      <c r="O44" s="39" t="s">
        <v>56</v>
      </c>
      <c r="P44" s="119"/>
      <c r="Q44" s="39" t="s">
        <v>56</v>
      </c>
      <c r="R44" s="39" t="s">
        <v>56</v>
      </c>
      <c r="S44" s="39">
        <v>23</v>
      </c>
      <c r="T44" s="39">
        <v>23</v>
      </c>
      <c r="U44" s="39" t="s">
        <v>56</v>
      </c>
      <c r="V44" s="39" t="s">
        <v>56</v>
      </c>
      <c r="W44" s="39">
        <v>23</v>
      </c>
      <c r="X44" s="39" t="s">
        <v>56</v>
      </c>
      <c r="Y44" s="39" t="s">
        <v>56</v>
      </c>
      <c r="Z44" s="39">
        <v>23</v>
      </c>
      <c r="AA44" s="39">
        <v>23</v>
      </c>
      <c r="AB44" s="39" t="s">
        <v>56</v>
      </c>
      <c r="AC44" s="39" t="s">
        <v>56</v>
      </c>
      <c r="AD44" s="39">
        <v>23</v>
      </c>
      <c r="AE44" s="39" t="s">
        <v>56</v>
      </c>
      <c r="AF44" s="39" t="s">
        <v>56</v>
      </c>
      <c r="AG44" s="39">
        <v>23</v>
      </c>
      <c r="AH44" s="123"/>
      <c r="AI44" s="187">
        <f>COUNTIF(D44:AG44,"RTT")+'Mars 2020'!AJ44</f>
        <v>0</v>
      </c>
      <c r="AJ44" s="178">
        <f t="shared" si="9"/>
        <v>15</v>
      </c>
      <c r="AK44" s="92">
        <f>COUNTIF(D44:AG44,"CA")+'Mars 2020'!AL44</f>
        <v>0</v>
      </c>
      <c r="AL44" s="167">
        <f t="shared" si="10"/>
        <v>25</v>
      </c>
      <c r="AM44" s="310"/>
      <c r="AN44" s="92"/>
      <c r="AO44" s="81"/>
      <c r="AP44" s="81">
        <f t="shared" si="42"/>
        <v>0</v>
      </c>
      <c r="AQ44" s="95"/>
      <c r="AR44" s="77"/>
      <c r="AS44" s="64"/>
      <c r="AT44" s="64">
        <f t="shared" si="43"/>
        <v>0</v>
      </c>
      <c r="AU44" s="90"/>
      <c r="AV44" s="118">
        <f ca="1">jaunesNum(B44:AG44)</f>
        <v>1</v>
      </c>
      <c r="AW44" s="120">
        <f>COUNTIF(G44:AI44,"RF")+'Mars 2020'!AX44</f>
        <v>0</v>
      </c>
      <c r="AX44" s="162">
        <f t="shared" ca="1" si="11"/>
        <v>1</v>
      </c>
      <c r="AY44" s="92"/>
      <c r="AZ44" s="81"/>
      <c r="BA44" s="81">
        <f t="shared" si="44"/>
        <v>0</v>
      </c>
      <c r="BB44" s="167"/>
    </row>
    <row r="45" spans="1:54" s="6" customFormat="1" ht="12" customHeight="1" x14ac:dyDescent="0.25">
      <c r="A45" s="37" t="s">
        <v>50</v>
      </c>
      <c r="B45" s="137">
        <v>24</v>
      </c>
      <c r="C45" s="145"/>
      <c r="D45" s="39" t="str">
        <f t="shared" ref="D45" si="45">IF(OR(WEEKDAY(D3,2)=6,WEEKDAY(D3,2)=7),"RH","")</f>
        <v/>
      </c>
      <c r="E45" s="39" t="str">
        <f t="shared" ref="E45:AG45" si="46">IF(OR(WEEKDAY(E3,2)=6,WEEKDAY(E3,2)=7),"RH","")</f>
        <v/>
      </c>
      <c r="F45" s="39" t="str">
        <f t="shared" si="46"/>
        <v/>
      </c>
      <c r="G45" s="39" t="str">
        <f t="shared" si="46"/>
        <v>RH</v>
      </c>
      <c r="H45" s="39" t="str">
        <f t="shared" si="46"/>
        <v>RH</v>
      </c>
      <c r="I45" s="39" t="str">
        <f t="shared" si="46"/>
        <v/>
      </c>
      <c r="J45" s="39" t="str">
        <f t="shared" ref="J45:K45" si="47">IF(OR(WEEKDAY(J3,2)=6,WEEKDAY(J3,2)=7),"RH","")</f>
        <v/>
      </c>
      <c r="K45" s="39" t="str">
        <f t="shared" si="47"/>
        <v/>
      </c>
      <c r="L45" s="39" t="str">
        <f t="shared" si="46"/>
        <v/>
      </c>
      <c r="M45" s="39" t="str">
        <f t="shared" si="46"/>
        <v/>
      </c>
      <c r="N45" s="39" t="str">
        <f t="shared" ref="N45:O45" si="48">IF(OR(WEEKDAY(N3,2)=6,WEEKDAY(N3,2)=7),"RH","")</f>
        <v>RH</v>
      </c>
      <c r="O45" s="39" t="str">
        <f t="shared" si="48"/>
        <v>RH</v>
      </c>
      <c r="P45" s="119" t="str">
        <f t="shared" si="46"/>
        <v/>
      </c>
      <c r="Q45" s="39" t="str">
        <f t="shared" si="46"/>
        <v/>
      </c>
      <c r="R45" s="39" t="str">
        <f t="shared" si="46"/>
        <v/>
      </c>
      <c r="S45" s="39" t="str">
        <f t="shared" si="46"/>
        <v/>
      </c>
      <c r="T45" s="39" t="str">
        <f t="shared" si="46"/>
        <v/>
      </c>
      <c r="U45" s="39" t="str">
        <f t="shared" ref="U45:V45" si="49">IF(OR(WEEKDAY(U3,2)=6,WEEKDAY(U3,2)=7),"RH","")</f>
        <v>RH</v>
      </c>
      <c r="V45" s="39" t="str">
        <f t="shared" si="49"/>
        <v>RH</v>
      </c>
      <c r="W45" s="39" t="str">
        <f t="shared" si="46"/>
        <v/>
      </c>
      <c r="X45" s="39" t="str">
        <f t="shared" si="46"/>
        <v/>
      </c>
      <c r="Y45" s="39" t="str">
        <f t="shared" si="46"/>
        <v/>
      </c>
      <c r="Z45" s="39" t="str">
        <f t="shared" si="46"/>
        <v/>
      </c>
      <c r="AA45" s="39" t="str">
        <f t="shared" si="46"/>
        <v/>
      </c>
      <c r="AB45" s="39" t="str">
        <f t="shared" ref="AB45:AC45" si="50">IF(OR(WEEKDAY(AB3,2)=6,WEEKDAY(AB3,2)=7),"RH","")</f>
        <v>RH</v>
      </c>
      <c r="AC45" s="39" t="str">
        <f t="shared" si="50"/>
        <v>RH</v>
      </c>
      <c r="AD45" s="39" t="str">
        <f t="shared" si="46"/>
        <v/>
      </c>
      <c r="AE45" s="39" t="str">
        <f t="shared" si="46"/>
        <v/>
      </c>
      <c r="AF45" s="39" t="str">
        <f t="shared" si="46"/>
        <v/>
      </c>
      <c r="AG45" s="39" t="str">
        <f t="shared" si="46"/>
        <v/>
      </c>
      <c r="AH45" s="123"/>
      <c r="AI45" s="187">
        <f>COUNTIF(D45:AG45,"RTT")+'Mars 2020'!AJ45</f>
        <v>0</v>
      </c>
      <c r="AJ45" s="178">
        <f t="shared" si="9"/>
        <v>15</v>
      </c>
      <c r="AK45" s="92">
        <f>COUNTIF(D45:AG45,"CA")+'Mars 2020'!AL45</f>
        <v>0</v>
      </c>
      <c r="AL45" s="167">
        <f t="shared" si="10"/>
        <v>25</v>
      </c>
      <c r="AM45" s="310"/>
      <c r="AN45" s="92"/>
      <c r="AO45" s="81"/>
      <c r="AP45" s="81">
        <f t="shared" si="42"/>
        <v>0</v>
      </c>
      <c r="AQ45" s="95"/>
      <c r="AR45" s="77"/>
      <c r="AS45" s="64"/>
      <c r="AT45" s="64">
        <f t="shared" si="43"/>
        <v>0</v>
      </c>
      <c r="AU45" s="90"/>
      <c r="AV45" s="118">
        <f ca="1">jaunesNum(B45:AG45)</f>
        <v>0</v>
      </c>
      <c r="AW45" s="120">
        <f>COUNTIF(G45:AI45,"RF")+'Mars 2020'!AX45</f>
        <v>0</v>
      </c>
      <c r="AX45" s="162">
        <f t="shared" ca="1" si="11"/>
        <v>0</v>
      </c>
      <c r="AY45" s="92"/>
      <c r="AZ45" s="81"/>
      <c r="BA45" s="81">
        <f t="shared" si="44"/>
        <v>0</v>
      </c>
      <c r="BB45" s="167"/>
    </row>
    <row r="46" spans="1:54" s="5" customFormat="1" ht="2.25" customHeight="1" x14ac:dyDescent="0.25">
      <c r="A46" s="15"/>
      <c r="B46" s="138"/>
      <c r="C46" s="145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11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123"/>
      <c r="AI46" s="187">
        <f>COUNTIF(D46:AG46,"RTT")+'Mars 2020'!AJ46</f>
        <v>0</v>
      </c>
      <c r="AJ46" s="178"/>
      <c r="AK46" s="92">
        <f>COUNTIF(D46:AG46,"CA")+'Mars 2020'!AL46</f>
        <v>0</v>
      </c>
      <c r="AL46" s="167"/>
      <c r="AM46" s="310"/>
      <c r="AN46" s="92"/>
      <c r="AO46" s="81"/>
      <c r="AP46" s="81"/>
      <c r="AQ46" s="95"/>
      <c r="AR46" s="77"/>
      <c r="AS46" s="64"/>
      <c r="AT46" s="64"/>
      <c r="AU46" s="90"/>
      <c r="AV46" s="118"/>
      <c r="AW46" s="120">
        <f>COUNTIF(G46:AI46,"RF")+'Mars 2020'!AX46</f>
        <v>0</v>
      </c>
      <c r="AX46" s="163"/>
      <c r="AY46" s="92"/>
      <c r="AZ46" s="81"/>
      <c r="BA46" s="81"/>
      <c r="BB46" s="167"/>
    </row>
    <row r="47" spans="1:54" ht="12" customHeight="1" x14ac:dyDescent="0.25">
      <c r="A47" s="286" t="s">
        <v>51</v>
      </c>
      <c r="B47" s="139">
        <v>25</v>
      </c>
      <c r="C47" s="152"/>
      <c r="D47" s="39">
        <v>25</v>
      </c>
      <c r="E47" s="39">
        <v>25</v>
      </c>
      <c r="F47" s="39">
        <v>25</v>
      </c>
      <c r="G47" s="39" t="s">
        <v>56</v>
      </c>
      <c r="H47" s="39" t="s">
        <v>56</v>
      </c>
      <c r="I47" s="39">
        <v>25</v>
      </c>
      <c r="J47" s="39">
        <v>25</v>
      </c>
      <c r="K47" s="39">
        <v>25</v>
      </c>
      <c r="L47" s="39">
        <v>25</v>
      </c>
      <c r="M47" s="39">
        <v>25</v>
      </c>
      <c r="N47" s="39" t="s">
        <v>56</v>
      </c>
      <c r="O47" s="39" t="s">
        <v>56</v>
      </c>
      <c r="P47" s="119"/>
      <c r="Q47" s="39">
        <v>25</v>
      </c>
      <c r="R47" s="39">
        <v>25</v>
      </c>
      <c r="S47" s="39">
        <v>25</v>
      </c>
      <c r="T47" s="39">
        <v>25</v>
      </c>
      <c r="U47" s="39" t="s">
        <v>56</v>
      </c>
      <c r="V47" s="39" t="s">
        <v>56</v>
      </c>
      <c r="W47" s="39">
        <v>25</v>
      </c>
      <c r="X47" s="39">
        <v>25</v>
      </c>
      <c r="Y47" s="39">
        <v>25</v>
      </c>
      <c r="Z47" s="39">
        <v>25</v>
      </c>
      <c r="AA47" s="39">
        <v>25</v>
      </c>
      <c r="AB47" s="39" t="s">
        <v>56</v>
      </c>
      <c r="AC47" s="39" t="s">
        <v>56</v>
      </c>
      <c r="AD47" s="39">
        <v>25</v>
      </c>
      <c r="AE47" s="39">
        <v>25</v>
      </c>
      <c r="AF47" s="39">
        <v>25</v>
      </c>
      <c r="AG47" s="39">
        <v>25</v>
      </c>
      <c r="AH47" s="123"/>
      <c r="AI47" s="187">
        <f>COUNTIF(D47:AG47,"RTT")+'Mars 2020'!AJ47</f>
        <v>0</v>
      </c>
      <c r="AJ47" s="178">
        <f>0 -(AI47)</f>
        <v>0</v>
      </c>
      <c r="AK47" s="92">
        <f>COUNTIF(D47:AG47,"CA")+'Mars 2020'!AL47</f>
        <v>0</v>
      </c>
      <c r="AL47" s="167">
        <f t="shared" si="10"/>
        <v>25</v>
      </c>
      <c r="AM47" s="310"/>
      <c r="AN47" s="92"/>
      <c r="AO47" s="81"/>
      <c r="AP47" s="81">
        <f>COUNTIF(E47:AF47,"HS")</f>
        <v>0</v>
      </c>
      <c r="AQ47" s="95"/>
      <c r="AR47" s="77"/>
      <c r="AS47" s="64"/>
      <c r="AT47" s="64">
        <f>COUNTIF(G47:AG47,"jdf")</f>
        <v>0</v>
      </c>
      <c r="AU47" s="90"/>
      <c r="AV47" s="118">
        <f ca="1">jaunesNum(B47:AG47)</f>
        <v>1</v>
      </c>
      <c r="AW47" s="120">
        <f>COUNTIF(G47:AI47,"RF")+'Mars 2020'!AX47</f>
        <v>0</v>
      </c>
      <c r="AX47" s="162">
        <f t="shared" ca="1" si="11"/>
        <v>1</v>
      </c>
      <c r="AY47" s="92"/>
      <c r="AZ47" s="81"/>
      <c r="BA47" s="81">
        <f>COUNTIF(K47:AK47,"FR")</f>
        <v>0</v>
      </c>
      <c r="BB47" s="167"/>
    </row>
    <row r="48" spans="1:54" ht="12" customHeight="1" x14ac:dyDescent="0.25">
      <c r="A48" s="287"/>
      <c r="B48" s="139">
        <v>26</v>
      </c>
      <c r="C48" s="153"/>
      <c r="D48" s="39">
        <v>26</v>
      </c>
      <c r="E48" s="39">
        <v>26</v>
      </c>
      <c r="F48" s="39">
        <v>26</v>
      </c>
      <c r="G48" s="39" t="s">
        <v>56</v>
      </c>
      <c r="H48" s="39" t="s">
        <v>56</v>
      </c>
      <c r="I48" s="39">
        <v>26</v>
      </c>
      <c r="J48" s="39">
        <v>26</v>
      </c>
      <c r="K48" s="39">
        <v>26</v>
      </c>
      <c r="L48" s="39">
        <v>26</v>
      </c>
      <c r="M48" s="39">
        <v>26</v>
      </c>
      <c r="N48" s="39" t="s">
        <v>56</v>
      </c>
      <c r="O48" s="39" t="s">
        <v>56</v>
      </c>
      <c r="P48" s="119"/>
      <c r="Q48" s="39">
        <v>26</v>
      </c>
      <c r="R48" s="39">
        <v>26</v>
      </c>
      <c r="S48" s="39">
        <v>26</v>
      </c>
      <c r="T48" s="39">
        <v>26</v>
      </c>
      <c r="U48" s="39" t="s">
        <v>56</v>
      </c>
      <c r="V48" s="39" t="s">
        <v>56</v>
      </c>
      <c r="W48" s="39">
        <v>26</v>
      </c>
      <c r="X48" s="39">
        <v>26</v>
      </c>
      <c r="Y48" s="39">
        <v>26</v>
      </c>
      <c r="Z48" s="39">
        <v>26</v>
      </c>
      <c r="AA48" s="39">
        <v>26</v>
      </c>
      <c r="AB48" s="39" t="s">
        <v>56</v>
      </c>
      <c r="AC48" s="39" t="s">
        <v>56</v>
      </c>
      <c r="AD48" s="39">
        <v>26</v>
      </c>
      <c r="AE48" s="39">
        <v>26</v>
      </c>
      <c r="AF48" s="39">
        <v>26</v>
      </c>
      <c r="AG48" s="39">
        <v>26</v>
      </c>
      <c r="AH48" s="123"/>
      <c r="AI48" s="187">
        <f>COUNTIF(D48:AG48,"RTT")+'Mars 2020'!AJ48</f>
        <v>0</v>
      </c>
      <c r="AJ48" s="178">
        <f>0 -(AI48)</f>
        <v>0</v>
      </c>
      <c r="AK48" s="92">
        <f>COUNTIF(D48:AG48,"CA")+'Mars 2020'!AL48</f>
        <v>0</v>
      </c>
      <c r="AL48" s="167">
        <f t="shared" si="10"/>
        <v>25</v>
      </c>
      <c r="AM48" s="310"/>
      <c r="AN48" s="92"/>
      <c r="AO48" s="81"/>
      <c r="AP48" s="81">
        <f>COUNTIF(E48:AF48,"HS")</f>
        <v>0</v>
      </c>
      <c r="AQ48" s="95"/>
      <c r="AR48" s="77"/>
      <c r="AS48" s="64"/>
      <c r="AT48" s="64">
        <f>COUNTIF(G48:AG48,"jdf")</f>
        <v>0</v>
      </c>
      <c r="AU48" s="90"/>
      <c r="AV48" s="118">
        <f ca="1">jaunesNum(B48:AG48)</f>
        <v>1</v>
      </c>
      <c r="AW48" s="120">
        <f>COUNTIF(G48:AI48,"RF")+'Mars 2020'!AX48</f>
        <v>0</v>
      </c>
      <c r="AX48" s="162">
        <f t="shared" ca="1" si="11"/>
        <v>1</v>
      </c>
      <c r="AY48" s="92"/>
      <c r="AZ48" s="81"/>
      <c r="BA48" s="81">
        <f>COUNTIF(K48:AK48,"FR")</f>
        <v>0</v>
      </c>
      <c r="BB48" s="167"/>
    </row>
    <row r="49" spans="1:54" ht="12" customHeight="1" x14ac:dyDescent="0.25">
      <c r="A49" s="287"/>
      <c r="B49" s="139">
        <v>27</v>
      </c>
      <c r="C49" s="150"/>
      <c r="D49" s="39" t="str">
        <f t="shared" ref="D49:AG49" si="51">IF(OR(WEEKDAY(D3,2)=6,WEEKDAY(D3,2)=7,WEEKDAY(D3,2)=3),"RH","")</f>
        <v>RH</v>
      </c>
      <c r="E49" s="39" t="str">
        <f t="shared" si="51"/>
        <v/>
      </c>
      <c r="F49" s="39" t="str">
        <f t="shared" si="51"/>
        <v/>
      </c>
      <c r="G49" s="39" t="str">
        <f t="shared" si="51"/>
        <v>RH</v>
      </c>
      <c r="H49" s="39" t="str">
        <f t="shared" si="51"/>
        <v>RH</v>
      </c>
      <c r="I49" s="39" t="str">
        <f t="shared" si="51"/>
        <v/>
      </c>
      <c r="J49" s="39" t="str">
        <f t="shared" si="51"/>
        <v/>
      </c>
      <c r="K49" s="39" t="str">
        <f t="shared" si="51"/>
        <v>RH</v>
      </c>
      <c r="L49" s="39" t="str">
        <f t="shared" si="51"/>
        <v/>
      </c>
      <c r="M49" s="39" t="str">
        <f t="shared" si="51"/>
        <v/>
      </c>
      <c r="N49" s="39" t="str">
        <f t="shared" si="51"/>
        <v>RH</v>
      </c>
      <c r="O49" s="39" t="str">
        <f t="shared" si="51"/>
        <v>RH</v>
      </c>
      <c r="P49" s="119" t="str">
        <f t="shared" si="51"/>
        <v/>
      </c>
      <c r="Q49" s="39" t="str">
        <f t="shared" si="51"/>
        <v/>
      </c>
      <c r="R49" s="39" t="str">
        <f t="shared" si="51"/>
        <v>RH</v>
      </c>
      <c r="S49" s="39" t="str">
        <f t="shared" si="51"/>
        <v/>
      </c>
      <c r="T49" s="39" t="str">
        <f t="shared" si="51"/>
        <v/>
      </c>
      <c r="U49" s="39" t="str">
        <f t="shared" si="51"/>
        <v>RH</v>
      </c>
      <c r="V49" s="39" t="str">
        <f t="shared" si="51"/>
        <v>RH</v>
      </c>
      <c r="W49" s="39" t="str">
        <f t="shared" si="51"/>
        <v/>
      </c>
      <c r="X49" s="39" t="str">
        <f t="shared" si="51"/>
        <v/>
      </c>
      <c r="Y49" s="39" t="str">
        <f t="shared" si="51"/>
        <v>RH</v>
      </c>
      <c r="Z49" s="39" t="str">
        <f t="shared" si="51"/>
        <v/>
      </c>
      <c r="AA49" s="39" t="str">
        <f t="shared" si="51"/>
        <v/>
      </c>
      <c r="AB49" s="39" t="str">
        <f t="shared" si="51"/>
        <v>RH</v>
      </c>
      <c r="AC49" s="39" t="str">
        <f t="shared" si="51"/>
        <v>RH</v>
      </c>
      <c r="AD49" s="39" t="str">
        <f t="shared" si="51"/>
        <v/>
      </c>
      <c r="AE49" s="39" t="str">
        <f t="shared" si="51"/>
        <v/>
      </c>
      <c r="AF49" s="39" t="str">
        <f t="shared" si="51"/>
        <v>RH</v>
      </c>
      <c r="AG49" s="39" t="str">
        <f t="shared" si="51"/>
        <v/>
      </c>
      <c r="AH49" s="123"/>
      <c r="AI49" s="187">
        <f>COUNTIF(D49:AG49,"RTT")+'Mars 2020'!AJ49</f>
        <v>0</v>
      </c>
      <c r="AJ49" s="178">
        <f t="shared" si="9"/>
        <v>15</v>
      </c>
      <c r="AK49" s="92">
        <f>COUNTIF(D49:AG49,"CA")+'Mars 2020'!AL49</f>
        <v>0</v>
      </c>
      <c r="AL49" s="167">
        <f t="shared" si="10"/>
        <v>25</v>
      </c>
      <c r="AM49" s="310"/>
      <c r="AN49" s="92"/>
      <c r="AO49" s="81"/>
      <c r="AP49" s="81">
        <f>COUNTIF(E49:AF49,"HS")</f>
        <v>0</v>
      </c>
      <c r="AQ49" s="95"/>
      <c r="AR49" s="77"/>
      <c r="AS49" s="64"/>
      <c r="AT49" s="64">
        <f>COUNTIF(G49:AG49,"jdf")</f>
        <v>0</v>
      </c>
      <c r="AU49" s="90"/>
      <c r="AV49" s="118">
        <f ca="1">jaunesNum(B49:AG49)</f>
        <v>0</v>
      </c>
      <c r="AW49" s="120">
        <f>COUNTIF(G49:AI49,"RF")+'Mars 2020'!AX49</f>
        <v>0</v>
      </c>
      <c r="AX49" s="162">
        <f t="shared" ca="1" si="11"/>
        <v>0</v>
      </c>
      <c r="AY49" s="92"/>
      <c r="AZ49" s="81"/>
      <c r="BA49" s="81">
        <f>COUNTIF(K49:AK49,"FR")</f>
        <v>0</v>
      </c>
      <c r="BB49" s="167"/>
    </row>
    <row r="50" spans="1:54" ht="12" customHeight="1" thickBot="1" x14ac:dyDescent="0.3">
      <c r="A50" s="287"/>
      <c r="B50" s="139"/>
      <c r="C50" s="150"/>
      <c r="D50" s="39" t="str">
        <f t="shared" ref="D50:AG50" si="52">IF(OR(WEEKDAY(D3,2)=6,WEEKDAY(D3,2)=7,WEEKDAY(D3,2)=4),"RH","")</f>
        <v/>
      </c>
      <c r="E50" s="39" t="str">
        <f t="shared" si="52"/>
        <v>RH</v>
      </c>
      <c r="F50" s="39" t="str">
        <f t="shared" si="52"/>
        <v/>
      </c>
      <c r="G50" s="39" t="str">
        <f t="shared" si="52"/>
        <v>RH</v>
      </c>
      <c r="H50" s="39" t="str">
        <f t="shared" si="52"/>
        <v>RH</v>
      </c>
      <c r="I50" s="39" t="str">
        <f t="shared" si="52"/>
        <v/>
      </c>
      <c r="J50" s="39" t="str">
        <f t="shared" si="52"/>
        <v/>
      </c>
      <c r="K50" s="39" t="str">
        <f t="shared" si="52"/>
        <v/>
      </c>
      <c r="L50" s="39" t="str">
        <f t="shared" si="52"/>
        <v>RH</v>
      </c>
      <c r="M50" s="39" t="str">
        <f t="shared" si="52"/>
        <v/>
      </c>
      <c r="N50" s="39" t="str">
        <f t="shared" si="52"/>
        <v>RH</v>
      </c>
      <c r="O50" s="39" t="str">
        <f t="shared" si="52"/>
        <v>RH</v>
      </c>
      <c r="P50" s="119" t="str">
        <f t="shared" si="52"/>
        <v/>
      </c>
      <c r="Q50" s="39" t="str">
        <f t="shared" si="52"/>
        <v/>
      </c>
      <c r="R50" s="39" t="str">
        <f t="shared" si="52"/>
        <v/>
      </c>
      <c r="S50" s="39" t="str">
        <f t="shared" si="52"/>
        <v>RH</v>
      </c>
      <c r="T50" s="39" t="str">
        <f t="shared" si="52"/>
        <v/>
      </c>
      <c r="U50" s="39" t="str">
        <f t="shared" si="52"/>
        <v>RH</v>
      </c>
      <c r="V50" s="39" t="str">
        <f t="shared" si="52"/>
        <v>RH</v>
      </c>
      <c r="W50" s="39" t="str">
        <f t="shared" si="52"/>
        <v/>
      </c>
      <c r="X50" s="39" t="str">
        <f t="shared" si="52"/>
        <v/>
      </c>
      <c r="Y50" s="39" t="str">
        <f t="shared" si="52"/>
        <v/>
      </c>
      <c r="Z50" s="39" t="str">
        <f t="shared" si="52"/>
        <v>RH</v>
      </c>
      <c r="AA50" s="39" t="str">
        <f t="shared" si="52"/>
        <v/>
      </c>
      <c r="AB50" s="39" t="str">
        <f t="shared" si="52"/>
        <v>RH</v>
      </c>
      <c r="AC50" s="39" t="str">
        <f t="shared" si="52"/>
        <v>RH</v>
      </c>
      <c r="AD50" s="39" t="str">
        <f t="shared" si="52"/>
        <v/>
      </c>
      <c r="AE50" s="39" t="str">
        <f t="shared" si="52"/>
        <v/>
      </c>
      <c r="AF50" s="39" t="str">
        <f t="shared" si="52"/>
        <v/>
      </c>
      <c r="AG50" s="39" t="str">
        <f t="shared" si="52"/>
        <v>RH</v>
      </c>
      <c r="AH50" s="123"/>
      <c r="AI50" s="187">
        <f>COUNTIF(D50:AG50,"RTT")+'Mars 2020'!AJ50</f>
        <v>0</v>
      </c>
      <c r="AJ50" s="179">
        <f t="shared" si="9"/>
        <v>15</v>
      </c>
      <c r="AK50" s="92">
        <f>COUNTIF(D50:AG50,"CA")+'Mars 2020'!AL50</f>
        <v>0</v>
      </c>
      <c r="AL50" s="181">
        <f t="shared" si="10"/>
        <v>25</v>
      </c>
      <c r="AM50" s="311"/>
      <c r="AN50" s="83"/>
      <c r="AO50" s="85"/>
      <c r="AP50" s="85">
        <f>COUNTIF(E50:AF50,"HS")</f>
        <v>0</v>
      </c>
      <c r="AQ50" s="96"/>
      <c r="AR50" s="67"/>
      <c r="AS50" s="68"/>
      <c r="AT50" s="68">
        <f>COUNTIF(G50:AG50,"jdf")</f>
        <v>0</v>
      </c>
      <c r="AU50" s="91"/>
      <c r="AV50" s="159">
        <f ca="1">jaunesNum(B50:AG50)</f>
        <v>0</v>
      </c>
      <c r="AW50" s="120">
        <f>COUNTIF(G50:AI50,"RF")+'Mars 2020'!AX50</f>
        <v>0</v>
      </c>
      <c r="AX50" s="164">
        <f t="shared" ca="1" si="11"/>
        <v>0</v>
      </c>
      <c r="AY50" s="83"/>
      <c r="AZ50" s="85"/>
      <c r="BA50" s="85">
        <f>COUNTIF(K50:AK50,"FR")</f>
        <v>0</v>
      </c>
      <c r="BB50" s="168"/>
    </row>
    <row r="51" spans="1:54" ht="17.25" customHeight="1" thickBot="1" x14ac:dyDescent="0.3">
      <c r="A51" s="263" t="s">
        <v>0</v>
      </c>
      <c r="B51" s="304"/>
      <c r="C51" s="154"/>
      <c r="D51" s="56">
        <f>COUNT(D5:D50)</f>
        <v>14</v>
      </c>
      <c r="E51" s="56">
        <f t="shared" ref="E51:AG51" si="53">COUNT(E5:E50)</f>
        <v>14</v>
      </c>
      <c r="F51" s="56">
        <f t="shared" si="53"/>
        <v>14</v>
      </c>
      <c r="G51" s="56">
        <f t="shared" si="53"/>
        <v>0</v>
      </c>
      <c r="H51" s="56">
        <f t="shared" si="53"/>
        <v>0</v>
      </c>
      <c r="I51" s="56">
        <f t="shared" si="53"/>
        <v>14</v>
      </c>
      <c r="J51" s="56">
        <f t="shared" si="53"/>
        <v>14</v>
      </c>
      <c r="K51" s="56">
        <f t="shared" si="53"/>
        <v>14</v>
      </c>
      <c r="L51" s="56">
        <f t="shared" si="53"/>
        <v>14</v>
      </c>
      <c r="M51" s="56">
        <f t="shared" si="53"/>
        <v>14</v>
      </c>
      <c r="N51" s="56">
        <f t="shared" si="53"/>
        <v>0</v>
      </c>
      <c r="O51" s="56">
        <f t="shared" si="53"/>
        <v>0</v>
      </c>
      <c r="P51" s="56">
        <f t="shared" si="53"/>
        <v>0</v>
      </c>
      <c r="Q51" s="56">
        <f t="shared" si="53"/>
        <v>10</v>
      </c>
      <c r="R51" s="56">
        <f t="shared" si="53"/>
        <v>10</v>
      </c>
      <c r="S51" s="56">
        <f t="shared" si="53"/>
        <v>14</v>
      </c>
      <c r="T51" s="56">
        <f t="shared" si="53"/>
        <v>14</v>
      </c>
      <c r="U51" s="56">
        <f t="shared" si="53"/>
        <v>0</v>
      </c>
      <c r="V51" s="56">
        <f t="shared" si="53"/>
        <v>0</v>
      </c>
      <c r="W51" s="56">
        <f t="shared" si="53"/>
        <v>14</v>
      </c>
      <c r="X51" s="56">
        <f t="shared" si="53"/>
        <v>10</v>
      </c>
      <c r="Y51" s="56">
        <f t="shared" si="53"/>
        <v>10</v>
      </c>
      <c r="Z51" s="56">
        <f t="shared" si="53"/>
        <v>14</v>
      </c>
      <c r="AA51" s="56">
        <f t="shared" si="53"/>
        <v>14</v>
      </c>
      <c r="AB51" s="56">
        <f t="shared" si="53"/>
        <v>0</v>
      </c>
      <c r="AC51" s="56">
        <f t="shared" si="53"/>
        <v>0</v>
      </c>
      <c r="AD51" s="56">
        <f t="shared" si="53"/>
        <v>14</v>
      </c>
      <c r="AE51" s="56">
        <f t="shared" si="53"/>
        <v>10</v>
      </c>
      <c r="AF51" s="56">
        <f t="shared" si="53"/>
        <v>10</v>
      </c>
      <c r="AG51" s="56">
        <f t="shared" si="53"/>
        <v>14</v>
      </c>
      <c r="AH51" s="124"/>
      <c r="AI51" s="305">
        <f>SUM(AJ5:AJ50)</f>
        <v>525</v>
      </c>
      <c r="AJ51" s="306"/>
      <c r="AK51" s="307">
        <f>SUM(AL5:AL50)</f>
        <v>1000</v>
      </c>
      <c r="AL51" s="308"/>
      <c r="AM51" s="173"/>
      <c r="AN51" s="182"/>
      <c r="AO51" s="183"/>
      <c r="AP51" s="209">
        <f>SUM(AQ5:AQ50)</f>
        <v>0</v>
      </c>
      <c r="AQ51" s="210"/>
      <c r="AR51" s="211"/>
      <c r="AS51" s="258"/>
      <c r="AT51" s="211">
        <f>SUM(AU5:AU50)</f>
        <v>0</v>
      </c>
      <c r="AU51" s="258"/>
      <c r="AV51" s="160"/>
      <c r="AW51" s="302">
        <f ca="1">SUM(AX5:AX50)</f>
        <v>14</v>
      </c>
      <c r="AX51" s="303"/>
      <c r="AY51" s="165"/>
      <c r="AZ51" s="175"/>
      <c r="BA51" s="257">
        <f>SUM(BB5:BB50)</f>
        <v>0</v>
      </c>
      <c r="BB51" s="210"/>
    </row>
    <row r="52" spans="1:54" ht="15.75" thickBot="1" x14ac:dyDescent="0.3">
      <c r="A52" s="10" t="s">
        <v>1</v>
      </c>
      <c r="B52" s="295" t="s">
        <v>2</v>
      </c>
      <c r="C52" s="296"/>
      <c r="D52" s="296"/>
      <c r="E52" s="296"/>
      <c r="F52" s="296"/>
      <c r="G52" s="296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7"/>
      <c r="AI52" s="200" t="s">
        <v>73</v>
      </c>
      <c r="AJ52" s="201"/>
      <c r="AK52" s="201"/>
      <c r="AL52" s="201"/>
      <c r="AM52" s="201"/>
      <c r="AN52" s="201"/>
      <c r="AO52" s="201"/>
      <c r="AP52" s="201"/>
      <c r="AQ52" s="201"/>
      <c r="AR52" s="201"/>
      <c r="AS52" s="201"/>
      <c r="AT52" s="201"/>
      <c r="AU52" s="201"/>
      <c r="AV52" s="201"/>
      <c r="AW52" s="201"/>
      <c r="AX52" s="201"/>
      <c r="AY52" s="202"/>
      <c r="AZ52" s="202"/>
      <c r="BA52" s="201"/>
      <c r="BB52" s="203"/>
    </row>
    <row r="53" spans="1:54" ht="21.75" thickBot="1" x14ac:dyDescent="0.4">
      <c r="A53" s="191">
        <v>1</v>
      </c>
      <c r="B53" s="298" t="str">
        <f>RecherchePostesManquants(D5:D50,26)</f>
        <v>9, 10, 11, 12, 13, 14, 15, 16, 17, 18, 19, 24</v>
      </c>
      <c r="C53" s="298"/>
      <c r="D53" s="298"/>
      <c r="E53" s="298"/>
      <c r="F53" s="298"/>
      <c r="G53" s="298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9"/>
      <c r="V53" s="1" t="s">
        <v>3</v>
      </c>
      <c r="AH53" s="21"/>
      <c r="AI53" s="204">
        <f ca="1">SUM(AL5:AL50,AQ5:AQ50,AU5:AU50,AX5:AX50,BB5:BB50,AJ5:AJ50)</f>
        <v>1539</v>
      </c>
      <c r="AJ53" s="205"/>
      <c r="AK53" s="205"/>
      <c r="AL53" s="205"/>
      <c r="AM53" s="205"/>
      <c r="AN53" s="205"/>
      <c r="AO53" s="205"/>
      <c r="AP53" s="205"/>
      <c r="AQ53" s="205"/>
      <c r="AR53" s="205"/>
      <c r="AS53" s="205"/>
      <c r="AT53" s="205"/>
      <c r="AU53" s="205"/>
      <c r="AV53" s="205"/>
      <c r="AW53" s="205"/>
      <c r="AX53" s="205"/>
      <c r="AY53" s="205"/>
      <c r="AZ53" s="205"/>
      <c r="BA53" s="205"/>
      <c r="BB53" s="206"/>
    </row>
    <row r="54" spans="1:54" ht="15.75" thickBot="1" x14ac:dyDescent="0.3">
      <c r="A54" s="192">
        <v>2</v>
      </c>
      <c r="B54" s="293" t="str">
        <f>RecherchePostesManquants(E5:E50,26)</f>
        <v>9, 10, 11, 12, 13, 14, 15, 16, 17, 18, 19, 24</v>
      </c>
      <c r="C54" s="293"/>
      <c r="D54" s="293"/>
      <c r="E54" s="293"/>
      <c r="F54" s="293"/>
      <c r="G54" s="293"/>
      <c r="H54" s="293"/>
      <c r="I54" s="293"/>
      <c r="J54" s="293"/>
      <c r="K54" s="293"/>
      <c r="L54" s="293"/>
      <c r="M54" s="293"/>
      <c r="N54" s="293"/>
      <c r="O54" s="293"/>
      <c r="P54" s="293"/>
      <c r="Q54" s="293"/>
      <c r="R54" s="293"/>
      <c r="S54" s="293"/>
      <c r="T54" s="293"/>
      <c r="U54" s="294"/>
      <c r="V54" s="1" t="s">
        <v>4</v>
      </c>
    </row>
    <row r="55" spans="1:54" ht="15" customHeight="1" x14ac:dyDescent="0.25">
      <c r="A55" s="192">
        <v>3</v>
      </c>
      <c r="B55" s="293" t="str">
        <f>RecherchePostesManquants(F5:F50,26)</f>
        <v>9, 10, 11, 12, 13, 14, 15, 16, 17, 18, 19, 24</v>
      </c>
      <c r="C55" s="293"/>
      <c r="D55" s="293"/>
      <c r="E55" s="293"/>
      <c r="F55" s="293"/>
      <c r="G55" s="293"/>
      <c r="H55" s="293"/>
      <c r="I55" s="293"/>
      <c r="J55" s="293"/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4"/>
      <c r="V55" s="1" t="s">
        <v>5</v>
      </c>
      <c r="AI55" s="213" t="s">
        <v>78</v>
      </c>
      <c r="AJ55" s="214"/>
      <c r="AK55" s="214"/>
      <c r="AL55" s="214"/>
      <c r="AM55" s="214"/>
      <c r="AN55" s="214"/>
      <c r="AO55" s="215"/>
      <c r="AP55" s="237" t="s">
        <v>74</v>
      </c>
      <c r="AQ55" s="238"/>
      <c r="AR55" s="238"/>
      <c r="AS55" s="238"/>
      <c r="AT55" s="238"/>
      <c r="AU55" s="238"/>
      <c r="AV55" s="238"/>
      <c r="AW55" s="238"/>
      <c r="AX55" s="238"/>
      <c r="AY55" s="238"/>
      <c r="AZ55" s="238"/>
      <c r="BA55" s="238"/>
      <c r="BB55" s="239"/>
    </row>
    <row r="56" spans="1:54" ht="15.75" thickBot="1" x14ac:dyDescent="0.3">
      <c r="A56" s="107">
        <v>4</v>
      </c>
      <c r="B56" s="293" t="str">
        <f>RecherchePostesManquants(G5:G50,26)</f>
        <v>1, 2, 3, 4, 5, 6, 7, 8, 9, 10, 11, 12, 13, 14, 15, 16, 17, 18, 19, 20, 21, 22, 23, 24, 25, 26</v>
      </c>
      <c r="C56" s="293"/>
      <c r="D56" s="293"/>
      <c r="E56" s="293"/>
      <c r="F56" s="293"/>
      <c r="G56" s="293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4"/>
      <c r="V56" s="1" t="s">
        <v>6</v>
      </c>
      <c r="AI56" s="216"/>
      <c r="AJ56" s="217"/>
      <c r="AK56" s="217"/>
      <c r="AL56" s="217"/>
      <c r="AM56" s="217"/>
      <c r="AN56" s="217"/>
      <c r="AO56" s="218"/>
      <c r="AP56" s="231">
        <v>10</v>
      </c>
      <c r="AQ56" s="232"/>
      <c r="AR56" s="232"/>
      <c r="AS56" s="232"/>
      <c r="AT56" s="232"/>
      <c r="AU56" s="232"/>
      <c r="AV56" s="232"/>
      <c r="AW56" s="232"/>
      <c r="AX56" s="232"/>
      <c r="AY56" s="232"/>
      <c r="AZ56" s="232"/>
      <c r="BA56" s="232"/>
      <c r="BB56" s="233"/>
    </row>
    <row r="57" spans="1:54" ht="31.5" customHeight="1" x14ac:dyDescent="0.25">
      <c r="A57" s="107">
        <v>5</v>
      </c>
      <c r="B57" s="293" t="str">
        <f>RecherchePostesManquants(H5:H50,26)</f>
        <v>1, 2, 3, 4, 5, 6, 7, 8, 9, 10, 11, 12, 13, 14, 15, 16, 17, 18, 19, 20, 21, 22, 23, 24, 25, 26</v>
      </c>
      <c r="C57" s="293"/>
      <c r="D57" s="293"/>
      <c r="E57" s="293"/>
      <c r="F57" s="293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4"/>
      <c r="V57" s="1" t="s">
        <v>7</v>
      </c>
      <c r="AI57" s="225">
        <f>COUNTIF(D5:AF50,"27")</f>
        <v>0</v>
      </c>
      <c r="AJ57" s="226"/>
      <c r="AK57" s="226"/>
      <c r="AL57" s="226"/>
      <c r="AM57" s="226"/>
      <c r="AN57" s="226"/>
      <c r="AO57" s="227"/>
      <c r="AP57" s="231" t="s">
        <v>75</v>
      </c>
      <c r="AQ57" s="232"/>
      <c r="AR57" s="232"/>
      <c r="AS57" s="232"/>
      <c r="AT57" s="232"/>
      <c r="AU57" s="232"/>
      <c r="AV57" s="232"/>
      <c r="AW57" s="232"/>
      <c r="AX57" s="232"/>
      <c r="AY57" s="232"/>
      <c r="AZ57" s="232"/>
      <c r="BA57" s="232"/>
      <c r="BB57" s="233"/>
    </row>
    <row r="58" spans="1:54" ht="15.75" thickBot="1" x14ac:dyDescent="0.3">
      <c r="A58" s="192">
        <v>6</v>
      </c>
      <c r="B58" s="293" t="str">
        <f>RecherchePostesManquants(I5:I50,26)</f>
        <v>9, 10, 11, 12, 13, 14, 15, 16, 17, 18, 19, 24</v>
      </c>
      <c r="C58" s="293"/>
      <c r="D58" s="293"/>
      <c r="E58" s="293"/>
      <c r="F58" s="293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4"/>
      <c r="V58" s="1" t="s">
        <v>8</v>
      </c>
      <c r="AI58" s="228"/>
      <c r="AJ58" s="229"/>
      <c r="AK58" s="229"/>
      <c r="AL58" s="229"/>
      <c r="AM58" s="229"/>
      <c r="AN58" s="229"/>
      <c r="AO58" s="230"/>
      <c r="AP58" s="234">
        <v>2</v>
      </c>
      <c r="AQ58" s="235"/>
      <c r="AR58" s="235"/>
      <c r="AS58" s="235"/>
      <c r="AT58" s="235"/>
      <c r="AU58" s="235"/>
      <c r="AV58" s="235"/>
      <c r="AW58" s="235"/>
      <c r="AX58" s="235"/>
      <c r="AY58" s="235"/>
      <c r="AZ58" s="235"/>
      <c r="BA58" s="235"/>
      <c r="BB58" s="236"/>
    </row>
    <row r="59" spans="1:54" ht="15.75" thickBot="1" x14ac:dyDescent="0.3">
      <c r="A59" s="192">
        <v>7</v>
      </c>
      <c r="B59" s="293" t="str">
        <f>RecherchePostesManquants(J5:J50,26)</f>
        <v>9, 10, 11, 12, 13, 14, 15, 16, 17, 18, 19, 24</v>
      </c>
      <c r="C59" s="293"/>
      <c r="D59" s="293"/>
      <c r="E59" s="293"/>
      <c r="F59" s="293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4"/>
      <c r="V59" s="1" t="s">
        <v>9</v>
      </c>
      <c r="AI59" s="219" t="s">
        <v>79</v>
      </c>
      <c r="AJ59" s="220"/>
      <c r="AK59" s="220"/>
      <c r="AL59" s="220"/>
      <c r="AM59" s="220"/>
      <c r="AN59" s="220"/>
      <c r="AO59" s="221"/>
      <c r="AP59" s="240" t="s">
        <v>76</v>
      </c>
      <c r="AQ59" s="241"/>
      <c r="AR59" s="241"/>
      <c r="AS59" s="241"/>
      <c r="AT59" s="241"/>
      <c r="AU59" s="241"/>
      <c r="AV59" s="241"/>
      <c r="AW59" s="241"/>
      <c r="AX59" s="241"/>
      <c r="AY59" s="241"/>
      <c r="AZ59" s="241"/>
      <c r="BA59" s="241"/>
      <c r="BB59" s="242"/>
    </row>
    <row r="60" spans="1:54" ht="19.5" thickBot="1" x14ac:dyDescent="0.35">
      <c r="A60" s="192">
        <v>8</v>
      </c>
      <c r="B60" s="293" t="str">
        <f>RecherchePostesManquants(K5:K50,26)</f>
        <v>9, 10, 11, 12, 13, 14, 15, 16, 17, 18, 19, 24</v>
      </c>
      <c r="C60" s="293"/>
      <c r="D60" s="293"/>
      <c r="E60" s="293"/>
      <c r="F60" s="293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4"/>
      <c r="V60" s="1" t="s">
        <v>10</v>
      </c>
      <c r="AI60" s="222"/>
      <c r="AJ60" s="223"/>
      <c r="AK60" s="223"/>
      <c r="AL60" s="223"/>
      <c r="AM60" s="223"/>
      <c r="AN60" s="223"/>
      <c r="AO60" s="224"/>
      <c r="AP60" s="197">
        <f>IF(AP58&gt;AP56,-(AP58-AP56)/AP58,(AP56-AP58)/AP56)</f>
        <v>0.8</v>
      </c>
      <c r="AQ60" s="198"/>
      <c r="AR60" s="198"/>
      <c r="AS60" s="198"/>
      <c r="AT60" s="198"/>
      <c r="AU60" s="198"/>
      <c r="AV60" s="198"/>
      <c r="AW60" s="198"/>
      <c r="AX60" s="198"/>
      <c r="AY60" s="198"/>
      <c r="AZ60" s="198"/>
      <c r="BA60" s="198"/>
      <c r="BB60" s="199"/>
    </row>
    <row r="61" spans="1:54" x14ac:dyDescent="0.25">
      <c r="A61" s="192">
        <v>9</v>
      </c>
      <c r="B61" s="293" t="str">
        <f>RecherchePostesManquants(L5:L50,26)</f>
        <v>9, 10, 11, 12, 13, 14, 15, 16, 17, 18, 19, 24</v>
      </c>
      <c r="C61" s="293"/>
      <c r="D61" s="293"/>
      <c r="E61" s="293"/>
      <c r="F61" s="293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4"/>
      <c r="V61" s="1" t="s">
        <v>11</v>
      </c>
    </row>
    <row r="62" spans="1:54" x14ac:dyDescent="0.25">
      <c r="A62" s="192">
        <v>10</v>
      </c>
      <c r="B62" s="293" t="str">
        <f>RecherchePostesManquants(M5:M50,26)</f>
        <v>9, 10, 11, 12, 13, 14, 15, 16, 17, 18, 19, 24</v>
      </c>
      <c r="C62" s="293"/>
      <c r="D62" s="293"/>
      <c r="E62" s="293"/>
      <c r="F62" s="293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4"/>
      <c r="V62" s="1" t="s">
        <v>12</v>
      </c>
    </row>
    <row r="63" spans="1:54" x14ac:dyDescent="0.25">
      <c r="A63" s="107">
        <v>11</v>
      </c>
      <c r="B63" s="293" t="str">
        <f>RecherchePostesManquants(N5:N50,26)</f>
        <v>1, 2, 3, 4, 5, 6, 7, 8, 9, 10, 11, 12, 13, 14, 15, 16, 17, 18, 19, 20, 21, 22, 23, 24, 25, 26</v>
      </c>
      <c r="C63" s="293"/>
      <c r="D63" s="293"/>
      <c r="E63" s="293"/>
      <c r="F63" s="293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4"/>
      <c r="V63" s="1" t="s">
        <v>13</v>
      </c>
    </row>
    <row r="64" spans="1:54" x14ac:dyDescent="0.25">
      <c r="A64" s="107">
        <v>12</v>
      </c>
      <c r="B64" s="293" t="str">
        <f>RecherchePostesManquants(O5:O50,26)</f>
        <v>1, 2, 3, 4, 5, 6, 7, 8, 9, 10, 11, 12, 13, 14, 15, 16, 17, 18, 19, 20, 21, 22, 23, 24, 25, 26</v>
      </c>
      <c r="C64" s="293"/>
      <c r="D64" s="293"/>
      <c r="E64" s="293"/>
      <c r="F64" s="293"/>
      <c r="G64" s="293"/>
      <c r="H64" s="293"/>
      <c r="I64" s="293"/>
      <c r="J64" s="293"/>
      <c r="K64" s="293"/>
      <c r="L64" s="293"/>
      <c r="M64" s="293"/>
      <c r="N64" s="293"/>
      <c r="O64" s="293"/>
      <c r="P64" s="293"/>
      <c r="Q64" s="293"/>
      <c r="R64" s="293"/>
      <c r="S64" s="293"/>
      <c r="T64" s="293"/>
      <c r="U64" s="294"/>
      <c r="V64" s="1" t="s">
        <v>14</v>
      </c>
    </row>
    <row r="65" spans="1:36" x14ac:dyDescent="0.25">
      <c r="A65" s="107">
        <v>13</v>
      </c>
      <c r="B65" s="293" t="str">
        <f>RecherchePostesManquants(P5:P50,26)</f>
        <v>1, 2, 3, 4, 5, 6, 7, 8, 9, 10, 11, 12, 13, 14, 15, 16, 17, 18, 19, 20, 21, 22, 23, 24, 25, 26</v>
      </c>
      <c r="C65" s="293"/>
      <c r="D65" s="293"/>
      <c r="E65" s="293"/>
      <c r="F65" s="293"/>
      <c r="G65" s="293"/>
      <c r="H65" s="293"/>
      <c r="I65" s="293"/>
      <c r="J65" s="293"/>
      <c r="K65" s="293"/>
      <c r="L65" s="293"/>
      <c r="M65" s="293"/>
      <c r="N65" s="293"/>
      <c r="O65" s="293"/>
      <c r="P65" s="293"/>
      <c r="Q65" s="293"/>
      <c r="R65" s="293"/>
      <c r="S65" s="293"/>
      <c r="T65" s="293"/>
      <c r="U65" s="294"/>
      <c r="V65" s="1" t="s">
        <v>15</v>
      </c>
    </row>
    <row r="66" spans="1:36" x14ac:dyDescent="0.25">
      <c r="A66" s="192">
        <v>14</v>
      </c>
      <c r="B66" s="293" t="str">
        <f>RecherchePostesManquants(Q5:Q50,26)</f>
        <v>9, 10, 11, 12, 13, 14, 15, 16, 17, 18, 19, 20, 21, 22, 23, 24</v>
      </c>
      <c r="C66" s="293"/>
      <c r="D66" s="293"/>
      <c r="E66" s="293"/>
      <c r="F66" s="293"/>
      <c r="G66" s="293"/>
      <c r="H66" s="293"/>
      <c r="I66" s="293"/>
      <c r="J66" s="293"/>
      <c r="K66" s="293"/>
      <c r="L66" s="293"/>
      <c r="M66" s="293"/>
      <c r="N66" s="293"/>
      <c r="O66" s="293"/>
      <c r="P66" s="293"/>
      <c r="Q66" s="293"/>
      <c r="R66" s="293"/>
      <c r="S66" s="293"/>
      <c r="T66" s="293"/>
      <c r="U66" s="294"/>
      <c r="V66" s="1" t="s">
        <v>16</v>
      </c>
    </row>
    <row r="67" spans="1:36" x14ac:dyDescent="0.25">
      <c r="A67" s="192">
        <v>15</v>
      </c>
      <c r="B67" s="293" t="str">
        <f>RecherchePostesManquants(R5:R50,26)</f>
        <v>9, 10, 11, 12, 13, 14, 15, 16, 17, 18, 19, 20, 21, 22, 23, 24</v>
      </c>
      <c r="C67" s="293"/>
      <c r="D67" s="293"/>
      <c r="E67" s="293"/>
      <c r="F67" s="293"/>
      <c r="G67" s="293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3"/>
      <c r="S67" s="293"/>
      <c r="T67" s="293"/>
      <c r="U67" s="294"/>
      <c r="V67" s="1" t="s">
        <v>17</v>
      </c>
      <c r="AI67" s="1"/>
      <c r="AJ67" s="1"/>
    </row>
    <row r="68" spans="1:36" x14ac:dyDescent="0.25">
      <c r="A68" s="192">
        <v>16</v>
      </c>
      <c r="B68" s="293" t="str">
        <f>RecherchePostesManquants(S5:S50,26)</f>
        <v>9, 10, 11, 12, 13, 14, 15, 16, 17, 18, 19, 24</v>
      </c>
      <c r="C68" s="293"/>
      <c r="D68" s="293"/>
      <c r="E68" s="293"/>
      <c r="F68" s="293"/>
      <c r="G68" s="293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3"/>
      <c r="S68" s="293"/>
      <c r="T68" s="293"/>
      <c r="U68" s="294"/>
      <c r="V68" s="1" t="s">
        <v>18</v>
      </c>
      <c r="AI68" s="1"/>
      <c r="AJ68" s="1"/>
    </row>
    <row r="69" spans="1:36" x14ac:dyDescent="0.25">
      <c r="A69" s="192">
        <v>17</v>
      </c>
      <c r="B69" s="293" t="str">
        <f>RecherchePostesManquants(T5:T50,26)</f>
        <v>9, 10, 11, 12, 13, 14, 15, 16, 17, 18, 19, 24</v>
      </c>
      <c r="C69" s="293"/>
      <c r="D69" s="293"/>
      <c r="E69" s="293"/>
      <c r="F69" s="293"/>
      <c r="G69" s="293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3"/>
      <c r="S69" s="293"/>
      <c r="T69" s="293"/>
      <c r="U69" s="294"/>
      <c r="V69" s="1" t="s">
        <v>19</v>
      </c>
      <c r="AI69" s="1"/>
      <c r="AJ69" s="1"/>
    </row>
    <row r="70" spans="1:36" x14ac:dyDescent="0.25">
      <c r="A70" s="107">
        <v>18</v>
      </c>
      <c r="B70" s="293" t="str">
        <f>RecherchePostesManquants(U5:U50,26)</f>
        <v>1, 2, 3, 4, 5, 6, 7, 8, 9, 10, 11, 12, 13, 14, 15, 16, 17, 18, 19, 20, 21, 22, 23, 24, 25, 26</v>
      </c>
      <c r="C70" s="293"/>
      <c r="D70" s="293"/>
      <c r="E70" s="293"/>
      <c r="F70" s="293"/>
      <c r="G70" s="293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3"/>
      <c r="S70" s="293"/>
      <c r="T70" s="293"/>
      <c r="U70" s="294"/>
      <c r="V70" s="1" t="s">
        <v>20</v>
      </c>
      <c r="AI70" s="1"/>
      <c r="AJ70" s="1"/>
    </row>
    <row r="71" spans="1:36" x14ac:dyDescent="0.25">
      <c r="A71" s="107">
        <v>19</v>
      </c>
      <c r="B71" s="293" t="str">
        <f>RecherchePostesManquants(V5:V50,26)</f>
        <v>1, 2, 3, 4, 5, 6, 7, 8, 9, 10, 11, 12, 13, 14, 15, 16, 17, 18, 19, 20, 21, 22, 23, 24, 25, 26</v>
      </c>
      <c r="C71" s="293"/>
      <c r="D71" s="293"/>
      <c r="E71" s="293"/>
      <c r="F71" s="293"/>
      <c r="G71" s="293"/>
      <c r="H71" s="293"/>
      <c r="I71" s="293"/>
      <c r="J71" s="293"/>
      <c r="K71" s="293"/>
      <c r="L71" s="293"/>
      <c r="M71" s="293"/>
      <c r="N71" s="293"/>
      <c r="O71" s="293"/>
      <c r="P71" s="293"/>
      <c r="Q71" s="293"/>
      <c r="R71" s="293"/>
      <c r="S71" s="293"/>
      <c r="T71" s="293"/>
      <c r="U71" s="294"/>
      <c r="V71" s="1" t="s">
        <v>21</v>
      </c>
      <c r="AI71" s="1"/>
      <c r="AJ71" s="1"/>
    </row>
    <row r="72" spans="1:36" x14ac:dyDescent="0.25">
      <c r="A72" s="192">
        <v>20</v>
      </c>
      <c r="B72" s="293" t="str">
        <f>RecherchePostesManquants(W5:W50,26)</f>
        <v>9, 10, 11, 12, 13, 14, 15, 16, 17, 18, 19, 24</v>
      </c>
      <c r="C72" s="293"/>
      <c r="D72" s="293"/>
      <c r="E72" s="293"/>
      <c r="F72" s="293"/>
      <c r="G72" s="293"/>
      <c r="H72" s="293"/>
      <c r="I72" s="293"/>
      <c r="J72" s="293"/>
      <c r="K72" s="293"/>
      <c r="L72" s="293"/>
      <c r="M72" s="293"/>
      <c r="N72" s="293"/>
      <c r="O72" s="293"/>
      <c r="P72" s="293"/>
      <c r="Q72" s="293"/>
      <c r="R72" s="293"/>
      <c r="S72" s="293"/>
      <c r="T72" s="293"/>
      <c r="U72" s="294"/>
      <c r="V72" s="1" t="s">
        <v>22</v>
      </c>
      <c r="AI72" s="1"/>
      <c r="AJ72" s="1"/>
    </row>
    <row r="73" spans="1:36" x14ac:dyDescent="0.25">
      <c r="A73" s="192">
        <v>21</v>
      </c>
      <c r="B73" s="293" t="str">
        <f>RecherchePostesManquants(X5:X50,26)</f>
        <v>9, 10, 11, 12, 13, 14, 15, 16, 17, 18, 19, 20, 21, 22, 23, 24</v>
      </c>
      <c r="C73" s="293"/>
      <c r="D73" s="293"/>
      <c r="E73" s="293"/>
      <c r="F73" s="293"/>
      <c r="G73" s="293"/>
      <c r="H73" s="293"/>
      <c r="I73" s="293"/>
      <c r="J73" s="293"/>
      <c r="K73" s="293"/>
      <c r="L73" s="293"/>
      <c r="M73" s="293"/>
      <c r="N73" s="293"/>
      <c r="O73" s="293"/>
      <c r="P73" s="293"/>
      <c r="Q73" s="293"/>
      <c r="R73" s="293"/>
      <c r="S73" s="293"/>
      <c r="T73" s="293"/>
      <c r="U73" s="294"/>
      <c r="V73" s="1" t="s">
        <v>23</v>
      </c>
      <c r="AI73" s="1"/>
      <c r="AJ73" s="1"/>
    </row>
    <row r="74" spans="1:36" x14ac:dyDescent="0.25">
      <c r="A74" s="192">
        <v>22</v>
      </c>
      <c r="B74" s="293" t="str">
        <f>RecherchePostesManquants(Y5:Y50,26)</f>
        <v>9, 10, 11, 12, 13, 14, 15, 16, 17, 18, 19, 20, 21, 22, 23, 24</v>
      </c>
      <c r="C74" s="293"/>
      <c r="D74" s="293"/>
      <c r="E74" s="293"/>
      <c r="F74" s="293"/>
      <c r="G74" s="293"/>
      <c r="H74" s="293"/>
      <c r="I74" s="293"/>
      <c r="J74" s="293"/>
      <c r="K74" s="293"/>
      <c r="L74" s="293"/>
      <c r="M74" s="293"/>
      <c r="N74" s="293"/>
      <c r="O74" s="293"/>
      <c r="P74" s="293"/>
      <c r="Q74" s="293"/>
      <c r="R74" s="293"/>
      <c r="S74" s="293"/>
      <c r="T74" s="293"/>
      <c r="U74" s="294"/>
      <c r="V74" s="1" t="s">
        <v>24</v>
      </c>
      <c r="AI74" s="1"/>
      <c r="AJ74" s="1"/>
    </row>
    <row r="75" spans="1:36" x14ac:dyDescent="0.25">
      <c r="A75" s="192">
        <v>23</v>
      </c>
      <c r="B75" s="293" t="str">
        <f>RecherchePostesManquants(Z5:Z50,26)</f>
        <v>9, 10, 11, 12, 13, 14, 15, 16, 17, 18, 19, 24</v>
      </c>
      <c r="C75" s="293"/>
      <c r="D75" s="293"/>
      <c r="E75" s="293"/>
      <c r="F75" s="293"/>
      <c r="G75" s="293"/>
      <c r="H75" s="293"/>
      <c r="I75" s="293"/>
      <c r="J75" s="293"/>
      <c r="K75" s="293"/>
      <c r="L75" s="293"/>
      <c r="M75" s="293"/>
      <c r="N75" s="293"/>
      <c r="O75" s="293"/>
      <c r="P75" s="293"/>
      <c r="Q75" s="293"/>
      <c r="R75" s="293"/>
      <c r="S75" s="293"/>
      <c r="T75" s="293"/>
      <c r="U75" s="294"/>
      <c r="V75" s="1" t="s">
        <v>25</v>
      </c>
      <c r="AI75" s="1"/>
      <c r="AJ75" s="1"/>
    </row>
    <row r="76" spans="1:36" x14ac:dyDescent="0.25">
      <c r="A76" s="192">
        <v>24</v>
      </c>
      <c r="B76" s="293" t="str">
        <f>RecherchePostesManquants(AA5:AA50,26)</f>
        <v>9, 10, 11, 12, 13, 14, 15, 16, 17, 18, 19, 24</v>
      </c>
      <c r="C76" s="293"/>
      <c r="D76" s="293"/>
      <c r="E76" s="293"/>
      <c r="F76" s="293"/>
      <c r="G76" s="293"/>
      <c r="H76" s="293"/>
      <c r="I76" s="293"/>
      <c r="J76" s="293"/>
      <c r="K76" s="293"/>
      <c r="L76" s="293"/>
      <c r="M76" s="293"/>
      <c r="N76" s="293"/>
      <c r="O76" s="293"/>
      <c r="P76" s="293"/>
      <c r="Q76" s="293"/>
      <c r="R76" s="293"/>
      <c r="S76" s="293"/>
      <c r="T76" s="293"/>
      <c r="U76" s="294"/>
      <c r="V76" s="1" t="s">
        <v>26</v>
      </c>
      <c r="AI76" s="1"/>
      <c r="AJ76" s="1"/>
    </row>
    <row r="77" spans="1:36" x14ac:dyDescent="0.25">
      <c r="A77" s="107">
        <v>25</v>
      </c>
      <c r="B77" s="293" t="str">
        <f>RecherchePostesManquants(AB5:AB50,26)</f>
        <v>1, 2, 3, 4, 5, 6, 7, 8, 9, 10, 11, 12, 13, 14, 15, 16, 17, 18, 19, 20, 21, 22, 23, 24, 25, 26</v>
      </c>
      <c r="C77" s="293"/>
      <c r="D77" s="293"/>
      <c r="E77" s="293"/>
      <c r="F77" s="293"/>
      <c r="G77" s="293"/>
      <c r="H77" s="293"/>
      <c r="I77" s="293"/>
      <c r="J77" s="293"/>
      <c r="K77" s="293"/>
      <c r="L77" s="293"/>
      <c r="M77" s="293"/>
      <c r="N77" s="293"/>
      <c r="O77" s="293"/>
      <c r="P77" s="293"/>
      <c r="Q77" s="293"/>
      <c r="R77" s="293"/>
      <c r="S77" s="293"/>
      <c r="T77" s="293"/>
      <c r="U77" s="294"/>
      <c r="V77" s="1" t="s">
        <v>27</v>
      </c>
      <c r="AI77" s="1"/>
      <c r="AJ77" s="1"/>
    </row>
    <row r="78" spans="1:36" x14ac:dyDescent="0.25">
      <c r="A78" s="107">
        <v>26</v>
      </c>
      <c r="B78" s="293" t="str">
        <f>RecherchePostesManquants(AC5:AC50,26)</f>
        <v>1, 2, 3, 4, 5, 6, 7, 8, 9, 10, 11, 12, 13, 14, 15, 16, 17, 18, 19, 20, 21, 22, 23, 24, 25, 26</v>
      </c>
      <c r="C78" s="293"/>
      <c r="D78" s="293"/>
      <c r="E78" s="293"/>
      <c r="F78" s="293"/>
      <c r="G78" s="293"/>
      <c r="H78" s="293"/>
      <c r="I78" s="293"/>
      <c r="J78" s="293"/>
      <c r="K78" s="293"/>
      <c r="L78" s="293"/>
      <c r="M78" s="293"/>
      <c r="N78" s="293"/>
      <c r="O78" s="293"/>
      <c r="P78" s="293"/>
      <c r="Q78" s="293"/>
      <c r="R78" s="293"/>
      <c r="S78" s="293"/>
      <c r="T78" s="293"/>
      <c r="U78" s="294"/>
      <c r="V78" s="1" t="s">
        <v>28</v>
      </c>
      <c r="AI78" s="1"/>
      <c r="AJ78" s="1"/>
    </row>
    <row r="79" spans="1:36" x14ac:dyDescent="0.25">
      <c r="A79" s="192">
        <v>27</v>
      </c>
      <c r="B79" s="293" t="str">
        <f>RecherchePostesManquants(AD5:AD50,26)</f>
        <v>9, 10, 11, 12, 13, 14, 15, 16, 17, 18, 19, 24</v>
      </c>
      <c r="C79" s="293"/>
      <c r="D79" s="293"/>
      <c r="E79" s="293"/>
      <c r="F79" s="293"/>
      <c r="G79" s="293"/>
      <c r="H79" s="293"/>
      <c r="I79" s="293"/>
      <c r="J79" s="293"/>
      <c r="K79" s="293"/>
      <c r="L79" s="293"/>
      <c r="M79" s="293"/>
      <c r="N79" s="293"/>
      <c r="O79" s="293"/>
      <c r="P79" s="293"/>
      <c r="Q79" s="293"/>
      <c r="R79" s="293"/>
      <c r="S79" s="293"/>
      <c r="T79" s="293"/>
      <c r="U79" s="294"/>
      <c r="V79" s="1" t="s">
        <v>29</v>
      </c>
      <c r="AI79" s="1"/>
      <c r="AJ79" s="1"/>
    </row>
    <row r="80" spans="1:36" x14ac:dyDescent="0.25">
      <c r="A80" s="192">
        <v>28</v>
      </c>
      <c r="B80" s="293" t="str">
        <f>RecherchePostesManquants(AE5:AE50,26)</f>
        <v>9, 10, 11, 12, 13, 14, 15, 16, 17, 18, 19, 20, 21, 22, 23, 24</v>
      </c>
      <c r="C80" s="293"/>
      <c r="D80" s="293"/>
      <c r="E80" s="293"/>
      <c r="F80" s="293"/>
      <c r="G80" s="293"/>
      <c r="H80" s="293"/>
      <c r="I80" s="293"/>
      <c r="J80" s="293"/>
      <c r="K80" s="293"/>
      <c r="L80" s="293"/>
      <c r="M80" s="293"/>
      <c r="N80" s="293"/>
      <c r="O80" s="293"/>
      <c r="P80" s="293"/>
      <c r="Q80" s="293"/>
      <c r="R80" s="293"/>
      <c r="S80" s="293"/>
      <c r="T80" s="293"/>
      <c r="U80" s="294"/>
      <c r="V80" s="1" t="s">
        <v>30</v>
      </c>
      <c r="AI80" s="1"/>
      <c r="AJ80" s="1"/>
    </row>
    <row r="81" spans="1:36" x14ac:dyDescent="0.25">
      <c r="A81" s="192">
        <v>29</v>
      </c>
      <c r="B81" s="293" t="str">
        <f>RecherchePostesManquants(AF5:AF50,26)</f>
        <v>9, 10, 11, 12, 13, 14, 15, 16, 17, 18, 19, 20, 21, 22, 23, 24</v>
      </c>
      <c r="C81" s="293"/>
      <c r="D81" s="293"/>
      <c r="E81" s="293"/>
      <c r="F81" s="293"/>
      <c r="G81" s="293"/>
      <c r="H81" s="293"/>
      <c r="I81" s="293"/>
      <c r="J81" s="293"/>
      <c r="K81" s="293"/>
      <c r="L81" s="293"/>
      <c r="M81" s="293"/>
      <c r="N81" s="293"/>
      <c r="O81" s="293"/>
      <c r="P81" s="293"/>
      <c r="Q81" s="293"/>
      <c r="R81" s="293"/>
      <c r="S81" s="293"/>
      <c r="T81" s="293"/>
      <c r="U81" s="294"/>
      <c r="V81" s="1" t="s">
        <v>31</v>
      </c>
      <c r="AI81" s="1"/>
      <c r="AJ81" s="1"/>
    </row>
    <row r="82" spans="1:36" x14ac:dyDescent="0.25">
      <c r="A82" s="192">
        <v>30</v>
      </c>
      <c r="B82" s="293" t="str">
        <f>RecherchePostesManquants(AG5:AG50,26)</f>
        <v>9, 10, 11, 12, 13, 14, 15, 16, 17, 18, 19, 24</v>
      </c>
      <c r="C82" s="293"/>
      <c r="D82" s="293"/>
      <c r="E82" s="293"/>
      <c r="F82" s="293"/>
      <c r="G82" s="293"/>
      <c r="H82" s="293"/>
      <c r="I82" s="293"/>
      <c r="J82" s="293"/>
      <c r="K82" s="293"/>
      <c r="L82" s="293"/>
      <c r="M82" s="293"/>
      <c r="N82" s="293"/>
      <c r="O82" s="293"/>
      <c r="P82" s="293"/>
      <c r="Q82" s="293"/>
      <c r="R82" s="293"/>
      <c r="S82" s="293"/>
      <c r="T82" s="293"/>
      <c r="U82" s="294"/>
      <c r="AI82" s="1"/>
      <c r="AJ82" s="1"/>
    </row>
    <row r="83" spans="1:36" x14ac:dyDescent="0.25">
      <c r="A83" s="7"/>
      <c r="AI83" s="1"/>
      <c r="AJ83" s="1"/>
    </row>
    <row r="84" spans="1:36" x14ac:dyDescent="0.25">
      <c r="A84" s="7"/>
      <c r="AI84" s="1"/>
      <c r="AJ84" s="1"/>
    </row>
    <row r="85" spans="1:36" x14ac:dyDescent="0.25">
      <c r="A85" s="7"/>
      <c r="AI85" s="1"/>
      <c r="AJ85" s="1"/>
    </row>
    <row r="86" spans="1:36" x14ac:dyDescent="0.25">
      <c r="A86" s="7"/>
      <c r="AI86" s="1"/>
      <c r="AJ86" s="1"/>
    </row>
    <row r="87" spans="1:36" x14ac:dyDescent="0.25">
      <c r="A87" s="7"/>
      <c r="AI87" s="1"/>
      <c r="AJ87" s="1"/>
    </row>
    <row r="88" spans="1:36" x14ac:dyDescent="0.25">
      <c r="A88" s="7"/>
      <c r="AI88" s="1"/>
      <c r="AJ88" s="1"/>
    </row>
    <row r="89" spans="1:36" x14ac:dyDescent="0.25">
      <c r="A89" s="7"/>
      <c r="AI89" s="1"/>
      <c r="AJ89" s="1"/>
    </row>
  </sheetData>
  <autoFilter ref="C2:C89"/>
  <mergeCells count="76">
    <mergeCell ref="A1:C1"/>
    <mergeCell ref="AM1:AM3"/>
    <mergeCell ref="AN1:BB1"/>
    <mergeCell ref="A2:A3"/>
    <mergeCell ref="B2:B3"/>
    <mergeCell ref="C2:C3"/>
    <mergeCell ref="AI3:AJ3"/>
    <mergeCell ref="AK3:AL3"/>
    <mergeCell ref="AN3:AQ3"/>
    <mergeCell ref="AR3:AU3"/>
    <mergeCell ref="AV3:AX3"/>
    <mergeCell ref="AY3:BB3"/>
    <mergeCell ref="AI4:AL4"/>
    <mergeCell ref="AN4:AQ4"/>
    <mergeCell ref="AR4:AU4"/>
    <mergeCell ref="AV4:AX4"/>
    <mergeCell ref="AY4:BB4"/>
    <mergeCell ref="AM5:AM50"/>
    <mergeCell ref="A16:A18"/>
    <mergeCell ref="A19:A20"/>
    <mergeCell ref="A21:A24"/>
    <mergeCell ref="A26:A29"/>
    <mergeCell ref="A30:A33"/>
    <mergeCell ref="A35:A38"/>
    <mergeCell ref="A41:A42"/>
    <mergeCell ref="A47:A50"/>
    <mergeCell ref="AW51:AX51"/>
    <mergeCell ref="BA51:BB51"/>
    <mergeCell ref="B52:U52"/>
    <mergeCell ref="AI52:BB52"/>
    <mergeCell ref="B53:U53"/>
    <mergeCell ref="AI53:BB53"/>
    <mergeCell ref="A51:B51"/>
    <mergeCell ref="AI51:AJ51"/>
    <mergeCell ref="AK51:AL51"/>
    <mergeCell ref="AP51:AQ51"/>
    <mergeCell ref="AR51:AS51"/>
    <mergeCell ref="AT51:AU51"/>
    <mergeCell ref="B54:U54"/>
    <mergeCell ref="B55:U55"/>
    <mergeCell ref="AI55:AO56"/>
    <mergeCell ref="AP55:BB55"/>
    <mergeCell ref="B56:U56"/>
    <mergeCell ref="AP56:BB56"/>
    <mergeCell ref="B59:U59"/>
    <mergeCell ref="AI59:AO60"/>
    <mergeCell ref="AP59:BB59"/>
    <mergeCell ref="B60:U60"/>
    <mergeCell ref="AP60:BB60"/>
    <mergeCell ref="B57:U57"/>
    <mergeCell ref="AI57:AO58"/>
    <mergeCell ref="AP57:BB57"/>
    <mergeCell ref="B58:U58"/>
    <mergeCell ref="AP58:BB58"/>
    <mergeCell ref="B72:U72"/>
    <mergeCell ref="B61:U61"/>
    <mergeCell ref="B62:U62"/>
    <mergeCell ref="B63:U63"/>
    <mergeCell ref="B64:U64"/>
    <mergeCell ref="B65:U65"/>
    <mergeCell ref="B66:U66"/>
    <mergeCell ref="B67:U67"/>
    <mergeCell ref="B68:U68"/>
    <mergeCell ref="B69:U69"/>
    <mergeCell ref="B70:U70"/>
    <mergeCell ref="B71:U71"/>
    <mergeCell ref="B79:U79"/>
    <mergeCell ref="B80:U80"/>
    <mergeCell ref="B81:U81"/>
    <mergeCell ref="B82:U82"/>
    <mergeCell ref="B73:U73"/>
    <mergeCell ref="B74:U74"/>
    <mergeCell ref="B75:U75"/>
    <mergeCell ref="B76:U76"/>
    <mergeCell ref="B77:U77"/>
    <mergeCell ref="B78:U78"/>
  </mergeCells>
  <conditionalFormatting sqref="C2:AD3 C51 C4:AC4">
    <cfRule type="expression" dxfId="1820" priority="163">
      <formula>WEEKDAY(E$2,2)=2</formula>
    </cfRule>
  </conditionalFormatting>
  <conditionalFormatting sqref="D2:AE3 D4:AC4">
    <cfRule type="expression" dxfId="1819" priority="164">
      <formula>WEEKDAY(E$2,2)=7</formula>
    </cfRule>
  </conditionalFormatting>
  <conditionalFormatting sqref="D4:AD4 D2:AH3">
    <cfRule type="containsText" dxfId="1818" priority="166" operator="containsText" text="CF">
      <formula>NOT(ISERROR(SEARCH("CF",#REF!)))</formula>
    </cfRule>
    <cfRule type="containsText" dxfId="1817" priority="167" operator="containsText" text="RC">
      <formula>NOT(ISERROR(SEARCH("RC",#REF!)))</formula>
    </cfRule>
    <cfRule type="containsText" dxfId="1816" priority="168" operator="containsText" text="RTT">
      <formula>NOT(ISERROR(SEARCH("RTT",#REF!)))</formula>
    </cfRule>
    <cfRule type="containsText" dxfId="1815" priority="169" operator="containsText" text="RF">
      <formula>NOT(ISERROR(SEARCH("RF",#REF!)))</formula>
    </cfRule>
    <cfRule type="containsText" dxfId="1814" priority="170" operator="containsText" text="FR">
      <formula>NOT(ISERROR(SEARCH("FR",#REF!)))</formula>
    </cfRule>
    <cfRule type="containsText" dxfId="1813" priority="171" operator="containsText" text="HS">
      <formula>NOT(ISERROR(SEARCH("HS",#REF!)))</formula>
    </cfRule>
    <cfRule type="containsText" dxfId="1812" priority="172" operator="containsText" text="CA">
      <formula>NOT(ISERROR(SEARCH("CA",#REF!)))</formula>
    </cfRule>
    <cfRule type="containsText" dxfId="1811" priority="173" operator="containsText" text="RH">
      <formula>NOT(ISERROR(SEARCH("RH",#REF!)))</formula>
    </cfRule>
  </conditionalFormatting>
  <conditionalFormatting sqref="D2:AF3 D4:AD4">
    <cfRule type="containsText" dxfId="1810" priority="165" operator="containsText" text="JDF">
      <formula>NOT(ISERROR(SEARCH("JDF",#REF!)))</formula>
    </cfRule>
  </conditionalFormatting>
  <conditionalFormatting sqref="D52:AG81 D83:AG89 V82:AG82">
    <cfRule type="containsText" dxfId="1809" priority="174" operator="containsText" text="CF">
      <formula>NOT(ISERROR(SEARCH("CF",#REF!)))</formula>
    </cfRule>
    <cfRule type="containsText" dxfId="1808" priority="175" operator="containsText" text="RC">
      <formula>NOT(ISERROR(SEARCH("RC",#REF!)))</formula>
    </cfRule>
    <cfRule type="containsText" dxfId="1807" priority="176" operator="containsText" text="RTT">
      <formula>NOT(ISERROR(SEARCH("RTT",#REF!)))</formula>
    </cfRule>
    <cfRule type="containsText" dxfId="1806" priority="177" operator="containsText" text="RF">
      <formula>NOT(ISERROR(SEARCH("RF",#REF!)))</formula>
    </cfRule>
    <cfRule type="containsText" dxfId="1805" priority="178" operator="containsText" text="FR">
      <formula>NOT(ISERROR(SEARCH("FR",#REF!)))</formula>
    </cfRule>
    <cfRule type="containsText" dxfId="1804" priority="179" operator="containsText" text="HS">
      <formula>NOT(ISERROR(SEARCH("HS",#REF!)))</formula>
    </cfRule>
    <cfRule type="containsText" dxfId="1803" priority="180" operator="containsText" text="CA">
      <formula>NOT(ISERROR(SEARCH("CA",#REF!)))</formula>
    </cfRule>
    <cfRule type="containsText" dxfId="1802" priority="181" operator="containsText" text="RH">
      <formula>NOT(ISERROR(SEARCH("RH",#REF!)))</formula>
    </cfRule>
  </conditionalFormatting>
  <conditionalFormatting sqref="D52:AG81 D83:AG89 V82:AG82">
    <cfRule type="containsText" dxfId="1801" priority="182" operator="containsText" text="JDF">
      <formula>NOT(ISERROR(SEARCH("JDF",#REF!)))</formula>
    </cfRule>
  </conditionalFormatting>
  <conditionalFormatting sqref="D2 H2 J2 L2 N2 P2 R2 T2 V2 X2 Z2 AB2 AD2 AF2 F2">
    <cfRule type="duplicateValues" dxfId="1800" priority="201"/>
  </conditionalFormatting>
  <conditionalFormatting sqref="AE2:AF3 AD4">
    <cfRule type="expression" dxfId="1799" priority="202">
      <formula>WEEKDAY(#REF!,2)=2</formula>
    </cfRule>
  </conditionalFormatting>
  <conditionalFormatting sqref="AF2:AF3">
    <cfRule type="expression" dxfId="1798" priority="203">
      <formula>WEEKDAY(#REF!,2)=7</formula>
    </cfRule>
  </conditionalFormatting>
  <conditionalFormatting sqref="AG5:AH46 AG49:AH50 D5:AF50">
    <cfRule type="cellIs" dxfId="1797" priority="143" operator="equal">
      <formula>27</formula>
    </cfRule>
    <cfRule type="containsText" dxfId="1796" priority="144" operator="containsText" text="JSR">
      <formula>NOT(ISERROR(SEARCH("JSR",D5)))</formula>
    </cfRule>
    <cfRule type="containsText" dxfId="1795" priority="145" operator="containsText" text="JS">
      <formula>NOT(ISERROR(SEARCH("JS",D5)))</formula>
    </cfRule>
    <cfRule type="containsText" dxfId="1794" priority="146" operator="containsText" text="RTP">
      <formula>NOT(ISERROR(SEARCH("RTP",D5)))</formula>
    </cfRule>
    <cfRule type="containsText" dxfId="1793" priority="147" operator="containsText" text="RTJ">
      <formula>NOT(ISERROR(SEARCH("RTJ",D5)))</formula>
    </cfRule>
    <cfRule type="containsText" dxfId="1792" priority="148" operator="containsText" text="RTT">
      <formula>NOT(ISERROR(SEARCH("RTT",D5)))</formula>
    </cfRule>
    <cfRule type="containsText" dxfId="1791" priority="149" operator="containsText" text="RF">
      <formula>NOT(ISERROR(SEARCH("RF",D5)))</formula>
    </cfRule>
    <cfRule type="containsText" dxfId="1790" priority="150" operator="containsText" text="RC">
      <formula>NOT(ISERROR(SEARCH("RC",D5)))</formula>
    </cfRule>
    <cfRule type="containsText" dxfId="1789" priority="151" operator="containsText" text="NM">
      <formula>NOT(ISERROR(SEARCH("NM",D5)))</formula>
    </cfRule>
    <cfRule type="containsText" dxfId="1788" priority="152" operator="containsText" text="JDF">
      <formula>NOT(ISERROR(SEARCH("JDF",D5)))</formula>
    </cfRule>
    <cfRule type="containsText" dxfId="1787" priority="153" operator="containsText" text="HSM">
      <formula>NOT(ISERROR(SEARCH("HSM",D5)))</formula>
    </cfRule>
    <cfRule type="containsText" dxfId="1786" priority="154" operator="containsText" text="HS">
      <formula>NOT(ISERROR(SEARCH("HS",D5)))</formula>
    </cfRule>
    <cfRule type="containsText" dxfId="1785" priority="155" operator="containsText" text="FR">
      <formula>NOT(ISERROR(SEARCH("FR",D5)))</formula>
    </cfRule>
    <cfRule type="containsText" dxfId="1784" priority="156" operator="containsText" text="CFS">
      <formula>NOT(ISERROR(SEARCH("CFS",D5)))</formula>
    </cfRule>
    <cfRule type="containsText" dxfId="1783" priority="157" operator="containsText" text="CFJ">
      <formula>NOT(ISERROR(SEARCH("CFJ",D5)))</formula>
    </cfRule>
    <cfRule type="containsText" dxfId="1782" priority="158" operator="containsText" text="CAR">
      <formula>NOT(ISERROR(SEARCH("CAR",D5)))</formula>
    </cfRule>
    <cfRule type="containsText" dxfId="1781" priority="159" operator="containsText" text="CAM">
      <formula>NOT(ISERROR(SEARCH("CAM",D5)))</formula>
    </cfRule>
    <cfRule type="containsText" dxfId="1780" priority="160" operator="containsText" text="CA">
      <formula>NOT(ISERROR(SEARCH("CA",D5)))</formula>
    </cfRule>
    <cfRule type="containsText" dxfId="1779" priority="161" operator="containsText" text="AAS">
      <formula>NOT(ISERROR(SEARCH("AAS",D5)))</formula>
    </cfRule>
    <cfRule type="containsText" dxfId="1778" priority="162" operator="containsText" text="RH">
      <formula>NOT(ISERROR(SEARCH("RH",D5)))</formula>
    </cfRule>
  </conditionalFormatting>
  <conditionalFormatting sqref="D90:AG1048571">
    <cfRule type="containsText" dxfId="1777" priority="183" operator="containsText" text="CF">
      <formula>NOT(ISERROR(SEARCH("CF",#REF!)))</formula>
    </cfRule>
    <cfRule type="containsText" dxfId="1776" priority="184" operator="containsText" text="RC">
      <formula>NOT(ISERROR(SEARCH("RC",#REF!)))</formula>
    </cfRule>
    <cfRule type="containsText" dxfId="1775" priority="185" operator="containsText" text="RTT">
      <formula>NOT(ISERROR(SEARCH("RTT",#REF!)))</formula>
    </cfRule>
    <cfRule type="containsText" dxfId="1774" priority="186" operator="containsText" text="RF">
      <formula>NOT(ISERROR(SEARCH("RF",#REF!)))</formula>
    </cfRule>
    <cfRule type="containsText" dxfId="1773" priority="187" operator="containsText" text="FR">
      <formula>NOT(ISERROR(SEARCH("FR",#REF!)))</formula>
    </cfRule>
    <cfRule type="containsText" dxfId="1772" priority="188" operator="containsText" text="HS">
      <formula>NOT(ISERROR(SEARCH("HS",#REF!)))</formula>
    </cfRule>
    <cfRule type="containsText" dxfId="1771" priority="189" operator="containsText" text="CA">
      <formula>NOT(ISERROR(SEARCH("CA",#REF!)))</formula>
    </cfRule>
    <cfRule type="containsText" dxfId="1770" priority="190" operator="containsText" text="RH">
      <formula>NOT(ISERROR(SEARCH("RH",#REF!)))</formula>
    </cfRule>
  </conditionalFormatting>
  <conditionalFormatting sqref="D90:AG1048571">
    <cfRule type="containsText" dxfId="1769" priority="191" operator="containsText" text="JDF">
      <formula>NOT(ISERROR(SEARCH("JDF",#REF!)))</formula>
    </cfRule>
  </conditionalFormatting>
  <conditionalFormatting sqref="D1048572:AG1048576">
    <cfRule type="containsText" dxfId="1768" priority="192" operator="containsText" text="CF">
      <formula>NOT(ISERROR(SEARCH("CF",#REF!)))</formula>
    </cfRule>
    <cfRule type="containsText" dxfId="1767" priority="193" operator="containsText" text="RC">
      <formula>NOT(ISERROR(SEARCH("RC",#REF!)))</formula>
    </cfRule>
    <cfRule type="containsText" dxfId="1766" priority="194" operator="containsText" text="RTT">
      <formula>NOT(ISERROR(SEARCH("RTT",#REF!)))</formula>
    </cfRule>
    <cfRule type="containsText" dxfId="1765" priority="195" operator="containsText" text="RF">
      <formula>NOT(ISERROR(SEARCH("RF",#REF!)))</formula>
    </cfRule>
    <cfRule type="containsText" dxfId="1764" priority="196" operator="containsText" text="FR">
      <formula>NOT(ISERROR(SEARCH("FR",#REF!)))</formula>
    </cfRule>
    <cfRule type="containsText" dxfId="1763" priority="197" operator="containsText" text="HS">
      <formula>NOT(ISERROR(SEARCH("HS",#REF!)))</formula>
    </cfRule>
    <cfRule type="containsText" dxfId="1762" priority="198" operator="containsText" text="CA">
      <formula>NOT(ISERROR(SEARCH("CA",#REF!)))</formula>
    </cfRule>
    <cfRule type="containsText" dxfId="1761" priority="199" operator="containsText" text="RH">
      <formula>NOT(ISERROR(SEARCH("RH",#REF!)))</formula>
    </cfRule>
  </conditionalFormatting>
  <conditionalFormatting sqref="D1048572:AG1048576">
    <cfRule type="containsText" dxfId="1760" priority="200" operator="containsText" text="JDF">
      <formula>NOT(ISERROR(SEARCH("JDF",#REF!)))</formula>
    </cfRule>
  </conditionalFormatting>
  <conditionalFormatting sqref="AP51">
    <cfRule type="cellIs" dxfId="1759" priority="94" operator="equal">
      <formula>27</formula>
    </cfRule>
    <cfRule type="containsText" dxfId="1758" priority="95" operator="containsText" text="JSR">
      <formula>NOT(ISERROR(SEARCH("JSR",AP51)))</formula>
    </cfRule>
    <cfRule type="containsText" dxfId="1757" priority="96" operator="containsText" text="JS">
      <formula>NOT(ISERROR(SEARCH("JS",AP51)))</formula>
    </cfRule>
    <cfRule type="containsText" dxfId="1756" priority="97" operator="containsText" text="RTP">
      <formula>NOT(ISERROR(SEARCH("RTP",AP51)))</formula>
    </cfRule>
    <cfRule type="containsText" dxfId="1755" priority="98" operator="containsText" text="RTJ">
      <formula>NOT(ISERROR(SEARCH("RTJ",AP51)))</formula>
    </cfRule>
    <cfRule type="containsText" dxfId="1754" priority="99" operator="containsText" text="RTT">
      <formula>NOT(ISERROR(SEARCH("RTT",AP51)))</formula>
    </cfRule>
    <cfRule type="containsText" dxfId="1753" priority="100" operator="containsText" text="RF">
      <formula>NOT(ISERROR(SEARCH("RF",AP51)))</formula>
    </cfRule>
    <cfRule type="containsText" dxfId="1752" priority="101" operator="containsText" text="RC">
      <formula>NOT(ISERROR(SEARCH("RC",AP51)))</formula>
    </cfRule>
    <cfRule type="containsText" dxfId="1751" priority="102" operator="containsText" text="NM">
      <formula>NOT(ISERROR(SEARCH("NM",AP51)))</formula>
    </cfRule>
    <cfRule type="containsText" dxfId="1750" priority="103" operator="containsText" text="JDF">
      <formula>NOT(ISERROR(SEARCH("JDF",AP51)))</formula>
    </cfRule>
    <cfRule type="containsText" dxfId="1749" priority="104" operator="containsText" text="HSM">
      <formula>NOT(ISERROR(SEARCH("HSM",AP51)))</formula>
    </cfRule>
    <cfRule type="containsText" dxfId="1748" priority="105" operator="containsText" text="HS">
      <formula>NOT(ISERROR(SEARCH("HS",AP51)))</formula>
    </cfRule>
    <cfRule type="containsText" dxfId="1747" priority="106" operator="containsText" text="FR">
      <formula>NOT(ISERROR(SEARCH("FR",AP51)))</formula>
    </cfRule>
    <cfRule type="containsText" dxfId="1746" priority="107" operator="containsText" text="CFS">
      <formula>NOT(ISERROR(SEARCH("CFS",AP51)))</formula>
    </cfRule>
    <cfRule type="containsText" dxfId="1745" priority="108" operator="containsText" text="CFJ">
      <formula>NOT(ISERROR(SEARCH("CFJ",AP51)))</formula>
    </cfRule>
    <cfRule type="containsText" dxfId="1744" priority="109" operator="containsText" text="CAR">
      <formula>NOT(ISERROR(SEARCH("CAR",AP51)))</formula>
    </cfRule>
    <cfRule type="containsText" dxfId="1743" priority="110" operator="containsText" text="CAM">
      <formula>NOT(ISERROR(SEARCH("CAM",AP51)))</formula>
    </cfRule>
    <cfRule type="containsText" dxfId="1742" priority="111" operator="containsText" text="CA">
      <formula>NOT(ISERROR(SEARCH("CA",AP51)))</formula>
    </cfRule>
    <cfRule type="containsText" dxfId="1741" priority="112" operator="containsText" text="AAS">
      <formula>NOT(ISERROR(SEARCH("AAS",AP51)))</formula>
    </cfRule>
    <cfRule type="containsText" dxfId="1740" priority="113" operator="containsText" text="RH">
      <formula>NOT(ISERROR(SEARCH("RH",AP51)))</formula>
    </cfRule>
  </conditionalFormatting>
  <conditionalFormatting sqref="AD4">
    <cfRule type="expression" dxfId="1739" priority="204">
      <formula>WEEKDAY(AF$2,2)=7</formula>
    </cfRule>
  </conditionalFormatting>
  <conditionalFormatting sqref="AH53">
    <cfRule type="expression" dxfId="1738" priority="205">
      <formula>WEEKDAY(#REF!,2)=2</formula>
    </cfRule>
  </conditionalFormatting>
  <conditionalFormatting sqref="AP55:AP60">
    <cfRule type="containsText" dxfId="1737" priority="134" operator="containsText" text="JDF">
      <formula>NOT(ISERROR(SEARCH("JDF",#REF!)))</formula>
    </cfRule>
  </conditionalFormatting>
  <conditionalFormatting sqref="AP55:AP60">
    <cfRule type="containsText" dxfId="1736" priority="135" operator="containsText" text="CF">
      <formula>NOT(ISERROR(SEARCH("CF",#REF!)))</formula>
    </cfRule>
    <cfRule type="containsText" dxfId="1735" priority="136" operator="containsText" text="RC">
      <formula>NOT(ISERROR(SEARCH("RC",#REF!)))</formula>
    </cfRule>
    <cfRule type="containsText" dxfId="1734" priority="137" operator="containsText" text="RTT">
      <formula>NOT(ISERROR(SEARCH("RTT",#REF!)))</formula>
    </cfRule>
    <cfRule type="containsText" dxfId="1733" priority="138" operator="containsText" text="RF">
      <formula>NOT(ISERROR(SEARCH("RF",#REF!)))</formula>
    </cfRule>
    <cfRule type="containsText" dxfId="1732" priority="139" operator="containsText" text="FR">
      <formula>NOT(ISERROR(SEARCH("FR",#REF!)))</formula>
    </cfRule>
    <cfRule type="containsText" dxfId="1731" priority="140" operator="containsText" text="HS">
      <formula>NOT(ISERROR(SEARCH("HS",#REF!)))</formula>
    </cfRule>
    <cfRule type="containsText" dxfId="1730" priority="141" operator="containsText" text="CA">
      <formula>NOT(ISERROR(SEARCH("CA",#REF!)))</formula>
    </cfRule>
    <cfRule type="containsText" dxfId="1729" priority="142" operator="containsText" text="RH">
      <formula>NOT(ISERROR(SEARCH("RH",#REF!)))</formula>
    </cfRule>
  </conditionalFormatting>
  <conditionalFormatting sqref="AK51 AL5:AQ5 AL6:AL50 AN6:AQ50">
    <cfRule type="cellIs" dxfId="1728" priority="114" operator="equal">
      <formula>27</formula>
    </cfRule>
    <cfRule type="containsText" dxfId="1727" priority="115" operator="containsText" text="JSR">
      <formula>NOT(ISERROR(SEARCH("JSR",AK5)))</formula>
    </cfRule>
    <cfRule type="containsText" dxfId="1726" priority="116" operator="containsText" text="JS">
      <formula>NOT(ISERROR(SEARCH("JS",AK5)))</formula>
    </cfRule>
    <cfRule type="containsText" dxfId="1725" priority="117" operator="containsText" text="RTP">
      <formula>NOT(ISERROR(SEARCH("RTP",AK5)))</formula>
    </cfRule>
    <cfRule type="containsText" dxfId="1724" priority="118" operator="containsText" text="RTJ">
      <formula>NOT(ISERROR(SEARCH("RTJ",AK5)))</formula>
    </cfRule>
    <cfRule type="containsText" dxfId="1723" priority="119" operator="containsText" text="RTT">
      <formula>NOT(ISERROR(SEARCH("RTT",AK5)))</formula>
    </cfRule>
    <cfRule type="containsText" dxfId="1722" priority="120" operator="containsText" text="RF">
      <formula>NOT(ISERROR(SEARCH("RF",AK5)))</formula>
    </cfRule>
    <cfRule type="containsText" dxfId="1721" priority="121" operator="containsText" text="RC">
      <formula>NOT(ISERROR(SEARCH("RC",AK5)))</formula>
    </cfRule>
    <cfRule type="containsText" dxfId="1720" priority="122" operator="containsText" text="NM">
      <formula>NOT(ISERROR(SEARCH("NM",AK5)))</formula>
    </cfRule>
    <cfRule type="containsText" dxfId="1719" priority="123" operator="containsText" text="JDF">
      <formula>NOT(ISERROR(SEARCH("JDF",AK5)))</formula>
    </cfRule>
    <cfRule type="containsText" dxfId="1718" priority="124" operator="containsText" text="HSM">
      <formula>NOT(ISERROR(SEARCH("HSM",AK5)))</formula>
    </cfRule>
    <cfRule type="containsText" dxfId="1717" priority="125" operator="containsText" text="HS">
      <formula>NOT(ISERROR(SEARCH("HS",AK5)))</formula>
    </cfRule>
    <cfRule type="containsText" dxfId="1716" priority="126" operator="containsText" text="FR">
      <formula>NOT(ISERROR(SEARCH("FR",AK5)))</formula>
    </cfRule>
    <cfRule type="containsText" dxfId="1715" priority="127" operator="containsText" text="CFS">
      <formula>NOT(ISERROR(SEARCH("CFS",AK5)))</formula>
    </cfRule>
    <cfRule type="containsText" dxfId="1714" priority="128" operator="containsText" text="CFJ">
      <formula>NOT(ISERROR(SEARCH("CFJ",AK5)))</formula>
    </cfRule>
    <cfRule type="containsText" dxfId="1713" priority="129" operator="containsText" text="CAR">
      <formula>NOT(ISERROR(SEARCH("CAR",AK5)))</formula>
    </cfRule>
    <cfRule type="containsText" dxfId="1712" priority="130" operator="containsText" text="CAM">
      <formula>NOT(ISERROR(SEARCH("CAM",AK5)))</formula>
    </cfRule>
    <cfRule type="containsText" dxfId="1711" priority="131" operator="containsText" text="CA">
      <formula>NOT(ISERROR(SEARCH("CA",AK5)))</formula>
    </cfRule>
    <cfRule type="containsText" dxfId="1710" priority="132" operator="containsText" text="AAS">
      <formula>NOT(ISERROR(SEARCH("AAS",AK5)))</formula>
    </cfRule>
    <cfRule type="containsText" dxfId="1709" priority="133" operator="containsText" text="RH">
      <formula>NOT(ISERROR(SEARCH("RH",AK5)))</formula>
    </cfRule>
  </conditionalFormatting>
  <conditionalFormatting sqref="BA51">
    <cfRule type="cellIs" dxfId="1708" priority="74" operator="equal">
      <formula>27</formula>
    </cfRule>
    <cfRule type="containsText" dxfId="1707" priority="75" operator="containsText" text="JSR">
      <formula>NOT(ISERROR(SEARCH("JSR",BA51)))</formula>
    </cfRule>
    <cfRule type="containsText" dxfId="1706" priority="76" operator="containsText" text="JS">
      <formula>NOT(ISERROR(SEARCH("JS",BA51)))</formula>
    </cfRule>
    <cfRule type="containsText" dxfId="1705" priority="77" operator="containsText" text="RTP">
      <formula>NOT(ISERROR(SEARCH("RTP",BA51)))</formula>
    </cfRule>
    <cfRule type="containsText" dxfId="1704" priority="78" operator="containsText" text="RTJ">
      <formula>NOT(ISERROR(SEARCH("RTJ",BA51)))</formula>
    </cfRule>
    <cfRule type="containsText" dxfId="1703" priority="79" operator="containsText" text="RTT">
      <formula>NOT(ISERROR(SEARCH("RTT",BA51)))</formula>
    </cfRule>
    <cfRule type="containsText" dxfId="1702" priority="80" operator="containsText" text="RF">
      <formula>NOT(ISERROR(SEARCH("RF",BA51)))</formula>
    </cfRule>
    <cfRule type="containsText" dxfId="1701" priority="81" operator="containsText" text="RC">
      <formula>NOT(ISERROR(SEARCH("RC",BA51)))</formula>
    </cfRule>
    <cfRule type="containsText" dxfId="1700" priority="82" operator="containsText" text="NM">
      <formula>NOT(ISERROR(SEARCH("NM",BA51)))</formula>
    </cfRule>
    <cfRule type="containsText" dxfId="1699" priority="83" operator="containsText" text="JDF">
      <formula>NOT(ISERROR(SEARCH("JDF",BA51)))</formula>
    </cfRule>
    <cfRule type="containsText" dxfId="1698" priority="84" operator="containsText" text="HSM">
      <formula>NOT(ISERROR(SEARCH("HSM",BA51)))</formula>
    </cfRule>
    <cfRule type="containsText" dxfId="1697" priority="85" operator="containsText" text="HS">
      <formula>NOT(ISERROR(SEARCH("HS",BA51)))</formula>
    </cfRule>
    <cfRule type="containsText" dxfId="1696" priority="86" operator="containsText" text="FR">
      <formula>NOT(ISERROR(SEARCH("FR",BA51)))</formula>
    </cfRule>
    <cfRule type="containsText" dxfId="1695" priority="87" operator="containsText" text="CFS">
      <formula>NOT(ISERROR(SEARCH("CFS",BA51)))</formula>
    </cfRule>
    <cfRule type="containsText" dxfId="1694" priority="88" operator="containsText" text="CFJ">
      <formula>NOT(ISERROR(SEARCH("CFJ",BA51)))</formula>
    </cfRule>
    <cfRule type="containsText" dxfId="1693" priority="89" operator="containsText" text="CAR">
      <formula>NOT(ISERROR(SEARCH("CAR",BA51)))</formula>
    </cfRule>
    <cfRule type="containsText" dxfId="1692" priority="90" operator="containsText" text="CAM">
      <formula>NOT(ISERROR(SEARCH("CAM",BA51)))</formula>
    </cfRule>
    <cfRule type="containsText" dxfId="1691" priority="91" operator="containsText" text="CA">
      <formula>NOT(ISERROR(SEARCH("CA",BA51)))</formula>
    </cfRule>
    <cfRule type="containsText" dxfId="1690" priority="92" operator="containsText" text="AAS">
      <formula>NOT(ISERROR(SEARCH("AAS",BA51)))</formula>
    </cfRule>
    <cfRule type="containsText" dxfId="1689" priority="93" operator="containsText" text="RH">
      <formula>NOT(ISERROR(SEARCH("RH",BA51)))</formula>
    </cfRule>
  </conditionalFormatting>
  <conditionalFormatting sqref="C5:C28 C30:C50">
    <cfRule type="expression" dxfId="1688" priority="73">
      <formula>WEEKDAY(E$1,2)=2</formula>
    </cfRule>
  </conditionalFormatting>
  <conditionalFormatting sqref="C48">
    <cfRule type="expression" dxfId="1687" priority="72">
      <formula>WEEKDAY(E$1,2)=2</formula>
    </cfRule>
  </conditionalFormatting>
  <conditionalFormatting sqref="C50">
    <cfRule type="expression" dxfId="1686" priority="71">
      <formula>WEEKDAY(E$1,2)=2</formula>
    </cfRule>
  </conditionalFormatting>
  <conditionalFormatting sqref="C47">
    <cfRule type="expression" dxfId="1685" priority="70">
      <formula>WEEKDAY(E$1,2)=2</formula>
    </cfRule>
  </conditionalFormatting>
  <conditionalFormatting sqref="C49">
    <cfRule type="expression" dxfId="1684" priority="69">
      <formula>WEEKDAY(E$1,2)=2</formula>
    </cfRule>
  </conditionalFormatting>
  <conditionalFormatting sqref="C48">
    <cfRule type="expression" dxfId="1683" priority="68">
      <formula>WEEKDAY(E$1,2)=2</formula>
    </cfRule>
  </conditionalFormatting>
  <conditionalFormatting sqref="C49">
    <cfRule type="expression" dxfId="1682" priority="67">
      <formula>WEEKDAY(E$1,2)=2</formula>
    </cfRule>
  </conditionalFormatting>
  <conditionalFormatting sqref="C29">
    <cfRule type="expression" dxfId="1681" priority="66">
      <formula>WEEKDAY(E$1,2)=2</formula>
    </cfRule>
  </conditionalFormatting>
  <conditionalFormatting sqref="AG2:AH3">
    <cfRule type="containsText" dxfId="1680" priority="54" operator="containsText" text="JDF">
      <formula>NOT(ISERROR(SEARCH("JDF",#REF!)))</formula>
    </cfRule>
  </conditionalFormatting>
  <conditionalFormatting sqref="AG2:AH3">
    <cfRule type="expression" dxfId="1679" priority="64">
      <formula>WEEKDAY(#REF!,2)=2</formula>
    </cfRule>
  </conditionalFormatting>
  <conditionalFormatting sqref="AH2:AH3">
    <cfRule type="expression" dxfId="1678" priority="65">
      <formula>WEEKDAY(#REF!,2)=7</formula>
    </cfRule>
  </conditionalFormatting>
  <conditionalFormatting sqref="AG47:AH48">
    <cfRule type="cellIs" dxfId="1677" priority="33" operator="equal">
      <formula>27</formula>
    </cfRule>
    <cfRule type="containsText" dxfId="1676" priority="34" operator="containsText" text="JSR">
      <formula>NOT(ISERROR(SEARCH("JSR",AG47)))</formula>
    </cfRule>
    <cfRule type="containsText" dxfId="1675" priority="35" operator="containsText" text="JS">
      <formula>NOT(ISERROR(SEARCH("JS",AG47)))</formula>
    </cfRule>
    <cfRule type="containsText" dxfId="1674" priority="36" operator="containsText" text="RTP">
      <formula>NOT(ISERROR(SEARCH("RTP",AG47)))</formula>
    </cfRule>
    <cfRule type="containsText" dxfId="1673" priority="37" operator="containsText" text="RTJ">
      <formula>NOT(ISERROR(SEARCH("RTJ",AG47)))</formula>
    </cfRule>
    <cfRule type="containsText" dxfId="1672" priority="38" operator="containsText" text="RTT">
      <formula>NOT(ISERROR(SEARCH("RTT",AG47)))</formula>
    </cfRule>
    <cfRule type="containsText" dxfId="1671" priority="39" operator="containsText" text="RF">
      <formula>NOT(ISERROR(SEARCH("RF",AG47)))</formula>
    </cfRule>
    <cfRule type="containsText" dxfId="1670" priority="40" operator="containsText" text="RC">
      <formula>NOT(ISERROR(SEARCH("RC",AG47)))</formula>
    </cfRule>
    <cfRule type="containsText" dxfId="1669" priority="41" operator="containsText" text="NM">
      <formula>NOT(ISERROR(SEARCH("NM",AG47)))</formula>
    </cfRule>
    <cfRule type="containsText" dxfId="1668" priority="42" operator="containsText" text="JDF">
      <formula>NOT(ISERROR(SEARCH("JDF",AG47)))</formula>
    </cfRule>
    <cfRule type="containsText" dxfId="1667" priority="43" operator="containsText" text="HSM">
      <formula>NOT(ISERROR(SEARCH("HSM",AG47)))</formula>
    </cfRule>
    <cfRule type="containsText" dxfId="1666" priority="44" operator="containsText" text="HS">
      <formula>NOT(ISERROR(SEARCH("HS",AG47)))</formula>
    </cfRule>
    <cfRule type="containsText" dxfId="1665" priority="45" operator="containsText" text="FR">
      <formula>NOT(ISERROR(SEARCH("FR",AG47)))</formula>
    </cfRule>
    <cfRule type="containsText" dxfId="1664" priority="46" operator="containsText" text="CFS">
      <formula>NOT(ISERROR(SEARCH("CFS",AG47)))</formula>
    </cfRule>
    <cfRule type="containsText" dxfId="1663" priority="47" operator="containsText" text="CFJ">
      <formula>NOT(ISERROR(SEARCH("CFJ",AG47)))</formula>
    </cfRule>
    <cfRule type="containsText" dxfId="1662" priority="48" operator="containsText" text="CAR">
      <formula>NOT(ISERROR(SEARCH("CAR",AG47)))</formula>
    </cfRule>
    <cfRule type="containsText" dxfId="1661" priority="49" operator="containsText" text="CAM">
      <formula>NOT(ISERROR(SEARCH("CAM",AG47)))</formula>
    </cfRule>
    <cfRule type="containsText" dxfId="1660" priority="50" operator="containsText" text="CA">
      <formula>NOT(ISERROR(SEARCH("CA",AG47)))</formula>
    </cfRule>
    <cfRule type="containsText" dxfId="1659" priority="51" operator="containsText" text="AAS">
      <formula>NOT(ISERROR(SEARCH("AAS",AG47)))</formula>
    </cfRule>
    <cfRule type="containsText" dxfId="1658" priority="52" operator="containsText" text="RH">
      <formula>NOT(ISERROR(SEARCH("RH",AG47)))</formula>
    </cfRule>
  </conditionalFormatting>
  <conditionalFormatting sqref="AJ5:AJ50">
    <cfRule type="cellIs" dxfId="1657" priority="32" operator="lessThan">
      <formula>0</formula>
    </cfRule>
  </conditionalFormatting>
  <conditionalFormatting sqref="AL5">
    <cfRule type="cellIs" dxfId="1656" priority="31" operator="lessThan">
      <formula>0</formula>
    </cfRule>
  </conditionalFormatting>
  <conditionalFormatting sqref="AL6:AL50">
    <cfRule type="cellIs" dxfId="1655" priority="30" operator="lessThan">
      <formula>0</formula>
    </cfRule>
  </conditionalFormatting>
  <conditionalFormatting sqref="AG2:AG3">
    <cfRule type="expression" dxfId="1654" priority="10273">
      <formula>WEEKDAY(#REF!,2)=7</formula>
    </cfRule>
  </conditionalFormatting>
  <conditionalFormatting sqref="AH2">
    <cfRule type="duplicateValues" dxfId="1653" priority="10292"/>
  </conditionalFormatting>
  <conditionalFormatting sqref="D82:U82">
    <cfRule type="containsText" dxfId="1652" priority="1" operator="containsText" text="CF">
      <formula>NOT(ISERROR(SEARCH("CF",#REF!)))</formula>
    </cfRule>
    <cfRule type="containsText" dxfId="1651" priority="2" operator="containsText" text="RC">
      <formula>NOT(ISERROR(SEARCH("RC",#REF!)))</formula>
    </cfRule>
    <cfRule type="containsText" dxfId="1650" priority="3" operator="containsText" text="RTT">
      <formula>NOT(ISERROR(SEARCH("RTT",#REF!)))</formula>
    </cfRule>
    <cfRule type="containsText" dxfId="1649" priority="4" operator="containsText" text="RF">
      <formula>NOT(ISERROR(SEARCH("RF",#REF!)))</formula>
    </cfRule>
    <cfRule type="containsText" dxfId="1648" priority="5" operator="containsText" text="FR">
      <formula>NOT(ISERROR(SEARCH("FR",#REF!)))</formula>
    </cfRule>
    <cfRule type="containsText" dxfId="1647" priority="6" operator="containsText" text="HS">
      <formula>NOT(ISERROR(SEARCH("HS",#REF!)))</formula>
    </cfRule>
    <cfRule type="containsText" dxfId="1646" priority="7" operator="containsText" text="CA">
      <formula>NOT(ISERROR(SEARCH("CA",#REF!)))</formula>
    </cfRule>
    <cfRule type="containsText" dxfId="1645" priority="8" operator="containsText" text="RH">
      <formula>NOT(ISERROR(SEARCH("RH",#REF!)))</formula>
    </cfRule>
  </conditionalFormatting>
  <conditionalFormatting sqref="D82:U82">
    <cfRule type="containsText" dxfId="1644" priority="9" operator="containsText" text="JDF">
      <formula>NOT(ISERROR(SEARCH("JDF",#REF!)))</formula>
    </cfRule>
  </conditionalFormatting>
  <printOptions horizontalCentered="1" verticalCentered="1"/>
  <pageMargins left="0.11811023622047245" right="0.11811023622047245" top="0.35433070866141736" bottom="0.15748031496062992" header="0.31496062992125984" footer="0.31496062992125984"/>
  <pageSetup paperSize="8" scale="145" fitToWidth="0" orientation="landscape" r:id="rId1"/>
  <headerFooter scaleWithDoc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649" r:id="rId4" name="Button 1">
              <controlPr defaultSize="0" print="0" autoFill="0" autoPict="0" macro="[0]!Doublons">
                <anchor moveWithCells="1" sizeWithCells="1">
                  <from>
                    <xdr:col>9</xdr:col>
                    <xdr:colOff>123825</xdr:colOff>
                    <xdr:row>0</xdr:row>
                    <xdr:rowOff>0</xdr:rowOff>
                  </from>
                  <to>
                    <xdr:col>20</xdr:col>
                    <xdr:colOff>9525</xdr:colOff>
                    <xdr:row>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0" r:id="rId5" name="Button 2">
              <controlPr defaultSize="0" print="0" autoFill="0" autoPict="0" macro="[0]!Bouton7_Cliquer">
                <anchor moveWithCells="1" sizeWithCells="1">
                  <from>
                    <xdr:col>3</xdr:col>
                    <xdr:colOff>0</xdr:colOff>
                    <xdr:row>0</xdr:row>
                    <xdr:rowOff>28575</xdr:rowOff>
                  </from>
                  <to>
                    <xdr:col>9</xdr:col>
                    <xdr:colOff>133350</xdr:colOff>
                    <xdr:row>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1" r:id="rId6" name="Button 3">
              <controlPr defaultSize="0" print="0" autoFill="0" autoPict="0" macro="[0]!Bouton8_Cliquer">
                <anchor moveWithCells="1" sizeWithCells="1">
                  <from>
                    <xdr:col>26</xdr:col>
                    <xdr:colOff>76200</xdr:colOff>
                    <xdr:row>0</xdr:row>
                    <xdr:rowOff>0</xdr:rowOff>
                  </from>
                  <to>
                    <xdr:col>31</xdr:col>
                    <xdr:colOff>285750</xdr:colOff>
                    <xdr:row>0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2" r:id="rId7" name="Button 4">
              <controlPr defaultSize="0" print="0" autoFill="0" autoPict="0" macro="[0]!Bouton9_Cliquer">
                <anchor moveWithCells="1" sizeWithCells="1">
                  <from>
                    <xdr:col>20</xdr:col>
                    <xdr:colOff>47625</xdr:colOff>
                    <xdr:row>0</xdr:row>
                    <xdr:rowOff>0</xdr:rowOff>
                  </from>
                  <to>
                    <xdr:col>26</xdr:col>
                    <xdr:colOff>66675</xdr:colOff>
                    <xdr:row>0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AAI89"/>
  <sheetViews>
    <sheetView zoomScaleNormal="100" workbookViewId="0">
      <selection activeCell="C5" sqref="C5:C50"/>
    </sheetView>
  </sheetViews>
  <sheetFormatPr baseColWidth="10" defaultRowHeight="15" x14ac:dyDescent="0.25"/>
  <cols>
    <col min="1" max="1" width="26.85546875" customWidth="1"/>
    <col min="2" max="2" width="3.7109375" customWidth="1"/>
    <col min="3" max="3" width="18.140625" customWidth="1"/>
    <col min="4" max="4" width="4.28515625" customWidth="1"/>
    <col min="5" max="5" width="4.85546875" customWidth="1"/>
    <col min="6" max="6" width="3.42578125" customWidth="1"/>
    <col min="7" max="7" width="4.42578125" customWidth="1"/>
    <col min="8" max="9" width="3.42578125" style="1" customWidth="1"/>
    <col min="10" max="10" width="4.28515625" customWidth="1"/>
    <col min="11" max="11" width="4.140625" customWidth="1"/>
    <col min="12" max="12" width="4.28515625" customWidth="1"/>
    <col min="13" max="13" width="3.42578125" customWidth="1"/>
    <col min="14" max="14" width="4.42578125" customWidth="1"/>
    <col min="15" max="16" width="3.42578125" style="1" customWidth="1"/>
    <col min="17" max="17" width="4.85546875" customWidth="1"/>
    <col min="18" max="18" width="4" customWidth="1"/>
    <col min="19" max="19" width="4.140625" customWidth="1"/>
    <col min="20" max="20" width="3.42578125" customWidth="1"/>
    <col min="21" max="21" width="5.28515625" customWidth="1"/>
    <col min="22" max="23" width="3.42578125" style="1" customWidth="1"/>
    <col min="24" max="24" width="4.42578125" customWidth="1"/>
    <col min="25" max="25" width="4.28515625" customWidth="1"/>
    <col min="26" max="26" width="4.42578125" customWidth="1"/>
    <col min="27" max="27" width="3.42578125" customWidth="1"/>
    <col min="28" max="28" width="4.28515625" customWidth="1"/>
    <col min="29" max="30" width="3.42578125" style="1" customWidth="1"/>
    <col min="31" max="33" width="4.42578125" customWidth="1"/>
    <col min="34" max="34" width="5.42578125" customWidth="1"/>
    <col min="35" max="35" width="2" style="6" customWidth="1"/>
    <col min="36" max="39" width="7.42578125" customWidth="1"/>
    <col min="40" max="40" width="2.140625" customWidth="1"/>
    <col min="41" max="63" width="7.42578125" customWidth="1"/>
  </cols>
  <sheetData>
    <row r="1" spans="1:711" ht="32.25" customHeight="1" thickBot="1" x14ac:dyDescent="0.3">
      <c r="A1" s="288" t="s">
        <v>77</v>
      </c>
      <c r="B1" s="289"/>
      <c r="C1" s="290"/>
      <c r="AJ1" s="125" t="s">
        <v>87</v>
      </c>
      <c r="AK1" s="100"/>
      <c r="AL1" s="100"/>
      <c r="AM1" s="102"/>
      <c r="AN1" s="254"/>
      <c r="AO1" s="259" t="s">
        <v>88</v>
      </c>
      <c r="AP1" s="260"/>
      <c r="AQ1" s="260"/>
      <c r="AR1" s="260"/>
      <c r="AS1" s="260"/>
      <c r="AT1" s="260"/>
      <c r="AU1" s="260"/>
      <c r="AV1" s="260"/>
      <c r="AW1" s="260"/>
      <c r="AX1" s="260"/>
      <c r="AY1" s="260"/>
      <c r="AZ1" s="260"/>
      <c r="BA1" s="260"/>
      <c r="BB1" s="260"/>
      <c r="BC1" s="261"/>
    </row>
    <row r="2" spans="1:711" ht="15" customHeight="1" thickBot="1" x14ac:dyDescent="0.3">
      <c r="A2" s="265" t="s">
        <v>34</v>
      </c>
      <c r="B2" s="267"/>
      <c r="C2" s="269">
        <v>43952</v>
      </c>
      <c r="D2" s="193">
        <f>C2</f>
        <v>43952</v>
      </c>
      <c r="E2" s="54">
        <f>D2+1</f>
        <v>43953</v>
      </c>
      <c r="F2" s="54">
        <f t="shared" ref="F2:AH2" si="0">E2+1</f>
        <v>43954</v>
      </c>
      <c r="G2" s="54">
        <f t="shared" si="0"/>
        <v>43955</v>
      </c>
      <c r="H2" s="54">
        <f t="shared" si="0"/>
        <v>43956</v>
      </c>
      <c r="I2" s="54">
        <f t="shared" si="0"/>
        <v>43957</v>
      </c>
      <c r="J2" s="54">
        <f t="shared" si="0"/>
        <v>43958</v>
      </c>
      <c r="K2" s="104">
        <f t="shared" si="0"/>
        <v>43959</v>
      </c>
      <c r="L2" s="54">
        <f t="shared" si="0"/>
        <v>43960</v>
      </c>
      <c r="M2" s="54">
        <f t="shared" si="0"/>
        <v>43961</v>
      </c>
      <c r="N2" s="54">
        <f t="shared" si="0"/>
        <v>43962</v>
      </c>
      <c r="O2" s="54">
        <f t="shared" si="0"/>
        <v>43963</v>
      </c>
      <c r="P2" s="54">
        <f t="shared" si="0"/>
        <v>43964</v>
      </c>
      <c r="Q2" s="54">
        <f t="shared" si="0"/>
        <v>43965</v>
      </c>
      <c r="R2" s="54">
        <f t="shared" si="0"/>
        <v>43966</v>
      </c>
      <c r="S2" s="54">
        <f t="shared" si="0"/>
        <v>43967</v>
      </c>
      <c r="T2" s="54">
        <f t="shared" si="0"/>
        <v>43968</v>
      </c>
      <c r="U2" s="54">
        <f t="shared" si="0"/>
        <v>43969</v>
      </c>
      <c r="V2" s="54">
        <f t="shared" si="0"/>
        <v>43970</v>
      </c>
      <c r="W2" s="54">
        <f t="shared" si="0"/>
        <v>43971</v>
      </c>
      <c r="X2" s="104">
        <f t="shared" si="0"/>
        <v>43972</v>
      </c>
      <c r="Y2" s="54">
        <f t="shared" si="0"/>
        <v>43973</v>
      </c>
      <c r="Z2" s="54">
        <f t="shared" si="0"/>
        <v>43974</v>
      </c>
      <c r="AA2" s="54">
        <f t="shared" si="0"/>
        <v>43975</v>
      </c>
      <c r="AB2" s="54">
        <f t="shared" si="0"/>
        <v>43976</v>
      </c>
      <c r="AC2" s="54">
        <f t="shared" si="0"/>
        <v>43977</v>
      </c>
      <c r="AD2" s="54">
        <f t="shared" si="0"/>
        <v>43978</v>
      </c>
      <c r="AE2" s="54">
        <f t="shared" si="0"/>
        <v>43979</v>
      </c>
      <c r="AF2" s="54">
        <f t="shared" si="0"/>
        <v>43980</v>
      </c>
      <c r="AG2" s="54">
        <f t="shared" si="0"/>
        <v>43981</v>
      </c>
      <c r="AH2" s="128">
        <f t="shared" si="0"/>
        <v>43982</v>
      </c>
      <c r="AI2" s="126"/>
      <c r="AJ2" s="66" t="s">
        <v>55</v>
      </c>
      <c r="AK2" s="70" t="s">
        <v>70</v>
      </c>
      <c r="AL2" s="71" t="s">
        <v>57</v>
      </c>
      <c r="AM2" s="72" t="s">
        <v>58</v>
      </c>
      <c r="AN2" s="255"/>
      <c r="AO2" s="103" t="s">
        <v>82</v>
      </c>
      <c r="AP2" s="97" t="s">
        <v>83</v>
      </c>
      <c r="AQ2" s="97" t="s">
        <v>59</v>
      </c>
      <c r="AR2" s="98" t="s">
        <v>60</v>
      </c>
      <c r="AS2" s="66" t="s">
        <v>84</v>
      </c>
      <c r="AT2" s="99" t="s">
        <v>85</v>
      </c>
      <c r="AU2" s="99" t="s">
        <v>61</v>
      </c>
      <c r="AV2" s="73" t="s">
        <v>62</v>
      </c>
      <c r="AW2" s="99" t="s">
        <v>86</v>
      </c>
      <c r="AX2" s="74" t="s">
        <v>63</v>
      </c>
      <c r="AY2" s="70" t="s">
        <v>64</v>
      </c>
      <c r="AZ2" s="87" t="s">
        <v>81</v>
      </c>
      <c r="BA2" s="84" t="s">
        <v>80</v>
      </c>
      <c r="BB2" s="82" t="s">
        <v>66</v>
      </c>
      <c r="BC2" s="72" t="s">
        <v>67</v>
      </c>
      <c r="AAH2" s="69"/>
      <c r="AAI2">
        <v>1</v>
      </c>
    </row>
    <row r="3" spans="1:711" ht="11.25" customHeight="1" thickBot="1" x14ac:dyDescent="0.3">
      <c r="A3" s="266"/>
      <c r="B3" s="268"/>
      <c r="C3" s="270"/>
      <c r="D3" s="194">
        <f>C2</f>
        <v>43952</v>
      </c>
      <c r="E3" s="52">
        <f>C2+1</f>
        <v>43953</v>
      </c>
      <c r="F3" s="52">
        <f>E2+1</f>
        <v>43954</v>
      </c>
      <c r="G3" s="62">
        <f>F2+1</f>
        <v>43955</v>
      </c>
      <c r="H3" s="62">
        <f>G2+1</f>
        <v>43956</v>
      </c>
      <c r="I3" s="52">
        <f t="shared" ref="I3:AH3" si="1">H2+1</f>
        <v>43957</v>
      </c>
      <c r="J3" s="52">
        <f t="shared" si="1"/>
        <v>43958</v>
      </c>
      <c r="K3" s="105">
        <f t="shared" si="1"/>
        <v>43959</v>
      </c>
      <c r="L3" s="52">
        <f t="shared" si="1"/>
        <v>43960</v>
      </c>
      <c r="M3" s="52">
        <f t="shared" si="1"/>
        <v>43961</v>
      </c>
      <c r="N3" s="52">
        <f t="shared" si="1"/>
        <v>43962</v>
      </c>
      <c r="O3" s="52">
        <f t="shared" si="1"/>
        <v>43963</v>
      </c>
      <c r="P3" s="52">
        <f t="shared" si="1"/>
        <v>43964</v>
      </c>
      <c r="Q3" s="52">
        <f t="shared" si="1"/>
        <v>43965</v>
      </c>
      <c r="R3" s="52">
        <f t="shared" si="1"/>
        <v>43966</v>
      </c>
      <c r="S3" s="52">
        <f t="shared" si="1"/>
        <v>43967</v>
      </c>
      <c r="T3" s="52">
        <f t="shared" si="1"/>
        <v>43968</v>
      </c>
      <c r="U3" s="52">
        <f t="shared" si="1"/>
        <v>43969</v>
      </c>
      <c r="V3" s="52">
        <f t="shared" si="1"/>
        <v>43970</v>
      </c>
      <c r="W3" s="52">
        <f t="shared" si="1"/>
        <v>43971</v>
      </c>
      <c r="X3" s="105">
        <f t="shared" si="1"/>
        <v>43972</v>
      </c>
      <c r="Y3" s="52">
        <f t="shared" si="1"/>
        <v>43973</v>
      </c>
      <c r="Z3" s="52">
        <f t="shared" si="1"/>
        <v>43974</v>
      </c>
      <c r="AA3" s="52">
        <f t="shared" si="1"/>
        <v>43975</v>
      </c>
      <c r="AB3" s="52">
        <f t="shared" si="1"/>
        <v>43976</v>
      </c>
      <c r="AC3" s="52">
        <f t="shared" si="1"/>
        <v>43977</v>
      </c>
      <c r="AD3" s="52">
        <f t="shared" si="1"/>
        <v>43978</v>
      </c>
      <c r="AE3" s="52">
        <f t="shared" si="1"/>
        <v>43979</v>
      </c>
      <c r="AF3" s="62">
        <f t="shared" si="1"/>
        <v>43980</v>
      </c>
      <c r="AG3" s="52">
        <f t="shared" si="1"/>
        <v>43981</v>
      </c>
      <c r="AH3" s="130">
        <f t="shared" si="1"/>
        <v>43982</v>
      </c>
      <c r="AI3" s="127"/>
      <c r="AJ3" s="312" t="s">
        <v>69</v>
      </c>
      <c r="AK3" s="313"/>
      <c r="AL3" s="244" t="s">
        <v>54</v>
      </c>
      <c r="AM3" s="245"/>
      <c r="AN3" s="256"/>
      <c r="AO3" s="247" t="s">
        <v>71</v>
      </c>
      <c r="AP3" s="247"/>
      <c r="AQ3" s="247"/>
      <c r="AR3" s="247"/>
      <c r="AS3" s="251" t="s">
        <v>72</v>
      </c>
      <c r="AT3" s="252"/>
      <c r="AU3" s="252"/>
      <c r="AV3" s="253"/>
      <c r="AW3" s="251" t="s">
        <v>65</v>
      </c>
      <c r="AX3" s="252"/>
      <c r="AY3" s="253"/>
      <c r="AZ3" s="244" t="s">
        <v>68</v>
      </c>
      <c r="BA3" s="246"/>
      <c r="BB3" s="246"/>
      <c r="BC3" s="245"/>
    </row>
    <row r="4" spans="1:711" s="186" customFormat="1" ht="11.25" customHeight="1" thickBot="1" x14ac:dyDescent="0.3">
      <c r="A4" s="3"/>
      <c r="B4" s="3"/>
      <c r="C4" s="2"/>
      <c r="D4" s="190" t="s">
        <v>90</v>
      </c>
      <c r="E4" s="4"/>
      <c r="F4" s="4"/>
      <c r="G4" s="4"/>
      <c r="H4" s="4"/>
      <c r="I4" s="4"/>
      <c r="J4" s="4"/>
      <c r="K4" s="190" t="s">
        <v>90</v>
      </c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190" t="s">
        <v>90</v>
      </c>
      <c r="Y4" s="4"/>
      <c r="Z4" s="4"/>
      <c r="AA4" s="4"/>
      <c r="AB4" s="4"/>
      <c r="AC4" s="4"/>
      <c r="AD4" s="184"/>
      <c r="AE4" s="184"/>
      <c r="AF4" s="184"/>
      <c r="AG4" s="184"/>
      <c r="AH4" s="184"/>
      <c r="AI4" s="4"/>
      <c r="AJ4" s="314" t="s">
        <v>89</v>
      </c>
      <c r="AK4" s="315"/>
      <c r="AL4" s="315"/>
      <c r="AM4" s="316"/>
      <c r="AN4" s="185"/>
      <c r="AO4" s="314" t="s">
        <v>89</v>
      </c>
      <c r="AP4" s="315"/>
      <c r="AQ4" s="315"/>
      <c r="AR4" s="316"/>
      <c r="AS4" s="314" t="s">
        <v>89</v>
      </c>
      <c r="AT4" s="315"/>
      <c r="AU4" s="315"/>
      <c r="AV4" s="316"/>
      <c r="AW4" s="317" t="s">
        <v>89</v>
      </c>
      <c r="AX4" s="318"/>
      <c r="AY4" s="319"/>
      <c r="AZ4" s="314" t="s">
        <v>89</v>
      </c>
      <c r="BA4" s="315"/>
      <c r="BB4" s="315"/>
      <c r="BC4" s="316"/>
    </row>
    <row r="5" spans="1:711" ht="12" customHeight="1" x14ac:dyDescent="0.25">
      <c r="A5" s="25" t="s">
        <v>53</v>
      </c>
      <c r="B5" s="131">
        <v>1</v>
      </c>
      <c r="C5" s="140"/>
      <c r="D5" s="189"/>
      <c r="E5" s="141" t="s">
        <v>56</v>
      </c>
      <c r="F5" s="141" t="s">
        <v>56</v>
      </c>
      <c r="G5" s="141">
        <v>1</v>
      </c>
      <c r="H5" s="141">
        <v>1</v>
      </c>
      <c r="I5" s="141">
        <v>1</v>
      </c>
      <c r="J5" s="141">
        <v>1</v>
      </c>
      <c r="K5" s="189"/>
      <c r="L5" s="141" t="s">
        <v>56</v>
      </c>
      <c r="M5" s="141" t="s">
        <v>56</v>
      </c>
      <c r="N5" s="141">
        <v>1</v>
      </c>
      <c r="O5" s="141">
        <v>1</v>
      </c>
      <c r="P5" s="141">
        <v>1</v>
      </c>
      <c r="Q5" s="141">
        <v>1</v>
      </c>
      <c r="R5" s="141">
        <v>1</v>
      </c>
      <c r="S5" s="141" t="s">
        <v>56</v>
      </c>
      <c r="T5" s="141" t="s">
        <v>56</v>
      </c>
      <c r="U5" s="141">
        <v>1</v>
      </c>
      <c r="V5" s="141">
        <v>1</v>
      </c>
      <c r="W5" s="141">
        <v>1</v>
      </c>
      <c r="X5" s="189"/>
      <c r="Y5" s="141">
        <v>1</v>
      </c>
      <c r="Z5" s="141" t="s">
        <v>56</v>
      </c>
      <c r="AA5" s="141" t="s">
        <v>56</v>
      </c>
      <c r="AB5" s="141">
        <v>1</v>
      </c>
      <c r="AC5" s="141">
        <v>1</v>
      </c>
      <c r="AD5" s="141">
        <v>1</v>
      </c>
      <c r="AE5" s="141">
        <v>1</v>
      </c>
      <c r="AF5" s="141">
        <v>1</v>
      </c>
      <c r="AG5" s="39" t="s">
        <v>56</v>
      </c>
      <c r="AH5" s="39" t="s">
        <v>56</v>
      </c>
      <c r="AI5" s="123"/>
      <c r="AJ5" s="187">
        <f>COUNTIF(D5:AH5,"RTT")+'Avril 2020'!AI5</f>
        <v>0</v>
      </c>
      <c r="AK5" s="188">
        <f>15 -(AJ5)</f>
        <v>15</v>
      </c>
      <c r="AL5" s="71">
        <f>COUNTIF(D5:AH5,"CA")+'Avril 2020'!AK5</f>
        <v>0</v>
      </c>
      <c r="AM5" s="72">
        <f>25 -(AL5)</f>
        <v>25</v>
      </c>
      <c r="AN5" s="309"/>
      <c r="AO5" s="71"/>
      <c r="AP5" s="82"/>
      <c r="AQ5" s="82">
        <f>COUNTIF(E5:AF5,"HS")</f>
        <v>0</v>
      </c>
      <c r="AR5" s="94"/>
      <c r="AS5" s="75"/>
      <c r="AT5" s="76"/>
      <c r="AU5" s="76">
        <f>COUNTIF(G5:AH5,"jdf")</f>
        <v>0</v>
      </c>
      <c r="AV5" s="89"/>
      <c r="AW5" s="157">
        <f ca="1">jaunesNum(B5:AH5)</f>
        <v>3</v>
      </c>
      <c r="AX5" s="122">
        <f>COUNTIF(G5:AJ5,"RF")+'Avril 2020'!AW5</f>
        <v>0</v>
      </c>
      <c r="AY5" s="161">
        <f ca="1">AW5-(AX5)</f>
        <v>3</v>
      </c>
      <c r="AZ5" s="71"/>
      <c r="BA5" s="82">
        <f>(AZ5&gt;2)*1</f>
        <v>0</v>
      </c>
      <c r="BB5" s="82">
        <f>COUNTIF(K5:AL5,"FR")</f>
        <v>0</v>
      </c>
      <c r="BC5" s="72">
        <f>BB5-BA5</f>
        <v>0</v>
      </c>
    </row>
    <row r="6" spans="1:711" ht="12" customHeight="1" x14ac:dyDescent="0.25">
      <c r="A6" s="26" t="s">
        <v>35</v>
      </c>
      <c r="B6" s="132">
        <v>2</v>
      </c>
      <c r="C6" s="143"/>
      <c r="D6" s="119"/>
      <c r="E6" s="39" t="s">
        <v>56</v>
      </c>
      <c r="F6" s="39" t="s">
        <v>56</v>
      </c>
      <c r="G6" s="39">
        <v>2</v>
      </c>
      <c r="H6" s="39">
        <v>2</v>
      </c>
      <c r="I6" s="39">
        <v>2</v>
      </c>
      <c r="J6" s="39">
        <v>2</v>
      </c>
      <c r="K6" s="119"/>
      <c r="L6" s="39" t="s">
        <v>56</v>
      </c>
      <c r="M6" s="39" t="s">
        <v>56</v>
      </c>
      <c r="N6" s="39">
        <v>2</v>
      </c>
      <c r="O6" s="39">
        <v>2</v>
      </c>
      <c r="P6" s="39">
        <v>2</v>
      </c>
      <c r="Q6" s="39">
        <v>2</v>
      </c>
      <c r="R6" s="39">
        <v>2</v>
      </c>
      <c r="S6" s="39" t="s">
        <v>56</v>
      </c>
      <c r="T6" s="39" t="s">
        <v>56</v>
      </c>
      <c r="U6" s="39">
        <v>2</v>
      </c>
      <c r="V6" s="39">
        <v>2</v>
      </c>
      <c r="W6" s="39">
        <v>2</v>
      </c>
      <c r="X6" s="119"/>
      <c r="Y6" s="39">
        <v>2</v>
      </c>
      <c r="Z6" s="39" t="s">
        <v>56</v>
      </c>
      <c r="AA6" s="39" t="s">
        <v>56</v>
      </c>
      <c r="AB6" s="39">
        <v>2</v>
      </c>
      <c r="AC6" s="39">
        <v>2</v>
      </c>
      <c r="AD6" s="39">
        <v>2</v>
      </c>
      <c r="AE6" s="39">
        <v>2</v>
      </c>
      <c r="AF6" s="39">
        <v>2</v>
      </c>
      <c r="AG6" s="39" t="s">
        <v>56</v>
      </c>
      <c r="AH6" s="39" t="s">
        <v>56</v>
      </c>
      <c r="AI6" s="123"/>
      <c r="AJ6" s="187">
        <f>COUNTIF(D6:AH6,"RTT")+'Avril 2020'!AI6</f>
        <v>0</v>
      </c>
      <c r="AK6" s="178">
        <f>15 -(AJ6)</f>
        <v>15</v>
      </c>
      <c r="AL6" s="92">
        <f>COUNTIF(D6:AH6,"CA")+'Avril 2020'!AK6</f>
        <v>0</v>
      </c>
      <c r="AM6" s="167">
        <f>25 -(AL6)</f>
        <v>25</v>
      </c>
      <c r="AN6" s="310"/>
      <c r="AO6" s="92"/>
      <c r="AP6" s="81"/>
      <c r="AQ6" s="81">
        <f>COUNTIF(E6:AF6,"HS")</f>
        <v>0</v>
      </c>
      <c r="AR6" s="95"/>
      <c r="AS6" s="77"/>
      <c r="AT6" s="64"/>
      <c r="AU6" s="64">
        <f>COUNTIF(G6:AH6,"jdf")</f>
        <v>0</v>
      </c>
      <c r="AV6" s="90"/>
      <c r="AW6" s="118">
        <f ca="1">jaunesNum(B6:AH6)</f>
        <v>3</v>
      </c>
      <c r="AX6" s="120">
        <f>COUNTIF(G6:AJ6,"RF")+'Avril 2020'!AW6</f>
        <v>0</v>
      </c>
      <c r="AY6" s="162">
        <f ca="1">AW6-(AX6)</f>
        <v>3</v>
      </c>
      <c r="AZ6" s="92"/>
      <c r="BA6" s="81"/>
      <c r="BB6" s="81">
        <f>COUNTIF(K6:AL6,"FR")</f>
        <v>0</v>
      </c>
      <c r="BC6" s="167"/>
    </row>
    <row r="7" spans="1:711" ht="14.25" customHeight="1" x14ac:dyDescent="0.25">
      <c r="A7" s="27"/>
      <c r="B7" s="42"/>
      <c r="C7" s="145"/>
      <c r="D7" s="119"/>
      <c r="E7" s="39" t="str">
        <f t="shared" ref="E7:F7" si="2">IF(OR(WEEKDAY(E3,2)=6,WEEKDAY(E3,2)=7),"RH","")</f>
        <v>RH</v>
      </c>
      <c r="F7" s="39" t="str">
        <f t="shared" si="2"/>
        <v>RH</v>
      </c>
      <c r="G7" s="39" t="str">
        <f t="shared" ref="G7:AD7" si="3">IF(OR(WEEKDAY(G3,2)=6,WEEKDAY(G3,2)=7),"RH","")</f>
        <v/>
      </c>
      <c r="H7" s="39" t="str">
        <f t="shared" si="3"/>
        <v/>
      </c>
      <c r="I7" s="39" t="str">
        <f t="shared" si="3"/>
        <v/>
      </c>
      <c r="J7" s="39" t="str">
        <f t="shared" ref="J7" si="4">IF(OR(WEEKDAY(J3,2)=6,WEEKDAY(J3,2)=7),"RH","")</f>
        <v/>
      </c>
      <c r="K7" s="119"/>
      <c r="L7" s="39" t="str">
        <f t="shared" ref="L7:M7" si="5">IF(OR(WEEKDAY(L3,2)=6,WEEKDAY(L3,2)=7),"RH","")</f>
        <v>RH</v>
      </c>
      <c r="M7" s="39" t="str">
        <f t="shared" si="5"/>
        <v>RH</v>
      </c>
      <c r="N7" s="39" t="str">
        <f t="shared" si="3"/>
        <v/>
      </c>
      <c r="O7" s="39" t="str">
        <f t="shared" si="3"/>
        <v/>
      </c>
      <c r="P7" s="39" t="str">
        <f t="shared" si="3"/>
        <v/>
      </c>
      <c r="Q7" s="39" t="str">
        <f t="shared" ref="Q7:R7" si="6">IF(OR(WEEKDAY(Q3,2)=6,WEEKDAY(Q3,2)=7),"RH","")</f>
        <v/>
      </c>
      <c r="R7" s="39" t="str">
        <f t="shared" si="6"/>
        <v/>
      </c>
      <c r="S7" s="39" t="str">
        <f t="shared" ref="S7:T7" si="7">IF(OR(WEEKDAY(S3,2)=6,WEEKDAY(S3,2)=7),"RH","")</f>
        <v>RH</v>
      </c>
      <c r="T7" s="39" t="str">
        <f t="shared" si="7"/>
        <v>RH</v>
      </c>
      <c r="U7" s="39" t="str">
        <f t="shared" si="3"/>
        <v/>
      </c>
      <c r="V7" s="39" t="str">
        <f t="shared" si="3"/>
        <v/>
      </c>
      <c r="W7" s="39" t="str">
        <f t="shared" si="3"/>
        <v/>
      </c>
      <c r="X7" s="119"/>
      <c r="Y7" s="39" t="str">
        <f t="shared" ref="Y7" si="8">IF(OR(WEEKDAY(Y3,2)=6,WEEKDAY(Y3,2)=7),"RH","")</f>
        <v/>
      </c>
      <c r="Z7" s="39" t="str">
        <f t="shared" ref="Z7:AA7" si="9">IF(OR(WEEKDAY(Z3,2)=6,WEEKDAY(Z3,2)=7),"RH","")</f>
        <v>RH</v>
      </c>
      <c r="AA7" s="39" t="str">
        <f t="shared" si="9"/>
        <v>RH</v>
      </c>
      <c r="AB7" s="39" t="str">
        <f t="shared" si="3"/>
        <v/>
      </c>
      <c r="AC7" s="39" t="str">
        <f t="shared" si="3"/>
        <v/>
      </c>
      <c r="AD7" s="39" t="str">
        <f t="shared" si="3"/>
        <v/>
      </c>
      <c r="AE7" s="39" t="str">
        <f t="shared" ref="AE7:AF7" si="10">IF(OR(WEEKDAY(AE3,2)=6,WEEKDAY(AE3,2)=7),"RH","")</f>
        <v/>
      </c>
      <c r="AF7" s="39" t="str">
        <f t="shared" si="10"/>
        <v/>
      </c>
      <c r="AG7" s="39" t="str">
        <f t="shared" ref="AG7:AH7" si="11">IF(OR(WEEKDAY(AG3,2)=6,WEEKDAY(AG3,2)=7),"RH","")</f>
        <v>RH</v>
      </c>
      <c r="AH7" s="39" t="str">
        <f t="shared" si="11"/>
        <v>RH</v>
      </c>
      <c r="AI7" s="123"/>
      <c r="AJ7" s="187">
        <f>COUNTIF(D7:AH7,"RTT")+'Avril 2020'!AI7</f>
        <v>0</v>
      </c>
      <c r="AK7" s="178">
        <f t="shared" ref="AK7:AK50" si="12">15 -(AJ7)</f>
        <v>15</v>
      </c>
      <c r="AL7" s="92">
        <f>COUNTIF(D7:AH7,"CA")+'Avril 2020'!AK7</f>
        <v>0</v>
      </c>
      <c r="AM7" s="167">
        <f t="shared" ref="AM7:AM50" si="13">25 -(AL7)</f>
        <v>25</v>
      </c>
      <c r="AN7" s="310"/>
      <c r="AO7" s="92"/>
      <c r="AP7" s="81"/>
      <c r="AQ7" s="81">
        <f>COUNTIF(E7:AF7,"HS")</f>
        <v>0</v>
      </c>
      <c r="AR7" s="95"/>
      <c r="AS7" s="77"/>
      <c r="AT7" s="64"/>
      <c r="AU7" s="64">
        <f>COUNTIF(G7:AH7,"jdf")</f>
        <v>0</v>
      </c>
      <c r="AV7" s="90"/>
      <c r="AW7" s="118">
        <f t="shared" ref="AW7:AW50" ca="1" si="14">jaunesNum(B7:AH7)</f>
        <v>3</v>
      </c>
      <c r="AX7" s="120">
        <f>COUNTIF(G7:AJ7,"RF")+'Avril 2020'!AW7</f>
        <v>0</v>
      </c>
      <c r="AY7" s="162">
        <f t="shared" ref="AY7:AY50" ca="1" si="15">AW7-(AX7)</f>
        <v>3</v>
      </c>
      <c r="AZ7" s="92"/>
      <c r="BA7" s="81"/>
      <c r="BB7" s="81">
        <f>COUNTIF(K7:AL7,"FR")</f>
        <v>0</v>
      </c>
      <c r="BC7" s="167"/>
    </row>
    <row r="8" spans="1:711" ht="12" customHeight="1" x14ac:dyDescent="0.25">
      <c r="A8" s="28" t="s">
        <v>36</v>
      </c>
      <c r="B8" s="43">
        <v>3</v>
      </c>
      <c r="C8" s="145"/>
      <c r="D8" s="119"/>
      <c r="E8" s="39" t="str">
        <f t="shared" ref="E8" si="16">IF(OR(WEEKDAY(E4,2)=6,WEEKDAY(E4,2)=7),"RH","")</f>
        <v>RH</v>
      </c>
      <c r="F8" s="39" t="s">
        <v>56</v>
      </c>
      <c r="G8" s="39">
        <v>3</v>
      </c>
      <c r="H8" s="39">
        <v>3</v>
      </c>
      <c r="I8" s="39">
        <v>3</v>
      </c>
      <c r="J8" s="39">
        <v>3</v>
      </c>
      <c r="K8" s="119"/>
      <c r="L8" s="39" t="str">
        <f t="shared" ref="L8" si="17">IF(OR(WEEKDAY(L4,2)=6,WEEKDAY(L4,2)=7),"RH","")</f>
        <v>RH</v>
      </c>
      <c r="M8" s="39" t="s">
        <v>56</v>
      </c>
      <c r="N8" s="39">
        <v>3</v>
      </c>
      <c r="O8" s="39">
        <v>3</v>
      </c>
      <c r="P8" s="39">
        <v>3</v>
      </c>
      <c r="Q8" s="39">
        <v>3</v>
      </c>
      <c r="R8" s="39">
        <v>3</v>
      </c>
      <c r="S8" s="39" t="str">
        <f t="shared" ref="S8" si="18">IF(OR(WEEKDAY(S4,2)=6,WEEKDAY(S4,2)=7),"RH","")</f>
        <v>RH</v>
      </c>
      <c r="T8" s="39" t="s">
        <v>56</v>
      </c>
      <c r="U8" s="39">
        <v>3</v>
      </c>
      <c r="V8" s="39">
        <v>3</v>
      </c>
      <c r="W8" s="39">
        <v>3</v>
      </c>
      <c r="X8" s="119"/>
      <c r="Y8" s="39">
        <v>3</v>
      </c>
      <c r="Z8" s="39" t="str">
        <f t="shared" ref="Z8" si="19">IF(OR(WEEKDAY(Z4,2)=6,WEEKDAY(Z4,2)=7),"RH","")</f>
        <v>RH</v>
      </c>
      <c r="AA8" s="39" t="s">
        <v>56</v>
      </c>
      <c r="AB8" s="39">
        <v>3</v>
      </c>
      <c r="AC8" s="39">
        <v>3</v>
      </c>
      <c r="AD8" s="39">
        <v>3</v>
      </c>
      <c r="AE8" s="39">
        <v>3</v>
      </c>
      <c r="AF8" s="39">
        <v>3</v>
      </c>
      <c r="AG8" s="39" t="str">
        <f t="shared" ref="AG8" si="20">IF(OR(WEEKDAY(AG4,2)=6,WEEKDAY(AG4,2)=7),"RH","")</f>
        <v>RH</v>
      </c>
      <c r="AH8" s="39" t="s">
        <v>56</v>
      </c>
      <c r="AI8" s="123"/>
      <c r="AJ8" s="187">
        <f>COUNTIF(D8:AH8,"RTT")+'Avril 2020'!AI8</f>
        <v>0</v>
      </c>
      <c r="AK8" s="178">
        <f t="shared" si="12"/>
        <v>15</v>
      </c>
      <c r="AL8" s="92">
        <f>COUNTIF(D8:AH8,"CA")+'Avril 2020'!AK8</f>
        <v>0</v>
      </c>
      <c r="AM8" s="167">
        <f t="shared" si="13"/>
        <v>25</v>
      </c>
      <c r="AN8" s="310"/>
      <c r="AO8" s="92"/>
      <c r="AP8" s="81"/>
      <c r="AQ8" s="81">
        <f>COUNTIF(E8:AF8,"HS")</f>
        <v>0</v>
      </c>
      <c r="AR8" s="95"/>
      <c r="AS8" s="77"/>
      <c r="AT8" s="64"/>
      <c r="AU8" s="64">
        <f>COUNTIF(G8:AH8,"jdf")</f>
        <v>0</v>
      </c>
      <c r="AV8" s="90"/>
      <c r="AW8" s="118">
        <f t="shared" ca="1" si="14"/>
        <v>3</v>
      </c>
      <c r="AX8" s="120">
        <f>COUNTIF(G8:AJ8,"RF")+'Avril 2020'!AW8</f>
        <v>0</v>
      </c>
      <c r="AY8" s="162">
        <f t="shared" ca="1" si="15"/>
        <v>3</v>
      </c>
      <c r="AZ8" s="92"/>
      <c r="BA8" s="81"/>
      <c r="BB8" s="81">
        <f>COUNTIF(K8:AL8,"FR")</f>
        <v>0</v>
      </c>
      <c r="BC8" s="167"/>
    </row>
    <row r="9" spans="1:711" ht="12" customHeight="1" thickBot="1" x14ac:dyDescent="0.3">
      <c r="A9" s="29" t="s">
        <v>52</v>
      </c>
      <c r="B9" s="43">
        <v>4</v>
      </c>
      <c r="C9" s="145"/>
      <c r="D9" s="119"/>
      <c r="E9" s="39" t="s">
        <v>56</v>
      </c>
      <c r="F9" s="39" t="s">
        <v>56</v>
      </c>
      <c r="G9" s="39">
        <v>4</v>
      </c>
      <c r="H9" s="39">
        <v>4</v>
      </c>
      <c r="I9" s="39">
        <v>4</v>
      </c>
      <c r="J9" s="39">
        <v>4</v>
      </c>
      <c r="K9" s="119"/>
      <c r="L9" s="39" t="s">
        <v>56</v>
      </c>
      <c r="M9" s="39" t="s">
        <v>56</v>
      </c>
      <c r="N9" s="39">
        <v>4</v>
      </c>
      <c r="O9" s="39">
        <v>4</v>
      </c>
      <c r="P9" s="39">
        <v>4</v>
      </c>
      <c r="Q9" s="39">
        <v>4</v>
      </c>
      <c r="R9" s="39">
        <v>4</v>
      </c>
      <c r="S9" s="39" t="s">
        <v>56</v>
      </c>
      <c r="T9" s="39" t="s">
        <v>56</v>
      </c>
      <c r="U9" s="39">
        <v>4</v>
      </c>
      <c r="V9" s="39">
        <v>4</v>
      </c>
      <c r="W9" s="39">
        <v>4</v>
      </c>
      <c r="X9" s="119"/>
      <c r="Y9" s="39">
        <v>4</v>
      </c>
      <c r="Z9" s="39" t="s">
        <v>56</v>
      </c>
      <c r="AA9" s="39" t="s">
        <v>56</v>
      </c>
      <c r="AB9" s="39">
        <v>4</v>
      </c>
      <c r="AC9" s="39">
        <v>4</v>
      </c>
      <c r="AD9" s="39">
        <v>4</v>
      </c>
      <c r="AE9" s="39">
        <v>4</v>
      </c>
      <c r="AF9" s="39">
        <v>4</v>
      </c>
      <c r="AG9" s="39" t="s">
        <v>56</v>
      </c>
      <c r="AH9" s="39" t="s">
        <v>56</v>
      </c>
      <c r="AI9" s="123"/>
      <c r="AJ9" s="187">
        <f>COUNTIF(D9:AH9,"RTT")+'Avril 2020'!AI9</f>
        <v>0</v>
      </c>
      <c r="AK9" s="178">
        <f t="shared" si="12"/>
        <v>15</v>
      </c>
      <c r="AL9" s="92">
        <f>COUNTIF(D9:AH9,"CA")+'Avril 2020'!AK9</f>
        <v>0</v>
      </c>
      <c r="AM9" s="167">
        <f t="shared" si="13"/>
        <v>25</v>
      </c>
      <c r="AN9" s="310"/>
      <c r="AO9" s="92"/>
      <c r="AP9" s="81"/>
      <c r="AQ9" s="81">
        <f>COUNTIF(E9:AF9,"HS")</f>
        <v>0</v>
      </c>
      <c r="AR9" s="95"/>
      <c r="AS9" s="77"/>
      <c r="AT9" s="64"/>
      <c r="AU9" s="64">
        <f>COUNTIF(G9:AH9,"jdf")</f>
        <v>0</v>
      </c>
      <c r="AV9" s="90"/>
      <c r="AW9" s="118">
        <f t="shared" ca="1" si="14"/>
        <v>3</v>
      </c>
      <c r="AX9" s="120">
        <f>COUNTIF(G9:AJ9,"RF")+'Avril 2020'!AW9</f>
        <v>0</v>
      </c>
      <c r="AY9" s="162">
        <f t="shared" ca="1" si="15"/>
        <v>3</v>
      </c>
      <c r="AZ9" s="92"/>
      <c r="BA9" s="81"/>
      <c r="BB9" s="81">
        <f>COUNTIF(K9:AL9,"FR")</f>
        <v>0</v>
      </c>
      <c r="BC9" s="167"/>
    </row>
    <row r="10" spans="1:711" ht="2.25" customHeight="1" thickBot="1" x14ac:dyDescent="0.3">
      <c r="A10" s="12"/>
      <c r="B10" s="42"/>
      <c r="C10" s="146"/>
      <c r="D10" s="119"/>
      <c r="E10" s="39"/>
      <c r="F10" s="39"/>
      <c r="G10" s="39"/>
      <c r="H10" s="39"/>
      <c r="I10" s="39"/>
      <c r="J10" s="39"/>
      <c r="K10" s="11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11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123"/>
      <c r="AJ10" s="187">
        <f>COUNTIF(D10:AH10,"RTT")+'Avril 2020'!AI10</f>
        <v>0</v>
      </c>
      <c r="AK10" s="178"/>
      <c r="AL10" s="92">
        <f>COUNTIF(D10:AH10,"CA")+'Avril 2020'!AK10</f>
        <v>0</v>
      </c>
      <c r="AM10" s="167"/>
      <c r="AN10" s="310"/>
      <c r="AO10" s="92"/>
      <c r="AP10" s="81"/>
      <c r="AQ10" s="81"/>
      <c r="AR10" s="95"/>
      <c r="AS10" s="77"/>
      <c r="AT10" s="64"/>
      <c r="AU10" s="64"/>
      <c r="AV10" s="90"/>
      <c r="AW10" s="118"/>
      <c r="AX10" s="120">
        <f>COUNTIF(G10:AJ10,"RF")+'Avril 2020'!AW10</f>
        <v>0</v>
      </c>
      <c r="AY10" s="163"/>
      <c r="AZ10" s="92"/>
      <c r="BA10" s="81"/>
      <c r="BB10" s="81"/>
      <c r="BC10" s="167"/>
    </row>
    <row r="11" spans="1:711" s="1" customFormat="1" ht="12" customHeight="1" thickBot="1" x14ac:dyDescent="0.3">
      <c r="A11" s="30" t="s">
        <v>37</v>
      </c>
      <c r="B11" s="133">
        <v>5</v>
      </c>
      <c r="C11" s="147"/>
      <c r="D11" s="119"/>
      <c r="E11" s="39" t="s">
        <v>56</v>
      </c>
      <c r="F11" s="39" t="s">
        <v>56</v>
      </c>
      <c r="G11" s="39">
        <v>5</v>
      </c>
      <c r="H11" s="39">
        <v>5</v>
      </c>
      <c r="I11" s="39">
        <v>5</v>
      </c>
      <c r="J11" s="39">
        <v>5</v>
      </c>
      <c r="K11" s="119"/>
      <c r="L11" s="39" t="s">
        <v>56</v>
      </c>
      <c r="M11" s="39" t="s">
        <v>56</v>
      </c>
      <c r="N11" s="39">
        <v>5</v>
      </c>
      <c r="O11" s="39">
        <v>5</v>
      </c>
      <c r="P11" s="39">
        <v>5</v>
      </c>
      <c r="Q11" s="39">
        <v>5</v>
      </c>
      <c r="R11" s="39">
        <v>5</v>
      </c>
      <c r="S11" s="39" t="s">
        <v>56</v>
      </c>
      <c r="T11" s="39" t="s">
        <v>56</v>
      </c>
      <c r="U11" s="39">
        <v>5</v>
      </c>
      <c r="V11" s="39">
        <v>5</v>
      </c>
      <c r="W11" s="39">
        <v>5</v>
      </c>
      <c r="X11" s="119"/>
      <c r="Y11" s="39">
        <v>5</v>
      </c>
      <c r="Z11" s="39" t="s">
        <v>56</v>
      </c>
      <c r="AA11" s="39" t="s">
        <v>56</v>
      </c>
      <c r="AB11" s="39">
        <v>5</v>
      </c>
      <c r="AC11" s="39">
        <v>5</v>
      </c>
      <c r="AD11" s="39">
        <v>5</v>
      </c>
      <c r="AE11" s="39">
        <v>5</v>
      </c>
      <c r="AF11" s="39">
        <v>5</v>
      </c>
      <c r="AG11" s="39" t="s">
        <v>56</v>
      </c>
      <c r="AH11" s="39" t="s">
        <v>56</v>
      </c>
      <c r="AI11" s="123"/>
      <c r="AJ11" s="187">
        <f>COUNTIF(D11:AH11,"RTT")+'Avril 2020'!AI11</f>
        <v>0</v>
      </c>
      <c r="AK11" s="178">
        <f t="shared" si="12"/>
        <v>15</v>
      </c>
      <c r="AL11" s="92">
        <f>COUNTIF(D11:AH11,"CA")+'Avril 2020'!AK11</f>
        <v>0</v>
      </c>
      <c r="AM11" s="167">
        <f t="shared" si="13"/>
        <v>25</v>
      </c>
      <c r="AN11" s="310"/>
      <c r="AO11" s="92"/>
      <c r="AP11" s="81"/>
      <c r="AQ11" s="81">
        <f>COUNTIF(E11:AF11,"HS")</f>
        <v>0</v>
      </c>
      <c r="AR11" s="95"/>
      <c r="AS11" s="77"/>
      <c r="AT11" s="64"/>
      <c r="AU11" s="64">
        <f>COUNTIF(G11:AH11,"jdf")</f>
        <v>0</v>
      </c>
      <c r="AV11" s="90"/>
      <c r="AW11" s="118">
        <f ca="1">jaunesNum(B11:AH11)</f>
        <v>3</v>
      </c>
      <c r="AX11" s="120">
        <f>COUNTIF(G11:AJ11,"RF")+'Avril 2020'!AW11</f>
        <v>0</v>
      </c>
      <c r="AY11" s="162">
        <f t="shared" ca="1" si="15"/>
        <v>3</v>
      </c>
      <c r="AZ11" s="92"/>
      <c r="BA11" s="81"/>
      <c r="BB11" s="81">
        <f>COUNTIF(K11:AL11,"FR")</f>
        <v>0</v>
      </c>
      <c r="BC11" s="167"/>
    </row>
    <row r="12" spans="1:711" s="5" customFormat="1" ht="12" customHeight="1" x14ac:dyDescent="0.25">
      <c r="A12" s="31" t="s">
        <v>38</v>
      </c>
      <c r="B12" s="43">
        <v>6</v>
      </c>
      <c r="C12" s="148"/>
      <c r="D12" s="119"/>
      <c r="E12" s="39" t="s">
        <v>56</v>
      </c>
      <c r="F12" s="39" t="s">
        <v>56</v>
      </c>
      <c r="G12" s="39">
        <v>6</v>
      </c>
      <c r="H12" s="39">
        <v>6</v>
      </c>
      <c r="I12" s="39">
        <v>6</v>
      </c>
      <c r="J12" s="39">
        <v>6</v>
      </c>
      <c r="K12" s="119"/>
      <c r="L12" s="39" t="s">
        <v>56</v>
      </c>
      <c r="M12" s="39" t="s">
        <v>56</v>
      </c>
      <c r="N12" s="39">
        <v>6</v>
      </c>
      <c r="O12" s="39">
        <v>6</v>
      </c>
      <c r="P12" s="39">
        <v>6</v>
      </c>
      <c r="Q12" s="39">
        <v>6</v>
      </c>
      <c r="R12" s="39">
        <v>6</v>
      </c>
      <c r="S12" s="39" t="s">
        <v>56</v>
      </c>
      <c r="T12" s="39" t="s">
        <v>56</v>
      </c>
      <c r="U12" s="39">
        <v>6</v>
      </c>
      <c r="V12" s="39">
        <v>6</v>
      </c>
      <c r="W12" s="39">
        <v>6</v>
      </c>
      <c r="X12" s="119"/>
      <c r="Y12" s="39">
        <v>6</v>
      </c>
      <c r="Z12" s="39" t="s">
        <v>56</v>
      </c>
      <c r="AA12" s="39" t="s">
        <v>56</v>
      </c>
      <c r="AB12" s="39">
        <v>6</v>
      </c>
      <c r="AC12" s="39">
        <v>6</v>
      </c>
      <c r="AD12" s="39">
        <v>6</v>
      </c>
      <c r="AE12" s="39">
        <v>6</v>
      </c>
      <c r="AF12" s="39">
        <v>6</v>
      </c>
      <c r="AG12" s="39" t="s">
        <v>56</v>
      </c>
      <c r="AH12" s="39" t="s">
        <v>56</v>
      </c>
      <c r="AI12" s="123"/>
      <c r="AJ12" s="187">
        <f>COUNTIF(D12:AH12,"RTT")+'Avril 2020'!AI12</f>
        <v>0</v>
      </c>
      <c r="AK12" s="178">
        <f t="shared" si="12"/>
        <v>15</v>
      </c>
      <c r="AL12" s="92">
        <f>COUNTIF(D12:AH12,"CA")+'Avril 2020'!AK12</f>
        <v>0</v>
      </c>
      <c r="AM12" s="167">
        <f t="shared" si="13"/>
        <v>25</v>
      </c>
      <c r="AN12" s="310"/>
      <c r="AO12" s="92"/>
      <c r="AP12" s="81"/>
      <c r="AQ12" s="81">
        <f>COUNTIF(E12:AF12,"HS")</f>
        <v>0</v>
      </c>
      <c r="AR12" s="95"/>
      <c r="AS12" s="77"/>
      <c r="AT12" s="64"/>
      <c r="AU12" s="64">
        <f>COUNTIF(G12:AH12,"jdf")</f>
        <v>0</v>
      </c>
      <c r="AV12" s="90"/>
      <c r="AW12" s="118">
        <f t="shared" ca="1" si="14"/>
        <v>3</v>
      </c>
      <c r="AX12" s="120">
        <f>COUNTIF(G12:AJ12,"RF")+'Avril 2020'!AW12</f>
        <v>0</v>
      </c>
      <c r="AY12" s="162">
        <f t="shared" ca="1" si="15"/>
        <v>3</v>
      </c>
      <c r="AZ12" s="92"/>
      <c r="BA12" s="81"/>
      <c r="BB12" s="81">
        <f>COUNTIF(K12:AL12,"FR")</f>
        <v>0</v>
      </c>
      <c r="BC12" s="167"/>
    </row>
    <row r="13" spans="1:711" ht="12" customHeight="1" thickBot="1" x14ac:dyDescent="0.3">
      <c r="A13" s="32" t="s">
        <v>39</v>
      </c>
      <c r="B13" s="132">
        <v>7</v>
      </c>
      <c r="C13" s="149"/>
      <c r="D13" s="119"/>
      <c r="E13" s="39" t="s">
        <v>56</v>
      </c>
      <c r="F13" s="39" t="s">
        <v>56</v>
      </c>
      <c r="G13" s="39">
        <v>7</v>
      </c>
      <c r="H13" s="39">
        <v>7</v>
      </c>
      <c r="I13" s="39">
        <v>7</v>
      </c>
      <c r="J13" s="39">
        <v>7</v>
      </c>
      <c r="K13" s="119"/>
      <c r="L13" s="39" t="s">
        <v>56</v>
      </c>
      <c r="M13" s="39" t="s">
        <v>56</v>
      </c>
      <c r="N13" s="39">
        <v>7</v>
      </c>
      <c r="O13" s="39">
        <v>7</v>
      </c>
      <c r="P13" s="39">
        <v>7</v>
      </c>
      <c r="Q13" s="39">
        <v>7</v>
      </c>
      <c r="R13" s="39">
        <v>7</v>
      </c>
      <c r="S13" s="39" t="s">
        <v>56</v>
      </c>
      <c r="T13" s="39" t="s">
        <v>56</v>
      </c>
      <c r="U13" s="39">
        <v>7</v>
      </c>
      <c r="V13" s="39">
        <v>7</v>
      </c>
      <c r="W13" s="39">
        <v>7</v>
      </c>
      <c r="X13" s="119"/>
      <c r="Y13" s="39">
        <v>7</v>
      </c>
      <c r="Z13" s="39" t="s">
        <v>56</v>
      </c>
      <c r="AA13" s="39" t="s">
        <v>56</v>
      </c>
      <c r="AB13" s="39">
        <v>7</v>
      </c>
      <c r="AC13" s="39">
        <v>7</v>
      </c>
      <c r="AD13" s="39">
        <v>7</v>
      </c>
      <c r="AE13" s="39">
        <v>7</v>
      </c>
      <c r="AF13" s="39">
        <v>7</v>
      </c>
      <c r="AG13" s="39" t="s">
        <v>56</v>
      </c>
      <c r="AH13" s="39" t="s">
        <v>56</v>
      </c>
      <c r="AI13" s="123"/>
      <c r="AJ13" s="187">
        <f>COUNTIF(D13:AH13,"RTT")+'Avril 2020'!AI13</f>
        <v>0</v>
      </c>
      <c r="AK13" s="178">
        <f t="shared" si="12"/>
        <v>15</v>
      </c>
      <c r="AL13" s="92">
        <f>COUNTIF(D13:AH13,"CA")+'Avril 2020'!AK13</f>
        <v>0</v>
      </c>
      <c r="AM13" s="167">
        <f t="shared" si="13"/>
        <v>25</v>
      </c>
      <c r="AN13" s="310"/>
      <c r="AO13" s="92"/>
      <c r="AP13" s="81"/>
      <c r="AQ13" s="81">
        <f>COUNTIF(E13:AF13,"HS")</f>
        <v>0</v>
      </c>
      <c r="AR13" s="95"/>
      <c r="AS13" s="77"/>
      <c r="AT13" s="64"/>
      <c r="AU13" s="64">
        <f>COUNTIF(G13:AH13,"jdf")</f>
        <v>0</v>
      </c>
      <c r="AV13" s="90"/>
      <c r="AW13" s="118">
        <f t="shared" ca="1" si="14"/>
        <v>3</v>
      </c>
      <c r="AX13" s="120">
        <f>COUNTIF(G13:AJ13,"RF")+'Avril 2020'!AW13</f>
        <v>0</v>
      </c>
      <c r="AY13" s="162">
        <f t="shared" ca="1" si="15"/>
        <v>3</v>
      </c>
      <c r="AZ13" s="92"/>
      <c r="BA13" s="81"/>
      <c r="BB13" s="81">
        <f>COUNTIF(K13:AL13,"FR")</f>
        <v>0</v>
      </c>
      <c r="BC13" s="167"/>
    </row>
    <row r="14" spans="1:711" ht="1.5" customHeight="1" thickBot="1" x14ac:dyDescent="0.3">
      <c r="A14" s="13"/>
      <c r="B14" s="46"/>
      <c r="C14" s="150"/>
      <c r="D14" s="119"/>
      <c r="E14" s="39"/>
      <c r="F14" s="39"/>
      <c r="G14" s="39"/>
      <c r="H14" s="39"/>
      <c r="I14" s="39"/>
      <c r="J14" s="39"/>
      <c r="K14" s="11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11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123"/>
      <c r="AJ14" s="187">
        <f>COUNTIF(D14:AH14,"RTT")+'Avril 2020'!AI14</f>
        <v>0</v>
      </c>
      <c r="AK14" s="178"/>
      <c r="AL14" s="92">
        <f>COUNTIF(D14:AH14,"CA")+'Avril 2020'!AK14</f>
        <v>0</v>
      </c>
      <c r="AM14" s="167"/>
      <c r="AN14" s="310"/>
      <c r="AO14" s="92"/>
      <c r="AP14" s="81"/>
      <c r="AQ14" s="81"/>
      <c r="AR14" s="95"/>
      <c r="AS14" s="77"/>
      <c r="AT14" s="64"/>
      <c r="AU14" s="64"/>
      <c r="AV14" s="90"/>
      <c r="AW14" s="118"/>
      <c r="AX14" s="120">
        <f>COUNTIF(G14:AJ14,"RF")+'Avril 2020'!AW14</f>
        <v>0</v>
      </c>
      <c r="AY14" s="163"/>
      <c r="AZ14" s="92"/>
      <c r="BA14" s="81"/>
      <c r="BB14" s="81"/>
      <c r="BC14" s="167"/>
    </row>
    <row r="15" spans="1:711" ht="12" customHeight="1" thickBot="1" x14ac:dyDescent="0.3">
      <c r="A15" s="33" t="s">
        <v>40</v>
      </c>
      <c r="B15" s="134">
        <v>8</v>
      </c>
      <c r="C15" s="145"/>
      <c r="D15" s="119"/>
      <c r="E15" s="39" t="s">
        <v>56</v>
      </c>
      <c r="F15" s="39" t="s">
        <v>56</v>
      </c>
      <c r="G15" s="39">
        <v>8</v>
      </c>
      <c r="H15" s="39">
        <v>8</v>
      </c>
      <c r="I15" s="39">
        <v>8</v>
      </c>
      <c r="J15" s="39">
        <v>8</v>
      </c>
      <c r="K15" s="119"/>
      <c r="L15" s="39" t="s">
        <v>56</v>
      </c>
      <c r="M15" s="39" t="s">
        <v>56</v>
      </c>
      <c r="N15" s="39">
        <v>8</v>
      </c>
      <c r="O15" s="39">
        <v>8</v>
      </c>
      <c r="P15" s="39">
        <v>8</v>
      </c>
      <c r="Q15" s="39">
        <v>8</v>
      </c>
      <c r="R15" s="39">
        <v>8</v>
      </c>
      <c r="S15" s="39" t="s">
        <v>56</v>
      </c>
      <c r="T15" s="39" t="s">
        <v>56</v>
      </c>
      <c r="U15" s="39">
        <v>8</v>
      </c>
      <c r="V15" s="39">
        <v>8</v>
      </c>
      <c r="W15" s="39">
        <v>8</v>
      </c>
      <c r="X15" s="119"/>
      <c r="Y15" s="39">
        <v>8</v>
      </c>
      <c r="Z15" s="39" t="s">
        <v>56</v>
      </c>
      <c r="AA15" s="39" t="s">
        <v>56</v>
      </c>
      <c r="AB15" s="39">
        <v>8</v>
      </c>
      <c r="AC15" s="39">
        <v>8</v>
      </c>
      <c r="AD15" s="39">
        <v>8</v>
      </c>
      <c r="AE15" s="39">
        <v>8</v>
      </c>
      <c r="AF15" s="39">
        <v>8</v>
      </c>
      <c r="AG15" s="39" t="s">
        <v>56</v>
      </c>
      <c r="AH15" s="39" t="s">
        <v>56</v>
      </c>
      <c r="AI15" s="123"/>
      <c r="AJ15" s="187">
        <f>COUNTIF(D15:AH15,"RTT")+'Avril 2020'!AI15</f>
        <v>0</v>
      </c>
      <c r="AK15" s="178">
        <f t="shared" si="12"/>
        <v>15</v>
      </c>
      <c r="AL15" s="92">
        <f>COUNTIF(D15:AH15,"CA")+'Avril 2020'!AK15</f>
        <v>0</v>
      </c>
      <c r="AM15" s="167">
        <f t="shared" si="13"/>
        <v>25</v>
      </c>
      <c r="AN15" s="310"/>
      <c r="AO15" s="92"/>
      <c r="AP15" s="81"/>
      <c r="AQ15" s="81">
        <f t="shared" ref="AQ15:AQ24" si="21">COUNTIF(E15:AF15,"HS")</f>
        <v>0</v>
      </c>
      <c r="AR15" s="95"/>
      <c r="AS15" s="77"/>
      <c r="AT15" s="64"/>
      <c r="AU15" s="64">
        <f t="shared" ref="AU15:AU24" si="22">COUNTIF(G15:AH15,"jdf")</f>
        <v>0</v>
      </c>
      <c r="AV15" s="90"/>
      <c r="AW15" s="118">
        <f ca="1">jaunesNum(B15:AH15)</f>
        <v>3</v>
      </c>
      <c r="AX15" s="120">
        <f>COUNTIF(G15:AJ15,"RF")+'Avril 2020'!AW15</f>
        <v>0</v>
      </c>
      <c r="AY15" s="162">
        <f t="shared" ca="1" si="15"/>
        <v>3</v>
      </c>
      <c r="AZ15" s="92"/>
      <c r="BA15" s="81"/>
      <c r="BB15" s="81">
        <f t="shared" ref="BB15:BB24" si="23">COUNTIF(K15:AL15,"FR")</f>
        <v>0</v>
      </c>
      <c r="BC15" s="167"/>
    </row>
    <row r="16" spans="1:711" ht="12" customHeight="1" x14ac:dyDescent="0.25">
      <c r="A16" s="271" t="s">
        <v>41</v>
      </c>
      <c r="B16" s="134">
        <v>9</v>
      </c>
      <c r="C16" s="149"/>
      <c r="D16" s="119" t="str">
        <f t="shared" ref="D16:AH16" si="24">IF(OR(WEEKDAY(D3,2)=6,WEEKDAY(D3,2)=7,WEEKDAY(D3,2)=2),"RH","")</f>
        <v/>
      </c>
      <c r="E16" s="39" t="str">
        <f t="shared" si="24"/>
        <v>RH</v>
      </c>
      <c r="F16" s="39" t="str">
        <f t="shared" si="24"/>
        <v>RH</v>
      </c>
      <c r="G16" s="39" t="str">
        <f t="shared" si="24"/>
        <v/>
      </c>
      <c r="H16" s="39" t="str">
        <f t="shared" si="24"/>
        <v>RH</v>
      </c>
      <c r="I16" s="39" t="str">
        <f t="shared" si="24"/>
        <v/>
      </c>
      <c r="J16" s="39" t="str">
        <f t="shared" si="24"/>
        <v/>
      </c>
      <c r="K16" s="119" t="str">
        <f t="shared" si="24"/>
        <v/>
      </c>
      <c r="L16" s="39" t="str">
        <f t="shared" si="24"/>
        <v>RH</v>
      </c>
      <c r="M16" s="39" t="str">
        <f t="shared" si="24"/>
        <v>RH</v>
      </c>
      <c r="N16" s="39" t="str">
        <f t="shared" si="24"/>
        <v/>
      </c>
      <c r="O16" s="39" t="str">
        <f t="shared" si="24"/>
        <v>RH</v>
      </c>
      <c r="P16" s="39" t="str">
        <f t="shared" si="24"/>
        <v/>
      </c>
      <c r="Q16" s="39" t="str">
        <f t="shared" si="24"/>
        <v/>
      </c>
      <c r="R16" s="39" t="str">
        <f t="shared" si="24"/>
        <v/>
      </c>
      <c r="S16" s="39" t="str">
        <f t="shared" si="24"/>
        <v>RH</v>
      </c>
      <c r="T16" s="39" t="str">
        <f t="shared" si="24"/>
        <v>RH</v>
      </c>
      <c r="U16" s="39" t="str">
        <f t="shared" si="24"/>
        <v/>
      </c>
      <c r="V16" s="39" t="str">
        <f t="shared" si="24"/>
        <v>RH</v>
      </c>
      <c r="W16" s="39" t="str">
        <f t="shared" si="24"/>
        <v/>
      </c>
      <c r="X16" s="119" t="str">
        <f t="shared" si="24"/>
        <v/>
      </c>
      <c r="Y16" s="39" t="str">
        <f t="shared" si="24"/>
        <v/>
      </c>
      <c r="Z16" s="39" t="str">
        <f t="shared" si="24"/>
        <v>RH</v>
      </c>
      <c r="AA16" s="39" t="str">
        <f t="shared" si="24"/>
        <v>RH</v>
      </c>
      <c r="AB16" s="39" t="str">
        <f t="shared" si="24"/>
        <v/>
      </c>
      <c r="AC16" s="39" t="str">
        <f t="shared" si="24"/>
        <v>RH</v>
      </c>
      <c r="AD16" s="39" t="str">
        <f t="shared" si="24"/>
        <v/>
      </c>
      <c r="AE16" s="39" t="str">
        <f t="shared" si="24"/>
        <v/>
      </c>
      <c r="AF16" s="39" t="str">
        <f t="shared" si="24"/>
        <v/>
      </c>
      <c r="AG16" s="39" t="str">
        <f t="shared" si="24"/>
        <v>RH</v>
      </c>
      <c r="AH16" s="144" t="str">
        <f t="shared" si="24"/>
        <v>RH</v>
      </c>
      <c r="AI16" s="123"/>
      <c r="AJ16" s="187">
        <f>COUNTIF(D16:AH16,"RTT")+'Avril 2020'!AI16</f>
        <v>0</v>
      </c>
      <c r="AK16" s="178">
        <f t="shared" si="12"/>
        <v>15</v>
      </c>
      <c r="AL16" s="92">
        <f>COUNTIF(D16:AH16,"CA")+'Avril 2020'!AK16</f>
        <v>0</v>
      </c>
      <c r="AM16" s="167">
        <f t="shared" si="13"/>
        <v>25</v>
      </c>
      <c r="AN16" s="310"/>
      <c r="AO16" s="92"/>
      <c r="AP16" s="81"/>
      <c r="AQ16" s="81">
        <f t="shared" si="21"/>
        <v>0</v>
      </c>
      <c r="AR16" s="95"/>
      <c r="AS16" s="77"/>
      <c r="AT16" s="64"/>
      <c r="AU16" s="64">
        <f t="shared" si="22"/>
        <v>0</v>
      </c>
      <c r="AV16" s="90"/>
      <c r="AW16" s="118">
        <f t="shared" ca="1" si="14"/>
        <v>0</v>
      </c>
      <c r="AX16" s="120">
        <f>COUNTIF(G16:AJ16,"RF")+'Avril 2020'!AW16</f>
        <v>0</v>
      </c>
      <c r="AY16" s="162">
        <f t="shared" ca="1" si="15"/>
        <v>0</v>
      </c>
      <c r="AZ16" s="92"/>
      <c r="BA16" s="81"/>
      <c r="BB16" s="81">
        <f t="shared" si="23"/>
        <v>0</v>
      </c>
      <c r="BC16" s="167"/>
    </row>
    <row r="17" spans="1:55" ht="12" customHeight="1" x14ac:dyDescent="0.25">
      <c r="A17" s="272"/>
      <c r="B17" s="134">
        <v>10</v>
      </c>
      <c r="C17" s="145"/>
      <c r="D17" s="119" t="str">
        <f t="shared" ref="D17:AH17" si="25">IF(OR(WEEKDAY(D3,2)=6,WEEKDAY(D3,2)=7),"RH","")</f>
        <v/>
      </c>
      <c r="E17" s="39" t="str">
        <f t="shared" si="25"/>
        <v>RH</v>
      </c>
      <c r="F17" s="39" t="str">
        <f t="shared" si="25"/>
        <v>RH</v>
      </c>
      <c r="G17" s="39" t="str">
        <f t="shared" si="25"/>
        <v/>
      </c>
      <c r="H17" s="39" t="str">
        <f t="shared" si="25"/>
        <v/>
      </c>
      <c r="I17" s="39" t="str">
        <f t="shared" si="25"/>
        <v/>
      </c>
      <c r="J17" s="39" t="str">
        <f t="shared" si="25"/>
        <v/>
      </c>
      <c r="K17" s="119" t="str">
        <f t="shared" si="25"/>
        <v/>
      </c>
      <c r="L17" s="39" t="str">
        <f t="shared" si="25"/>
        <v>RH</v>
      </c>
      <c r="M17" s="39" t="str">
        <f t="shared" si="25"/>
        <v>RH</v>
      </c>
      <c r="N17" s="39" t="str">
        <f t="shared" si="25"/>
        <v/>
      </c>
      <c r="O17" s="39" t="str">
        <f t="shared" si="25"/>
        <v/>
      </c>
      <c r="P17" s="39" t="str">
        <f t="shared" si="25"/>
        <v/>
      </c>
      <c r="Q17" s="39" t="str">
        <f t="shared" si="25"/>
        <v/>
      </c>
      <c r="R17" s="39" t="str">
        <f t="shared" si="25"/>
        <v/>
      </c>
      <c r="S17" s="39" t="str">
        <f t="shared" si="25"/>
        <v>RH</v>
      </c>
      <c r="T17" s="39" t="str">
        <f t="shared" si="25"/>
        <v>RH</v>
      </c>
      <c r="U17" s="39" t="str">
        <f t="shared" si="25"/>
        <v/>
      </c>
      <c r="V17" s="39" t="str">
        <f t="shared" si="25"/>
        <v/>
      </c>
      <c r="W17" s="39" t="str">
        <f t="shared" si="25"/>
        <v/>
      </c>
      <c r="X17" s="119" t="str">
        <f t="shared" si="25"/>
        <v/>
      </c>
      <c r="Y17" s="39" t="str">
        <f t="shared" si="25"/>
        <v/>
      </c>
      <c r="Z17" s="39" t="str">
        <f t="shared" si="25"/>
        <v>RH</v>
      </c>
      <c r="AA17" s="39" t="str">
        <f t="shared" si="25"/>
        <v>RH</v>
      </c>
      <c r="AB17" s="39" t="str">
        <f t="shared" si="25"/>
        <v/>
      </c>
      <c r="AC17" s="39" t="str">
        <f t="shared" si="25"/>
        <v/>
      </c>
      <c r="AD17" s="39" t="str">
        <f t="shared" si="25"/>
        <v/>
      </c>
      <c r="AE17" s="39" t="str">
        <f t="shared" si="25"/>
        <v/>
      </c>
      <c r="AF17" s="39" t="str">
        <f t="shared" si="25"/>
        <v/>
      </c>
      <c r="AG17" s="39" t="str">
        <f t="shared" si="25"/>
        <v>RH</v>
      </c>
      <c r="AH17" s="144" t="str">
        <f t="shared" si="25"/>
        <v>RH</v>
      </c>
      <c r="AI17" s="123"/>
      <c r="AJ17" s="187">
        <f>COUNTIF(D17:AH17,"RTT")+'Avril 2020'!AI17</f>
        <v>0</v>
      </c>
      <c r="AK17" s="178">
        <f t="shared" si="12"/>
        <v>15</v>
      </c>
      <c r="AL17" s="92">
        <f>COUNTIF(D17:AH17,"CA")+'Avril 2020'!AK17</f>
        <v>0</v>
      </c>
      <c r="AM17" s="167">
        <f t="shared" si="13"/>
        <v>25</v>
      </c>
      <c r="AN17" s="310"/>
      <c r="AO17" s="92"/>
      <c r="AP17" s="81"/>
      <c r="AQ17" s="81">
        <f t="shared" si="21"/>
        <v>0</v>
      </c>
      <c r="AR17" s="95"/>
      <c r="AS17" s="77"/>
      <c r="AT17" s="64"/>
      <c r="AU17" s="64">
        <f t="shared" si="22"/>
        <v>0</v>
      </c>
      <c r="AV17" s="90"/>
      <c r="AW17" s="118">
        <f t="shared" ca="1" si="14"/>
        <v>0</v>
      </c>
      <c r="AX17" s="120">
        <f>COUNTIF(G17:AJ17,"RF")+'Avril 2020'!AW17</f>
        <v>0</v>
      </c>
      <c r="AY17" s="162">
        <f t="shared" ca="1" si="15"/>
        <v>0</v>
      </c>
      <c r="AZ17" s="92"/>
      <c r="BA17" s="81"/>
      <c r="BB17" s="81">
        <f t="shared" si="23"/>
        <v>0</v>
      </c>
      <c r="BC17" s="167"/>
    </row>
    <row r="18" spans="1:55" ht="12" customHeight="1" x14ac:dyDescent="0.25">
      <c r="A18" s="272"/>
      <c r="B18" s="134">
        <v>11</v>
      </c>
      <c r="C18" s="145"/>
      <c r="D18" s="119" t="str">
        <f t="shared" ref="D18:AH18" si="26">IF(OR(WEEKDAY(D3,2)=6,WEEKDAY(D3,2)=7,WEEKDAY(D3,2)=1),"RH","")</f>
        <v/>
      </c>
      <c r="E18" s="39" t="str">
        <f t="shared" si="26"/>
        <v>RH</v>
      </c>
      <c r="F18" s="39" t="str">
        <f t="shared" si="26"/>
        <v>RH</v>
      </c>
      <c r="G18" s="39" t="str">
        <f t="shared" si="26"/>
        <v>RH</v>
      </c>
      <c r="H18" s="39" t="str">
        <f t="shared" si="26"/>
        <v/>
      </c>
      <c r="I18" s="39" t="str">
        <f t="shared" si="26"/>
        <v/>
      </c>
      <c r="J18" s="39" t="str">
        <f t="shared" si="26"/>
        <v/>
      </c>
      <c r="K18" s="119" t="str">
        <f t="shared" si="26"/>
        <v/>
      </c>
      <c r="L18" s="39" t="str">
        <f t="shared" si="26"/>
        <v>RH</v>
      </c>
      <c r="M18" s="39" t="str">
        <f t="shared" si="26"/>
        <v>RH</v>
      </c>
      <c r="N18" s="39" t="str">
        <f t="shared" si="26"/>
        <v>RH</v>
      </c>
      <c r="O18" s="39" t="str">
        <f t="shared" si="26"/>
        <v/>
      </c>
      <c r="P18" s="39" t="str">
        <f t="shared" si="26"/>
        <v/>
      </c>
      <c r="Q18" s="39" t="str">
        <f t="shared" si="26"/>
        <v/>
      </c>
      <c r="R18" s="39" t="str">
        <f t="shared" si="26"/>
        <v/>
      </c>
      <c r="S18" s="39" t="str">
        <f t="shared" si="26"/>
        <v>RH</v>
      </c>
      <c r="T18" s="39" t="str">
        <f t="shared" si="26"/>
        <v>RH</v>
      </c>
      <c r="U18" s="39" t="str">
        <f t="shared" si="26"/>
        <v>RH</v>
      </c>
      <c r="V18" s="39" t="str">
        <f t="shared" si="26"/>
        <v/>
      </c>
      <c r="W18" s="39" t="str">
        <f t="shared" si="26"/>
        <v/>
      </c>
      <c r="X18" s="119" t="str">
        <f t="shared" si="26"/>
        <v/>
      </c>
      <c r="Y18" s="39" t="str">
        <f t="shared" si="26"/>
        <v/>
      </c>
      <c r="Z18" s="39" t="str">
        <f t="shared" si="26"/>
        <v>RH</v>
      </c>
      <c r="AA18" s="39" t="str">
        <f t="shared" si="26"/>
        <v>RH</v>
      </c>
      <c r="AB18" s="39" t="str">
        <f t="shared" si="26"/>
        <v>RH</v>
      </c>
      <c r="AC18" s="39" t="str">
        <f t="shared" si="26"/>
        <v/>
      </c>
      <c r="AD18" s="39" t="str">
        <f t="shared" si="26"/>
        <v/>
      </c>
      <c r="AE18" s="39" t="str">
        <f t="shared" si="26"/>
        <v/>
      </c>
      <c r="AF18" s="39" t="str">
        <f t="shared" si="26"/>
        <v/>
      </c>
      <c r="AG18" s="39" t="str">
        <f t="shared" si="26"/>
        <v>RH</v>
      </c>
      <c r="AH18" s="144" t="str">
        <f t="shared" si="26"/>
        <v>RH</v>
      </c>
      <c r="AI18" s="123"/>
      <c r="AJ18" s="187">
        <f>COUNTIF(D18:AH18,"RTT")+'Avril 2020'!AI18</f>
        <v>0</v>
      </c>
      <c r="AK18" s="178">
        <f t="shared" si="12"/>
        <v>15</v>
      </c>
      <c r="AL18" s="92">
        <f>COUNTIF(D18:AH18,"CA")+'Avril 2020'!AK18</f>
        <v>0</v>
      </c>
      <c r="AM18" s="167">
        <f t="shared" si="13"/>
        <v>25</v>
      </c>
      <c r="AN18" s="310"/>
      <c r="AO18" s="92"/>
      <c r="AP18" s="81"/>
      <c r="AQ18" s="81">
        <f t="shared" si="21"/>
        <v>0</v>
      </c>
      <c r="AR18" s="95"/>
      <c r="AS18" s="77"/>
      <c r="AT18" s="64"/>
      <c r="AU18" s="64">
        <f t="shared" si="22"/>
        <v>0</v>
      </c>
      <c r="AV18" s="90"/>
      <c r="AW18" s="118">
        <f t="shared" ca="1" si="14"/>
        <v>0</v>
      </c>
      <c r="AX18" s="120">
        <f>COUNTIF(G18:AJ18,"RF")+'Avril 2020'!AW18</f>
        <v>0</v>
      </c>
      <c r="AY18" s="162">
        <f t="shared" ca="1" si="15"/>
        <v>0</v>
      </c>
      <c r="AZ18" s="92"/>
      <c r="BA18" s="81"/>
      <c r="BB18" s="81">
        <f t="shared" si="23"/>
        <v>0</v>
      </c>
      <c r="BC18" s="167"/>
    </row>
    <row r="19" spans="1:55" ht="12" customHeight="1" x14ac:dyDescent="0.25">
      <c r="A19" s="273" t="s">
        <v>42</v>
      </c>
      <c r="B19" s="134"/>
      <c r="C19" s="145"/>
      <c r="D19" s="119" t="str">
        <f t="shared" ref="D19:AH19" si="27">IF(OR(WEEKDAY(D3,2)=6,WEEKDAY(D3,2)=7,WEEKDAY(D3,2)=1),"RH","")</f>
        <v/>
      </c>
      <c r="E19" s="39" t="str">
        <f t="shared" si="27"/>
        <v>RH</v>
      </c>
      <c r="F19" s="39" t="str">
        <f t="shared" si="27"/>
        <v>RH</v>
      </c>
      <c r="G19" s="39" t="str">
        <f t="shared" si="27"/>
        <v>RH</v>
      </c>
      <c r="H19" s="39" t="str">
        <f t="shared" si="27"/>
        <v/>
      </c>
      <c r="I19" s="39" t="str">
        <f t="shared" si="27"/>
        <v/>
      </c>
      <c r="J19" s="39" t="str">
        <f t="shared" si="27"/>
        <v/>
      </c>
      <c r="K19" s="119" t="str">
        <f t="shared" si="27"/>
        <v/>
      </c>
      <c r="L19" s="39" t="str">
        <f t="shared" si="27"/>
        <v>RH</v>
      </c>
      <c r="M19" s="39" t="str">
        <f t="shared" si="27"/>
        <v>RH</v>
      </c>
      <c r="N19" s="39" t="str">
        <f t="shared" si="27"/>
        <v>RH</v>
      </c>
      <c r="O19" s="39" t="str">
        <f t="shared" si="27"/>
        <v/>
      </c>
      <c r="P19" s="39" t="str">
        <f t="shared" si="27"/>
        <v/>
      </c>
      <c r="Q19" s="39" t="str">
        <f t="shared" si="27"/>
        <v/>
      </c>
      <c r="R19" s="39" t="str">
        <f t="shared" si="27"/>
        <v/>
      </c>
      <c r="S19" s="39" t="str">
        <f t="shared" si="27"/>
        <v>RH</v>
      </c>
      <c r="T19" s="39" t="str">
        <f t="shared" si="27"/>
        <v>RH</v>
      </c>
      <c r="U19" s="39" t="str">
        <f t="shared" si="27"/>
        <v>RH</v>
      </c>
      <c r="V19" s="39" t="str">
        <f t="shared" si="27"/>
        <v/>
      </c>
      <c r="W19" s="39" t="str">
        <f t="shared" si="27"/>
        <v/>
      </c>
      <c r="X19" s="119" t="str">
        <f t="shared" si="27"/>
        <v/>
      </c>
      <c r="Y19" s="39" t="str">
        <f t="shared" si="27"/>
        <v/>
      </c>
      <c r="Z19" s="39" t="str">
        <f t="shared" si="27"/>
        <v>RH</v>
      </c>
      <c r="AA19" s="39" t="str">
        <f t="shared" si="27"/>
        <v>RH</v>
      </c>
      <c r="AB19" s="39" t="str">
        <f t="shared" si="27"/>
        <v>RH</v>
      </c>
      <c r="AC19" s="39" t="str">
        <f t="shared" si="27"/>
        <v/>
      </c>
      <c r="AD19" s="39" t="str">
        <f t="shared" si="27"/>
        <v/>
      </c>
      <c r="AE19" s="39" t="str">
        <f t="shared" si="27"/>
        <v/>
      </c>
      <c r="AF19" s="39" t="str">
        <f t="shared" si="27"/>
        <v/>
      </c>
      <c r="AG19" s="39" t="str">
        <f t="shared" si="27"/>
        <v>RH</v>
      </c>
      <c r="AH19" s="144" t="str">
        <f t="shared" si="27"/>
        <v>RH</v>
      </c>
      <c r="AI19" s="123"/>
      <c r="AJ19" s="187">
        <f>COUNTIF(D19:AH19,"RTT")+'Avril 2020'!AI19</f>
        <v>0</v>
      </c>
      <c r="AK19" s="178">
        <f t="shared" si="12"/>
        <v>15</v>
      </c>
      <c r="AL19" s="92">
        <f>COUNTIF(D19:AH19,"CA")+'Avril 2020'!AK19</f>
        <v>0</v>
      </c>
      <c r="AM19" s="167">
        <f t="shared" si="13"/>
        <v>25</v>
      </c>
      <c r="AN19" s="310"/>
      <c r="AO19" s="92"/>
      <c r="AP19" s="81"/>
      <c r="AQ19" s="81">
        <f t="shared" si="21"/>
        <v>0</v>
      </c>
      <c r="AR19" s="95"/>
      <c r="AS19" s="77"/>
      <c r="AT19" s="64"/>
      <c r="AU19" s="64">
        <f t="shared" si="22"/>
        <v>0</v>
      </c>
      <c r="AV19" s="90"/>
      <c r="AW19" s="118">
        <f t="shared" ca="1" si="14"/>
        <v>0</v>
      </c>
      <c r="AX19" s="120">
        <f>COUNTIF(G19:AJ19,"RF")+'Avril 2020'!AW19</f>
        <v>0</v>
      </c>
      <c r="AY19" s="162">
        <f t="shared" ca="1" si="15"/>
        <v>0</v>
      </c>
      <c r="AZ19" s="92"/>
      <c r="BA19" s="81"/>
      <c r="BB19" s="81">
        <f t="shared" si="23"/>
        <v>0</v>
      </c>
      <c r="BC19" s="167"/>
    </row>
    <row r="20" spans="1:55" ht="12" customHeight="1" x14ac:dyDescent="0.25">
      <c r="A20" s="274"/>
      <c r="B20" s="134"/>
      <c r="C20" s="149"/>
      <c r="D20" s="119"/>
      <c r="E20" s="39" t="str">
        <f t="shared" ref="E20:AH20" si="28">IF(OR(WEEKDAY(E3,2)=6,WEEKDAY(E3,2)=7,WEEKDAY(E3,2)=3),"RH","")</f>
        <v>RH</v>
      </c>
      <c r="F20" s="39" t="str">
        <f t="shared" si="28"/>
        <v>RH</v>
      </c>
      <c r="G20" s="39" t="str">
        <f t="shared" si="28"/>
        <v/>
      </c>
      <c r="H20" s="39" t="str">
        <f t="shared" si="28"/>
        <v/>
      </c>
      <c r="I20" s="39" t="s">
        <v>92</v>
      </c>
      <c r="J20" s="39" t="str">
        <f t="shared" si="28"/>
        <v/>
      </c>
      <c r="K20" s="119" t="str">
        <f t="shared" si="28"/>
        <v/>
      </c>
      <c r="L20" s="39" t="str">
        <f t="shared" si="28"/>
        <v>RH</v>
      </c>
      <c r="M20" s="39" t="str">
        <f t="shared" si="28"/>
        <v>RH</v>
      </c>
      <c r="N20" s="39" t="str">
        <f t="shared" si="28"/>
        <v/>
      </c>
      <c r="O20" s="39" t="str">
        <f t="shared" si="28"/>
        <v/>
      </c>
      <c r="P20" s="39" t="s">
        <v>92</v>
      </c>
      <c r="Q20" s="39" t="str">
        <f t="shared" si="28"/>
        <v/>
      </c>
      <c r="R20" s="39" t="str">
        <f t="shared" si="28"/>
        <v/>
      </c>
      <c r="S20" s="39" t="str">
        <f t="shared" si="28"/>
        <v>RH</v>
      </c>
      <c r="T20" s="39" t="str">
        <f t="shared" si="28"/>
        <v>RH</v>
      </c>
      <c r="U20" s="39" t="str">
        <f t="shared" si="28"/>
        <v/>
      </c>
      <c r="V20" s="39" t="str">
        <f t="shared" si="28"/>
        <v/>
      </c>
      <c r="W20" s="39" t="s">
        <v>92</v>
      </c>
      <c r="X20" s="119" t="str">
        <f t="shared" si="28"/>
        <v/>
      </c>
      <c r="Y20" s="39" t="str">
        <f t="shared" si="28"/>
        <v/>
      </c>
      <c r="Z20" s="39" t="str">
        <f t="shared" si="28"/>
        <v>RH</v>
      </c>
      <c r="AA20" s="39" t="str">
        <f t="shared" si="28"/>
        <v>RH</v>
      </c>
      <c r="AB20" s="39" t="str">
        <f t="shared" si="28"/>
        <v/>
      </c>
      <c r="AC20" s="39" t="str">
        <f t="shared" si="28"/>
        <v/>
      </c>
      <c r="AD20" s="39" t="s">
        <v>92</v>
      </c>
      <c r="AE20" s="39" t="str">
        <f t="shared" si="28"/>
        <v/>
      </c>
      <c r="AF20" s="39" t="str">
        <f t="shared" si="28"/>
        <v/>
      </c>
      <c r="AG20" s="39" t="str">
        <f t="shared" si="28"/>
        <v>RH</v>
      </c>
      <c r="AH20" s="144" t="str">
        <f t="shared" si="28"/>
        <v>RH</v>
      </c>
      <c r="AI20" s="123"/>
      <c r="AJ20" s="187">
        <f>COUNTIF(D20:AH20,"RTT")+'Avril 2020'!AI20</f>
        <v>0</v>
      </c>
      <c r="AK20" s="178">
        <f t="shared" si="12"/>
        <v>15</v>
      </c>
      <c r="AL20" s="92">
        <f>COUNTIF(D20:AH20,"CA")+'Avril 2020'!AK20</f>
        <v>0</v>
      </c>
      <c r="AM20" s="167">
        <f t="shared" si="13"/>
        <v>25</v>
      </c>
      <c r="AN20" s="310"/>
      <c r="AO20" s="92"/>
      <c r="AP20" s="81"/>
      <c r="AQ20" s="81">
        <f t="shared" si="21"/>
        <v>0</v>
      </c>
      <c r="AR20" s="95"/>
      <c r="AS20" s="77"/>
      <c r="AT20" s="64"/>
      <c r="AU20" s="64">
        <f t="shared" si="22"/>
        <v>0</v>
      </c>
      <c r="AV20" s="90"/>
      <c r="AW20" s="118">
        <f t="shared" ca="1" si="14"/>
        <v>1</v>
      </c>
      <c r="AX20" s="120">
        <f>COUNTIF(G20:AJ20,"RF")+'Avril 2020'!AW20</f>
        <v>0</v>
      </c>
      <c r="AY20" s="162">
        <f t="shared" ca="1" si="15"/>
        <v>1</v>
      </c>
      <c r="AZ20" s="92"/>
      <c r="BA20" s="81"/>
      <c r="BB20" s="81">
        <f t="shared" si="23"/>
        <v>0</v>
      </c>
      <c r="BC20" s="167"/>
    </row>
    <row r="21" spans="1:55" ht="12" customHeight="1" x14ac:dyDescent="0.25">
      <c r="A21" s="275" t="s">
        <v>43</v>
      </c>
      <c r="B21" s="134"/>
      <c r="C21" s="145"/>
      <c r="D21" s="119" t="str">
        <f t="shared" ref="D21:AH21" si="29">IF(OR(WEEKDAY(D3,2)=6,WEEKDAY(D3,2)=7,WEEKDAY(D3,2)=1),"RH","")</f>
        <v/>
      </c>
      <c r="E21" s="39" t="str">
        <f t="shared" si="29"/>
        <v>RH</v>
      </c>
      <c r="F21" s="39" t="str">
        <f t="shared" si="29"/>
        <v>RH</v>
      </c>
      <c r="G21" s="39" t="str">
        <f t="shared" si="29"/>
        <v>RH</v>
      </c>
      <c r="H21" s="39" t="str">
        <f t="shared" si="29"/>
        <v/>
      </c>
      <c r="I21" s="39" t="str">
        <f t="shared" si="29"/>
        <v/>
      </c>
      <c r="J21" s="39" t="str">
        <f t="shared" si="29"/>
        <v/>
      </c>
      <c r="K21" s="119" t="str">
        <f t="shared" si="29"/>
        <v/>
      </c>
      <c r="L21" s="39" t="str">
        <f t="shared" si="29"/>
        <v>RH</v>
      </c>
      <c r="M21" s="39" t="str">
        <f t="shared" si="29"/>
        <v>RH</v>
      </c>
      <c r="N21" s="39" t="str">
        <f t="shared" si="29"/>
        <v>RH</v>
      </c>
      <c r="O21" s="39" t="str">
        <f t="shared" si="29"/>
        <v/>
      </c>
      <c r="P21" s="39" t="str">
        <f t="shared" si="29"/>
        <v/>
      </c>
      <c r="Q21" s="39" t="str">
        <f t="shared" si="29"/>
        <v/>
      </c>
      <c r="R21" s="39" t="str">
        <f t="shared" si="29"/>
        <v/>
      </c>
      <c r="S21" s="39" t="str">
        <f t="shared" si="29"/>
        <v>RH</v>
      </c>
      <c r="T21" s="39" t="str">
        <f t="shared" si="29"/>
        <v>RH</v>
      </c>
      <c r="U21" s="39" t="str">
        <f t="shared" si="29"/>
        <v>RH</v>
      </c>
      <c r="V21" s="39" t="str">
        <f t="shared" si="29"/>
        <v/>
      </c>
      <c r="W21" s="39" t="str">
        <f t="shared" si="29"/>
        <v/>
      </c>
      <c r="X21" s="119" t="str">
        <f t="shared" si="29"/>
        <v/>
      </c>
      <c r="Y21" s="39" t="str">
        <f t="shared" si="29"/>
        <v/>
      </c>
      <c r="Z21" s="39" t="str">
        <f t="shared" si="29"/>
        <v>RH</v>
      </c>
      <c r="AA21" s="39" t="str">
        <f t="shared" si="29"/>
        <v>RH</v>
      </c>
      <c r="AB21" s="39" t="str">
        <f t="shared" si="29"/>
        <v>RH</v>
      </c>
      <c r="AC21" s="39" t="str">
        <f t="shared" si="29"/>
        <v/>
      </c>
      <c r="AD21" s="39" t="str">
        <f t="shared" si="29"/>
        <v/>
      </c>
      <c r="AE21" s="39" t="str">
        <f t="shared" si="29"/>
        <v/>
      </c>
      <c r="AF21" s="39" t="str">
        <f t="shared" si="29"/>
        <v/>
      </c>
      <c r="AG21" s="39" t="str">
        <f t="shared" si="29"/>
        <v>RH</v>
      </c>
      <c r="AH21" s="144" t="str">
        <f t="shared" si="29"/>
        <v>RH</v>
      </c>
      <c r="AI21" s="123"/>
      <c r="AJ21" s="187">
        <f>COUNTIF(D21:AH21,"RTT")+'Avril 2020'!AI21</f>
        <v>0</v>
      </c>
      <c r="AK21" s="178">
        <f t="shared" si="12"/>
        <v>15</v>
      </c>
      <c r="AL21" s="92">
        <f>COUNTIF(D21:AH21,"CA")+'Avril 2020'!AK21</f>
        <v>0</v>
      </c>
      <c r="AM21" s="167">
        <f t="shared" si="13"/>
        <v>25</v>
      </c>
      <c r="AN21" s="310"/>
      <c r="AO21" s="92"/>
      <c r="AP21" s="81"/>
      <c r="AQ21" s="81">
        <f t="shared" si="21"/>
        <v>0</v>
      </c>
      <c r="AR21" s="95"/>
      <c r="AS21" s="77"/>
      <c r="AT21" s="64"/>
      <c r="AU21" s="64">
        <f t="shared" si="22"/>
        <v>0</v>
      </c>
      <c r="AV21" s="90"/>
      <c r="AW21" s="118">
        <f t="shared" ca="1" si="14"/>
        <v>0</v>
      </c>
      <c r="AX21" s="120">
        <f>COUNTIF(G21:AJ21,"RF")+'Avril 2020'!AW21</f>
        <v>0</v>
      </c>
      <c r="AY21" s="162">
        <f t="shared" ca="1" si="15"/>
        <v>0</v>
      </c>
      <c r="AZ21" s="92"/>
      <c r="BA21" s="81"/>
      <c r="BB21" s="81">
        <f t="shared" si="23"/>
        <v>0</v>
      </c>
      <c r="BC21" s="167"/>
    </row>
    <row r="22" spans="1:55" ht="12" customHeight="1" x14ac:dyDescent="0.25">
      <c r="A22" s="272"/>
      <c r="B22" s="134">
        <v>12</v>
      </c>
      <c r="C22" s="145"/>
      <c r="D22" s="119" t="str">
        <f t="shared" ref="D22:AH22" si="30">IF(OR(WEEKDAY(D3,2)=6,WEEKDAY(D3,2)=7,WEEKDAY(D3,2)=5),"RH","")</f>
        <v>RH</v>
      </c>
      <c r="E22" s="39" t="str">
        <f t="shared" si="30"/>
        <v>RH</v>
      </c>
      <c r="F22" s="39" t="str">
        <f t="shared" si="30"/>
        <v>RH</v>
      </c>
      <c r="G22" s="39" t="str">
        <f t="shared" si="30"/>
        <v/>
      </c>
      <c r="H22" s="39" t="str">
        <f t="shared" si="30"/>
        <v/>
      </c>
      <c r="I22" s="39" t="str">
        <f t="shared" si="30"/>
        <v/>
      </c>
      <c r="J22" s="39" t="str">
        <f t="shared" si="30"/>
        <v/>
      </c>
      <c r="K22" s="119" t="str">
        <f t="shared" si="30"/>
        <v>RH</v>
      </c>
      <c r="L22" s="39" t="str">
        <f t="shared" si="30"/>
        <v>RH</v>
      </c>
      <c r="M22" s="39" t="str">
        <f t="shared" si="30"/>
        <v>RH</v>
      </c>
      <c r="N22" s="39" t="str">
        <f t="shared" si="30"/>
        <v/>
      </c>
      <c r="O22" s="39" t="str">
        <f t="shared" si="30"/>
        <v/>
      </c>
      <c r="P22" s="39" t="str">
        <f t="shared" si="30"/>
        <v/>
      </c>
      <c r="Q22" s="39" t="str">
        <f t="shared" si="30"/>
        <v/>
      </c>
      <c r="R22" s="39" t="str">
        <f t="shared" si="30"/>
        <v>RH</v>
      </c>
      <c r="S22" s="39" t="str">
        <f t="shared" si="30"/>
        <v>RH</v>
      </c>
      <c r="T22" s="39" t="str">
        <f t="shared" si="30"/>
        <v>RH</v>
      </c>
      <c r="U22" s="39" t="str">
        <f t="shared" si="30"/>
        <v/>
      </c>
      <c r="V22" s="39" t="str">
        <f t="shared" si="30"/>
        <v/>
      </c>
      <c r="W22" s="39" t="str">
        <f t="shared" si="30"/>
        <v/>
      </c>
      <c r="X22" s="119" t="str">
        <f t="shared" si="30"/>
        <v/>
      </c>
      <c r="Y22" s="39" t="str">
        <f t="shared" si="30"/>
        <v>RH</v>
      </c>
      <c r="Z22" s="39" t="str">
        <f t="shared" si="30"/>
        <v>RH</v>
      </c>
      <c r="AA22" s="39" t="str">
        <f t="shared" si="30"/>
        <v>RH</v>
      </c>
      <c r="AB22" s="39" t="str">
        <f t="shared" si="30"/>
        <v/>
      </c>
      <c r="AC22" s="39" t="str">
        <f t="shared" si="30"/>
        <v/>
      </c>
      <c r="AD22" s="39" t="str">
        <f t="shared" si="30"/>
        <v/>
      </c>
      <c r="AE22" s="39" t="str">
        <f t="shared" si="30"/>
        <v/>
      </c>
      <c r="AF22" s="39" t="str">
        <f t="shared" si="30"/>
        <v>RH</v>
      </c>
      <c r="AG22" s="39" t="str">
        <f t="shared" si="30"/>
        <v>RH</v>
      </c>
      <c r="AH22" s="144" t="str">
        <f t="shared" si="30"/>
        <v>RH</v>
      </c>
      <c r="AI22" s="123"/>
      <c r="AJ22" s="187">
        <f>COUNTIF(D22:AH22,"RTT")+'Avril 2020'!AI22</f>
        <v>0</v>
      </c>
      <c r="AK22" s="178">
        <f t="shared" si="12"/>
        <v>15</v>
      </c>
      <c r="AL22" s="92">
        <f>COUNTIF(D22:AH22,"CA")+'Avril 2020'!AK22</f>
        <v>0</v>
      </c>
      <c r="AM22" s="167">
        <f t="shared" si="13"/>
        <v>25</v>
      </c>
      <c r="AN22" s="310"/>
      <c r="AO22" s="92"/>
      <c r="AP22" s="81"/>
      <c r="AQ22" s="81">
        <f t="shared" si="21"/>
        <v>0</v>
      </c>
      <c r="AR22" s="95"/>
      <c r="AS22" s="77"/>
      <c r="AT22" s="64"/>
      <c r="AU22" s="64">
        <f t="shared" si="22"/>
        <v>0</v>
      </c>
      <c r="AV22" s="90"/>
      <c r="AW22" s="118">
        <f ca="1">jaunesNum(B22:AH22)</f>
        <v>0</v>
      </c>
      <c r="AX22" s="120">
        <f>COUNTIF(G22:AJ22,"RF")+'Avril 2020'!AW22</f>
        <v>0</v>
      </c>
      <c r="AY22" s="162">
        <f t="shared" ca="1" si="15"/>
        <v>0</v>
      </c>
      <c r="AZ22" s="92"/>
      <c r="BA22" s="81"/>
      <c r="BB22" s="81">
        <f t="shared" si="23"/>
        <v>0</v>
      </c>
      <c r="BC22" s="167"/>
    </row>
    <row r="23" spans="1:55" ht="12" customHeight="1" x14ac:dyDescent="0.25">
      <c r="A23" s="272"/>
      <c r="B23" s="134"/>
      <c r="C23" s="145"/>
      <c r="D23" s="119" t="str">
        <f t="shared" ref="D23:AH23" si="31">IF(OR(WEEKDAY(D3,2)=6,WEEKDAY(D3,2)=7,WEEKDAY(D3,2)=1),"RH","")</f>
        <v/>
      </c>
      <c r="E23" s="39" t="str">
        <f t="shared" si="31"/>
        <v>RH</v>
      </c>
      <c r="F23" s="39" t="str">
        <f t="shared" si="31"/>
        <v>RH</v>
      </c>
      <c r="G23" s="39" t="str">
        <f t="shared" si="31"/>
        <v>RH</v>
      </c>
      <c r="H23" s="39" t="str">
        <f t="shared" si="31"/>
        <v/>
      </c>
      <c r="I23" s="39" t="str">
        <f t="shared" si="31"/>
        <v/>
      </c>
      <c r="J23" s="39" t="str">
        <f t="shared" si="31"/>
        <v/>
      </c>
      <c r="K23" s="119" t="str">
        <f t="shared" si="31"/>
        <v/>
      </c>
      <c r="L23" s="39" t="str">
        <f t="shared" si="31"/>
        <v>RH</v>
      </c>
      <c r="M23" s="39" t="str">
        <f t="shared" si="31"/>
        <v>RH</v>
      </c>
      <c r="N23" s="39" t="str">
        <f t="shared" si="31"/>
        <v>RH</v>
      </c>
      <c r="O23" s="39" t="str">
        <f t="shared" si="31"/>
        <v/>
      </c>
      <c r="P23" s="39" t="str">
        <f t="shared" si="31"/>
        <v/>
      </c>
      <c r="Q23" s="39" t="str">
        <f t="shared" si="31"/>
        <v/>
      </c>
      <c r="R23" s="39" t="str">
        <f t="shared" si="31"/>
        <v/>
      </c>
      <c r="S23" s="39" t="str">
        <f t="shared" si="31"/>
        <v>RH</v>
      </c>
      <c r="T23" s="39" t="str">
        <f t="shared" si="31"/>
        <v>RH</v>
      </c>
      <c r="U23" s="39" t="str">
        <f t="shared" si="31"/>
        <v>RH</v>
      </c>
      <c r="V23" s="39" t="str">
        <f t="shared" si="31"/>
        <v/>
      </c>
      <c r="W23" s="39" t="str">
        <f t="shared" si="31"/>
        <v/>
      </c>
      <c r="X23" s="119" t="str">
        <f t="shared" si="31"/>
        <v/>
      </c>
      <c r="Y23" s="39" t="str">
        <f t="shared" si="31"/>
        <v/>
      </c>
      <c r="Z23" s="39" t="str">
        <f t="shared" si="31"/>
        <v>RH</v>
      </c>
      <c r="AA23" s="39" t="str">
        <f t="shared" si="31"/>
        <v>RH</v>
      </c>
      <c r="AB23" s="39" t="str">
        <f t="shared" si="31"/>
        <v>RH</v>
      </c>
      <c r="AC23" s="39" t="str">
        <f t="shared" si="31"/>
        <v/>
      </c>
      <c r="AD23" s="39" t="str">
        <f t="shared" si="31"/>
        <v/>
      </c>
      <c r="AE23" s="39" t="str">
        <f t="shared" si="31"/>
        <v/>
      </c>
      <c r="AF23" s="39" t="str">
        <f t="shared" si="31"/>
        <v/>
      </c>
      <c r="AG23" s="39" t="str">
        <f t="shared" si="31"/>
        <v>RH</v>
      </c>
      <c r="AH23" s="144" t="str">
        <f t="shared" si="31"/>
        <v>RH</v>
      </c>
      <c r="AI23" s="123"/>
      <c r="AJ23" s="187">
        <f>COUNTIF(D23:AH23,"RTT")+'Avril 2020'!AI23</f>
        <v>0</v>
      </c>
      <c r="AK23" s="178">
        <f t="shared" si="12"/>
        <v>15</v>
      </c>
      <c r="AL23" s="92">
        <f>COUNTIF(D23:AH23,"CA")+'Avril 2020'!AK23</f>
        <v>0</v>
      </c>
      <c r="AM23" s="167">
        <f t="shared" si="13"/>
        <v>25</v>
      </c>
      <c r="AN23" s="310"/>
      <c r="AO23" s="92"/>
      <c r="AP23" s="81"/>
      <c r="AQ23" s="81">
        <f t="shared" si="21"/>
        <v>0</v>
      </c>
      <c r="AR23" s="95"/>
      <c r="AS23" s="77"/>
      <c r="AT23" s="64"/>
      <c r="AU23" s="64">
        <f t="shared" si="22"/>
        <v>0</v>
      </c>
      <c r="AV23" s="90"/>
      <c r="AW23" s="118">
        <f t="shared" ca="1" si="14"/>
        <v>0</v>
      </c>
      <c r="AX23" s="120">
        <f>COUNTIF(G23:AJ23,"RF")+'Avril 2020'!AW23</f>
        <v>0</v>
      </c>
      <c r="AY23" s="162">
        <f t="shared" ca="1" si="15"/>
        <v>0</v>
      </c>
      <c r="AZ23" s="92"/>
      <c r="BA23" s="81"/>
      <c r="BB23" s="81">
        <f t="shared" si="23"/>
        <v>0</v>
      </c>
      <c r="BC23" s="167"/>
    </row>
    <row r="24" spans="1:55" s="6" customFormat="1" ht="12" customHeight="1" thickBot="1" x14ac:dyDescent="0.3">
      <c r="A24" s="276"/>
      <c r="B24" s="134"/>
      <c r="C24" s="145"/>
      <c r="D24" s="119" t="str">
        <f t="shared" ref="D24:AH24" si="32">IF(OR(WEEKDAY(D3,2)=6,WEEKDAY(D3,2)=7,WEEKDAY(D3,2)=2),"RH","")</f>
        <v/>
      </c>
      <c r="E24" s="39" t="str">
        <f t="shared" si="32"/>
        <v>RH</v>
      </c>
      <c r="F24" s="39" t="str">
        <f t="shared" si="32"/>
        <v>RH</v>
      </c>
      <c r="G24" s="39" t="str">
        <f t="shared" si="32"/>
        <v/>
      </c>
      <c r="H24" s="39" t="str">
        <f t="shared" si="32"/>
        <v>RH</v>
      </c>
      <c r="I24" s="39" t="str">
        <f t="shared" si="32"/>
        <v/>
      </c>
      <c r="J24" s="39" t="str">
        <f t="shared" si="32"/>
        <v/>
      </c>
      <c r="K24" s="119" t="str">
        <f t="shared" si="32"/>
        <v/>
      </c>
      <c r="L24" s="39" t="str">
        <f t="shared" si="32"/>
        <v>RH</v>
      </c>
      <c r="M24" s="39" t="str">
        <f t="shared" si="32"/>
        <v>RH</v>
      </c>
      <c r="N24" s="39" t="str">
        <f t="shared" si="32"/>
        <v/>
      </c>
      <c r="O24" s="39" t="str">
        <f t="shared" si="32"/>
        <v>RH</v>
      </c>
      <c r="P24" s="39" t="str">
        <f t="shared" si="32"/>
        <v/>
      </c>
      <c r="Q24" s="39" t="str">
        <f t="shared" si="32"/>
        <v/>
      </c>
      <c r="R24" s="39" t="str">
        <f t="shared" si="32"/>
        <v/>
      </c>
      <c r="S24" s="39" t="str">
        <f t="shared" si="32"/>
        <v>RH</v>
      </c>
      <c r="T24" s="39" t="str">
        <f t="shared" si="32"/>
        <v>RH</v>
      </c>
      <c r="U24" s="39" t="str">
        <f t="shared" si="32"/>
        <v/>
      </c>
      <c r="V24" s="39" t="str">
        <f t="shared" si="32"/>
        <v>RH</v>
      </c>
      <c r="W24" s="39" t="str">
        <f t="shared" si="32"/>
        <v/>
      </c>
      <c r="X24" s="119" t="str">
        <f t="shared" si="32"/>
        <v/>
      </c>
      <c r="Y24" s="39" t="str">
        <f t="shared" si="32"/>
        <v/>
      </c>
      <c r="Z24" s="39" t="str">
        <f t="shared" si="32"/>
        <v>RH</v>
      </c>
      <c r="AA24" s="39" t="str">
        <f t="shared" si="32"/>
        <v>RH</v>
      </c>
      <c r="AB24" s="39" t="str">
        <f t="shared" si="32"/>
        <v/>
      </c>
      <c r="AC24" s="39" t="str">
        <f t="shared" si="32"/>
        <v>RH</v>
      </c>
      <c r="AD24" s="39" t="str">
        <f t="shared" si="32"/>
        <v/>
      </c>
      <c r="AE24" s="39" t="str">
        <f t="shared" si="32"/>
        <v/>
      </c>
      <c r="AF24" s="39" t="str">
        <f t="shared" si="32"/>
        <v/>
      </c>
      <c r="AG24" s="39" t="str">
        <f t="shared" si="32"/>
        <v>RH</v>
      </c>
      <c r="AH24" s="144" t="str">
        <f t="shared" si="32"/>
        <v>RH</v>
      </c>
      <c r="AI24" s="123"/>
      <c r="AJ24" s="187">
        <f>COUNTIF(D24:AH24,"RTT")+'Avril 2020'!AI24</f>
        <v>0</v>
      </c>
      <c r="AK24" s="178">
        <f>0 -(AJ24)</f>
        <v>0</v>
      </c>
      <c r="AL24" s="92">
        <f>COUNTIF(D24:AH24,"CA")+'Avril 2020'!AK24</f>
        <v>0</v>
      </c>
      <c r="AM24" s="167">
        <f t="shared" si="13"/>
        <v>25</v>
      </c>
      <c r="AN24" s="310"/>
      <c r="AO24" s="92"/>
      <c r="AP24" s="81"/>
      <c r="AQ24" s="81">
        <f t="shared" si="21"/>
        <v>0</v>
      </c>
      <c r="AR24" s="95"/>
      <c r="AS24" s="77"/>
      <c r="AT24" s="64"/>
      <c r="AU24" s="64">
        <f t="shared" si="22"/>
        <v>0</v>
      </c>
      <c r="AV24" s="90"/>
      <c r="AW24" s="118">
        <f t="shared" ca="1" si="14"/>
        <v>0</v>
      </c>
      <c r="AX24" s="120">
        <f>COUNTIF(G24:AJ24,"RF")+'Avril 2020'!AW24</f>
        <v>0</v>
      </c>
      <c r="AY24" s="162">
        <f t="shared" ca="1" si="15"/>
        <v>0</v>
      </c>
      <c r="AZ24" s="92"/>
      <c r="BA24" s="81"/>
      <c r="BB24" s="81">
        <f t="shared" si="23"/>
        <v>0</v>
      </c>
      <c r="BC24" s="167"/>
    </row>
    <row r="25" spans="1:55" ht="2.25" customHeight="1" thickBot="1" x14ac:dyDescent="0.3">
      <c r="A25" s="14"/>
      <c r="B25" s="134"/>
      <c r="C25" s="145"/>
      <c r="D25" s="119"/>
      <c r="E25" s="39"/>
      <c r="F25" s="39"/>
      <c r="G25" s="39"/>
      <c r="H25" s="39"/>
      <c r="I25" s="39"/>
      <c r="J25" s="39"/>
      <c r="K25" s="11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119"/>
      <c r="Y25" s="39"/>
      <c r="Z25" s="39"/>
      <c r="AA25" s="39"/>
      <c r="AB25" s="39"/>
      <c r="AC25" s="39"/>
      <c r="AD25" s="39"/>
      <c r="AE25" s="39"/>
      <c r="AF25" s="39"/>
      <c r="AG25" s="39"/>
      <c r="AH25" s="144"/>
      <c r="AI25" s="123"/>
      <c r="AJ25" s="187">
        <f>COUNTIF(D25:AH25,"RTT")+'Avril 2020'!AI25</f>
        <v>0</v>
      </c>
      <c r="AK25" s="178"/>
      <c r="AL25" s="92">
        <f>COUNTIF(D25:AH25,"CA")+'Avril 2020'!AK25</f>
        <v>0</v>
      </c>
      <c r="AM25" s="167"/>
      <c r="AN25" s="310"/>
      <c r="AO25" s="92"/>
      <c r="AP25" s="81"/>
      <c r="AQ25" s="81"/>
      <c r="AR25" s="95"/>
      <c r="AS25" s="77"/>
      <c r="AT25" s="64"/>
      <c r="AU25" s="64"/>
      <c r="AV25" s="90"/>
      <c r="AW25" s="118"/>
      <c r="AX25" s="120">
        <f>COUNTIF(G25:AJ25,"RF")+'Avril 2020'!AW25</f>
        <v>0</v>
      </c>
      <c r="AY25" s="163"/>
      <c r="AZ25" s="92"/>
      <c r="BA25" s="81"/>
      <c r="BB25" s="81"/>
      <c r="BC25" s="167"/>
    </row>
    <row r="26" spans="1:55" ht="12" customHeight="1" x14ac:dyDescent="0.25">
      <c r="A26" s="277" t="s">
        <v>44</v>
      </c>
      <c r="B26" s="135">
        <v>13</v>
      </c>
      <c r="C26" s="149"/>
      <c r="D26" s="119" t="str">
        <f t="shared" ref="D26:AH26" si="33">IF(OR(WEEKDAY(D3,2)=6,WEEKDAY(D3,2)=7,WEEKDAY(D3,2)=3),"RH","")</f>
        <v/>
      </c>
      <c r="E26" s="39" t="str">
        <f t="shared" si="33"/>
        <v>RH</v>
      </c>
      <c r="F26" s="39" t="str">
        <f t="shared" si="33"/>
        <v>RH</v>
      </c>
      <c r="G26" s="39" t="str">
        <f t="shared" si="33"/>
        <v/>
      </c>
      <c r="H26" s="39" t="str">
        <f t="shared" si="33"/>
        <v/>
      </c>
      <c r="I26" s="39" t="str">
        <f t="shared" si="33"/>
        <v>RH</v>
      </c>
      <c r="J26" s="39" t="str">
        <f t="shared" si="33"/>
        <v/>
      </c>
      <c r="K26" s="119" t="str">
        <f t="shared" si="33"/>
        <v/>
      </c>
      <c r="L26" s="39" t="str">
        <f t="shared" si="33"/>
        <v>RH</v>
      </c>
      <c r="M26" s="39" t="str">
        <f t="shared" si="33"/>
        <v>RH</v>
      </c>
      <c r="N26" s="39" t="str">
        <f t="shared" si="33"/>
        <v/>
      </c>
      <c r="O26" s="39" t="str">
        <f t="shared" si="33"/>
        <v/>
      </c>
      <c r="P26" s="39" t="str">
        <f t="shared" si="33"/>
        <v>RH</v>
      </c>
      <c r="Q26" s="39" t="str">
        <f t="shared" si="33"/>
        <v/>
      </c>
      <c r="R26" s="39" t="str">
        <f t="shared" si="33"/>
        <v/>
      </c>
      <c r="S26" s="39" t="str">
        <f t="shared" si="33"/>
        <v>RH</v>
      </c>
      <c r="T26" s="39" t="str">
        <f t="shared" si="33"/>
        <v>RH</v>
      </c>
      <c r="U26" s="39" t="str">
        <f t="shared" si="33"/>
        <v/>
      </c>
      <c r="V26" s="39" t="str">
        <f t="shared" si="33"/>
        <v/>
      </c>
      <c r="W26" s="39" t="str">
        <f t="shared" si="33"/>
        <v>RH</v>
      </c>
      <c r="X26" s="119" t="str">
        <f t="shared" si="33"/>
        <v/>
      </c>
      <c r="Y26" s="39" t="str">
        <f t="shared" si="33"/>
        <v/>
      </c>
      <c r="Z26" s="39" t="str">
        <f t="shared" si="33"/>
        <v>RH</v>
      </c>
      <c r="AA26" s="39" t="str">
        <f t="shared" si="33"/>
        <v>RH</v>
      </c>
      <c r="AB26" s="39" t="str">
        <f t="shared" si="33"/>
        <v/>
      </c>
      <c r="AC26" s="39" t="str">
        <f t="shared" si="33"/>
        <v/>
      </c>
      <c r="AD26" s="39" t="str">
        <f t="shared" si="33"/>
        <v>RH</v>
      </c>
      <c r="AE26" s="39" t="str">
        <f t="shared" si="33"/>
        <v/>
      </c>
      <c r="AF26" s="39" t="str">
        <f t="shared" si="33"/>
        <v/>
      </c>
      <c r="AG26" s="39" t="str">
        <f t="shared" si="33"/>
        <v>RH</v>
      </c>
      <c r="AH26" s="144" t="str">
        <f t="shared" si="33"/>
        <v>RH</v>
      </c>
      <c r="AI26" s="123"/>
      <c r="AJ26" s="187">
        <f>COUNTIF(D26:AH26,"RTT")+'Avril 2020'!AI26</f>
        <v>0</v>
      </c>
      <c r="AK26" s="178">
        <f>0 -(AJ26)</f>
        <v>0</v>
      </c>
      <c r="AL26" s="92">
        <f>COUNTIF(D26:AH26,"CA")+'Avril 2020'!AK26</f>
        <v>0</v>
      </c>
      <c r="AM26" s="167">
        <f t="shared" si="13"/>
        <v>25</v>
      </c>
      <c r="AN26" s="310"/>
      <c r="AO26" s="92"/>
      <c r="AP26" s="81"/>
      <c r="AQ26" s="81">
        <f t="shared" ref="AQ26:AQ33" si="34">COUNTIF(E26:AF26,"HS")</f>
        <v>0</v>
      </c>
      <c r="AR26" s="95"/>
      <c r="AS26" s="77"/>
      <c r="AT26" s="64"/>
      <c r="AU26" s="64">
        <f t="shared" ref="AU26:AU33" si="35">COUNTIF(G26:AH26,"jdf")</f>
        <v>0</v>
      </c>
      <c r="AV26" s="90"/>
      <c r="AW26" s="118">
        <f t="shared" ca="1" si="14"/>
        <v>0</v>
      </c>
      <c r="AX26" s="120">
        <f>COUNTIF(G26:AJ26,"RF")+'Avril 2020'!AW26</f>
        <v>0</v>
      </c>
      <c r="AY26" s="162">
        <f t="shared" ca="1" si="15"/>
        <v>0</v>
      </c>
      <c r="AZ26" s="92"/>
      <c r="BA26" s="81"/>
      <c r="BB26" s="81">
        <f t="shared" ref="BB26:BB33" si="36">COUNTIF(K26:AL26,"FR")</f>
        <v>0</v>
      </c>
      <c r="BC26" s="167"/>
    </row>
    <row r="27" spans="1:55" ht="12" customHeight="1" x14ac:dyDescent="0.25">
      <c r="A27" s="278"/>
      <c r="B27" s="135"/>
      <c r="C27" s="145"/>
      <c r="D27" s="119" t="str">
        <f>IF(OR(WEEKDAY(D3,2)=6,WEEKDAY(D3,2)=7,WEEKDAY(D3,2)=3),"RH","")</f>
        <v/>
      </c>
      <c r="E27" s="39" t="str">
        <f t="shared" ref="E27:AH27" si="37">IF(OR(WEEKDAY(E3,2)=6,WEEKDAY(E3,2)=7,WEEKDAY(E3,2)=3),"RH","")</f>
        <v>RH</v>
      </c>
      <c r="F27" s="39" t="str">
        <f t="shared" si="37"/>
        <v>RH</v>
      </c>
      <c r="G27" s="39" t="str">
        <f t="shared" si="37"/>
        <v/>
      </c>
      <c r="H27" s="39" t="str">
        <f t="shared" si="37"/>
        <v/>
      </c>
      <c r="I27" s="39" t="str">
        <f t="shared" si="37"/>
        <v>RH</v>
      </c>
      <c r="J27" s="39" t="str">
        <f t="shared" si="37"/>
        <v/>
      </c>
      <c r="K27" s="119" t="str">
        <f t="shared" si="37"/>
        <v/>
      </c>
      <c r="L27" s="39" t="str">
        <f t="shared" si="37"/>
        <v>RH</v>
      </c>
      <c r="M27" s="39" t="str">
        <f t="shared" si="37"/>
        <v>RH</v>
      </c>
      <c r="N27" s="39" t="str">
        <f t="shared" si="37"/>
        <v/>
      </c>
      <c r="O27" s="39" t="str">
        <f t="shared" si="37"/>
        <v/>
      </c>
      <c r="P27" s="39" t="str">
        <f t="shared" si="37"/>
        <v>RH</v>
      </c>
      <c r="Q27" s="39" t="str">
        <f t="shared" si="37"/>
        <v/>
      </c>
      <c r="R27" s="39" t="str">
        <f t="shared" si="37"/>
        <v/>
      </c>
      <c r="S27" s="39" t="str">
        <f t="shared" si="37"/>
        <v>RH</v>
      </c>
      <c r="T27" s="39" t="str">
        <f t="shared" si="37"/>
        <v>RH</v>
      </c>
      <c r="U27" s="39" t="str">
        <f t="shared" si="37"/>
        <v/>
      </c>
      <c r="V27" s="39" t="str">
        <f t="shared" si="37"/>
        <v/>
      </c>
      <c r="W27" s="39" t="str">
        <f t="shared" si="37"/>
        <v>RH</v>
      </c>
      <c r="X27" s="119" t="str">
        <f t="shared" si="37"/>
        <v/>
      </c>
      <c r="Y27" s="39" t="str">
        <f t="shared" si="37"/>
        <v/>
      </c>
      <c r="Z27" s="39" t="str">
        <f t="shared" si="37"/>
        <v>RH</v>
      </c>
      <c r="AA27" s="39" t="str">
        <f t="shared" si="37"/>
        <v>RH</v>
      </c>
      <c r="AB27" s="39" t="str">
        <f t="shared" si="37"/>
        <v/>
      </c>
      <c r="AC27" s="39" t="str">
        <f t="shared" si="37"/>
        <v/>
      </c>
      <c r="AD27" s="39" t="str">
        <f t="shared" si="37"/>
        <v>RH</v>
      </c>
      <c r="AE27" s="39" t="str">
        <f t="shared" si="37"/>
        <v/>
      </c>
      <c r="AF27" s="39" t="str">
        <f t="shared" si="37"/>
        <v/>
      </c>
      <c r="AG27" s="39" t="str">
        <f t="shared" si="37"/>
        <v>RH</v>
      </c>
      <c r="AH27" s="144" t="str">
        <f t="shared" si="37"/>
        <v>RH</v>
      </c>
      <c r="AI27" s="123"/>
      <c r="AJ27" s="187">
        <f>COUNTIF(D27:AH27,"RTT")+'Avril 2020'!AI27</f>
        <v>0</v>
      </c>
      <c r="AK27" s="178">
        <f t="shared" si="12"/>
        <v>15</v>
      </c>
      <c r="AL27" s="92">
        <f>COUNTIF(D27:AH27,"CA")+'Avril 2020'!AK27</f>
        <v>0</v>
      </c>
      <c r="AM27" s="167">
        <f t="shared" si="13"/>
        <v>25</v>
      </c>
      <c r="AN27" s="310"/>
      <c r="AO27" s="92"/>
      <c r="AP27" s="81"/>
      <c r="AQ27" s="81">
        <f t="shared" si="34"/>
        <v>0</v>
      </c>
      <c r="AR27" s="95"/>
      <c r="AS27" s="77"/>
      <c r="AT27" s="64"/>
      <c r="AU27" s="64">
        <f t="shared" si="35"/>
        <v>0</v>
      </c>
      <c r="AV27" s="90"/>
      <c r="AW27" s="118">
        <f t="shared" ca="1" si="14"/>
        <v>0</v>
      </c>
      <c r="AX27" s="120">
        <f>COUNTIF(G27:AJ27,"RF")+'Avril 2020'!AW27</f>
        <v>0</v>
      </c>
      <c r="AY27" s="162">
        <f t="shared" ca="1" si="15"/>
        <v>0</v>
      </c>
      <c r="AZ27" s="92"/>
      <c r="BA27" s="81"/>
      <c r="BB27" s="81">
        <f t="shared" si="36"/>
        <v>0</v>
      </c>
      <c r="BC27" s="167"/>
    </row>
    <row r="28" spans="1:55" ht="12" customHeight="1" x14ac:dyDescent="0.25">
      <c r="A28" s="278"/>
      <c r="B28" s="135"/>
      <c r="C28" s="149"/>
      <c r="D28" s="119" t="str">
        <f t="shared" ref="D28:AH28" si="38">IF(OR(WEEKDAY(D3,2)=6,WEEKDAY(D3,2)=7,WEEKDAY(D3,2)=4),"RH","")</f>
        <v/>
      </c>
      <c r="E28" s="39" t="str">
        <f t="shared" si="38"/>
        <v>RH</v>
      </c>
      <c r="F28" s="39" t="str">
        <f t="shared" si="38"/>
        <v>RH</v>
      </c>
      <c r="G28" s="39" t="str">
        <f t="shared" si="38"/>
        <v/>
      </c>
      <c r="H28" s="39" t="str">
        <f t="shared" si="38"/>
        <v/>
      </c>
      <c r="I28" s="39" t="str">
        <f t="shared" si="38"/>
        <v/>
      </c>
      <c r="J28" s="39" t="str">
        <f t="shared" si="38"/>
        <v>RH</v>
      </c>
      <c r="K28" s="119" t="str">
        <f t="shared" si="38"/>
        <v/>
      </c>
      <c r="L28" s="39" t="str">
        <f t="shared" si="38"/>
        <v>RH</v>
      </c>
      <c r="M28" s="39" t="str">
        <f t="shared" si="38"/>
        <v>RH</v>
      </c>
      <c r="N28" s="39" t="str">
        <f t="shared" si="38"/>
        <v/>
      </c>
      <c r="O28" s="39" t="str">
        <f t="shared" si="38"/>
        <v/>
      </c>
      <c r="P28" s="39" t="str">
        <f t="shared" si="38"/>
        <v/>
      </c>
      <c r="Q28" s="39" t="str">
        <f t="shared" si="38"/>
        <v>RH</v>
      </c>
      <c r="R28" s="39" t="str">
        <f t="shared" si="38"/>
        <v/>
      </c>
      <c r="S28" s="39" t="str">
        <f t="shared" si="38"/>
        <v>RH</v>
      </c>
      <c r="T28" s="39" t="str">
        <f t="shared" si="38"/>
        <v>RH</v>
      </c>
      <c r="U28" s="39" t="str">
        <f t="shared" si="38"/>
        <v/>
      </c>
      <c r="V28" s="39" t="str">
        <f t="shared" si="38"/>
        <v/>
      </c>
      <c r="W28" s="39" t="str">
        <f t="shared" si="38"/>
        <v/>
      </c>
      <c r="X28" s="119" t="str">
        <f t="shared" si="38"/>
        <v>RH</v>
      </c>
      <c r="Y28" s="39" t="str">
        <f t="shared" si="38"/>
        <v/>
      </c>
      <c r="Z28" s="39" t="str">
        <f t="shared" si="38"/>
        <v>RH</v>
      </c>
      <c r="AA28" s="39" t="str">
        <f t="shared" si="38"/>
        <v>RH</v>
      </c>
      <c r="AB28" s="39" t="str">
        <f t="shared" si="38"/>
        <v/>
      </c>
      <c r="AC28" s="39" t="str">
        <f t="shared" si="38"/>
        <v/>
      </c>
      <c r="AD28" s="39" t="str">
        <f t="shared" si="38"/>
        <v/>
      </c>
      <c r="AE28" s="39" t="str">
        <f t="shared" si="38"/>
        <v>RH</v>
      </c>
      <c r="AF28" s="39" t="str">
        <f t="shared" si="38"/>
        <v/>
      </c>
      <c r="AG28" s="39" t="str">
        <f t="shared" si="38"/>
        <v>RH</v>
      </c>
      <c r="AH28" s="144" t="str">
        <f t="shared" si="38"/>
        <v>RH</v>
      </c>
      <c r="AI28" s="123"/>
      <c r="AJ28" s="187">
        <f>COUNTIF(D28:AH28,"RTT")+'Avril 2020'!AI28</f>
        <v>0</v>
      </c>
      <c r="AK28" s="178">
        <f t="shared" si="12"/>
        <v>15</v>
      </c>
      <c r="AL28" s="92">
        <f>COUNTIF(D28:AH28,"CA")+'Avril 2020'!AK28</f>
        <v>0</v>
      </c>
      <c r="AM28" s="167">
        <f t="shared" si="13"/>
        <v>25</v>
      </c>
      <c r="AN28" s="310"/>
      <c r="AO28" s="92"/>
      <c r="AP28" s="81"/>
      <c r="AQ28" s="81">
        <f t="shared" si="34"/>
        <v>0</v>
      </c>
      <c r="AR28" s="95"/>
      <c r="AS28" s="77"/>
      <c r="AT28" s="64"/>
      <c r="AU28" s="64">
        <f t="shared" si="35"/>
        <v>0</v>
      </c>
      <c r="AV28" s="90"/>
      <c r="AW28" s="118">
        <f ca="1">jaunesNum(B28:AH28)</f>
        <v>0</v>
      </c>
      <c r="AX28" s="120">
        <f>COUNTIF(G28:AJ28,"RF")+'Avril 2020'!AW28</f>
        <v>0</v>
      </c>
      <c r="AY28" s="162">
        <f t="shared" ca="1" si="15"/>
        <v>0</v>
      </c>
      <c r="AZ28" s="92"/>
      <c r="BA28" s="81"/>
      <c r="BB28" s="81">
        <f t="shared" si="36"/>
        <v>0</v>
      </c>
      <c r="BC28" s="167"/>
    </row>
    <row r="29" spans="1:55" ht="12" customHeight="1" thickBot="1" x14ac:dyDescent="0.3">
      <c r="A29" s="279"/>
      <c r="B29" s="135"/>
      <c r="C29" s="149"/>
      <c r="D29" s="119" t="str">
        <f t="shared" ref="D29:AH29" si="39">IF(OR(WEEKDAY(D3,2)=6,WEEKDAY(D3,2)=7,WEEKDAY(D3,2)=5),"RH","")</f>
        <v>RH</v>
      </c>
      <c r="E29" s="39" t="str">
        <f t="shared" si="39"/>
        <v>RH</v>
      </c>
      <c r="F29" s="39" t="str">
        <f t="shared" si="39"/>
        <v>RH</v>
      </c>
      <c r="G29" s="39" t="str">
        <f t="shared" si="39"/>
        <v/>
      </c>
      <c r="H29" s="39" t="str">
        <f t="shared" si="39"/>
        <v/>
      </c>
      <c r="I29" s="39" t="str">
        <f t="shared" si="39"/>
        <v/>
      </c>
      <c r="J29" s="39" t="str">
        <f t="shared" si="39"/>
        <v/>
      </c>
      <c r="K29" s="119" t="str">
        <f t="shared" si="39"/>
        <v>RH</v>
      </c>
      <c r="L29" s="39" t="str">
        <f t="shared" si="39"/>
        <v>RH</v>
      </c>
      <c r="M29" s="39" t="str">
        <f t="shared" si="39"/>
        <v>RH</v>
      </c>
      <c r="N29" s="39" t="str">
        <f t="shared" si="39"/>
        <v/>
      </c>
      <c r="O29" s="39" t="str">
        <f t="shared" si="39"/>
        <v/>
      </c>
      <c r="P29" s="39" t="str">
        <f t="shared" si="39"/>
        <v/>
      </c>
      <c r="Q29" s="39" t="str">
        <f t="shared" si="39"/>
        <v/>
      </c>
      <c r="R29" s="39" t="str">
        <f t="shared" si="39"/>
        <v>RH</v>
      </c>
      <c r="S29" s="39" t="str">
        <f t="shared" si="39"/>
        <v>RH</v>
      </c>
      <c r="T29" s="39" t="str">
        <f t="shared" si="39"/>
        <v>RH</v>
      </c>
      <c r="U29" s="39" t="str">
        <f t="shared" si="39"/>
        <v/>
      </c>
      <c r="V29" s="39" t="str">
        <f t="shared" si="39"/>
        <v/>
      </c>
      <c r="W29" s="39" t="str">
        <f t="shared" si="39"/>
        <v/>
      </c>
      <c r="X29" s="119" t="str">
        <f t="shared" si="39"/>
        <v/>
      </c>
      <c r="Y29" s="39" t="str">
        <f t="shared" si="39"/>
        <v>RH</v>
      </c>
      <c r="Z29" s="39" t="str">
        <f t="shared" si="39"/>
        <v>RH</v>
      </c>
      <c r="AA29" s="39" t="str">
        <f t="shared" si="39"/>
        <v>RH</v>
      </c>
      <c r="AB29" s="39" t="str">
        <f t="shared" si="39"/>
        <v/>
      </c>
      <c r="AC29" s="39" t="str">
        <f t="shared" si="39"/>
        <v/>
      </c>
      <c r="AD29" s="39" t="str">
        <f t="shared" si="39"/>
        <v/>
      </c>
      <c r="AE29" s="39" t="str">
        <f t="shared" si="39"/>
        <v/>
      </c>
      <c r="AF29" s="39" t="str">
        <f t="shared" si="39"/>
        <v>RH</v>
      </c>
      <c r="AG29" s="39" t="str">
        <f t="shared" si="39"/>
        <v>RH</v>
      </c>
      <c r="AH29" s="144" t="str">
        <f t="shared" si="39"/>
        <v>RH</v>
      </c>
      <c r="AI29" s="123"/>
      <c r="AJ29" s="187">
        <f>COUNTIF(D29:AH29,"RTT")+'Avril 2020'!AI29</f>
        <v>0</v>
      </c>
      <c r="AK29" s="178">
        <f t="shared" si="12"/>
        <v>15</v>
      </c>
      <c r="AL29" s="92">
        <f>COUNTIF(D29:AH29,"CA")+'Avril 2020'!AK29</f>
        <v>0</v>
      </c>
      <c r="AM29" s="167">
        <f t="shared" si="13"/>
        <v>25</v>
      </c>
      <c r="AN29" s="310"/>
      <c r="AO29" s="92"/>
      <c r="AP29" s="81"/>
      <c r="AQ29" s="81">
        <f t="shared" si="34"/>
        <v>0</v>
      </c>
      <c r="AR29" s="95"/>
      <c r="AS29" s="77"/>
      <c r="AT29" s="64"/>
      <c r="AU29" s="64">
        <f t="shared" si="35"/>
        <v>0</v>
      </c>
      <c r="AV29" s="90"/>
      <c r="AW29" s="118">
        <f t="shared" ca="1" si="14"/>
        <v>0</v>
      </c>
      <c r="AX29" s="120">
        <f>COUNTIF(G29:AJ29,"RF")+'Avril 2020'!AW29</f>
        <v>0</v>
      </c>
      <c r="AY29" s="162">
        <f t="shared" ca="1" si="15"/>
        <v>0</v>
      </c>
      <c r="AZ29" s="92"/>
      <c r="BA29" s="81"/>
      <c r="BB29" s="81">
        <f t="shared" si="36"/>
        <v>0</v>
      </c>
      <c r="BC29" s="167"/>
    </row>
    <row r="30" spans="1:55" ht="12" customHeight="1" x14ac:dyDescent="0.25">
      <c r="A30" s="280" t="s">
        <v>45</v>
      </c>
      <c r="B30" s="135">
        <v>14</v>
      </c>
      <c r="C30" s="149"/>
      <c r="D30" s="119" t="str">
        <f t="shared" ref="D30:AH30" si="40">IF(OR(WEEKDAY(D3,2)=6,WEEKDAY(D3,2)=7,WEEKDAY(D3,2)=2),"RH","")</f>
        <v/>
      </c>
      <c r="E30" s="39" t="str">
        <f t="shared" si="40"/>
        <v>RH</v>
      </c>
      <c r="F30" s="39" t="str">
        <f t="shared" si="40"/>
        <v>RH</v>
      </c>
      <c r="G30" s="39" t="str">
        <f t="shared" si="40"/>
        <v/>
      </c>
      <c r="H30" s="39" t="str">
        <f t="shared" si="40"/>
        <v>RH</v>
      </c>
      <c r="I30" s="39" t="str">
        <f t="shared" si="40"/>
        <v/>
      </c>
      <c r="J30" s="39" t="str">
        <f t="shared" si="40"/>
        <v/>
      </c>
      <c r="K30" s="119" t="str">
        <f t="shared" si="40"/>
        <v/>
      </c>
      <c r="L30" s="39" t="str">
        <f t="shared" si="40"/>
        <v>RH</v>
      </c>
      <c r="M30" s="39" t="str">
        <f t="shared" si="40"/>
        <v>RH</v>
      </c>
      <c r="N30" s="39" t="str">
        <f t="shared" si="40"/>
        <v/>
      </c>
      <c r="O30" s="39" t="str">
        <f t="shared" si="40"/>
        <v>RH</v>
      </c>
      <c r="P30" s="39" t="str">
        <f t="shared" si="40"/>
        <v/>
      </c>
      <c r="Q30" s="39" t="str">
        <f t="shared" si="40"/>
        <v/>
      </c>
      <c r="R30" s="39" t="str">
        <f t="shared" si="40"/>
        <v/>
      </c>
      <c r="S30" s="39" t="str">
        <f t="shared" si="40"/>
        <v>RH</v>
      </c>
      <c r="T30" s="39" t="str">
        <f t="shared" si="40"/>
        <v>RH</v>
      </c>
      <c r="U30" s="39" t="str">
        <f t="shared" si="40"/>
        <v/>
      </c>
      <c r="V30" s="39" t="str">
        <f t="shared" si="40"/>
        <v>RH</v>
      </c>
      <c r="W30" s="39" t="str">
        <f t="shared" si="40"/>
        <v/>
      </c>
      <c r="X30" s="119" t="str">
        <f t="shared" si="40"/>
        <v/>
      </c>
      <c r="Y30" s="39" t="str">
        <f t="shared" si="40"/>
        <v/>
      </c>
      <c r="Z30" s="39" t="str">
        <f t="shared" si="40"/>
        <v>RH</v>
      </c>
      <c r="AA30" s="39" t="str">
        <f t="shared" si="40"/>
        <v>RH</v>
      </c>
      <c r="AB30" s="39" t="str">
        <f t="shared" si="40"/>
        <v/>
      </c>
      <c r="AC30" s="39" t="str">
        <f t="shared" si="40"/>
        <v>RH</v>
      </c>
      <c r="AD30" s="39" t="str">
        <f t="shared" si="40"/>
        <v/>
      </c>
      <c r="AE30" s="39" t="str">
        <f t="shared" si="40"/>
        <v/>
      </c>
      <c r="AF30" s="39" t="str">
        <f t="shared" si="40"/>
        <v/>
      </c>
      <c r="AG30" s="39" t="str">
        <f t="shared" si="40"/>
        <v>RH</v>
      </c>
      <c r="AH30" s="144" t="str">
        <f t="shared" si="40"/>
        <v>RH</v>
      </c>
      <c r="AI30" s="123"/>
      <c r="AJ30" s="187">
        <f>COUNTIF(D30:AH30,"RTT")+'Avril 2020'!AI30</f>
        <v>0</v>
      </c>
      <c r="AK30" s="178">
        <f t="shared" si="12"/>
        <v>15</v>
      </c>
      <c r="AL30" s="92">
        <f>COUNTIF(D30:AH30,"CA")+'Avril 2020'!AK30</f>
        <v>0</v>
      </c>
      <c r="AM30" s="167">
        <f t="shared" si="13"/>
        <v>25</v>
      </c>
      <c r="AN30" s="310"/>
      <c r="AO30" s="92"/>
      <c r="AP30" s="81"/>
      <c r="AQ30" s="81">
        <f t="shared" si="34"/>
        <v>0</v>
      </c>
      <c r="AR30" s="95"/>
      <c r="AS30" s="77"/>
      <c r="AT30" s="64"/>
      <c r="AU30" s="64">
        <f t="shared" si="35"/>
        <v>0</v>
      </c>
      <c r="AV30" s="90"/>
      <c r="AW30" s="118">
        <f t="shared" ca="1" si="14"/>
        <v>0</v>
      </c>
      <c r="AX30" s="120">
        <f>COUNTIF(G30:AJ30,"RF")+'Avril 2020'!AW30</f>
        <v>0</v>
      </c>
      <c r="AY30" s="162">
        <f t="shared" ca="1" si="15"/>
        <v>0</v>
      </c>
      <c r="AZ30" s="92"/>
      <c r="BA30" s="81"/>
      <c r="BB30" s="81">
        <f t="shared" si="36"/>
        <v>0</v>
      </c>
      <c r="BC30" s="167"/>
    </row>
    <row r="31" spans="1:55" ht="12" customHeight="1" x14ac:dyDescent="0.25">
      <c r="A31" s="280"/>
      <c r="B31" s="135">
        <v>15</v>
      </c>
      <c r="C31" s="145"/>
      <c r="D31" s="119" t="str">
        <f t="shared" ref="D31:AH31" si="41">IF(OR(WEEKDAY(D3,2)=6,WEEKDAY(D3,2)=7,WEEKDAY(D3,2)=5),"RH","")</f>
        <v>RH</v>
      </c>
      <c r="E31" s="39" t="str">
        <f t="shared" si="41"/>
        <v>RH</v>
      </c>
      <c r="F31" s="39" t="str">
        <f t="shared" si="41"/>
        <v>RH</v>
      </c>
      <c r="G31" s="39" t="str">
        <f t="shared" si="41"/>
        <v/>
      </c>
      <c r="H31" s="39" t="str">
        <f t="shared" si="41"/>
        <v/>
      </c>
      <c r="I31" s="39" t="str">
        <f t="shared" si="41"/>
        <v/>
      </c>
      <c r="J31" s="39" t="str">
        <f t="shared" si="41"/>
        <v/>
      </c>
      <c r="K31" s="119" t="str">
        <f t="shared" si="41"/>
        <v>RH</v>
      </c>
      <c r="L31" s="39" t="str">
        <f t="shared" si="41"/>
        <v>RH</v>
      </c>
      <c r="M31" s="39" t="str">
        <f t="shared" si="41"/>
        <v>RH</v>
      </c>
      <c r="N31" s="39" t="str">
        <f t="shared" si="41"/>
        <v/>
      </c>
      <c r="O31" s="39" t="str">
        <f t="shared" si="41"/>
        <v/>
      </c>
      <c r="P31" s="39" t="str">
        <f t="shared" si="41"/>
        <v/>
      </c>
      <c r="Q31" s="39" t="str">
        <f t="shared" si="41"/>
        <v/>
      </c>
      <c r="R31" s="39" t="str">
        <f t="shared" si="41"/>
        <v>RH</v>
      </c>
      <c r="S31" s="39" t="str">
        <f t="shared" si="41"/>
        <v>RH</v>
      </c>
      <c r="T31" s="39" t="str">
        <f t="shared" si="41"/>
        <v>RH</v>
      </c>
      <c r="U31" s="39" t="str">
        <f t="shared" si="41"/>
        <v/>
      </c>
      <c r="V31" s="39" t="str">
        <f t="shared" si="41"/>
        <v/>
      </c>
      <c r="W31" s="39" t="str">
        <f t="shared" si="41"/>
        <v/>
      </c>
      <c r="X31" s="119" t="str">
        <f t="shared" si="41"/>
        <v/>
      </c>
      <c r="Y31" s="39" t="str">
        <f t="shared" si="41"/>
        <v>RH</v>
      </c>
      <c r="Z31" s="39" t="str">
        <f t="shared" si="41"/>
        <v>RH</v>
      </c>
      <c r="AA31" s="39" t="str">
        <f t="shared" si="41"/>
        <v>RH</v>
      </c>
      <c r="AB31" s="39" t="str">
        <f t="shared" si="41"/>
        <v/>
      </c>
      <c r="AC31" s="39" t="str">
        <f t="shared" si="41"/>
        <v/>
      </c>
      <c r="AD31" s="39" t="str">
        <f t="shared" si="41"/>
        <v/>
      </c>
      <c r="AE31" s="39" t="str">
        <f t="shared" si="41"/>
        <v/>
      </c>
      <c r="AF31" s="39" t="str">
        <f t="shared" si="41"/>
        <v>RH</v>
      </c>
      <c r="AG31" s="39" t="str">
        <f t="shared" si="41"/>
        <v>RH</v>
      </c>
      <c r="AH31" s="144" t="str">
        <f t="shared" si="41"/>
        <v>RH</v>
      </c>
      <c r="AI31" s="123"/>
      <c r="AJ31" s="187">
        <f>COUNTIF(D31:AH31,"RTT")+'Avril 2020'!AI31</f>
        <v>0</v>
      </c>
      <c r="AK31" s="178">
        <f t="shared" si="12"/>
        <v>15</v>
      </c>
      <c r="AL31" s="92">
        <f>COUNTIF(D31:AH31,"CA")+'Avril 2020'!AK31</f>
        <v>0</v>
      </c>
      <c r="AM31" s="167">
        <f t="shared" si="13"/>
        <v>25</v>
      </c>
      <c r="AN31" s="310"/>
      <c r="AO31" s="92"/>
      <c r="AP31" s="81"/>
      <c r="AQ31" s="81">
        <f t="shared" si="34"/>
        <v>0</v>
      </c>
      <c r="AR31" s="95"/>
      <c r="AS31" s="77"/>
      <c r="AT31" s="64"/>
      <c r="AU31" s="64">
        <f t="shared" si="35"/>
        <v>0</v>
      </c>
      <c r="AV31" s="90"/>
      <c r="AW31" s="118">
        <f t="shared" ca="1" si="14"/>
        <v>0</v>
      </c>
      <c r="AX31" s="120">
        <f>COUNTIF(G31:AJ31,"RF")+'Avril 2020'!AW31</f>
        <v>0</v>
      </c>
      <c r="AY31" s="162">
        <f t="shared" ca="1" si="15"/>
        <v>0</v>
      </c>
      <c r="AZ31" s="92"/>
      <c r="BA31" s="81"/>
      <c r="BB31" s="81">
        <f t="shared" si="36"/>
        <v>0</v>
      </c>
      <c r="BC31" s="167"/>
    </row>
    <row r="32" spans="1:55" ht="12" customHeight="1" x14ac:dyDescent="0.25">
      <c r="A32" s="280"/>
      <c r="B32" s="135">
        <v>16</v>
      </c>
      <c r="C32" s="145"/>
      <c r="D32" s="119" t="str">
        <f t="shared" ref="D32:AH32" si="42">IF(OR(WEEKDAY(D3,2)=6,WEEKDAY(D3,2)=7,WEEKDAY(D3,2)=4),"RH","")</f>
        <v/>
      </c>
      <c r="E32" s="39" t="str">
        <f t="shared" si="42"/>
        <v>RH</v>
      </c>
      <c r="F32" s="39" t="str">
        <f t="shared" si="42"/>
        <v>RH</v>
      </c>
      <c r="G32" s="39" t="str">
        <f t="shared" si="42"/>
        <v/>
      </c>
      <c r="H32" s="39" t="str">
        <f t="shared" si="42"/>
        <v/>
      </c>
      <c r="I32" s="39" t="str">
        <f t="shared" si="42"/>
        <v/>
      </c>
      <c r="J32" s="39" t="str">
        <f t="shared" si="42"/>
        <v>RH</v>
      </c>
      <c r="K32" s="119" t="str">
        <f t="shared" si="42"/>
        <v/>
      </c>
      <c r="L32" s="39" t="str">
        <f t="shared" si="42"/>
        <v>RH</v>
      </c>
      <c r="M32" s="39" t="str">
        <f t="shared" si="42"/>
        <v>RH</v>
      </c>
      <c r="N32" s="39" t="str">
        <f t="shared" si="42"/>
        <v/>
      </c>
      <c r="O32" s="39" t="str">
        <f t="shared" si="42"/>
        <v/>
      </c>
      <c r="P32" s="39" t="str">
        <f t="shared" si="42"/>
        <v/>
      </c>
      <c r="Q32" s="39" t="str">
        <f t="shared" si="42"/>
        <v>RH</v>
      </c>
      <c r="R32" s="39" t="str">
        <f t="shared" si="42"/>
        <v/>
      </c>
      <c r="S32" s="39" t="str">
        <f t="shared" si="42"/>
        <v>RH</v>
      </c>
      <c r="T32" s="39" t="str">
        <f t="shared" si="42"/>
        <v>RH</v>
      </c>
      <c r="U32" s="39" t="str">
        <f t="shared" si="42"/>
        <v/>
      </c>
      <c r="V32" s="39" t="str">
        <f t="shared" si="42"/>
        <v/>
      </c>
      <c r="W32" s="39" t="str">
        <f t="shared" si="42"/>
        <v/>
      </c>
      <c r="X32" s="119" t="str">
        <f t="shared" si="42"/>
        <v>RH</v>
      </c>
      <c r="Y32" s="39" t="str">
        <f t="shared" si="42"/>
        <v/>
      </c>
      <c r="Z32" s="39" t="str">
        <f t="shared" si="42"/>
        <v>RH</v>
      </c>
      <c r="AA32" s="39" t="str">
        <f t="shared" si="42"/>
        <v>RH</v>
      </c>
      <c r="AB32" s="39" t="str">
        <f t="shared" si="42"/>
        <v/>
      </c>
      <c r="AC32" s="39" t="str">
        <f t="shared" si="42"/>
        <v/>
      </c>
      <c r="AD32" s="39" t="str">
        <f t="shared" si="42"/>
        <v/>
      </c>
      <c r="AE32" s="39" t="str">
        <f t="shared" si="42"/>
        <v>RH</v>
      </c>
      <c r="AF32" s="39" t="str">
        <f t="shared" si="42"/>
        <v/>
      </c>
      <c r="AG32" s="39" t="str">
        <f t="shared" si="42"/>
        <v>RH</v>
      </c>
      <c r="AH32" s="144" t="str">
        <f t="shared" si="42"/>
        <v>RH</v>
      </c>
      <c r="AI32" s="123"/>
      <c r="AJ32" s="187">
        <f>COUNTIF(D32:AH32,"RTT")+'Avril 2020'!AI32</f>
        <v>0</v>
      </c>
      <c r="AK32" s="178">
        <f t="shared" si="12"/>
        <v>15</v>
      </c>
      <c r="AL32" s="92">
        <f>COUNTIF(D32:AH32,"CA")+'Avril 2020'!AK32</f>
        <v>0</v>
      </c>
      <c r="AM32" s="167">
        <f t="shared" si="13"/>
        <v>25</v>
      </c>
      <c r="AN32" s="310"/>
      <c r="AO32" s="92"/>
      <c r="AP32" s="81"/>
      <c r="AQ32" s="81">
        <f t="shared" si="34"/>
        <v>0</v>
      </c>
      <c r="AR32" s="95"/>
      <c r="AS32" s="77"/>
      <c r="AT32" s="64"/>
      <c r="AU32" s="64">
        <f t="shared" si="35"/>
        <v>0</v>
      </c>
      <c r="AV32" s="90"/>
      <c r="AW32" s="118">
        <f t="shared" ca="1" si="14"/>
        <v>0</v>
      </c>
      <c r="AX32" s="120">
        <f>COUNTIF(G32:AJ32,"RF")+'Avril 2020'!AW32</f>
        <v>0</v>
      </c>
      <c r="AY32" s="162">
        <f t="shared" ca="1" si="15"/>
        <v>0</v>
      </c>
      <c r="AZ32" s="92"/>
      <c r="BA32" s="81"/>
      <c r="BB32" s="81">
        <f t="shared" si="36"/>
        <v>0</v>
      </c>
      <c r="BC32" s="167"/>
    </row>
    <row r="33" spans="1:55" s="6" customFormat="1" ht="12" customHeight="1" thickBot="1" x14ac:dyDescent="0.3">
      <c r="A33" s="281"/>
      <c r="B33" s="135">
        <v>17</v>
      </c>
      <c r="C33" s="145"/>
      <c r="D33" s="119" t="str">
        <f t="shared" ref="D33:AH33" si="43">IF(OR(WEEKDAY(D3,2)=6,WEEKDAY(D3,2)=7,WEEKDAY(D3,2)=2),"RH","")</f>
        <v/>
      </c>
      <c r="E33" s="39" t="str">
        <f t="shared" si="43"/>
        <v>RH</v>
      </c>
      <c r="F33" s="39" t="str">
        <f t="shared" si="43"/>
        <v>RH</v>
      </c>
      <c r="G33" s="39" t="str">
        <f t="shared" si="43"/>
        <v/>
      </c>
      <c r="H33" s="39" t="str">
        <f t="shared" si="43"/>
        <v>RH</v>
      </c>
      <c r="I33" s="39" t="str">
        <f t="shared" si="43"/>
        <v/>
      </c>
      <c r="J33" s="39" t="str">
        <f t="shared" si="43"/>
        <v/>
      </c>
      <c r="K33" s="119" t="str">
        <f t="shared" si="43"/>
        <v/>
      </c>
      <c r="L33" s="39" t="str">
        <f t="shared" si="43"/>
        <v>RH</v>
      </c>
      <c r="M33" s="39" t="str">
        <f t="shared" si="43"/>
        <v>RH</v>
      </c>
      <c r="N33" s="39" t="str">
        <f t="shared" si="43"/>
        <v/>
      </c>
      <c r="O33" s="39" t="str">
        <f t="shared" si="43"/>
        <v>RH</v>
      </c>
      <c r="P33" s="39" t="str">
        <f t="shared" si="43"/>
        <v/>
      </c>
      <c r="Q33" s="39" t="str">
        <f t="shared" si="43"/>
        <v/>
      </c>
      <c r="R33" s="39" t="str">
        <f t="shared" si="43"/>
        <v/>
      </c>
      <c r="S33" s="39" t="str">
        <f t="shared" si="43"/>
        <v>RH</v>
      </c>
      <c r="T33" s="39" t="str">
        <f t="shared" si="43"/>
        <v>RH</v>
      </c>
      <c r="U33" s="39" t="str">
        <f t="shared" si="43"/>
        <v/>
      </c>
      <c r="V33" s="39" t="str">
        <f t="shared" si="43"/>
        <v>RH</v>
      </c>
      <c r="W33" s="39" t="str">
        <f t="shared" si="43"/>
        <v/>
      </c>
      <c r="X33" s="119" t="str">
        <f t="shared" si="43"/>
        <v/>
      </c>
      <c r="Y33" s="39" t="str">
        <f t="shared" si="43"/>
        <v/>
      </c>
      <c r="Z33" s="39" t="str">
        <f t="shared" si="43"/>
        <v>RH</v>
      </c>
      <c r="AA33" s="39" t="str">
        <f t="shared" si="43"/>
        <v>RH</v>
      </c>
      <c r="AB33" s="39" t="str">
        <f t="shared" si="43"/>
        <v/>
      </c>
      <c r="AC33" s="39" t="str">
        <f t="shared" si="43"/>
        <v>RH</v>
      </c>
      <c r="AD33" s="39" t="str">
        <f t="shared" si="43"/>
        <v/>
      </c>
      <c r="AE33" s="39" t="str">
        <f t="shared" si="43"/>
        <v/>
      </c>
      <c r="AF33" s="39" t="str">
        <f t="shared" si="43"/>
        <v/>
      </c>
      <c r="AG33" s="39" t="str">
        <f t="shared" si="43"/>
        <v>RH</v>
      </c>
      <c r="AH33" s="144" t="str">
        <f t="shared" si="43"/>
        <v>RH</v>
      </c>
      <c r="AI33" s="123"/>
      <c r="AJ33" s="187">
        <f>COUNTIF(D33:AH33,"RTT")+'Avril 2020'!AI33</f>
        <v>0</v>
      </c>
      <c r="AK33" s="178">
        <f t="shared" si="12"/>
        <v>15</v>
      </c>
      <c r="AL33" s="92">
        <f>COUNTIF(D33:AH33,"CA")+'Avril 2020'!AK33</f>
        <v>0</v>
      </c>
      <c r="AM33" s="167">
        <f t="shared" si="13"/>
        <v>25</v>
      </c>
      <c r="AN33" s="310"/>
      <c r="AO33" s="92"/>
      <c r="AP33" s="81"/>
      <c r="AQ33" s="81">
        <f t="shared" si="34"/>
        <v>0</v>
      </c>
      <c r="AR33" s="95"/>
      <c r="AS33" s="77"/>
      <c r="AT33" s="64"/>
      <c r="AU33" s="64">
        <f t="shared" si="35"/>
        <v>0</v>
      </c>
      <c r="AV33" s="90"/>
      <c r="AW33" s="118">
        <f t="shared" ca="1" si="14"/>
        <v>0</v>
      </c>
      <c r="AX33" s="120">
        <f>COUNTIF(G33:AJ33,"RF")+'Avril 2020'!AW33</f>
        <v>0</v>
      </c>
      <c r="AY33" s="162">
        <f t="shared" ca="1" si="15"/>
        <v>0</v>
      </c>
      <c r="AZ33" s="92"/>
      <c r="BA33" s="81"/>
      <c r="BB33" s="81">
        <f t="shared" si="36"/>
        <v>0</v>
      </c>
      <c r="BC33" s="167"/>
    </row>
    <row r="34" spans="1:55" ht="1.5" customHeight="1" x14ac:dyDescent="0.25">
      <c r="A34" s="34"/>
      <c r="B34" s="135"/>
      <c r="C34" s="145"/>
      <c r="D34" s="119"/>
      <c r="E34" s="39"/>
      <c r="F34" s="39"/>
      <c r="G34" s="39"/>
      <c r="H34" s="39"/>
      <c r="I34" s="39"/>
      <c r="J34" s="39"/>
      <c r="K34" s="11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119"/>
      <c r="Y34" s="39"/>
      <c r="Z34" s="39"/>
      <c r="AA34" s="39"/>
      <c r="AB34" s="39"/>
      <c r="AC34" s="39"/>
      <c r="AD34" s="39"/>
      <c r="AE34" s="39"/>
      <c r="AF34" s="39"/>
      <c r="AG34" s="39"/>
      <c r="AH34" s="144"/>
      <c r="AI34" s="123"/>
      <c r="AJ34" s="187">
        <f>COUNTIF(D34:AH34,"RTT")+'Avril 2020'!AI34</f>
        <v>0</v>
      </c>
      <c r="AK34" s="178"/>
      <c r="AL34" s="92">
        <f>COUNTIF(D34:AH34,"CA")+'Avril 2020'!AK34</f>
        <v>0</v>
      </c>
      <c r="AM34" s="167"/>
      <c r="AN34" s="310"/>
      <c r="AO34" s="92"/>
      <c r="AP34" s="81"/>
      <c r="AQ34" s="81"/>
      <c r="AR34" s="95"/>
      <c r="AS34" s="77"/>
      <c r="AT34" s="64"/>
      <c r="AU34" s="64"/>
      <c r="AV34" s="90"/>
      <c r="AW34" s="118"/>
      <c r="AX34" s="120">
        <f>COUNTIF(G34:AJ34,"RF")+'Avril 2020'!AW34</f>
        <v>0</v>
      </c>
      <c r="AY34" s="163"/>
      <c r="AZ34" s="92"/>
      <c r="BA34" s="81"/>
      <c r="BB34" s="81"/>
      <c r="BC34" s="167"/>
    </row>
    <row r="35" spans="1:55" ht="12" customHeight="1" x14ac:dyDescent="0.25">
      <c r="A35" s="282" t="s">
        <v>46</v>
      </c>
      <c r="B35" s="132">
        <v>18</v>
      </c>
      <c r="C35" s="145"/>
      <c r="D35" s="119" t="str">
        <f>IF(OR(WEEKDAY(D3,2)=6,WEEKDAY(D3,2)=7,WEEKDAY(D3,2)=3),"RH","")</f>
        <v/>
      </c>
      <c r="E35" s="39" t="str">
        <f t="shared" ref="E35:AH35" si="44">IF(OR(WEEKDAY(E3,2)=6,WEEKDAY(E3,2)=7,WEEKDAY(E3,2)=3),"RH","")</f>
        <v>RH</v>
      </c>
      <c r="F35" s="39" t="str">
        <f t="shared" si="44"/>
        <v>RH</v>
      </c>
      <c r="G35" s="39" t="str">
        <f t="shared" si="44"/>
        <v/>
      </c>
      <c r="H35" s="39" t="str">
        <f t="shared" si="44"/>
        <v/>
      </c>
      <c r="I35" s="39" t="str">
        <f t="shared" si="44"/>
        <v>RH</v>
      </c>
      <c r="J35" s="39" t="str">
        <f t="shared" si="44"/>
        <v/>
      </c>
      <c r="K35" s="119" t="str">
        <f t="shared" si="44"/>
        <v/>
      </c>
      <c r="L35" s="39" t="str">
        <f t="shared" si="44"/>
        <v>RH</v>
      </c>
      <c r="M35" s="39" t="str">
        <f t="shared" si="44"/>
        <v>RH</v>
      </c>
      <c r="N35" s="39" t="str">
        <f t="shared" si="44"/>
        <v/>
      </c>
      <c r="O35" s="39" t="str">
        <f t="shared" si="44"/>
        <v/>
      </c>
      <c r="P35" s="39" t="str">
        <f t="shared" si="44"/>
        <v>RH</v>
      </c>
      <c r="Q35" s="39" t="str">
        <f t="shared" si="44"/>
        <v/>
      </c>
      <c r="R35" s="39" t="str">
        <f t="shared" si="44"/>
        <v/>
      </c>
      <c r="S35" s="39" t="str">
        <f t="shared" si="44"/>
        <v>RH</v>
      </c>
      <c r="T35" s="39" t="str">
        <f t="shared" si="44"/>
        <v>RH</v>
      </c>
      <c r="U35" s="39" t="str">
        <f t="shared" si="44"/>
        <v/>
      </c>
      <c r="V35" s="39" t="str">
        <f t="shared" si="44"/>
        <v/>
      </c>
      <c r="W35" s="39" t="str">
        <f t="shared" si="44"/>
        <v>RH</v>
      </c>
      <c r="X35" s="119" t="str">
        <f t="shared" si="44"/>
        <v/>
      </c>
      <c r="Y35" s="39" t="str">
        <f t="shared" si="44"/>
        <v/>
      </c>
      <c r="Z35" s="39" t="str">
        <f t="shared" si="44"/>
        <v>RH</v>
      </c>
      <c r="AA35" s="39" t="str">
        <f t="shared" si="44"/>
        <v>RH</v>
      </c>
      <c r="AB35" s="39" t="str">
        <f t="shared" si="44"/>
        <v/>
      </c>
      <c r="AC35" s="39" t="str">
        <f t="shared" si="44"/>
        <v/>
      </c>
      <c r="AD35" s="39" t="str">
        <f t="shared" si="44"/>
        <v>RH</v>
      </c>
      <c r="AE35" s="39" t="str">
        <f t="shared" si="44"/>
        <v/>
      </c>
      <c r="AF35" s="39" t="str">
        <f t="shared" si="44"/>
        <v/>
      </c>
      <c r="AG35" s="39" t="str">
        <f t="shared" si="44"/>
        <v>RH</v>
      </c>
      <c r="AH35" s="144" t="str">
        <f t="shared" si="44"/>
        <v>RH</v>
      </c>
      <c r="AI35" s="123"/>
      <c r="AJ35" s="187">
        <f>COUNTIF(D35:AH35,"RTT")+'Avril 2020'!AI35</f>
        <v>0</v>
      </c>
      <c r="AK35" s="178">
        <f>0 -(AJ35)</f>
        <v>0</v>
      </c>
      <c r="AL35" s="92">
        <f>COUNTIF(D35:AH35,"CA")+'Avril 2020'!AK35</f>
        <v>0</v>
      </c>
      <c r="AM35" s="167">
        <f t="shared" si="13"/>
        <v>25</v>
      </c>
      <c r="AN35" s="310"/>
      <c r="AO35" s="92"/>
      <c r="AP35" s="81"/>
      <c r="AQ35" s="81">
        <f>COUNTIF(E35:AF35,"HS")</f>
        <v>0</v>
      </c>
      <c r="AR35" s="95"/>
      <c r="AS35" s="77"/>
      <c r="AT35" s="64"/>
      <c r="AU35" s="64">
        <f>COUNTIF(G35:AH35,"jdf")</f>
        <v>0</v>
      </c>
      <c r="AV35" s="90"/>
      <c r="AW35" s="118">
        <f t="shared" ca="1" si="14"/>
        <v>0</v>
      </c>
      <c r="AX35" s="120">
        <f>COUNTIF(G35:AJ35,"RF")+'Avril 2020'!AW35</f>
        <v>0</v>
      </c>
      <c r="AY35" s="162">
        <f t="shared" ca="1" si="15"/>
        <v>0</v>
      </c>
      <c r="AZ35" s="92"/>
      <c r="BA35" s="81"/>
      <c r="BB35" s="81">
        <f>COUNTIF(K35:AL35,"FR")</f>
        <v>0</v>
      </c>
      <c r="BC35" s="167"/>
    </row>
    <row r="36" spans="1:55" ht="12" customHeight="1" x14ac:dyDescent="0.25">
      <c r="A36" s="282"/>
      <c r="B36" s="136">
        <v>19</v>
      </c>
      <c r="C36" s="151"/>
      <c r="D36" s="119" t="str">
        <f t="shared" ref="D36:AH36" si="45">IF(OR(WEEKDAY(D3,2)=6,WEEKDAY(D3,2)=7,WEEKDAY(D3,2)=5),"RH","")</f>
        <v>RH</v>
      </c>
      <c r="E36" s="39" t="str">
        <f t="shared" si="45"/>
        <v>RH</v>
      </c>
      <c r="F36" s="39" t="str">
        <f t="shared" si="45"/>
        <v>RH</v>
      </c>
      <c r="G36" s="39" t="str">
        <f t="shared" si="45"/>
        <v/>
      </c>
      <c r="H36" s="39" t="str">
        <f t="shared" si="45"/>
        <v/>
      </c>
      <c r="I36" s="39" t="str">
        <f t="shared" si="45"/>
        <v/>
      </c>
      <c r="J36" s="39" t="str">
        <f t="shared" si="45"/>
        <v/>
      </c>
      <c r="K36" s="119" t="str">
        <f t="shared" si="45"/>
        <v>RH</v>
      </c>
      <c r="L36" s="39" t="str">
        <f t="shared" si="45"/>
        <v>RH</v>
      </c>
      <c r="M36" s="39" t="str">
        <f t="shared" si="45"/>
        <v>RH</v>
      </c>
      <c r="N36" s="39" t="str">
        <f t="shared" si="45"/>
        <v/>
      </c>
      <c r="O36" s="39" t="str">
        <f t="shared" si="45"/>
        <v/>
      </c>
      <c r="P36" s="39" t="str">
        <f t="shared" si="45"/>
        <v/>
      </c>
      <c r="Q36" s="39" t="str">
        <f t="shared" si="45"/>
        <v/>
      </c>
      <c r="R36" s="39" t="str">
        <f t="shared" si="45"/>
        <v>RH</v>
      </c>
      <c r="S36" s="39" t="str">
        <f t="shared" si="45"/>
        <v>RH</v>
      </c>
      <c r="T36" s="39" t="str">
        <f t="shared" si="45"/>
        <v>RH</v>
      </c>
      <c r="U36" s="39" t="str">
        <f t="shared" si="45"/>
        <v/>
      </c>
      <c r="V36" s="39" t="str">
        <f t="shared" si="45"/>
        <v/>
      </c>
      <c r="W36" s="39" t="str">
        <f t="shared" si="45"/>
        <v/>
      </c>
      <c r="X36" s="119" t="str">
        <f t="shared" si="45"/>
        <v/>
      </c>
      <c r="Y36" s="39" t="str">
        <f t="shared" si="45"/>
        <v>RH</v>
      </c>
      <c r="Z36" s="39" t="str">
        <f t="shared" si="45"/>
        <v>RH</v>
      </c>
      <c r="AA36" s="39" t="str">
        <f t="shared" si="45"/>
        <v>RH</v>
      </c>
      <c r="AB36" s="39" t="str">
        <f t="shared" si="45"/>
        <v/>
      </c>
      <c r="AC36" s="39" t="str">
        <f t="shared" si="45"/>
        <v/>
      </c>
      <c r="AD36" s="39" t="str">
        <f t="shared" si="45"/>
        <v/>
      </c>
      <c r="AE36" s="39" t="str">
        <f t="shared" si="45"/>
        <v/>
      </c>
      <c r="AF36" s="39" t="str">
        <f t="shared" si="45"/>
        <v>RH</v>
      </c>
      <c r="AG36" s="39" t="str">
        <f t="shared" si="45"/>
        <v>RH</v>
      </c>
      <c r="AH36" s="144" t="str">
        <f t="shared" si="45"/>
        <v>RH</v>
      </c>
      <c r="AI36" s="123"/>
      <c r="AJ36" s="187">
        <f>COUNTIF(D36:AH36,"RTT")+'Avril 2020'!AI36</f>
        <v>0</v>
      </c>
      <c r="AK36" s="178">
        <f t="shared" si="12"/>
        <v>15</v>
      </c>
      <c r="AL36" s="92">
        <f>COUNTIF(D36:AH36,"CA")+'Avril 2020'!AK36</f>
        <v>0</v>
      </c>
      <c r="AM36" s="167">
        <f t="shared" si="13"/>
        <v>25</v>
      </c>
      <c r="AN36" s="310"/>
      <c r="AO36" s="92"/>
      <c r="AP36" s="81"/>
      <c r="AQ36" s="81">
        <f>COUNTIF(E36:AF36,"HS")</f>
        <v>0</v>
      </c>
      <c r="AR36" s="95"/>
      <c r="AS36" s="77"/>
      <c r="AT36" s="64"/>
      <c r="AU36" s="64">
        <f>COUNTIF(G36:AH36,"jdf")</f>
        <v>0</v>
      </c>
      <c r="AV36" s="90"/>
      <c r="AW36" s="118">
        <f t="shared" ca="1" si="14"/>
        <v>0</v>
      </c>
      <c r="AX36" s="120">
        <f>COUNTIF(G36:AJ36,"RF")+'Avril 2020'!AW36</f>
        <v>0</v>
      </c>
      <c r="AY36" s="162">
        <f t="shared" ca="1" si="15"/>
        <v>0</v>
      </c>
      <c r="AZ36" s="92"/>
      <c r="BA36" s="81"/>
      <c r="BB36" s="81">
        <f>COUNTIF(K36:AL36,"FR")</f>
        <v>0</v>
      </c>
      <c r="BC36" s="167"/>
    </row>
    <row r="37" spans="1:55" s="6" customFormat="1" ht="12" customHeight="1" x14ac:dyDescent="0.25">
      <c r="A37" s="282"/>
      <c r="B37" s="136"/>
      <c r="C37" s="145"/>
      <c r="D37" s="119" t="str">
        <f t="shared" ref="D37:AH37" si="46">IF(OR(WEEKDAY(D3,2)=6,WEEKDAY(D3,2)=7,WEEKDAY(D3,2)=1),"RH","")</f>
        <v/>
      </c>
      <c r="E37" s="39" t="str">
        <f t="shared" si="46"/>
        <v>RH</v>
      </c>
      <c r="F37" s="39" t="str">
        <f t="shared" si="46"/>
        <v>RH</v>
      </c>
      <c r="G37" s="39" t="str">
        <f t="shared" si="46"/>
        <v>RH</v>
      </c>
      <c r="H37" s="39" t="str">
        <f t="shared" si="46"/>
        <v/>
      </c>
      <c r="I37" s="39" t="str">
        <f t="shared" si="46"/>
        <v/>
      </c>
      <c r="J37" s="39" t="str">
        <f t="shared" si="46"/>
        <v/>
      </c>
      <c r="K37" s="119" t="str">
        <f t="shared" si="46"/>
        <v/>
      </c>
      <c r="L37" s="39" t="str">
        <f t="shared" si="46"/>
        <v>RH</v>
      </c>
      <c r="M37" s="39" t="str">
        <f t="shared" si="46"/>
        <v>RH</v>
      </c>
      <c r="N37" s="39" t="str">
        <f t="shared" si="46"/>
        <v>RH</v>
      </c>
      <c r="O37" s="39" t="str">
        <f t="shared" si="46"/>
        <v/>
      </c>
      <c r="P37" s="39" t="str">
        <f t="shared" si="46"/>
        <v/>
      </c>
      <c r="Q37" s="39" t="str">
        <f t="shared" si="46"/>
        <v/>
      </c>
      <c r="R37" s="39" t="str">
        <f t="shared" si="46"/>
        <v/>
      </c>
      <c r="S37" s="39" t="str">
        <f t="shared" si="46"/>
        <v>RH</v>
      </c>
      <c r="T37" s="39" t="str">
        <f t="shared" si="46"/>
        <v>RH</v>
      </c>
      <c r="U37" s="39" t="str">
        <f t="shared" si="46"/>
        <v>RH</v>
      </c>
      <c r="V37" s="39" t="str">
        <f t="shared" si="46"/>
        <v/>
      </c>
      <c r="W37" s="39" t="str">
        <f t="shared" si="46"/>
        <v/>
      </c>
      <c r="X37" s="119" t="str">
        <f t="shared" si="46"/>
        <v/>
      </c>
      <c r="Y37" s="39" t="str">
        <f t="shared" si="46"/>
        <v/>
      </c>
      <c r="Z37" s="39" t="str">
        <f t="shared" si="46"/>
        <v>RH</v>
      </c>
      <c r="AA37" s="39" t="str">
        <f t="shared" si="46"/>
        <v>RH</v>
      </c>
      <c r="AB37" s="39" t="str">
        <f t="shared" si="46"/>
        <v>RH</v>
      </c>
      <c r="AC37" s="39" t="str">
        <f t="shared" si="46"/>
        <v/>
      </c>
      <c r="AD37" s="39" t="str">
        <f t="shared" si="46"/>
        <v/>
      </c>
      <c r="AE37" s="39" t="str">
        <f t="shared" si="46"/>
        <v/>
      </c>
      <c r="AF37" s="39" t="str">
        <f t="shared" si="46"/>
        <v/>
      </c>
      <c r="AG37" s="39" t="str">
        <f t="shared" si="46"/>
        <v>RH</v>
      </c>
      <c r="AH37" s="144" t="str">
        <f t="shared" si="46"/>
        <v>RH</v>
      </c>
      <c r="AI37" s="123"/>
      <c r="AJ37" s="187">
        <f>COUNTIF(D37:AH37,"RTT")+'Avril 2020'!AI37</f>
        <v>0</v>
      </c>
      <c r="AK37" s="178">
        <f t="shared" si="12"/>
        <v>15</v>
      </c>
      <c r="AL37" s="92">
        <f>COUNTIF(D37:AH37,"CA")+'Avril 2020'!AK37</f>
        <v>0</v>
      </c>
      <c r="AM37" s="167">
        <f t="shared" si="13"/>
        <v>25</v>
      </c>
      <c r="AN37" s="310"/>
      <c r="AO37" s="92"/>
      <c r="AP37" s="81"/>
      <c r="AQ37" s="81">
        <f>COUNTIF(E37:AF37,"HS")</f>
        <v>0</v>
      </c>
      <c r="AR37" s="95"/>
      <c r="AS37" s="77"/>
      <c r="AT37" s="64"/>
      <c r="AU37" s="64">
        <f>COUNTIF(G37:AH37,"jdf")</f>
        <v>0</v>
      </c>
      <c r="AV37" s="90"/>
      <c r="AW37" s="118">
        <f t="shared" ca="1" si="14"/>
        <v>0</v>
      </c>
      <c r="AX37" s="120">
        <f>COUNTIF(G37:AJ37,"RF")+'Avril 2020'!AW37</f>
        <v>0</v>
      </c>
      <c r="AY37" s="162">
        <f t="shared" ca="1" si="15"/>
        <v>0</v>
      </c>
      <c r="AZ37" s="92"/>
      <c r="BA37" s="81"/>
      <c r="BB37" s="81">
        <f>COUNTIF(K37:AL37,"FR")</f>
        <v>0</v>
      </c>
      <c r="BC37" s="167"/>
    </row>
    <row r="38" spans="1:55" s="6" customFormat="1" ht="12" customHeight="1" thickBot="1" x14ac:dyDescent="0.3">
      <c r="A38" s="283"/>
      <c r="B38" s="132"/>
      <c r="C38" s="145"/>
      <c r="D38" s="119" t="str">
        <f t="shared" ref="D38:AH38" si="47">IF(OR(WEEKDAY(D3,2)=6,WEEKDAY(D3,2)=7,WEEKDAY(D3,2)=1),"RH","")</f>
        <v/>
      </c>
      <c r="E38" s="39" t="str">
        <f t="shared" si="47"/>
        <v>RH</v>
      </c>
      <c r="F38" s="39" t="str">
        <f t="shared" si="47"/>
        <v>RH</v>
      </c>
      <c r="G38" s="39" t="str">
        <f t="shared" si="47"/>
        <v>RH</v>
      </c>
      <c r="H38" s="39" t="str">
        <f t="shared" si="47"/>
        <v/>
      </c>
      <c r="I38" s="39" t="str">
        <f t="shared" si="47"/>
        <v/>
      </c>
      <c r="J38" s="39" t="str">
        <f t="shared" si="47"/>
        <v/>
      </c>
      <c r="K38" s="119" t="str">
        <f t="shared" si="47"/>
        <v/>
      </c>
      <c r="L38" s="39" t="str">
        <f t="shared" si="47"/>
        <v>RH</v>
      </c>
      <c r="M38" s="39" t="str">
        <f t="shared" si="47"/>
        <v>RH</v>
      </c>
      <c r="N38" s="39" t="str">
        <f t="shared" si="47"/>
        <v>RH</v>
      </c>
      <c r="O38" s="39" t="str">
        <f t="shared" si="47"/>
        <v/>
      </c>
      <c r="P38" s="39" t="str">
        <f t="shared" si="47"/>
        <v/>
      </c>
      <c r="Q38" s="39" t="str">
        <f t="shared" si="47"/>
        <v/>
      </c>
      <c r="R38" s="39" t="str">
        <f t="shared" si="47"/>
        <v/>
      </c>
      <c r="S38" s="39" t="str">
        <f t="shared" si="47"/>
        <v>RH</v>
      </c>
      <c r="T38" s="39" t="str">
        <f t="shared" si="47"/>
        <v>RH</v>
      </c>
      <c r="U38" s="39" t="str">
        <f t="shared" si="47"/>
        <v>RH</v>
      </c>
      <c r="V38" s="39" t="str">
        <f t="shared" si="47"/>
        <v/>
      </c>
      <c r="W38" s="39" t="str">
        <f t="shared" si="47"/>
        <v/>
      </c>
      <c r="X38" s="119" t="str">
        <f t="shared" si="47"/>
        <v/>
      </c>
      <c r="Y38" s="39" t="str">
        <f t="shared" si="47"/>
        <v/>
      </c>
      <c r="Z38" s="39" t="str">
        <f t="shared" si="47"/>
        <v>RH</v>
      </c>
      <c r="AA38" s="39" t="str">
        <f t="shared" si="47"/>
        <v>RH</v>
      </c>
      <c r="AB38" s="39" t="str">
        <f t="shared" si="47"/>
        <v>RH</v>
      </c>
      <c r="AC38" s="39" t="str">
        <f t="shared" si="47"/>
        <v/>
      </c>
      <c r="AD38" s="39" t="str">
        <f t="shared" si="47"/>
        <v/>
      </c>
      <c r="AE38" s="39" t="str">
        <f t="shared" si="47"/>
        <v/>
      </c>
      <c r="AF38" s="39" t="str">
        <f t="shared" si="47"/>
        <v/>
      </c>
      <c r="AG38" s="39" t="str">
        <f t="shared" si="47"/>
        <v>RH</v>
      </c>
      <c r="AH38" s="144" t="str">
        <f t="shared" si="47"/>
        <v>RH</v>
      </c>
      <c r="AI38" s="123"/>
      <c r="AJ38" s="187">
        <f>COUNTIF(D38:AH38,"RTT")+'Avril 2020'!AI38</f>
        <v>0</v>
      </c>
      <c r="AK38" s="178">
        <f t="shared" si="12"/>
        <v>15</v>
      </c>
      <c r="AL38" s="92">
        <f>COUNTIF(D38:AH38,"CA")+'Avril 2020'!AK38</f>
        <v>0</v>
      </c>
      <c r="AM38" s="167">
        <f t="shared" si="13"/>
        <v>25</v>
      </c>
      <c r="AN38" s="310"/>
      <c r="AO38" s="92"/>
      <c r="AP38" s="81"/>
      <c r="AQ38" s="81">
        <f>COUNTIF(E38:AF38,"HS")</f>
        <v>0</v>
      </c>
      <c r="AR38" s="95"/>
      <c r="AS38" s="77"/>
      <c r="AT38" s="64"/>
      <c r="AU38" s="64">
        <f>COUNTIF(G38:AH38,"jdf")</f>
        <v>0</v>
      </c>
      <c r="AV38" s="90"/>
      <c r="AW38" s="118">
        <f ca="1">jaunesNum(B38:AH38)</f>
        <v>0</v>
      </c>
      <c r="AX38" s="120">
        <f>COUNTIF(G38:AJ38,"RF")+'Avril 2020'!AW38</f>
        <v>0</v>
      </c>
      <c r="AY38" s="162">
        <f t="shared" ca="1" si="15"/>
        <v>0</v>
      </c>
      <c r="AZ38" s="92"/>
      <c r="BA38" s="81"/>
      <c r="BB38" s="81">
        <f>COUNTIF(K38:AL38,"FR")</f>
        <v>0</v>
      </c>
      <c r="BC38" s="167"/>
    </row>
    <row r="39" spans="1:55" ht="2.25" customHeight="1" x14ac:dyDescent="0.25">
      <c r="A39" s="174"/>
      <c r="B39" s="132"/>
      <c r="C39" s="145"/>
      <c r="D39" s="119"/>
      <c r="E39" s="39"/>
      <c r="F39" s="39"/>
      <c r="G39" s="39"/>
      <c r="H39" s="39"/>
      <c r="I39" s="39"/>
      <c r="J39" s="39"/>
      <c r="K39" s="11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119"/>
      <c r="Y39" s="39"/>
      <c r="Z39" s="39"/>
      <c r="AA39" s="39"/>
      <c r="AB39" s="39"/>
      <c r="AC39" s="39"/>
      <c r="AD39" s="39"/>
      <c r="AE39" s="39"/>
      <c r="AF39" s="39"/>
      <c r="AG39" s="39"/>
      <c r="AH39" s="144"/>
      <c r="AI39" s="123"/>
      <c r="AJ39" s="187">
        <f>COUNTIF(D39:AH39,"RTT")+'Avril 2020'!AI39</f>
        <v>0</v>
      </c>
      <c r="AK39" s="178"/>
      <c r="AL39" s="92">
        <f>COUNTIF(D39:AH39,"CA")+'Avril 2020'!AK39</f>
        <v>0</v>
      </c>
      <c r="AM39" s="167"/>
      <c r="AN39" s="310"/>
      <c r="AO39" s="92"/>
      <c r="AP39" s="81"/>
      <c r="AQ39" s="81"/>
      <c r="AR39" s="95"/>
      <c r="AS39" s="77"/>
      <c r="AT39" s="64"/>
      <c r="AU39" s="64"/>
      <c r="AV39" s="90"/>
      <c r="AW39" s="118"/>
      <c r="AX39" s="120">
        <f>COUNTIF(G39:AJ39,"RF")+'Avril 2020'!AW39</f>
        <v>0</v>
      </c>
      <c r="AY39" s="163"/>
      <c r="AZ39" s="92"/>
      <c r="BA39" s="81"/>
      <c r="BB39" s="81"/>
      <c r="BC39" s="167"/>
    </row>
    <row r="40" spans="1:55" ht="12" customHeight="1" thickBot="1" x14ac:dyDescent="0.3">
      <c r="A40" s="35" t="s">
        <v>47</v>
      </c>
      <c r="B40" s="43">
        <v>20</v>
      </c>
      <c r="C40" s="145"/>
      <c r="D40" s="119"/>
      <c r="E40" s="39" t="s">
        <v>56</v>
      </c>
      <c r="F40" s="39" t="s">
        <v>56</v>
      </c>
      <c r="G40" s="39">
        <v>20</v>
      </c>
      <c r="H40" s="39">
        <v>20</v>
      </c>
      <c r="I40" s="39">
        <v>20</v>
      </c>
      <c r="J40" s="39">
        <v>20</v>
      </c>
      <c r="K40" s="119"/>
      <c r="L40" s="39" t="s">
        <v>56</v>
      </c>
      <c r="M40" s="39" t="s">
        <v>56</v>
      </c>
      <c r="N40" s="39">
        <v>20</v>
      </c>
      <c r="O40" s="39">
        <v>20</v>
      </c>
      <c r="P40" s="39">
        <v>20</v>
      </c>
      <c r="Q40" s="39">
        <v>20</v>
      </c>
      <c r="R40" s="39">
        <v>20</v>
      </c>
      <c r="S40" s="39" t="s">
        <v>56</v>
      </c>
      <c r="T40" s="39" t="s">
        <v>56</v>
      </c>
      <c r="U40" s="39">
        <v>20</v>
      </c>
      <c r="V40" s="39">
        <v>20</v>
      </c>
      <c r="W40" s="39">
        <v>20</v>
      </c>
      <c r="X40" s="119"/>
      <c r="Y40" s="39">
        <v>20</v>
      </c>
      <c r="Z40" s="39" t="s">
        <v>56</v>
      </c>
      <c r="AA40" s="39" t="s">
        <v>56</v>
      </c>
      <c r="AB40" s="39">
        <v>20</v>
      </c>
      <c r="AC40" s="39">
        <v>20</v>
      </c>
      <c r="AD40" s="39">
        <v>20</v>
      </c>
      <c r="AE40" s="39">
        <v>20</v>
      </c>
      <c r="AF40" s="39">
        <v>20</v>
      </c>
      <c r="AG40" s="39" t="s">
        <v>56</v>
      </c>
      <c r="AH40" s="39" t="s">
        <v>56</v>
      </c>
      <c r="AI40" s="123"/>
      <c r="AJ40" s="187">
        <f>COUNTIF(D40:AH40,"RTT")+'Avril 2020'!AI40</f>
        <v>0</v>
      </c>
      <c r="AK40" s="178">
        <f t="shared" si="12"/>
        <v>15</v>
      </c>
      <c r="AL40" s="92">
        <f>COUNTIF(D40:AH40,"CA")+'Avril 2020'!AK40</f>
        <v>0</v>
      </c>
      <c r="AM40" s="167">
        <f t="shared" si="13"/>
        <v>25</v>
      </c>
      <c r="AN40" s="310"/>
      <c r="AO40" s="92"/>
      <c r="AP40" s="81"/>
      <c r="AQ40" s="81">
        <f t="shared" ref="AQ40:AQ45" si="48">COUNTIF(E40:AF40,"HS")</f>
        <v>0</v>
      </c>
      <c r="AR40" s="95"/>
      <c r="AS40" s="77"/>
      <c r="AT40" s="64"/>
      <c r="AU40" s="64">
        <f t="shared" ref="AU40:AU45" si="49">COUNTIF(G40:AH40,"jdf")</f>
        <v>0</v>
      </c>
      <c r="AV40" s="90"/>
      <c r="AW40" s="118">
        <f t="shared" ca="1" si="14"/>
        <v>3</v>
      </c>
      <c r="AX40" s="120">
        <f>COUNTIF(G40:AJ40,"RF")+'Avril 2020'!AW40</f>
        <v>0</v>
      </c>
      <c r="AY40" s="162">
        <f t="shared" ca="1" si="15"/>
        <v>3</v>
      </c>
      <c r="AZ40" s="92"/>
      <c r="BA40" s="81"/>
      <c r="BB40" s="81">
        <f t="shared" ref="BB40:BB45" si="50">COUNTIF(K40:AL40,"FR")</f>
        <v>0</v>
      </c>
      <c r="BC40" s="167"/>
    </row>
    <row r="41" spans="1:55" ht="12" customHeight="1" x14ac:dyDescent="0.25">
      <c r="A41" s="284" t="s">
        <v>48</v>
      </c>
      <c r="B41" s="132">
        <v>21</v>
      </c>
      <c r="C41" s="145"/>
      <c r="D41" s="119"/>
      <c r="E41" s="39" t="s">
        <v>56</v>
      </c>
      <c r="F41" s="39" t="s">
        <v>56</v>
      </c>
      <c r="G41" s="39">
        <v>21</v>
      </c>
      <c r="H41" s="39">
        <v>21</v>
      </c>
      <c r="I41" s="39">
        <v>21</v>
      </c>
      <c r="J41" s="39">
        <v>21</v>
      </c>
      <c r="K41" s="119"/>
      <c r="L41" s="39" t="s">
        <v>56</v>
      </c>
      <c r="M41" s="39" t="s">
        <v>56</v>
      </c>
      <c r="N41" s="39">
        <v>21</v>
      </c>
      <c r="O41" s="39">
        <v>21</v>
      </c>
      <c r="P41" s="39">
        <v>21</v>
      </c>
      <c r="Q41" s="39">
        <v>21</v>
      </c>
      <c r="R41" s="39">
        <v>21</v>
      </c>
      <c r="S41" s="39" t="s">
        <v>56</v>
      </c>
      <c r="T41" s="39" t="s">
        <v>56</v>
      </c>
      <c r="U41" s="39">
        <v>21</v>
      </c>
      <c r="V41" s="39">
        <v>21</v>
      </c>
      <c r="W41" s="39">
        <v>21</v>
      </c>
      <c r="X41" s="119"/>
      <c r="Y41" s="39">
        <v>21</v>
      </c>
      <c r="Z41" s="39" t="s">
        <v>56</v>
      </c>
      <c r="AA41" s="39" t="s">
        <v>56</v>
      </c>
      <c r="AB41" s="39">
        <v>21</v>
      </c>
      <c r="AC41" s="39">
        <v>21</v>
      </c>
      <c r="AD41" s="39">
        <v>21</v>
      </c>
      <c r="AE41" s="39">
        <v>21</v>
      </c>
      <c r="AF41" s="39">
        <v>21</v>
      </c>
      <c r="AG41" s="39" t="s">
        <v>56</v>
      </c>
      <c r="AH41" s="39" t="s">
        <v>56</v>
      </c>
      <c r="AI41" s="123"/>
      <c r="AJ41" s="187">
        <f>COUNTIF(D41:AH41,"RTT")+'Avril 2020'!AI41</f>
        <v>0</v>
      </c>
      <c r="AK41" s="178">
        <f t="shared" si="12"/>
        <v>15</v>
      </c>
      <c r="AL41" s="92">
        <f>COUNTIF(D41:AH41,"CA")+'Avril 2020'!AK41</f>
        <v>0</v>
      </c>
      <c r="AM41" s="167">
        <f t="shared" si="13"/>
        <v>25</v>
      </c>
      <c r="AN41" s="310"/>
      <c r="AO41" s="92"/>
      <c r="AP41" s="81"/>
      <c r="AQ41" s="81">
        <f t="shared" si="48"/>
        <v>0</v>
      </c>
      <c r="AR41" s="95"/>
      <c r="AS41" s="77"/>
      <c r="AT41" s="64"/>
      <c r="AU41" s="64">
        <f t="shared" si="49"/>
        <v>0</v>
      </c>
      <c r="AV41" s="90"/>
      <c r="AW41" s="118">
        <f t="shared" ca="1" si="14"/>
        <v>3</v>
      </c>
      <c r="AX41" s="120">
        <f>COUNTIF(G41:AJ41,"RF")+'Avril 2020'!AW41</f>
        <v>0</v>
      </c>
      <c r="AY41" s="162">
        <f t="shared" ca="1" si="15"/>
        <v>3</v>
      </c>
      <c r="AZ41" s="92"/>
      <c r="BA41" s="81"/>
      <c r="BB41" s="81">
        <f t="shared" si="50"/>
        <v>0</v>
      </c>
      <c r="BC41" s="167"/>
    </row>
    <row r="42" spans="1:55" s="6" customFormat="1" ht="12" customHeight="1" x14ac:dyDescent="0.25">
      <c r="A42" s="285"/>
      <c r="B42" s="132">
        <v>22</v>
      </c>
      <c r="C42" s="145"/>
      <c r="D42" s="119"/>
      <c r="E42" s="39" t="s">
        <v>56</v>
      </c>
      <c r="F42" s="39" t="s">
        <v>56</v>
      </c>
      <c r="G42" s="39">
        <v>22</v>
      </c>
      <c r="H42" s="39">
        <v>22</v>
      </c>
      <c r="I42" s="39">
        <v>22</v>
      </c>
      <c r="J42" s="39">
        <v>22</v>
      </c>
      <c r="K42" s="119"/>
      <c r="L42" s="39" t="s">
        <v>56</v>
      </c>
      <c r="M42" s="39" t="s">
        <v>56</v>
      </c>
      <c r="N42" s="39">
        <v>22</v>
      </c>
      <c r="O42" s="39">
        <v>22</v>
      </c>
      <c r="P42" s="39">
        <v>22</v>
      </c>
      <c r="Q42" s="39">
        <v>22</v>
      </c>
      <c r="R42" s="39">
        <v>22</v>
      </c>
      <c r="S42" s="39" t="s">
        <v>56</v>
      </c>
      <c r="T42" s="39" t="s">
        <v>56</v>
      </c>
      <c r="U42" s="39">
        <v>22</v>
      </c>
      <c r="V42" s="39">
        <v>22</v>
      </c>
      <c r="W42" s="39">
        <v>22</v>
      </c>
      <c r="X42" s="119"/>
      <c r="Y42" s="39">
        <v>22</v>
      </c>
      <c r="Z42" s="39" t="s">
        <v>56</v>
      </c>
      <c r="AA42" s="39" t="s">
        <v>56</v>
      </c>
      <c r="AB42" s="39">
        <v>22</v>
      </c>
      <c r="AC42" s="39">
        <v>22</v>
      </c>
      <c r="AD42" s="39">
        <v>22</v>
      </c>
      <c r="AE42" s="39">
        <v>22</v>
      </c>
      <c r="AF42" s="39">
        <v>22</v>
      </c>
      <c r="AG42" s="39" t="s">
        <v>56</v>
      </c>
      <c r="AH42" s="39" t="s">
        <v>56</v>
      </c>
      <c r="AI42" s="123"/>
      <c r="AJ42" s="187">
        <f>COUNTIF(D42:AH42,"RTT")+'Avril 2020'!AI42</f>
        <v>0</v>
      </c>
      <c r="AK42" s="178">
        <f t="shared" si="12"/>
        <v>15</v>
      </c>
      <c r="AL42" s="92">
        <f>COUNTIF(D42:AH42,"CA")+'Avril 2020'!AK42</f>
        <v>0</v>
      </c>
      <c r="AM42" s="167">
        <f t="shared" si="13"/>
        <v>25</v>
      </c>
      <c r="AN42" s="310"/>
      <c r="AO42" s="92"/>
      <c r="AP42" s="81"/>
      <c r="AQ42" s="81">
        <f t="shared" si="48"/>
        <v>0</v>
      </c>
      <c r="AR42" s="95"/>
      <c r="AS42" s="77"/>
      <c r="AT42" s="64"/>
      <c r="AU42" s="64">
        <f t="shared" si="49"/>
        <v>0</v>
      </c>
      <c r="AV42" s="90"/>
      <c r="AW42" s="118">
        <f t="shared" ca="1" si="14"/>
        <v>3</v>
      </c>
      <c r="AX42" s="120">
        <f>COUNTIF(G42:AJ42,"RF")+'Avril 2020'!AW42</f>
        <v>0</v>
      </c>
      <c r="AY42" s="162">
        <f t="shared" ca="1" si="15"/>
        <v>3</v>
      </c>
      <c r="AZ42" s="92"/>
      <c r="BA42" s="81"/>
      <c r="BB42" s="81">
        <f t="shared" si="50"/>
        <v>0</v>
      </c>
      <c r="BC42" s="167"/>
    </row>
    <row r="43" spans="1:55" ht="1.5" customHeight="1" x14ac:dyDescent="0.25">
      <c r="A43" s="14"/>
      <c r="B43" s="132"/>
      <c r="C43" s="145"/>
      <c r="D43" s="119"/>
      <c r="E43" s="39"/>
      <c r="F43" s="39"/>
      <c r="G43" s="39"/>
      <c r="H43" s="39"/>
      <c r="I43" s="39"/>
      <c r="J43" s="39"/>
      <c r="K43" s="11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11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123"/>
      <c r="AJ43" s="187">
        <f>COUNTIF(D43:AH43,"RTT")+'Avril 2020'!AI43</f>
        <v>0</v>
      </c>
      <c r="AK43" s="178">
        <f t="shared" si="12"/>
        <v>15</v>
      </c>
      <c r="AL43" s="92">
        <f>COUNTIF(D43:AH43,"CA")+'Avril 2020'!AK43</f>
        <v>0</v>
      </c>
      <c r="AM43" s="167">
        <f t="shared" si="13"/>
        <v>25</v>
      </c>
      <c r="AN43" s="310"/>
      <c r="AO43" s="92"/>
      <c r="AP43" s="81"/>
      <c r="AQ43" s="81">
        <f t="shared" si="48"/>
        <v>0</v>
      </c>
      <c r="AR43" s="95"/>
      <c r="AS43" s="77"/>
      <c r="AT43" s="64"/>
      <c r="AU43" s="64">
        <f t="shared" si="49"/>
        <v>0</v>
      </c>
      <c r="AV43" s="90"/>
      <c r="AW43" s="118"/>
      <c r="AX43" s="120">
        <f>COUNTIF(G43:AJ43,"RF")+'Avril 2020'!AW43</f>
        <v>0</v>
      </c>
      <c r="AY43" s="163"/>
      <c r="AZ43" s="92"/>
      <c r="BA43" s="81"/>
      <c r="BB43" s="81">
        <f t="shared" si="50"/>
        <v>0</v>
      </c>
      <c r="BC43" s="167"/>
    </row>
    <row r="44" spans="1:55" ht="12" customHeight="1" x14ac:dyDescent="0.25">
      <c r="A44" s="36" t="s">
        <v>49</v>
      </c>
      <c r="B44" s="133">
        <v>23</v>
      </c>
      <c r="C44" s="145"/>
      <c r="D44" s="119"/>
      <c r="E44" s="39" t="s">
        <v>56</v>
      </c>
      <c r="F44" s="39" t="s">
        <v>56</v>
      </c>
      <c r="G44" s="39">
        <v>23</v>
      </c>
      <c r="H44" s="39">
        <v>23</v>
      </c>
      <c r="I44" s="39">
        <v>23</v>
      </c>
      <c r="J44" s="39">
        <v>23</v>
      </c>
      <c r="K44" s="119"/>
      <c r="L44" s="39" t="s">
        <v>56</v>
      </c>
      <c r="M44" s="39" t="s">
        <v>56</v>
      </c>
      <c r="N44" s="39">
        <v>23</v>
      </c>
      <c r="O44" s="39">
        <v>23</v>
      </c>
      <c r="P44" s="39">
        <v>23</v>
      </c>
      <c r="Q44" s="39">
        <v>23</v>
      </c>
      <c r="R44" s="39">
        <v>23</v>
      </c>
      <c r="S44" s="39" t="s">
        <v>56</v>
      </c>
      <c r="T44" s="39" t="s">
        <v>56</v>
      </c>
      <c r="U44" s="39">
        <v>23</v>
      </c>
      <c r="V44" s="39">
        <v>23</v>
      </c>
      <c r="W44" s="39">
        <v>23</v>
      </c>
      <c r="X44" s="119"/>
      <c r="Y44" s="39">
        <v>23</v>
      </c>
      <c r="Z44" s="39" t="s">
        <v>56</v>
      </c>
      <c r="AA44" s="39" t="s">
        <v>56</v>
      </c>
      <c r="AB44" s="39">
        <v>23</v>
      </c>
      <c r="AC44" s="39">
        <v>23</v>
      </c>
      <c r="AD44" s="39">
        <v>23</v>
      </c>
      <c r="AE44" s="39">
        <v>23</v>
      </c>
      <c r="AF44" s="39">
        <v>23</v>
      </c>
      <c r="AG44" s="39" t="s">
        <v>56</v>
      </c>
      <c r="AH44" s="39" t="s">
        <v>56</v>
      </c>
      <c r="AI44" s="123"/>
      <c r="AJ44" s="187">
        <f>COUNTIF(D44:AH44,"RTT")+'Avril 2020'!AI44</f>
        <v>0</v>
      </c>
      <c r="AK44" s="178">
        <f t="shared" si="12"/>
        <v>15</v>
      </c>
      <c r="AL44" s="92">
        <f>COUNTIF(D44:AH44,"CA")+'Avril 2020'!AK44</f>
        <v>0</v>
      </c>
      <c r="AM44" s="167">
        <f t="shared" si="13"/>
        <v>25</v>
      </c>
      <c r="AN44" s="310"/>
      <c r="AO44" s="92"/>
      <c r="AP44" s="81"/>
      <c r="AQ44" s="81">
        <f t="shared" si="48"/>
        <v>0</v>
      </c>
      <c r="AR44" s="95"/>
      <c r="AS44" s="77"/>
      <c r="AT44" s="64"/>
      <c r="AU44" s="64">
        <f t="shared" si="49"/>
        <v>0</v>
      </c>
      <c r="AV44" s="90"/>
      <c r="AW44" s="118">
        <f t="shared" ca="1" si="14"/>
        <v>3</v>
      </c>
      <c r="AX44" s="120">
        <f>COUNTIF(G44:AJ44,"RF")+'Avril 2020'!AW44</f>
        <v>0</v>
      </c>
      <c r="AY44" s="162">
        <f t="shared" ca="1" si="15"/>
        <v>3</v>
      </c>
      <c r="AZ44" s="92"/>
      <c r="BA44" s="81"/>
      <c r="BB44" s="81">
        <f t="shared" si="50"/>
        <v>0</v>
      </c>
      <c r="BC44" s="167"/>
    </row>
    <row r="45" spans="1:55" s="6" customFormat="1" ht="12" customHeight="1" x14ac:dyDescent="0.25">
      <c r="A45" s="37" t="s">
        <v>50</v>
      </c>
      <c r="B45" s="137">
        <v>24</v>
      </c>
      <c r="C45" s="145"/>
      <c r="D45" s="119"/>
      <c r="E45" s="39" t="str">
        <f t="shared" ref="E45:F45" si="51">IF(OR(WEEKDAY(E3,2)=6,WEEKDAY(E3,2)=7),"RH","")</f>
        <v>RH</v>
      </c>
      <c r="F45" s="39" t="str">
        <f t="shared" si="51"/>
        <v>RH</v>
      </c>
      <c r="G45" s="39" t="str">
        <f t="shared" ref="G45:AD45" si="52">IF(OR(WEEKDAY(G3,2)=6,WEEKDAY(G3,2)=7),"RH","")</f>
        <v/>
      </c>
      <c r="H45" s="39" t="str">
        <f t="shared" si="52"/>
        <v/>
      </c>
      <c r="I45" s="39" t="str">
        <f t="shared" si="52"/>
        <v/>
      </c>
      <c r="J45" s="39" t="str">
        <f t="shared" ref="J45" si="53">IF(OR(WEEKDAY(J3,2)=6,WEEKDAY(J3,2)=7),"RH","")</f>
        <v/>
      </c>
      <c r="K45" s="119"/>
      <c r="L45" s="39" t="str">
        <f t="shared" ref="L45:M45" si="54">IF(OR(WEEKDAY(L3,2)=6,WEEKDAY(L3,2)=7),"RH","")</f>
        <v>RH</v>
      </c>
      <c r="M45" s="39" t="str">
        <f t="shared" si="54"/>
        <v>RH</v>
      </c>
      <c r="N45" s="39" t="str">
        <f t="shared" si="52"/>
        <v/>
      </c>
      <c r="O45" s="39" t="str">
        <f t="shared" si="52"/>
        <v/>
      </c>
      <c r="P45" s="39" t="str">
        <f t="shared" si="52"/>
        <v/>
      </c>
      <c r="Q45" s="39" t="str">
        <f t="shared" ref="Q45:R45" si="55">IF(OR(WEEKDAY(Q3,2)=6,WEEKDAY(Q3,2)=7),"RH","")</f>
        <v/>
      </c>
      <c r="R45" s="39" t="str">
        <f t="shared" si="55"/>
        <v/>
      </c>
      <c r="S45" s="39" t="str">
        <f t="shared" ref="S45:T45" si="56">IF(OR(WEEKDAY(S3,2)=6,WEEKDAY(S3,2)=7),"RH","")</f>
        <v>RH</v>
      </c>
      <c r="T45" s="39" t="str">
        <f t="shared" si="56"/>
        <v>RH</v>
      </c>
      <c r="U45" s="39" t="str">
        <f t="shared" si="52"/>
        <v/>
      </c>
      <c r="V45" s="39" t="str">
        <f t="shared" si="52"/>
        <v/>
      </c>
      <c r="W45" s="39" t="str">
        <f t="shared" si="52"/>
        <v/>
      </c>
      <c r="X45" s="119"/>
      <c r="Y45" s="39" t="str">
        <f t="shared" ref="Y45" si="57">IF(OR(WEEKDAY(Y3,2)=6,WEEKDAY(Y3,2)=7),"RH","")</f>
        <v/>
      </c>
      <c r="Z45" s="39" t="str">
        <f t="shared" ref="Z45:AA45" si="58">IF(OR(WEEKDAY(Z3,2)=6,WEEKDAY(Z3,2)=7),"RH","")</f>
        <v>RH</v>
      </c>
      <c r="AA45" s="39" t="str">
        <f t="shared" si="58"/>
        <v>RH</v>
      </c>
      <c r="AB45" s="39" t="str">
        <f t="shared" si="52"/>
        <v/>
      </c>
      <c r="AC45" s="39" t="str">
        <f t="shared" si="52"/>
        <v/>
      </c>
      <c r="AD45" s="39" t="str">
        <f t="shared" si="52"/>
        <v/>
      </c>
      <c r="AE45" s="39" t="str">
        <f t="shared" ref="AE45:AF45" si="59">IF(OR(WEEKDAY(AE3,2)=6,WEEKDAY(AE3,2)=7),"RH","")</f>
        <v/>
      </c>
      <c r="AF45" s="39" t="str">
        <f t="shared" si="59"/>
        <v/>
      </c>
      <c r="AG45" s="39" t="str">
        <f t="shared" ref="AG45:AH45" si="60">IF(OR(WEEKDAY(AG3,2)=6,WEEKDAY(AG3,2)=7),"RH","")</f>
        <v>RH</v>
      </c>
      <c r="AH45" s="39" t="str">
        <f t="shared" si="60"/>
        <v>RH</v>
      </c>
      <c r="AI45" s="123"/>
      <c r="AJ45" s="187">
        <f>COUNTIF(D45:AH45,"RTT")+'Avril 2020'!AI45</f>
        <v>0</v>
      </c>
      <c r="AK45" s="178">
        <f t="shared" si="12"/>
        <v>15</v>
      </c>
      <c r="AL45" s="92">
        <f>COUNTIF(D45:AH45,"CA")+'Avril 2020'!AK45</f>
        <v>0</v>
      </c>
      <c r="AM45" s="167">
        <f t="shared" si="13"/>
        <v>25</v>
      </c>
      <c r="AN45" s="310"/>
      <c r="AO45" s="92"/>
      <c r="AP45" s="81"/>
      <c r="AQ45" s="81">
        <f t="shared" si="48"/>
        <v>0</v>
      </c>
      <c r="AR45" s="95"/>
      <c r="AS45" s="77"/>
      <c r="AT45" s="64"/>
      <c r="AU45" s="64">
        <f t="shared" si="49"/>
        <v>0</v>
      </c>
      <c r="AV45" s="90"/>
      <c r="AW45" s="118">
        <f t="shared" ca="1" si="14"/>
        <v>3</v>
      </c>
      <c r="AX45" s="120">
        <f>COUNTIF(G45:AJ45,"RF")+'Avril 2020'!AW45</f>
        <v>0</v>
      </c>
      <c r="AY45" s="162">
        <f t="shared" ca="1" si="15"/>
        <v>3</v>
      </c>
      <c r="AZ45" s="92"/>
      <c r="BA45" s="81"/>
      <c r="BB45" s="81">
        <f t="shared" si="50"/>
        <v>0</v>
      </c>
      <c r="BC45" s="167"/>
    </row>
    <row r="46" spans="1:55" s="5" customFormat="1" ht="2.25" customHeight="1" x14ac:dyDescent="0.25">
      <c r="A46" s="15"/>
      <c r="B46" s="138"/>
      <c r="C46" s="145"/>
      <c r="D46" s="119"/>
      <c r="E46" s="39"/>
      <c r="F46" s="39"/>
      <c r="G46" s="39"/>
      <c r="H46" s="39"/>
      <c r="I46" s="39"/>
      <c r="J46" s="39"/>
      <c r="K46" s="11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11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123"/>
      <c r="AJ46" s="187">
        <f>COUNTIF(D46:AH46,"RTT")+'Avril 2020'!AI46</f>
        <v>0</v>
      </c>
      <c r="AK46" s="178"/>
      <c r="AL46" s="92">
        <f>COUNTIF(D46:AH46,"CA")+'Avril 2020'!AK46</f>
        <v>0</v>
      </c>
      <c r="AM46" s="167"/>
      <c r="AN46" s="310"/>
      <c r="AO46" s="92"/>
      <c r="AP46" s="81"/>
      <c r="AQ46" s="81"/>
      <c r="AR46" s="95"/>
      <c r="AS46" s="77"/>
      <c r="AT46" s="64"/>
      <c r="AU46" s="64"/>
      <c r="AV46" s="90"/>
      <c r="AW46" s="118"/>
      <c r="AX46" s="120">
        <f>COUNTIF(G46:AJ46,"RF")+'Avril 2020'!AW46</f>
        <v>0</v>
      </c>
      <c r="AY46" s="163"/>
      <c r="AZ46" s="92"/>
      <c r="BA46" s="81"/>
      <c r="BB46" s="81"/>
      <c r="BC46" s="167"/>
    </row>
    <row r="47" spans="1:55" ht="12" customHeight="1" x14ac:dyDescent="0.25">
      <c r="A47" s="286" t="s">
        <v>51</v>
      </c>
      <c r="B47" s="139">
        <v>25</v>
      </c>
      <c r="C47" s="152"/>
      <c r="D47" s="119"/>
      <c r="E47" s="39" t="s">
        <v>56</v>
      </c>
      <c r="F47" s="39" t="s">
        <v>56</v>
      </c>
      <c r="G47" s="39">
        <v>25</v>
      </c>
      <c r="H47" s="39">
        <v>25</v>
      </c>
      <c r="I47" s="39">
        <v>25</v>
      </c>
      <c r="J47" s="39">
        <v>25</v>
      </c>
      <c r="K47" s="119"/>
      <c r="L47" s="39" t="s">
        <v>56</v>
      </c>
      <c r="M47" s="39" t="s">
        <v>56</v>
      </c>
      <c r="N47" s="39">
        <v>25</v>
      </c>
      <c r="O47" s="39">
        <v>25</v>
      </c>
      <c r="P47" s="39">
        <v>25</v>
      </c>
      <c r="Q47" s="39">
        <v>25</v>
      </c>
      <c r="R47" s="39">
        <v>25</v>
      </c>
      <c r="S47" s="39" t="s">
        <v>56</v>
      </c>
      <c r="T47" s="39" t="s">
        <v>56</v>
      </c>
      <c r="U47" s="39">
        <v>25</v>
      </c>
      <c r="V47" s="39">
        <v>25</v>
      </c>
      <c r="W47" s="39">
        <v>25</v>
      </c>
      <c r="X47" s="119"/>
      <c r="Y47" s="39">
        <v>25</v>
      </c>
      <c r="Z47" s="39" t="s">
        <v>56</v>
      </c>
      <c r="AA47" s="39" t="s">
        <v>56</v>
      </c>
      <c r="AB47" s="39">
        <v>25</v>
      </c>
      <c r="AC47" s="39">
        <v>25</v>
      </c>
      <c r="AD47" s="39">
        <v>25</v>
      </c>
      <c r="AE47" s="39">
        <v>25</v>
      </c>
      <c r="AF47" s="39">
        <v>25</v>
      </c>
      <c r="AG47" s="39" t="s">
        <v>56</v>
      </c>
      <c r="AH47" s="39" t="s">
        <v>56</v>
      </c>
      <c r="AI47" s="123"/>
      <c r="AJ47" s="187">
        <f>COUNTIF(D47:AH47,"RTT")+'Avril 2020'!AI47</f>
        <v>0</v>
      </c>
      <c r="AK47" s="178">
        <f>0 -(AJ47)</f>
        <v>0</v>
      </c>
      <c r="AL47" s="92">
        <f>COUNTIF(D47:AH47,"CA")+'Avril 2020'!AK47</f>
        <v>0</v>
      </c>
      <c r="AM47" s="167">
        <f t="shared" si="13"/>
        <v>25</v>
      </c>
      <c r="AN47" s="310"/>
      <c r="AO47" s="92"/>
      <c r="AP47" s="81"/>
      <c r="AQ47" s="81">
        <f>COUNTIF(E47:AF47,"HS")</f>
        <v>0</v>
      </c>
      <c r="AR47" s="95"/>
      <c r="AS47" s="77"/>
      <c r="AT47" s="64"/>
      <c r="AU47" s="64">
        <f>COUNTIF(G47:AH47,"jdf")</f>
        <v>0</v>
      </c>
      <c r="AV47" s="90"/>
      <c r="AW47" s="118">
        <f t="shared" ca="1" si="14"/>
        <v>3</v>
      </c>
      <c r="AX47" s="120">
        <f>COUNTIF(G47:AJ47,"RF")+'Avril 2020'!AW47</f>
        <v>0</v>
      </c>
      <c r="AY47" s="162">
        <f t="shared" ca="1" si="15"/>
        <v>3</v>
      </c>
      <c r="AZ47" s="92"/>
      <c r="BA47" s="81"/>
      <c r="BB47" s="81">
        <f>COUNTIF(K47:AL47,"FR")</f>
        <v>0</v>
      </c>
      <c r="BC47" s="167"/>
    </row>
    <row r="48" spans="1:55" ht="12" customHeight="1" x14ac:dyDescent="0.25">
      <c r="A48" s="287"/>
      <c r="B48" s="139">
        <v>26</v>
      </c>
      <c r="C48" s="153"/>
      <c r="D48" s="119"/>
      <c r="E48" s="39" t="s">
        <v>56</v>
      </c>
      <c r="F48" s="39" t="s">
        <v>56</v>
      </c>
      <c r="G48" s="39">
        <v>26</v>
      </c>
      <c r="H48" s="39">
        <v>26</v>
      </c>
      <c r="I48" s="39">
        <v>26</v>
      </c>
      <c r="J48" s="39">
        <v>26</v>
      </c>
      <c r="K48" s="119"/>
      <c r="L48" s="39" t="s">
        <v>56</v>
      </c>
      <c r="M48" s="39" t="s">
        <v>56</v>
      </c>
      <c r="N48" s="39">
        <v>26</v>
      </c>
      <c r="O48" s="39">
        <v>26</v>
      </c>
      <c r="P48" s="39">
        <v>26</v>
      </c>
      <c r="Q48" s="39">
        <v>26</v>
      </c>
      <c r="R48" s="39">
        <v>26</v>
      </c>
      <c r="S48" s="39" t="s">
        <v>56</v>
      </c>
      <c r="T48" s="39" t="s">
        <v>56</v>
      </c>
      <c r="U48" s="39">
        <v>26</v>
      </c>
      <c r="V48" s="39">
        <v>26</v>
      </c>
      <c r="W48" s="39">
        <v>26</v>
      </c>
      <c r="X48" s="119"/>
      <c r="Y48" s="39">
        <v>26</v>
      </c>
      <c r="Z48" s="39" t="s">
        <v>56</v>
      </c>
      <c r="AA48" s="39" t="s">
        <v>56</v>
      </c>
      <c r="AB48" s="39">
        <v>26</v>
      </c>
      <c r="AC48" s="39">
        <v>26</v>
      </c>
      <c r="AD48" s="39">
        <v>26</v>
      </c>
      <c r="AE48" s="39">
        <v>26</v>
      </c>
      <c r="AF48" s="39">
        <v>26</v>
      </c>
      <c r="AG48" s="39" t="s">
        <v>56</v>
      </c>
      <c r="AH48" s="39" t="s">
        <v>56</v>
      </c>
      <c r="AI48" s="123"/>
      <c r="AJ48" s="187">
        <f>COUNTIF(D48:AH48,"RTT")+'Avril 2020'!AI48</f>
        <v>0</v>
      </c>
      <c r="AK48" s="178">
        <f>0 -(AJ48)</f>
        <v>0</v>
      </c>
      <c r="AL48" s="92">
        <f>COUNTIF(D48:AH48,"CA")+'Avril 2020'!AK48</f>
        <v>0</v>
      </c>
      <c r="AM48" s="167">
        <f t="shared" si="13"/>
        <v>25</v>
      </c>
      <c r="AN48" s="310"/>
      <c r="AO48" s="92"/>
      <c r="AP48" s="81"/>
      <c r="AQ48" s="81">
        <f>COUNTIF(E48:AF48,"HS")</f>
        <v>0</v>
      </c>
      <c r="AR48" s="95"/>
      <c r="AS48" s="77"/>
      <c r="AT48" s="64"/>
      <c r="AU48" s="64">
        <f>COUNTIF(G48:AH48,"jdf")</f>
        <v>0</v>
      </c>
      <c r="AV48" s="90"/>
      <c r="AW48" s="118">
        <f t="shared" ca="1" si="14"/>
        <v>3</v>
      </c>
      <c r="AX48" s="120">
        <f>COUNTIF(G48:AJ48,"RF")+'Avril 2020'!AW48</f>
        <v>0</v>
      </c>
      <c r="AY48" s="162">
        <f t="shared" ca="1" si="15"/>
        <v>3</v>
      </c>
      <c r="AZ48" s="92"/>
      <c r="BA48" s="81"/>
      <c r="BB48" s="81">
        <f>COUNTIF(K48:AL48,"FR")</f>
        <v>0</v>
      </c>
      <c r="BC48" s="167"/>
    </row>
    <row r="49" spans="1:55" ht="12" customHeight="1" x14ac:dyDescent="0.25">
      <c r="A49" s="287"/>
      <c r="B49" s="139">
        <v>27</v>
      </c>
      <c r="C49" s="150"/>
      <c r="D49" s="119" t="str">
        <f t="shared" ref="D49:AH49" si="61">IF(OR(WEEKDAY(D3,2)=6,WEEKDAY(D3,2)=7,WEEKDAY(D3,2)=3),"RH","")</f>
        <v/>
      </c>
      <c r="E49" s="39" t="str">
        <f t="shared" si="61"/>
        <v>RH</v>
      </c>
      <c r="F49" s="39" t="str">
        <f t="shared" si="61"/>
        <v>RH</v>
      </c>
      <c r="G49" s="39" t="str">
        <f t="shared" si="61"/>
        <v/>
      </c>
      <c r="H49" s="39" t="str">
        <f t="shared" si="61"/>
        <v/>
      </c>
      <c r="I49" s="39" t="str">
        <f t="shared" si="61"/>
        <v>RH</v>
      </c>
      <c r="J49" s="39" t="str">
        <f t="shared" si="61"/>
        <v/>
      </c>
      <c r="K49" s="119" t="str">
        <f t="shared" si="61"/>
        <v/>
      </c>
      <c r="L49" s="39" t="str">
        <f t="shared" si="61"/>
        <v>RH</v>
      </c>
      <c r="M49" s="39" t="str">
        <f t="shared" si="61"/>
        <v>RH</v>
      </c>
      <c r="N49" s="39" t="str">
        <f t="shared" si="61"/>
        <v/>
      </c>
      <c r="O49" s="39" t="str">
        <f t="shared" si="61"/>
        <v/>
      </c>
      <c r="P49" s="39" t="str">
        <f t="shared" si="61"/>
        <v>RH</v>
      </c>
      <c r="Q49" s="39" t="str">
        <f t="shared" si="61"/>
        <v/>
      </c>
      <c r="R49" s="39" t="str">
        <f t="shared" si="61"/>
        <v/>
      </c>
      <c r="S49" s="39" t="str">
        <f t="shared" si="61"/>
        <v>RH</v>
      </c>
      <c r="T49" s="39" t="str">
        <f t="shared" si="61"/>
        <v>RH</v>
      </c>
      <c r="U49" s="39" t="str">
        <f t="shared" si="61"/>
        <v/>
      </c>
      <c r="V49" s="39" t="str">
        <f t="shared" si="61"/>
        <v/>
      </c>
      <c r="W49" s="39" t="str">
        <f t="shared" si="61"/>
        <v>RH</v>
      </c>
      <c r="X49" s="119" t="str">
        <f t="shared" si="61"/>
        <v/>
      </c>
      <c r="Y49" s="39" t="str">
        <f t="shared" si="61"/>
        <v/>
      </c>
      <c r="Z49" s="39" t="str">
        <f t="shared" si="61"/>
        <v>RH</v>
      </c>
      <c r="AA49" s="39" t="str">
        <f t="shared" si="61"/>
        <v>RH</v>
      </c>
      <c r="AB49" s="39" t="str">
        <f t="shared" si="61"/>
        <v/>
      </c>
      <c r="AC49" s="39" t="str">
        <f t="shared" si="61"/>
        <v/>
      </c>
      <c r="AD49" s="39" t="str">
        <f t="shared" si="61"/>
        <v>RH</v>
      </c>
      <c r="AE49" s="39" t="str">
        <f t="shared" si="61"/>
        <v/>
      </c>
      <c r="AF49" s="39" t="str">
        <f t="shared" si="61"/>
        <v/>
      </c>
      <c r="AG49" s="39" t="str">
        <f t="shared" si="61"/>
        <v>RH</v>
      </c>
      <c r="AH49" s="144" t="str">
        <f t="shared" si="61"/>
        <v>RH</v>
      </c>
      <c r="AI49" s="123"/>
      <c r="AJ49" s="187">
        <f>COUNTIF(D49:AH49,"RTT")+'Avril 2020'!AI49</f>
        <v>0</v>
      </c>
      <c r="AK49" s="178">
        <f t="shared" si="12"/>
        <v>15</v>
      </c>
      <c r="AL49" s="92">
        <f>COUNTIF(D49:AH49,"CA")+'Avril 2020'!AK49</f>
        <v>0</v>
      </c>
      <c r="AM49" s="167">
        <f t="shared" si="13"/>
        <v>25</v>
      </c>
      <c r="AN49" s="310"/>
      <c r="AO49" s="92"/>
      <c r="AP49" s="81"/>
      <c r="AQ49" s="81">
        <f>COUNTIF(E49:AF49,"HS")</f>
        <v>0</v>
      </c>
      <c r="AR49" s="95"/>
      <c r="AS49" s="77"/>
      <c r="AT49" s="64"/>
      <c r="AU49" s="64">
        <f>COUNTIF(G49:AH49,"jdf")</f>
        <v>0</v>
      </c>
      <c r="AV49" s="90"/>
      <c r="AW49" s="118">
        <f ca="1">jaunesNum(B49:AH49)</f>
        <v>0</v>
      </c>
      <c r="AX49" s="120">
        <f>COUNTIF(G49:AJ49,"RF")+'Avril 2020'!AW49</f>
        <v>0</v>
      </c>
      <c r="AY49" s="162">
        <f t="shared" ca="1" si="15"/>
        <v>0</v>
      </c>
      <c r="AZ49" s="92"/>
      <c r="BA49" s="81"/>
      <c r="BB49" s="81">
        <f>COUNTIF(K49:AL49,"FR")</f>
        <v>0</v>
      </c>
      <c r="BC49" s="167"/>
    </row>
    <row r="50" spans="1:55" ht="12" customHeight="1" thickBot="1" x14ac:dyDescent="0.3">
      <c r="A50" s="287"/>
      <c r="B50" s="139"/>
      <c r="C50" s="150"/>
      <c r="D50" s="119" t="str">
        <f t="shared" ref="D50:AH50" si="62">IF(OR(WEEKDAY(D3,2)=6,WEEKDAY(D3,2)=7,WEEKDAY(D3,2)=4),"RH","")</f>
        <v/>
      </c>
      <c r="E50" s="39" t="str">
        <f t="shared" si="62"/>
        <v>RH</v>
      </c>
      <c r="F50" s="39" t="str">
        <f t="shared" si="62"/>
        <v>RH</v>
      </c>
      <c r="G50" s="39" t="str">
        <f t="shared" si="62"/>
        <v/>
      </c>
      <c r="H50" s="39" t="str">
        <f t="shared" si="62"/>
        <v/>
      </c>
      <c r="I50" s="39" t="str">
        <f t="shared" si="62"/>
        <v/>
      </c>
      <c r="J50" s="39" t="str">
        <f t="shared" si="62"/>
        <v>RH</v>
      </c>
      <c r="K50" s="119" t="str">
        <f t="shared" si="62"/>
        <v/>
      </c>
      <c r="L50" s="39" t="str">
        <f t="shared" si="62"/>
        <v>RH</v>
      </c>
      <c r="M50" s="39" t="str">
        <f t="shared" si="62"/>
        <v>RH</v>
      </c>
      <c r="N50" s="39" t="str">
        <f t="shared" si="62"/>
        <v/>
      </c>
      <c r="O50" s="39" t="str">
        <f t="shared" si="62"/>
        <v/>
      </c>
      <c r="P50" s="39" t="str">
        <f t="shared" si="62"/>
        <v/>
      </c>
      <c r="Q50" s="39" t="str">
        <f t="shared" si="62"/>
        <v>RH</v>
      </c>
      <c r="R50" s="39" t="str">
        <f t="shared" si="62"/>
        <v/>
      </c>
      <c r="S50" s="39" t="str">
        <f t="shared" si="62"/>
        <v>RH</v>
      </c>
      <c r="T50" s="39" t="str">
        <f t="shared" si="62"/>
        <v>RH</v>
      </c>
      <c r="U50" s="39" t="str">
        <f t="shared" si="62"/>
        <v/>
      </c>
      <c r="V50" s="39" t="str">
        <f t="shared" si="62"/>
        <v/>
      </c>
      <c r="W50" s="39" t="str">
        <f t="shared" si="62"/>
        <v/>
      </c>
      <c r="X50" s="119" t="str">
        <f t="shared" si="62"/>
        <v>RH</v>
      </c>
      <c r="Y50" s="39" t="str">
        <f t="shared" si="62"/>
        <v/>
      </c>
      <c r="Z50" s="39" t="str">
        <f t="shared" si="62"/>
        <v>RH</v>
      </c>
      <c r="AA50" s="39" t="str">
        <f t="shared" si="62"/>
        <v>RH</v>
      </c>
      <c r="AB50" s="39" t="str">
        <f t="shared" si="62"/>
        <v/>
      </c>
      <c r="AC50" s="39" t="str">
        <f t="shared" si="62"/>
        <v/>
      </c>
      <c r="AD50" s="39" t="str">
        <f t="shared" si="62"/>
        <v/>
      </c>
      <c r="AE50" s="39" t="str">
        <f t="shared" si="62"/>
        <v>RH</v>
      </c>
      <c r="AF50" s="39" t="str">
        <f t="shared" si="62"/>
        <v/>
      </c>
      <c r="AG50" s="39" t="str">
        <f t="shared" si="62"/>
        <v>RH</v>
      </c>
      <c r="AH50" s="144" t="str">
        <f t="shared" si="62"/>
        <v>RH</v>
      </c>
      <c r="AI50" s="123"/>
      <c r="AJ50" s="187">
        <f>COUNTIF(D50:AH50,"RTT")+'Avril 2020'!AI50</f>
        <v>0</v>
      </c>
      <c r="AK50" s="179">
        <f t="shared" si="12"/>
        <v>15</v>
      </c>
      <c r="AL50" s="92">
        <f>COUNTIF(D50:AH50,"CA")+'Avril 2020'!AK50</f>
        <v>0</v>
      </c>
      <c r="AM50" s="181">
        <f t="shared" si="13"/>
        <v>25</v>
      </c>
      <c r="AN50" s="311"/>
      <c r="AO50" s="83"/>
      <c r="AP50" s="85"/>
      <c r="AQ50" s="85">
        <f>COUNTIF(E50:AF50,"HS")</f>
        <v>0</v>
      </c>
      <c r="AR50" s="96"/>
      <c r="AS50" s="67"/>
      <c r="AT50" s="68"/>
      <c r="AU50" s="68">
        <f>COUNTIF(G50:AH50,"jdf")</f>
        <v>0</v>
      </c>
      <c r="AV50" s="91"/>
      <c r="AW50" s="159">
        <f t="shared" ca="1" si="14"/>
        <v>0</v>
      </c>
      <c r="AX50" s="120">
        <f>COUNTIF(G50:AJ50,"RF")+'Avril 2020'!AW50</f>
        <v>0</v>
      </c>
      <c r="AY50" s="164">
        <f t="shared" ca="1" si="15"/>
        <v>0</v>
      </c>
      <c r="AZ50" s="83"/>
      <c r="BA50" s="85"/>
      <c r="BB50" s="85">
        <f>COUNTIF(K50:AL50,"FR")</f>
        <v>0</v>
      </c>
      <c r="BC50" s="168"/>
    </row>
    <row r="51" spans="1:55" ht="17.25" customHeight="1" thickBot="1" x14ac:dyDescent="0.3">
      <c r="A51" s="263" t="s">
        <v>0</v>
      </c>
      <c r="B51" s="304"/>
      <c r="C51" s="154"/>
      <c r="D51" s="56">
        <f>COUNT(D5:D50)</f>
        <v>0</v>
      </c>
      <c r="E51" s="56">
        <f t="shared" ref="E51:AH51" si="63">COUNT(E5:E50)</f>
        <v>0</v>
      </c>
      <c r="F51" s="56">
        <f t="shared" si="63"/>
        <v>0</v>
      </c>
      <c r="G51" s="56">
        <f t="shared" si="63"/>
        <v>14</v>
      </c>
      <c r="H51" s="56">
        <f t="shared" si="63"/>
        <v>14</v>
      </c>
      <c r="I51" s="56">
        <f t="shared" si="63"/>
        <v>14</v>
      </c>
      <c r="J51" s="56">
        <f t="shared" si="63"/>
        <v>14</v>
      </c>
      <c r="K51" s="56">
        <f t="shared" si="63"/>
        <v>0</v>
      </c>
      <c r="L51" s="56">
        <f t="shared" si="63"/>
        <v>0</v>
      </c>
      <c r="M51" s="56">
        <f t="shared" si="63"/>
        <v>0</v>
      </c>
      <c r="N51" s="56">
        <f t="shared" si="63"/>
        <v>14</v>
      </c>
      <c r="O51" s="56">
        <f t="shared" si="63"/>
        <v>14</v>
      </c>
      <c r="P51" s="56">
        <f t="shared" si="63"/>
        <v>14</v>
      </c>
      <c r="Q51" s="56">
        <f t="shared" si="63"/>
        <v>14</v>
      </c>
      <c r="R51" s="56">
        <f t="shared" si="63"/>
        <v>14</v>
      </c>
      <c r="S51" s="56">
        <f t="shared" si="63"/>
        <v>0</v>
      </c>
      <c r="T51" s="56">
        <f t="shared" si="63"/>
        <v>0</v>
      </c>
      <c r="U51" s="56">
        <f t="shared" si="63"/>
        <v>14</v>
      </c>
      <c r="V51" s="56">
        <f t="shared" si="63"/>
        <v>14</v>
      </c>
      <c r="W51" s="56">
        <f t="shared" si="63"/>
        <v>14</v>
      </c>
      <c r="X51" s="56">
        <f t="shared" si="63"/>
        <v>0</v>
      </c>
      <c r="Y51" s="56">
        <f t="shared" si="63"/>
        <v>14</v>
      </c>
      <c r="Z51" s="56">
        <f t="shared" si="63"/>
        <v>0</v>
      </c>
      <c r="AA51" s="56">
        <f t="shared" si="63"/>
        <v>0</v>
      </c>
      <c r="AB51" s="56">
        <f t="shared" si="63"/>
        <v>14</v>
      </c>
      <c r="AC51" s="56">
        <f t="shared" si="63"/>
        <v>14</v>
      </c>
      <c r="AD51" s="56">
        <f t="shared" si="63"/>
        <v>14</v>
      </c>
      <c r="AE51" s="56">
        <f t="shared" si="63"/>
        <v>14</v>
      </c>
      <c r="AF51" s="56">
        <f t="shared" si="63"/>
        <v>14</v>
      </c>
      <c r="AG51" s="56">
        <f t="shared" si="63"/>
        <v>0</v>
      </c>
      <c r="AH51" s="155">
        <f t="shared" si="63"/>
        <v>0</v>
      </c>
      <c r="AI51" s="124"/>
      <c r="AJ51" s="305">
        <f>SUM(AK5:AK50)</f>
        <v>525</v>
      </c>
      <c r="AK51" s="306"/>
      <c r="AL51" s="307">
        <f>SUM(AM5:AM50)</f>
        <v>1000</v>
      </c>
      <c r="AM51" s="308"/>
      <c r="AN51" s="173"/>
      <c r="AO51" s="182"/>
      <c r="AP51" s="183"/>
      <c r="AQ51" s="209">
        <f>SUM(AR5:AR50)</f>
        <v>0</v>
      </c>
      <c r="AR51" s="210"/>
      <c r="AS51" s="211"/>
      <c r="AT51" s="258"/>
      <c r="AU51" s="211">
        <f>SUM(AV5:AV50)</f>
        <v>0</v>
      </c>
      <c r="AV51" s="258"/>
      <c r="AW51" s="160"/>
      <c r="AX51" s="302">
        <f ca="1">SUM(AY5:AY50)</f>
        <v>49</v>
      </c>
      <c r="AY51" s="303"/>
      <c r="AZ51" s="165"/>
      <c r="BA51" s="175"/>
      <c r="BB51" s="257">
        <f>SUM(BC5:BC50)</f>
        <v>0</v>
      </c>
      <c r="BC51" s="210"/>
    </row>
    <row r="52" spans="1:55" ht="15.75" thickBot="1" x14ac:dyDescent="0.3">
      <c r="A52" s="10" t="s">
        <v>1</v>
      </c>
      <c r="B52" s="295" t="s">
        <v>2</v>
      </c>
      <c r="C52" s="296"/>
      <c r="D52" s="296"/>
      <c r="E52" s="296"/>
      <c r="F52" s="296"/>
      <c r="G52" s="296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7"/>
      <c r="AJ52" s="200" t="s">
        <v>73</v>
      </c>
      <c r="AK52" s="201"/>
      <c r="AL52" s="201"/>
      <c r="AM52" s="201"/>
      <c r="AN52" s="201"/>
      <c r="AO52" s="201"/>
      <c r="AP52" s="201"/>
      <c r="AQ52" s="201"/>
      <c r="AR52" s="201"/>
      <c r="AS52" s="201"/>
      <c r="AT52" s="201"/>
      <c r="AU52" s="201"/>
      <c r="AV52" s="201"/>
      <c r="AW52" s="201"/>
      <c r="AX52" s="201"/>
      <c r="AY52" s="201"/>
      <c r="AZ52" s="202"/>
      <c r="BA52" s="202"/>
      <c r="BB52" s="201"/>
      <c r="BC52" s="203"/>
    </row>
    <row r="53" spans="1:55" ht="21.75" thickBot="1" x14ac:dyDescent="0.4">
      <c r="A53" s="106">
        <v>1</v>
      </c>
      <c r="B53" s="298" t="str">
        <f>RecherchePostesManquants(D5:D50,26)</f>
        <v>1, 2, 3, 4, 5, 6, 7, 8, 9, 10, 11, 12, 13, 14, 15, 16, 17, 18, 19, 20, 21, 22, 23, 24, 25, 26</v>
      </c>
      <c r="C53" s="298"/>
      <c r="D53" s="298"/>
      <c r="E53" s="298"/>
      <c r="F53" s="298"/>
      <c r="G53" s="298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9"/>
      <c r="V53" s="1" t="s">
        <v>3</v>
      </c>
      <c r="AH53" s="21"/>
      <c r="AI53" s="21"/>
      <c r="AJ53" s="204">
        <f ca="1">SUM(AM5:AM50,AR5:AR50,AV5:AV50,AY5:AY50,BC5:BC50,AK5:AK50)</f>
        <v>1574</v>
      </c>
      <c r="AK53" s="205"/>
      <c r="AL53" s="205"/>
      <c r="AM53" s="205"/>
      <c r="AN53" s="205"/>
      <c r="AO53" s="205"/>
      <c r="AP53" s="205"/>
      <c r="AQ53" s="205"/>
      <c r="AR53" s="205"/>
      <c r="AS53" s="205"/>
      <c r="AT53" s="205"/>
      <c r="AU53" s="205"/>
      <c r="AV53" s="205"/>
      <c r="AW53" s="205"/>
      <c r="AX53" s="205"/>
      <c r="AY53" s="205"/>
      <c r="AZ53" s="205"/>
      <c r="BA53" s="205"/>
      <c r="BB53" s="205"/>
      <c r="BC53" s="206"/>
    </row>
    <row r="54" spans="1:55" ht="15.75" thickBot="1" x14ac:dyDescent="0.3">
      <c r="A54" s="107">
        <v>2</v>
      </c>
      <c r="B54" s="293" t="str">
        <f>RecherchePostesManquants(E5:E50,26)</f>
        <v>1, 2, 3, 4, 5, 6, 7, 8, 9, 10, 11, 12, 13, 14, 15, 16, 17, 18, 19, 20, 21, 22, 23, 24, 25, 26</v>
      </c>
      <c r="C54" s="293"/>
      <c r="D54" s="293"/>
      <c r="E54" s="293"/>
      <c r="F54" s="293"/>
      <c r="G54" s="293"/>
      <c r="H54" s="293"/>
      <c r="I54" s="293"/>
      <c r="J54" s="293"/>
      <c r="K54" s="293"/>
      <c r="L54" s="293"/>
      <c r="M54" s="293"/>
      <c r="N54" s="293"/>
      <c r="O54" s="293"/>
      <c r="P54" s="293"/>
      <c r="Q54" s="293"/>
      <c r="R54" s="293"/>
      <c r="S54" s="293"/>
      <c r="T54" s="293"/>
      <c r="U54" s="294"/>
      <c r="V54" s="1" t="s">
        <v>4</v>
      </c>
    </row>
    <row r="55" spans="1:55" ht="15" customHeight="1" x14ac:dyDescent="0.25">
      <c r="A55" s="107">
        <v>3</v>
      </c>
      <c r="B55" s="293" t="str">
        <f>RecherchePostesManquants(F5:F50,26)</f>
        <v>1, 2, 3, 4, 5, 6, 7, 8, 9, 10, 11, 12, 13, 14, 15, 16, 17, 18, 19, 20, 21, 22, 23, 24, 25, 26</v>
      </c>
      <c r="C55" s="293"/>
      <c r="D55" s="293"/>
      <c r="E55" s="293"/>
      <c r="F55" s="293"/>
      <c r="G55" s="293"/>
      <c r="H55" s="293"/>
      <c r="I55" s="293"/>
      <c r="J55" s="293"/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4"/>
      <c r="V55" s="1" t="s">
        <v>5</v>
      </c>
      <c r="AJ55" s="213" t="s">
        <v>78</v>
      </c>
      <c r="AK55" s="214"/>
      <c r="AL55" s="214"/>
      <c r="AM55" s="214"/>
      <c r="AN55" s="214"/>
      <c r="AO55" s="214"/>
      <c r="AP55" s="215"/>
      <c r="AQ55" s="237" t="s">
        <v>74</v>
      </c>
      <c r="AR55" s="238"/>
      <c r="AS55" s="238"/>
      <c r="AT55" s="238"/>
      <c r="AU55" s="238"/>
      <c r="AV55" s="238"/>
      <c r="AW55" s="238"/>
      <c r="AX55" s="238"/>
      <c r="AY55" s="238"/>
      <c r="AZ55" s="238"/>
      <c r="BA55" s="238"/>
      <c r="BB55" s="238"/>
      <c r="BC55" s="239"/>
    </row>
    <row r="56" spans="1:55" ht="15.75" thickBot="1" x14ac:dyDescent="0.3">
      <c r="A56" s="192">
        <v>4</v>
      </c>
      <c r="B56" s="293" t="str">
        <f>RecherchePostesManquants(G5:G50,26)</f>
        <v>9, 10, 11, 12, 13, 14, 15, 16, 17, 18, 19, 24</v>
      </c>
      <c r="C56" s="293"/>
      <c r="D56" s="293"/>
      <c r="E56" s="293"/>
      <c r="F56" s="293"/>
      <c r="G56" s="293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4"/>
      <c r="V56" s="1" t="s">
        <v>6</v>
      </c>
      <c r="AJ56" s="216"/>
      <c r="AK56" s="217"/>
      <c r="AL56" s="217"/>
      <c r="AM56" s="217"/>
      <c r="AN56" s="217"/>
      <c r="AO56" s="217"/>
      <c r="AP56" s="218"/>
      <c r="AQ56" s="231">
        <v>10</v>
      </c>
      <c r="AR56" s="232"/>
      <c r="AS56" s="232"/>
      <c r="AT56" s="232"/>
      <c r="AU56" s="232"/>
      <c r="AV56" s="232"/>
      <c r="AW56" s="232"/>
      <c r="AX56" s="232"/>
      <c r="AY56" s="232"/>
      <c r="AZ56" s="232"/>
      <c r="BA56" s="232"/>
      <c r="BB56" s="232"/>
      <c r="BC56" s="233"/>
    </row>
    <row r="57" spans="1:55" ht="31.5" customHeight="1" x14ac:dyDescent="0.25">
      <c r="A57" s="192">
        <v>5</v>
      </c>
      <c r="B57" s="293" t="str">
        <f>RecherchePostesManquants(H5:H50,26)</f>
        <v>9, 10, 11, 12, 13, 14, 15, 16, 17, 18, 19, 24</v>
      </c>
      <c r="C57" s="293"/>
      <c r="D57" s="293"/>
      <c r="E57" s="293"/>
      <c r="F57" s="293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4"/>
      <c r="V57" s="1" t="s">
        <v>7</v>
      </c>
      <c r="AJ57" s="225">
        <f>COUNTIF(D5:AF50,"27")</f>
        <v>0</v>
      </c>
      <c r="AK57" s="226"/>
      <c r="AL57" s="226"/>
      <c r="AM57" s="226"/>
      <c r="AN57" s="226"/>
      <c r="AO57" s="226"/>
      <c r="AP57" s="227"/>
      <c r="AQ57" s="231" t="s">
        <v>75</v>
      </c>
      <c r="AR57" s="232"/>
      <c r="AS57" s="232"/>
      <c r="AT57" s="232"/>
      <c r="AU57" s="232"/>
      <c r="AV57" s="232"/>
      <c r="AW57" s="232"/>
      <c r="AX57" s="232"/>
      <c r="AY57" s="232"/>
      <c r="AZ57" s="232"/>
      <c r="BA57" s="232"/>
      <c r="BB57" s="232"/>
      <c r="BC57" s="233"/>
    </row>
    <row r="58" spans="1:55" ht="15.75" thickBot="1" x14ac:dyDescent="0.3">
      <c r="A58" s="192">
        <v>6</v>
      </c>
      <c r="B58" s="293" t="str">
        <f>RecherchePostesManquants(I5:I50,26)</f>
        <v>9, 10, 11, 12, 13, 14, 15, 16, 17, 18, 19, 24</v>
      </c>
      <c r="C58" s="293"/>
      <c r="D58" s="293"/>
      <c r="E58" s="293"/>
      <c r="F58" s="293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4"/>
      <c r="V58" s="1" t="s">
        <v>8</v>
      </c>
      <c r="AJ58" s="228"/>
      <c r="AK58" s="229"/>
      <c r="AL58" s="229"/>
      <c r="AM58" s="229"/>
      <c r="AN58" s="229"/>
      <c r="AO58" s="229"/>
      <c r="AP58" s="230"/>
      <c r="AQ58" s="234">
        <v>2</v>
      </c>
      <c r="AR58" s="235"/>
      <c r="AS58" s="235"/>
      <c r="AT58" s="235"/>
      <c r="AU58" s="235"/>
      <c r="AV58" s="235"/>
      <c r="AW58" s="235"/>
      <c r="AX58" s="235"/>
      <c r="AY58" s="235"/>
      <c r="AZ58" s="235"/>
      <c r="BA58" s="235"/>
      <c r="BB58" s="235"/>
      <c r="BC58" s="236"/>
    </row>
    <row r="59" spans="1:55" ht="15.75" thickBot="1" x14ac:dyDescent="0.3">
      <c r="A59" s="192">
        <v>7</v>
      </c>
      <c r="B59" s="293" t="str">
        <f>RecherchePostesManquants(J5:J50,26)</f>
        <v>9, 10, 11, 12, 13, 14, 15, 16, 17, 18, 19, 24</v>
      </c>
      <c r="C59" s="293"/>
      <c r="D59" s="293"/>
      <c r="E59" s="293"/>
      <c r="F59" s="293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4"/>
      <c r="V59" s="1" t="s">
        <v>9</v>
      </c>
      <c r="AJ59" s="219" t="s">
        <v>79</v>
      </c>
      <c r="AK59" s="220"/>
      <c r="AL59" s="220"/>
      <c r="AM59" s="220"/>
      <c r="AN59" s="220"/>
      <c r="AO59" s="220"/>
      <c r="AP59" s="221"/>
      <c r="AQ59" s="240" t="s">
        <v>76</v>
      </c>
      <c r="AR59" s="241"/>
      <c r="AS59" s="241"/>
      <c r="AT59" s="241"/>
      <c r="AU59" s="241"/>
      <c r="AV59" s="241"/>
      <c r="AW59" s="241"/>
      <c r="AX59" s="241"/>
      <c r="AY59" s="241"/>
      <c r="AZ59" s="241"/>
      <c r="BA59" s="241"/>
      <c r="BB59" s="241"/>
      <c r="BC59" s="242"/>
    </row>
    <row r="60" spans="1:55" ht="19.5" thickBot="1" x14ac:dyDescent="0.35">
      <c r="A60" s="107">
        <v>8</v>
      </c>
      <c r="B60" s="293" t="str">
        <f>RecherchePostesManquants(K5:K50,26)</f>
        <v>1, 2, 3, 4, 5, 6, 7, 8, 9, 10, 11, 12, 13, 14, 15, 16, 17, 18, 19, 20, 21, 22, 23, 24, 25, 26</v>
      </c>
      <c r="C60" s="293"/>
      <c r="D60" s="293"/>
      <c r="E60" s="293"/>
      <c r="F60" s="293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4"/>
      <c r="V60" s="1" t="s">
        <v>10</v>
      </c>
      <c r="AJ60" s="222"/>
      <c r="AK60" s="223"/>
      <c r="AL60" s="223"/>
      <c r="AM60" s="223"/>
      <c r="AN60" s="223"/>
      <c r="AO60" s="223"/>
      <c r="AP60" s="224"/>
      <c r="AQ60" s="197">
        <f>IF(AQ58&gt;AQ56,-(AQ58-AQ56)/AQ58,(AQ56-AQ58)/AQ56)</f>
        <v>0.8</v>
      </c>
      <c r="AR60" s="198"/>
      <c r="AS60" s="198"/>
      <c r="AT60" s="198"/>
      <c r="AU60" s="198"/>
      <c r="AV60" s="198"/>
      <c r="AW60" s="198"/>
      <c r="AX60" s="198"/>
      <c r="AY60" s="198"/>
      <c r="AZ60" s="198"/>
      <c r="BA60" s="198"/>
      <c r="BB60" s="198"/>
      <c r="BC60" s="199"/>
    </row>
    <row r="61" spans="1:55" x14ac:dyDescent="0.25">
      <c r="A61" s="107">
        <v>9</v>
      </c>
      <c r="B61" s="293" t="str">
        <f>RecherchePostesManquants(L5:L50,26)</f>
        <v>1, 2, 3, 4, 5, 6, 7, 8, 9, 10, 11, 12, 13, 14, 15, 16, 17, 18, 19, 20, 21, 22, 23, 24, 25, 26</v>
      </c>
      <c r="C61" s="293"/>
      <c r="D61" s="293"/>
      <c r="E61" s="293"/>
      <c r="F61" s="293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4"/>
      <c r="V61" s="1" t="s">
        <v>11</v>
      </c>
    </row>
    <row r="62" spans="1:55" x14ac:dyDescent="0.25">
      <c r="A62" s="107">
        <v>10</v>
      </c>
      <c r="B62" s="293" t="str">
        <f>RecherchePostesManquants(M5:M50,26)</f>
        <v>1, 2, 3, 4, 5, 6, 7, 8, 9, 10, 11, 12, 13, 14, 15, 16, 17, 18, 19, 20, 21, 22, 23, 24, 25, 26</v>
      </c>
      <c r="C62" s="293"/>
      <c r="D62" s="293"/>
      <c r="E62" s="293"/>
      <c r="F62" s="293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4"/>
      <c r="V62" s="1" t="s">
        <v>12</v>
      </c>
    </row>
    <row r="63" spans="1:55" x14ac:dyDescent="0.25">
      <c r="A63" s="192">
        <v>11</v>
      </c>
      <c r="B63" s="293" t="str">
        <f>RecherchePostesManquants(N5:N50,26)</f>
        <v>9, 10, 11, 12, 13, 14, 15, 16, 17, 18, 19, 24</v>
      </c>
      <c r="C63" s="293"/>
      <c r="D63" s="293"/>
      <c r="E63" s="293"/>
      <c r="F63" s="293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4"/>
      <c r="V63" s="1" t="s">
        <v>13</v>
      </c>
    </row>
    <row r="64" spans="1:55" x14ac:dyDescent="0.25">
      <c r="A64" s="192">
        <v>12</v>
      </c>
      <c r="B64" s="293" t="str">
        <f>RecherchePostesManquants(O5:O50,26)</f>
        <v>9, 10, 11, 12, 13, 14, 15, 16, 17, 18, 19, 24</v>
      </c>
      <c r="C64" s="293"/>
      <c r="D64" s="293"/>
      <c r="E64" s="293"/>
      <c r="F64" s="293"/>
      <c r="G64" s="293"/>
      <c r="H64" s="293"/>
      <c r="I64" s="293"/>
      <c r="J64" s="293"/>
      <c r="K64" s="293"/>
      <c r="L64" s="293"/>
      <c r="M64" s="293"/>
      <c r="N64" s="293"/>
      <c r="O64" s="293"/>
      <c r="P64" s="293"/>
      <c r="Q64" s="293"/>
      <c r="R64" s="293"/>
      <c r="S64" s="293"/>
      <c r="T64" s="293"/>
      <c r="U64" s="294"/>
      <c r="V64" s="1" t="s">
        <v>14</v>
      </c>
    </row>
    <row r="65" spans="1:37" x14ac:dyDescent="0.25">
      <c r="A65" s="192">
        <v>13</v>
      </c>
      <c r="B65" s="293" t="str">
        <f>RecherchePostesManquants(P5:P50,26)</f>
        <v>9, 10, 11, 12, 13, 14, 15, 16, 17, 18, 19, 24</v>
      </c>
      <c r="C65" s="293"/>
      <c r="D65" s="293"/>
      <c r="E65" s="293"/>
      <c r="F65" s="293"/>
      <c r="G65" s="293"/>
      <c r="H65" s="293"/>
      <c r="I65" s="293"/>
      <c r="J65" s="293"/>
      <c r="K65" s="293"/>
      <c r="L65" s="293"/>
      <c r="M65" s="293"/>
      <c r="N65" s="293"/>
      <c r="O65" s="293"/>
      <c r="P65" s="293"/>
      <c r="Q65" s="293"/>
      <c r="R65" s="293"/>
      <c r="S65" s="293"/>
      <c r="T65" s="293"/>
      <c r="U65" s="294"/>
      <c r="V65" s="1" t="s">
        <v>15</v>
      </c>
    </row>
    <row r="66" spans="1:37" x14ac:dyDescent="0.25">
      <c r="A66" s="192">
        <v>14</v>
      </c>
      <c r="B66" s="293" t="str">
        <f>RecherchePostesManquants(Q5:Q50,26)</f>
        <v>9, 10, 11, 12, 13, 14, 15, 16, 17, 18, 19, 24</v>
      </c>
      <c r="C66" s="293"/>
      <c r="D66" s="293"/>
      <c r="E66" s="293"/>
      <c r="F66" s="293"/>
      <c r="G66" s="293"/>
      <c r="H66" s="293"/>
      <c r="I66" s="293"/>
      <c r="J66" s="293"/>
      <c r="K66" s="293"/>
      <c r="L66" s="293"/>
      <c r="M66" s="293"/>
      <c r="N66" s="293"/>
      <c r="O66" s="293"/>
      <c r="P66" s="293"/>
      <c r="Q66" s="293"/>
      <c r="R66" s="293"/>
      <c r="S66" s="293"/>
      <c r="T66" s="293"/>
      <c r="U66" s="294"/>
      <c r="V66" s="1" t="s">
        <v>16</v>
      </c>
    </row>
    <row r="67" spans="1:37" x14ac:dyDescent="0.25">
      <c r="A67" s="192">
        <v>15</v>
      </c>
      <c r="B67" s="293" t="str">
        <f>RecherchePostesManquants(R5:R50,26)</f>
        <v>9, 10, 11, 12, 13, 14, 15, 16, 17, 18, 19, 24</v>
      </c>
      <c r="C67" s="293"/>
      <c r="D67" s="293"/>
      <c r="E67" s="293"/>
      <c r="F67" s="293"/>
      <c r="G67" s="293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3"/>
      <c r="S67" s="293"/>
      <c r="T67" s="293"/>
      <c r="U67" s="294"/>
      <c r="V67" s="1" t="s">
        <v>17</v>
      </c>
      <c r="AJ67" s="1"/>
      <c r="AK67" s="1"/>
    </row>
    <row r="68" spans="1:37" x14ac:dyDescent="0.25">
      <c r="A68" s="107">
        <v>16</v>
      </c>
      <c r="B68" s="293" t="str">
        <f>RecherchePostesManquants(S5:S50,26)</f>
        <v>1, 2, 3, 4, 5, 6, 7, 8, 9, 10, 11, 12, 13, 14, 15, 16, 17, 18, 19, 20, 21, 22, 23, 24, 25, 26</v>
      </c>
      <c r="C68" s="293"/>
      <c r="D68" s="293"/>
      <c r="E68" s="293"/>
      <c r="F68" s="293"/>
      <c r="G68" s="293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3"/>
      <c r="S68" s="293"/>
      <c r="T68" s="293"/>
      <c r="U68" s="294"/>
      <c r="V68" s="1" t="s">
        <v>18</v>
      </c>
      <c r="AJ68" s="1"/>
      <c r="AK68" s="1"/>
    </row>
    <row r="69" spans="1:37" x14ac:dyDescent="0.25">
      <c r="A69" s="107">
        <v>17</v>
      </c>
      <c r="B69" s="293" t="str">
        <f>RecherchePostesManquants(T5:T50,26)</f>
        <v>1, 2, 3, 4, 5, 6, 7, 8, 9, 10, 11, 12, 13, 14, 15, 16, 17, 18, 19, 20, 21, 22, 23, 24, 25, 26</v>
      </c>
      <c r="C69" s="293"/>
      <c r="D69" s="293"/>
      <c r="E69" s="293"/>
      <c r="F69" s="293"/>
      <c r="G69" s="293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3"/>
      <c r="S69" s="293"/>
      <c r="T69" s="293"/>
      <c r="U69" s="294"/>
      <c r="V69" s="1" t="s">
        <v>19</v>
      </c>
      <c r="AJ69" s="1"/>
      <c r="AK69" s="1"/>
    </row>
    <row r="70" spans="1:37" x14ac:dyDescent="0.25">
      <c r="A70" s="192">
        <v>18</v>
      </c>
      <c r="B70" s="293" t="str">
        <f>RecherchePostesManquants(U5:U50,26)</f>
        <v>9, 10, 11, 12, 13, 14, 15, 16, 17, 18, 19, 24</v>
      </c>
      <c r="C70" s="293"/>
      <c r="D70" s="293"/>
      <c r="E70" s="293"/>
      <c r="F70" s="293"/>
      <c r="G70" s="293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3"/>
      <c r="S70" s="293"/>
      <c r="T70" s="293"/>
      <c r="U70" s="294"/>
      <c r="V70" s="1" t="s">
        <v>20</v>
      </c>
      <c r="AJ70" s="1"/>
      <c r="AK70" s="1"/>
    </row>
    <row r="71" spans="1:37" x14ac:dyDescent="0.25">
      <c r="A71" s="192">
        <v>19</v>
      </c>
      <c r="B71" s="293" t="str">
        <f>RecherchePostesManquants(V5:V50,26)</f>
        <v>9, 10, 11, 12, 13, 14, 15, 16, 17, 18, 19, 24</v>
      </c>
      <c r="C71" s="293"/>
      <c r="D71" s="293"/>
      <c r="E71" s="293"/>
      <c r="F71" s="293"/>
      <c r="G71" s="293"/>
      <c r="H71" s="293"/>
      <c r="I71" s="293"/>
      <c r="J71" s="293"/>
      <c r="K71" s="293"/>
      <c r="L71" s="293"/>
      <c r="M71" s="293"/>
      <c r="N71" s="293"/>
      <c r="O71" s="293"/>
      <c r="P71" s="293"/>
      <c r="Q71" s="293"/>
      <c r="R71" s="293"/>
      <c r="S71" s="293"/>
      <c r="T71" s="293"/>
      <c r="U71" s="294"/>
      <c r="V71" s="1" t="s">
        <v>21</v>
      </c>
      <c r="AJ71" s="1"/>
      <c r="AK71" s="1"/>
    </row>
    <row r="72" spans="1:37" x14ac:dyDescent="0.25">
      <c r="A72" s="192">
        <v>20</v>
      </c>
      <c r="B72" s="293" t="str">
        <f>RecherchePostesManquants(W5:W50,26)</f>
        <v>9, 10, 11, 12, 13, 14, 15, 16, 17, 18, 19, 24</v>
      </c>
      <c r="C72" s="293"/>
      <c r="D72" s="293"/>
      <c r="E72" s="293"/>
      <c r="F72" s="293"/>
      <c r="G72" s="293"/>
      <c r="H72" s="293"/>
      <c r="I72" s="293"/>
      <c r="J72" s="293"/>
      <c r="K72" s="293"/>
      <c r="L72" s="293"/>
      <c r="M72" s="293"/>
      <c r="N72" s="293"/>
      <c r="O72" s="293"/>
      <c r="P72" s="293"/>
      <c r="Q72" s="293"/>
      <c r="R72" s="293"/>
      <c r="S72" s="293"/>
      <c r="T72" s="293"/>
      <c r="U72" s="294"/>
      <c r="V72" s="1" t="s">
        <v>22</v>
      </c>
      <c r="AJ72" s="1"/>
      <c r="AK72" s="1"/>
    </row>
    <row r="73" spans="1:37" x14ac:dyDescent="0.25">
      <c r="A73" s="107">
        <v>21</v>
      </c>
      <c r="B73" s="293" t="str">
        <f>RecherchePostesManquants(X5:X50,26)</f>
        <v>1, 2, 3, 4, 5, 6, 7, 8, 9, 10, 11, 12, 13, 14, 15, 16, 17, 18, 19, 20, 21, 22, 23, 24, 25, 26</v>
      </c>
      <c r="C73" s="293"/>
      <c r="D73" s="293"/>
      <c r="E73" s="293"/>
      <c r="F73" s="293"/>
      <c r="G73" s="293"/>
      <c r="H73" s="293"/>
      <c r="I73" s="293"/>
      <c r="J73" s="293"/>
      <c r="K73" s="293"/>
      <c r="L73" s="293"/>
      <c r="M73" s="293"/>
      <c r="N73" s="293"/>
      <c r="O73" s="293"/>
      <c r="P73" s="293"/>
      <c r="Q73" s="293"/>
      <c r="R73" s="293"/>
      <c r="S73" s="293"/>
      <c r="T73" s="293"/>
      <c r="U73" s="294"/>
      <c r="V73" s="1" t="s">
        <v>23</v>
      </c>
      <c r="AJ73" s="1"/>
      <c r="AK73" s="1"/>
    </row>
    <row r="74" spans="1:37" x14ac:dyDescent="0.25">
      <c r="A74" s="192">
        <v>22</v>
      </c>
      <c r="B74" s="293" t="str">
        <f>RecherchePostesManquants(Y5:Y50,26)</f>
        <v>9, 10, 11, 12, 13, 14, 15, 16, 17, 18, 19, 24</v>
      </c>
      <c r="C74" s="293"/>
      <c r="D74" s="293"/>
      <c r="E74" s="293"/>
      <c r="F74" s="293"/>
      <c r="G74" s="293"/>
      <c r="H74" s="293"/>
      <c r="I74" s="293"/>
      <c r="J74" s="293"/>
      <c r="K74" s="293"/>
      <c r="L74" s="293"/>
      <c r="M74" s="293"/>
      <c r="N74" s="293"/>
      <c r="O74" s="293"/>
      <c r="P74" s="293"/>
      <c r="Q74" s="293"/>
      <c r="R74" s="293"/>
      <c r="S74" s="293"/>
      <c r="T74" s="293"/>
      <c r="U74" s="294"/>
      <c r="V74" s="1" t="s">
        <v>24</v>
      </c>
      <c r="AJ74" s="1"/>
      <c r="AK74" s="1"/>
    </row>
    <row r="75" spans="1:37" x14ac:dyDescent="0.25">
      <c r="A75" s="107">
        <v>23</v>
      </c>
      <c r="B75" s="293" t="str">
        <f>RecherchePostesManquants(Z5:Z50,26)</f>
        <v>1, 2, 3, 4, 5, 6, 7, 8, 9, 10, 11, 12, 13, 14, 15, 16, 17, 18, 19, 20, 21, 22, 23, 24, 25, 26</v>
      </c>
      <c r="C75" s="293"/>
      <c r="D75" s="293"/>
      <c r="E75" s="293"/>
      <c r="F75" s="293"/>
      <c r="G75" s="293"/>
      <c r="H75" s="293"/>
      <c r="I75" s="293"/>
      <c r="J75" s="293"/>
      <c r="K75" s="293"/>
      <c r="L75" s="293"/>
      <c r="M75" s="293"/>
      <c r="N75" s="293"/>
      <c r="O75" s="293"/>
      <c r="P75" s="293"/>
      <c r="Q75" s="293"/>
      <c r="R75" s="293"/>
      <c r="S75" s="293"/>
      <c r="T75" s="293"/>
      <c r="U75" s="294"/>
      <c r="V75" s="1" t="s">
        <v>25</v>
      </c>
      <c r="AJ75" s="1"/>
      <c r="AK75" s="1"/>
    </row>
    <row r="76" spans="1:37" x14ac:dyDescent="0.25">
      <c r="A76" s="107">
        <v>24</v>
      </c>
      <c r="B76" s="293" t="str">
        <f>RecherchePostesManquants(AA5:AA50,26)</f>
        <v>1, 2, 3, 4, 5, 6, 7, 8, 9, 10, 11, 12, 13, 14, 15, 16, 17, 18, 19, 20, 21, 22, 23, 24, 25, 26</v>
      </c>
      <c r="C76" s="293"/>
      <c r="D76" s="293"/>
      <c r="E76" s="293"/>
      <c r="F76" s="293"/>
      <c r="G76" s="293"/>
      <c r="H76" s="293"/>
      <c r="I76" s="293"/>
      <c r="J76" s="293"/>
      <c r="K76" s="293"/>
      <c r="L76" s="293"/>
      <c r="M76" s="293"/>
      <c r="N76" s="293"/>
      <c r="O76" s="293"/>
      <c r="P76" s="293"/>
      <c r="Q76" s="293"/>
      <c r="R76" s="293"/>
      <c r="S76" s="293"/>
      <c r="T76" s="293"/>
      <c r="U76" s="294"/>
      <c r="V76" s="1" t="s">
        <v>26</v>
      </c>
      <c r="AJ76" s="1"/>
      <c r="AK76" s="1"/>
    </row>
    <row r="77" spans="1:37" x14ac:dyDescent="0.25">
      <c r="A77" s="192">
        <v>25</v>
      </c>
      <c r="B77" s="293" t="str">
        <f>RecherchePostesManquants(AB5:AB50,26)</f>
        <v>9, 10, 11, 12, 13, 14, 15, 16, 17, 18, 19, 24</v>
      </c>
      <c r="C77" s="293"/>
      <c r="D77" s="293"/>
      <c r="E77" s="293"/>
      <c r="F77" s="293"/>
      <c r="G77" s="293"/>
      <c r="H77" s="293"/>
      <c r="I77" s="293"/>
      <c r="J77" s="293"/>
      <c r="K77" s="293"/>
      <c r="L77" s="293"/>
      <c r="M77" s="293"/>
      <c r="N77" s="293"/>
      <c r="O77" s="293"/>
      <c r="P77" s="293"/>
      <c r="Q77" s="293"/>
      <c r="R77" s="293"/>
      <c r="S77" s="293"/>
      <c r="T77" s="293"/>
      <c r="U77" s="294"/>
      <c r="V77" s="1" t="s">
        <v>27</v>
      </c>
      <c r="AJ77" s="1"/>
      <c r="AK77" s="1"/>
    </row>
    <row r="78" spans="1:37" x14ac:dyDescent="0.25">
      <c r="A78" s="192">
        <v>26</v>
      </c>
      <c r="B78" s="293" t="str">
        <f>RecherchePostesManquants(AC5:AC50,26)</f>
        <v>9, 10, 11, 12, 13, 14, 15, 16, 17, 18, 19, 24</v>
      </c>
      <c r="C78" s="293"/>
      <c r="D78" s="293"/>
      <c r="E78" s="293"/>
      <c r="F78" s="293"/>
      <c r="G78" s="293"/>
      <c r="H78" s="293"/>
      <c r="I78" s="293"/>
      <c r="J78" s="293"/>
      <c r="K78" s="293"/>
      <c r="L78" s="293"/>
      <c r="M78" s="293"/>
      <c r="N78" s="293"/>
      <c r="O78" s="293"/>
      <c r="P78" s="293"/>
      <c r="Q78" s="293"/>
      <c r="R78" s="293"/>
      <c r="S78" s="293"/>
      <c r="T78" s="293"/>
      <c r="U78" s="294"/>
      <c r="V78" s="1" t="s">
        <v>28</v>
      </c>
      <c r="AJ78" s="1"/>
      <c r="AK78" s="1"/>
    </row>
    <row r="79" spans="1:37" x14ac:dyDescent="0.25">
      <c r="A79" s="192">
        <v>27</v>
      </c>
      <c r="B79" s="293" t="str">
        <f>RecherchePostesManquants(AD5:AD50,26)</f>
        <v>9, 10, 11, 12, 13, 14, 15, 16, 17, 18, 19, 24</v>
      </c>
      <c r="C79" s="293"/>
      <c r="D79" s="293"/>
      <c r="E79" s="293"/>
      <c r="F79" s="293"/>
      <c r="G79" s="293"/>
      <c r="H79" s="293"/>
      <c r="I79" s="293"/>
      <c r="J79" s="293"/>
      <c r="K79" s="293"/>
      <c r="L79" s="293"/>
      <c r="M79" s="293"/>
      <c r="N79" s="293"/>
      <c r="O79" s="293"/>
      <c r="P79" s="293"/>
      <c r="Q79" s="293"/>
      <c r="R79" s="293"/>
      <c r="S79" s="293"/>
      <c r="T79" s="293"/>
      <c r="U79" s="294"/>
      <c r="V79" s="1" t="s">
        <v>29</v>
      </c>
      <c r="AJ79" s="1"/>
      <c r="AK79" s="1"/>
    </row>
    <row r="80" spans="1:37" x14ac:dyDescent="0.25">
      <c r="A80" s="192">
        <v>28</v>
      </c>
      <c r="B80" s="293" t="str">
        <f>RecherchePostesManquants(AE5:AE50,26)</f>
        <v>9, 10, 11, 12, 13, 14, 15, 16, 17, 18, 19, 24</v>
      </c>
      <c r="C80" s="293"/>
      <c r="D80" s="293"/>
      <c r="E80" s="293"/>
      <c r="F80" s="293"/>
      <c r="G80" s="293"/>
      <c r="H80" s="293"/>
      <c r="I80" s="293"/>
      <c r="J80" s="293"/>
      <c r="K80" s="293"/>
      <c r="L80" s="293"/>
      <c r="M80" s="293"/>
      <c r="N80" s="293"/>
      <c r="O80" s="293"/>
      <c r="P80" s="293"/>
      <c r="Q80" s="293"/>
      <c r="R80" s="293"/>
      <c r="S80" s="293"/>
      <c r="T80" s="293"/>
      <c r="U80" s="294"/>
      <c r="V80" s="1" t="s">
        <v>30</v>
      </c>
      <c r="AJ80" s="1"/>
      <c r="AK80" s="1"/>
    </row>
    <row r="81" spans="1:37" x14ac:dyDescent="0.25">
      <c r="A81" s="192">
        <v>29</v>
      </c>
      <c r="B81" s="293" t="str">
        <f>RecherchePostesManquants(AF5:AF50,26)</f>
        <v>9, 10, 11, 12, 13, 14, 15, 16, 17, 18, 19, 24</v>
      </c>
      <c r="C81" s="293"/>
      <c r="D81" s="293"/>
      <c r="E81" s="293"/>
      <c r="F81" s="293"/>
      <c r="G81" s="293"/>
      <c r="H81" s="293"/>
      <c r="I81" s="293"/>
      <c r="J81" s="293"/>
      <c r="K81" s="293"/>
      <c r="L81" s="293"/>
      <c r="M81" s="293"/>
      <c r="N81" s="293"/>
      <c r="O81" s="293"/>
      <c r="P81" s="293"/>
      <c r="Q81" s="293"/>
      <c r="R81" s="293"/>
      <c r="S81" s="293"/>
      <c r="T81" s="293"/>
      <c r="U81" s="294"/>
      <c r="V81" s="1" t="s">
        <v>31</v>
      </c>
      <c r="AJ81" s="1"/>
      <c r="AK81" s="1"/>
    </row>
    <row r="82" spans="1:37" x14ac:dyDescent="0.25">
      <c r="A82" s="107">
        <v>30</v>
      </c>
      <c r="B82" s="293" t="str">
        <f>RecherchePostesManquants(AG5:AG50,26)</f>
        <v>1, 2, 3, 4, 5, 6, 7, 8, 9, 10, 11, 12, 13, 14, 15, 16, 17, 18, 19, 20, 21, 22, 23, 24, 25, 26</v>
      </c>
      <c r="C82" s="293"/>
      <c r="D82" s="293"/>
      <c r="E82" s="293"/>
      <c r="F82" s="293"/>
      <c r="G82" s="293"/>
      <c r="H82" s="293"/>
      <c r="I82" s="293"/>
      <c r="J82" s="293"/>
      <c r="K82" s="293"/>
      <c r="L82" s="293"/>
      <c r="M82" s="293"/>
      <c r="N82" s="293"/>
      <c r="O82" s="293"/>
      <c r="P82" s="293"/>
      <c r="Q82" s="293"/>
      <c r="R82" s="293"/>
      <c r="S82" s="293"/>
      <c r="T82" s="293"/>
      <c r="U82" s="294"/>
      <c r="AJ82" s="1"/>
      <c r="AK82" s="1"/>
    </row>
    <row r="83" spans="1:37" x14ac:dyDescent="0.25">
      <c r="A83" s="107">
        <v>31</v>
      </c>
      <c r="B83" s="293" t="str">
        <f>RecherchePostesManquants(AH5:AH50,26)</f>
        <v>1, 2, 3, 4, 5, 6, 7, 8, 9, 10, 11, 12, 13, 14, 15, 16, 17, 18, 19, 20, 21, 22, 23, 24, 25, 26</v>
      </c>
      <c r="C83" s="293"/>
      <c r="D83" s="293"/>
      <c r="E83" s="293"/>
      <c r="F83" s="293"/>
      <c r="G83" s="293"/>
      <c r="H83" s="293"/>
      <c r="I83" s="293"/>
      <c r="J83" s="293"/>
      <c r="K83" s="293"/>
      <c r="L83" s="293"/>
      <c r="M83" s="293"/>
      <c r="N83" s="293"/>
      <c r="O83" s="293"/>
      <c r="P83" s="293"/>
      <c r="Q83" s="293"/>
      <c r="R83" s="293"/>
      <c r="S83" s="293"/>
      <c r="T83" s="293"/>
      <c r="U83" s="294"/>
      <c r="AJ83" s="1"/>
      <c r="AK83" s="1"/>
    </row>
    <row r="84" spans="1:37" x14ac:dyDescent="0.25">
      <c r="A84" s="7"/>
      <c r="AJ84" s="1"/>
      <c r="AK84" s="1"/>
    </row>
    <row r="85" spans="1:37" x14ac:dyDescent="0.25">
      <c r="A85" s="7"/>
      <c r="AJ85" s="1"/>
      <c r="AK85" s="1"/>
    </row>
    <row r="86" spans="1:37" x14ac:dyDescent="0.25">
      <c r="A86" s="7"/>
      <c r="AJ86" s="1"/>
      <c r="AK86" s="1"/>
    </row>
    <row r="87" spans="1:37" x14ac:dyDescent="0.25">
      <c r="A87" s="7"/>
      <c r="AJ87" s="1"/>
      <c r="AK87" s="1"/>
    </row>
    <row r="88" spans="1:37" x14ac:dyDescent="0.25">
      <c r="A88" s="7"/>
      <c r="AJ88" s="1"/>
      <c r="AK88" s="1"/>
    </row>
    <row r="89" spans="1:37" x14ac:dyDescent="0.25">
      <c r="A89" s="7"/>
      <c r="AJ89" s="1"/>
      <c r="AK89" s="1"/>
    </row>
  </sheetData>
  <autoFilter ref="C2:C89"/>
  <mergeCells count="77">
    <mergeCell ref="A1:C1"/>
    <mergeCell ref="AN1:AN3"/>
    <mergeCell ref="AO1:BC1"/>
    <mergeCell ref="A2:A3"/>
    <mergeCell ref="B2:B3"/>
    <mergeCell ref="C2:C3"/>
    <mergeCell ref="AJ3:AK3"/>
    <mergeCell ref="AL3:AM3"/>
    <mergeCell ref="AO3:AR3"/>
    <mergeCell ref="AS3:AV3"/>
    <mergeCell ref="AW3:AY3"/>
    <mergeCell ref="AZ3:BC3"/>
    <mergeCell ref="AJ4:AM4"/>
    <mergeCell ref="AO4:AR4"/>
    <mergeCell ref="AS4:AV4"/>
    <mergeCell ref="AW4:AY4"/>
    <mergeCell ref="AZ4:BC4"/>
    <mergeCell ref="AN5:AN50"/>
    <mergeCell ref="A16:A18"/>
    <mergeCell ref="A19:A20"/>
    <mergeCell ref="A21:A24"/>
    <mergeCell ref="A26:A29"/>
    <mergeCell ref="A30:A33"/>
    <mergeCell ref="A35:A38"/>
    <mergeCell ref="A41:A42"/>
    <mergeCell ref="A47:A50"/>
    <mergeCell ref="AX51:AY51"/>
    <mergeCell ref="BB51:BC51"/>
    <mergeCell ref="B52:U52"/>
    <mergeCell ref="AJ52:BC52"/>
    <mergeCell ref="B53:U53"/>
    <mergeCell ref="AJ53:BC53"/>
    <mergeCell ref="A51:B51"/>
    <mergeCell ref="AJ51:AK51"/>
    <mergeCell ref="AL51:AM51"/>
    <mergeCell ref="AQ51:AR51"/>
    <mergeCell ref="AS51:AT51"/>
    <mergeCell ref="AU51:AV51"/>
    <mergeCell ref="B54:U54"/>
    <mergeCell ref="B55:U55"/>
    <mergeCell ref="AJ55:AP56"/>
    <mergeCell ref="AQ55:BC55"/>
    <mergeCell ref="B56:U56"/>
    <mergeCell ref="AQ56:BC56"/>
    <mergeCell ref="B66:U66"/>
    <mergeCell ref="B57:U57"/>
    <mergeCell ref="AJ57:AP58"/>
    <mergeCell ref="AQ57:BC57"/>
    <mergeCell ref="B58:U58"/>
    <mergeCell ref="AQ58:BC58"/>
    <mergeCell ref="B59:U59"/>
    <mergeCell ref="AJ59:AP60"/>
    <mergeCell ref="AQ59:BC59"/>
    <mergeCell ref="B60:U60"/>
    <mergeCell ref="AQ60:BC60"/>
    <mergeCell ref="B61:U61"/>
    <mergeCell ref="B62:U62"/>
    <mergeCell ref="B63:U63"/>
    <mergeCell ref="B64:U64"/>
    <mergeCell ref="B65:U65"/>
    <mergeCell ref="B78:U78"/>
    <mergeCell ref="B67:U67"/>
    <mergeCell ref="B68:U68"/>
    <mergeCell ref="B69:U69"/>
    <mergeCell ref="B70:U70"/>
    <mergeCell ref="B71:U71"/>
    <mergeCell ref="B72:U72"/>
    <mergeCell ref="B73:U73"/>
    <mergeCell ref="B74:U74"/>
    <mergeCell ref="B75:U75"/>
    <mergeCell ref="B76:U76"/>
    <mergeCell ref="B77:U77"/>
    <mergeCell ref="B79:U79"/>
    <mergeCell ref="B80:U80"/>
    <mergeCell ref="B81:U81"/>
    <mergeCell ref="B82:U82"/>
    <mergeCell ref="B83:U83"/>
  </mergeCells>
  <conditionalFormatting sqref="C2:AD3 C51 C4:AC4">
    <cfRule type="expression" dxfId="1643" priority="183">
      <formula>WEEKDAY(E$2,2)=2</formula>
    </cfRule>
  </conditionalFormatting>
  <conditionalFormatting sqref="D2:AE3 D4:AC4">
    <cfRule type="expression" dxfId="1642" priority="184">
      <formula>WEEKDAY(E$2,2)=7</formula>
    </cfRule>
  </conditionalFormatting>
  <conditionalFormatting sqref="D2:AF3 D4:AD4">
    <cfRule type="containsText" dxfId="1641" priority="186" operator="containsText" text="CF">
      <formula>NOT(ISERROR(SEARCH("CF",#REF!)))</formula>
    </cfRule>
    <cfRule type="containsText" dxfId="1640" priority="187" operator="containsText" text="RC">
      <formula>NOT(ISERROR(SEARCH("RC",#REF!)))</formula>
    </cfRule>
    <cfRule type="containsText" dxfId="1639" priority="188" operator="containsText" text="RTT">
      <formula>NOT(ISERROR(SEARCH("RTT",#REF!)))</formula>
    </cfRule>
    <cfRule type="containsText" dxfId="1638" priority="189" operator="containsText" text="RF">
      <formula>NOT(ISERROR(SEARCH("RF",#REF!)))</formula>
    </cfRule>
    <cfRule type="containsText" dxfId="1637" priority="190" operator="containsText" text="FR">
      <formula>NOT(ISERROR(SEARCH("FR",#REF!)))</formula>
    </cfRule>
    <cfRule type="containsText" dxfId="1636" priority="191" operator="containsText" text="HS">
      <formula>NOT(ISERROR(SEARCH("HS",#REF!)))</formula>
    </cfRule>
    <cfRule type="containsText" dxfId="1635" priority="192" operator="containsText" text="CA">
      <formula>NOT(ISERROR(SEARCH("CA",#REF!)))</formula>
    </cfRule>
    <cfRule type="containsText" dxfId="1634" priority="193" operator="containsText" text="RH">
      <formula>NOT(ISERROR(SEARCH("RH",#REF!)))</formula>
    </cfRule>
  </conditionalFormatting>
  <conditionalFormatting sqref="D2:AF3 D4:AD4">
    <cfRule type="containsText" dxfId="1633" priority="185" operator="containsText" text="JDF">
      <formula>NOT(ISERROR(SEARCH("JDF",#REF!)))</formula>
    </cfRule>
  </conditionalFormatting>
  <conditionalFormatting sqref="D52:AG81 D84:AG89 V82:AG83">
    <cfRule type="containsText" dxfId="1632" priority="194" operator="containsText" text="CF">
      <formula>NOT(ISERROR(SEARCH("CF",#REF!)))</formula>
    </cfRule>
    <cfRule type="containsText" dxfId="1631" priority="195" operator="containsText" text="RC">
      <formula>NOT(ISERROR(SEARCH("RC",#REF!)))</formula>
    </cfRule>
    <cfRule type="containsText" dxfId="1630" priority="196" operator="containsText" text="RTT">
      <formula>NOT(ISERROR(SEARCH("RTT",#REF!)))</formula>
    </cfRule>
    <cfRule type="containsText" dxfId="1629" priority="197" operator="containsText" text="RF">
      <formula>NOT(ISERROR(SEARCH("RF",#REF!)))</formula>
    </cfRule>
    <cfRule type="containsText" dxfId="1628" priority="198" operator="containsText" text="FR">
      <formula>NOT(ISERROR(SEARCH("FR",#REF!)))</formula>
    </cfRule>
    <cfRule type="containsText" dxfId="1627" priority="199" operator="containsText" text="HS">
      <formula>NOT(ISERROR(SEARCH("HS",#REF!)))</formula>
    </cfRule>
    <cfRule type="containsText" dxfId="1626" priority="200" operator="containsText" text="CA">
      <formula>NOT(ISERROR(SEARCH("CA",#REF!)))</formula>
    </cfRule>
    <cfRule type="containsText" dxfId="1625" priority="201" operator="containsText" text="RH">
      <formula>NOT(ISERROR(SEARCH("RH",#REF!)))</formula>
    </cfRule>
  </conditionalFormatting>
  <conditionalFormatting sqref="D52:AG81 D84:AG89 V82:AG83">
    <cfRule type="containsText" dxfId="1624" priority="202" operator="containsText" text="JDF">
      <formula>NOT(ISERROR(SEARCH("JDF",#REF!)))</formula>
    </cfRule>
  </conditionalFormatting>
  <conditionalFormatting sqref="D2 H2 J2 L2 N2 P2 R2 T2 V2 X2 Z2 AB2 AD2 AF2 F2">
    <cfRule type="duplicateValues" dxfId="1623" priority="221"/>
  </conditionalFormatting>
  <conditionalFormatting sqref="AE2:AF3 AD4">
    <cfRule type="expression" dxfId="1622" priority="222">
      <formula>WEEKDAY(#REF!,2)=2</formula>
    </cfRule>
  </conditionalFormatting>
  <conditionalFormatting sqref="AF2:AF3">
    <cfRule type="expression" dxfId="1621" priority="223">
      <formula>WEEKDAY(#REF!,2)=7</formula>
    </cfRule>
  </conditionalFormatting>
  <conditionalFormatting sqref="D5:AF50">
    <cfRule type="cellIs" dxfId="1620" priority="163" operator="equal">
      <formula>27</formula>
    </cfRule>
    <cfRule type="containsText" dxfId="1619" priority="164" operator="containsText" text="JSR">
      <formula>NOT(ISERROR(SEARCH("JSR",D5)))</formula>
    </cfRule>
    <cfRule type="containsText" dxfId="1618" priority="165" operator="containsText" text="JS">
      <formula>NOT(ISERROR(SEARCH("JS",D5)))</formula>
    </cfRule>
    <cfRule type="containsText" dxfId="1617" priority="166" operator="containsText" text="RTP">
      <formula>NOT(ISERROR(SEARCH("RTP",D5)))</formula>
    </cfRule>
    <cfRule type="containsText" dxfId="1616" priority="167" operator="containsText" text="RTJ">
      <formula>NOT(ISERROR(SEARCH("RTJ",D5)))</formula>
    </cfRule>
    <cfRule type="containsText" dxfId="1615" priority="168" operator="containsText" text="RTT">
      <formula>NOT(ISERROR(SEARCH("RTT",D5)))</formula>
    </cfRule>
    <cfRule type="containsText" dxfId="1614" priority="169" operator="containsText" text="RF">
      <formula>NOT(ISERROR(SEARCH("RF",D5)))</formula>
    </cfRule>
    <cfRule type="containsText" dxfId="1613" priority="170" operator="containsText" text="RC">
      <formula>NOT(ISERROR(SEARCH("RC",D5)))</formula>
    </cfRule>
    <cfRule type="containsText" dxfId="1612" priority="171" operator="containsText" text="NM">
      <formula>NOT(ISERROR(SEARCH("NM",D5)))</formula>
    </cfRule>
    <cfRule type="containsText" dxfId="1611" priority="172" operator="containsText" text="JDF">
      <formula>NOT(ISERROR(SEARCH("JDF",D5)))</formula>
    </cfRule>
    <cfRule type="containsText" dxfId="1610" priority="173" operator="containsText" text="HSM">
      <formula>NOT(ISERROR(SEARCH("HSM",D5)))</formula>
    </cfRule>
    <cfRule type="containsText" dxfId="1609" priority="174" operator="containsText" text="HS">
      <formula>NOT(ISERROR(SEARCH("HS",D5)))</formula>
    </cfRule>
    <cfRule type="containsText" dxfId="1608" priority="175" operator="containsText" text="FR">
      <formula>NOT(ISERROR(SEARCH("FR",D5)))</formula>
    </cfRule>
    <cfRule type="containsText" dxfId="1607" priority="176" operator="containsText" text="CFS">
      <formula>NOT(ISERROR(SEARCH("CFS",D5)))</formula>
    </cfRule>
    <cfRule type="containsText" dxfId="1606" priority="177" operator="containsText" text="CFJ">
      <formula>NOT(ISERROR(SEARCH("CFJ",D5)))</formula>
    </cfRule>
    <cfRule type="containsText" dxfId="1605" priority="178" operator="containsText" text="CAR">
      <formula>NOT(ISERROR(SEARCH("CAR",D5)))</formula>
    </cfRule>
    <cfRule type="containsText" dxfId="1604" priority="179" operator="containsText" text="CAM">
      <formula>NOT(ISERROR(SEARCH("CAM",D5)))</formula>
    </cfRule>
    <cfRule type="containsText" dxfId="1603" priority="180" operator="containsText" text="CA">
      <formula>NOT(ISERROR(SEARCH("CA",D5)))</formula>
    </cfRule>
    <cfRule type="containsText" dxfId="1602" priority="181" operator="containsText" text="AAS">
      <formula>NOT(ISERROR(SEARCH("AAS",D5)))</formula>
    </cfRule>
    <cfRule type="containsText" dxfId="1601" priority="182" operator="containsText" text="RH">
      <formula>NOT(ISERROR(SEARCH("RH",D5)))</formula>
    </cfRule>
  </conditionalFormatting>
  <conditionalFormatting sqref="D90:AG1048571">
    <cfRule type="containsText" dxfId="1600" priority="203" operator="containsText" text="CF">
      <formula>NOT(ISERROR(SEARCH("CF",#REF!)))</formula>
    </cfRule>
    <cfRule type="containsText" dxfId="1599" priority="204" operator="containsText" text="RC">
      <formula>NOT(ISERROR(SEARCH("RC",#REF!)))</formula>
    </cfRule>
    <cfRule type="containsText" dxfId="1598" priority="205" operator="containsText" text="RTT">
      <formula>NOT(ISERROR(SEARCH("RTT",#REF!)))</formula>
    </cfRule>
    <cfRule type="containsText" dxfId="1597" priority="206" operator="containsText" text="RF">
      <formula>NOT(ISERROR(SEARCH("RF",#REF!)))</formula>
    </cfRule>
    <cfRule type="containsText" dxfId="1596" priority="207" operator="containsText" text="FR">
      <formula>NOT(ISERROR(SEARCH("FR",#REF!)))</formula>
    </cfRule>
    <cfRule type="containsText" dxfId="1595" priority="208" operator="containsText" text="HS">
      <formula>NOT(ISERROR(SEARCH("HS",#REF!)))</formula>
    </cfRule>
    <cfRule type="containsText" dxfId="1594" priority="209" operator="containsText" text="CA">
      <formula>NOT(ISERROR(SEARCH("CA",#REF!)))</formula>
    </cfRule>
    <cfRule type="containsText" dxfId="1593" priority="210" operator="containsText" text="RH">
      <formula>NOT(ISERROR(SEARCH("RH",#REF!)))</formula>
    </cfRule>
  </conditionalFormatting>
  <conditionalFormatting sqref="D90:AG1048571">
    <cfRule type="containsText" dxfId="1592" priority="211" operator="containsText" text="JDF">
      <formula>NOT(ISERROR(SEARCH("JDF",#REF!)))</formula>
    </cfRule>
  </conditionalFormatting>
  <conditionalFormatting sqref="D1048572:AG1048576">
    <cfRule type="containsText" dxfId="1591" priority="212" operator="containsText" text="CF">
      <formula>NOT(ISERROR(SEARCH("CF",#REF!)))</formula>
    </cfRule>
    <cfRule type="containsText" dxfId="1590" priority="213" operator="containsText" text="RC">
      <formula>NOT(ISERROR(SEARCH("RC",#REF!)))</formula>
    </cfRule>
    <cfRule type="containsText" dxfId="1589" priority="214" operator="containsText" text="RTT">
      <formula>NOT(ISERROR(SEARCH("RTT",#REF!)))</formula>
    </cfRule>
    <cfRule type="containsText" dxfId="1588" priority="215" operator="containsText" text="RF">
      <formula>NOT(ISERROR(SEARCH("RF",#REF!)))</formula>
    </cfRule>
    <cfRule type="containsText" dxfId="1587" priority="216" operator="containsText" text="FR">
      <formula>NOT(ISERROR(SEARCH("FR",#REF!)))</formula>
    </cfRule>
    <cfRule type="containsText" dxfId="1586" priority="217" operator="containsText" text="HS">
      <formula>NOT(ISERROR(SEARCH("HS",#REF!)))</formula>
    </cfRule>
    <cfRule type="containsText" dxfId="1585" priority="218" operator="containsText" text="CA">
      <formula>NOT(ISERROR(SEARCH("CA",#REF!)))</formula>
    </cfRule>
    <cfRule type="containsText" dxfId="1584" priority="219" operator="containsText" text="RH">
      <formula>NOT(ISERROR(SEARCH("RH",#REF!)))</formula>
    </cfRule>
  </conditionalFormatting>
  <conditionalFormatting sqref="D1048572:AG1048576">
    <cfRule type="containsText" dxfId="1583" priority="220" operator="containsText" text="JDF">
      <formula>NOT(ISERROR(SEARCH("JDF",#REF!)))</formula>
    </cfRule>
  </conditionalFormatting>
  <conditionalFormatting sqref="AQ51">
    <cfRule type="cellIs" dxfId="1582" priority="114" operator="equal">
      <formula>27</formula>
    </cfRule>
    <cfRule type="containsText" dxfId="1581" priority="115" operator="containsText" text="JSR">
      <formula>NOT(ISERROR(SEARCH("JSR",AQ51)))</formula>
    </cfRule>
    <cfRule type="containsText" dxfId="1580" priority="116" operator="containsText" text="JS">
      <formula>NOT(ISERROR(SEARCH("JS",AQ51)))</formula>
    </cfRule>
    <cfRule type="containsText" dxfId="1579" priority="117" operator="containsText" text="RTP">
      <formula>NOT(ISERROR(SEARCH("RTP",AQ51)))</formula>
    </cfRule>
    <cfRule type="containsText" dxfId="1578" priority="118" operator="containsText" text="RTJ">
      <formula>NOT(ISERROR(SEARCH("RTJ",AQ51)))</formula>
    </cfRule>
    <cfRule type="containsText" dxfId="1577" priority="119" operator="containsText" text="RTT">
      <formula>NOT(ISERROR(SEARCH("RTT",AQ51)))</formula>
    </cfRule>
    <cfRule type="containsText" dxfId="1576" priority="120" operator="containsText" text="RF">
      <formula>NOT(ISERROR(SEARCH("RF",AQ51)))</formula>
    </cfRule>
    <cfRule type="containsText" dxfId="1575" priority="121" operator="containsText" text="RC">
      <formula>NOT(ISERROR(SEARCH("RC",AQ51)))</formula>
    </cfRule>
    <cfRule type="containsText" dxfId="1574" priority="122" operator="containsText" text="NM">
      <formula>NOT(ISERROR(SEARCH("NM",AQ51)))</formula>
    </cfRule>
    <cfRule type="containsText" dxfId="1573" priority="123" operator="containsText" text="JDF">
      <formula>NOT(ISERROR(SEARCH("JDF",AQ51)))</formula>
    </cfRule>
    <cfRule type="containsText" dxfId="1572" priority="124" operator="containsText" text="HSM">
      <formula>NOT(ISERROR(SEARCH("HSM",AQ51)))</formula>
    </cfRule>
    <cfRule type="containsText" dxfId="1571" priority="125" operator="containsText" text="HS">
      <formula>NOT(ISERROR(SEARCH("HS",AQ51)))</formula>
    </cfRule>
    <cfRule type="containsText" dxfId="1570" priority="126" operator="containsText" text="FR">
      <formula>NOT(ISERROR(SEARCH("FR",AQ51)))</formula>
    </cfRule>
    <cfRule type="containsText" dxfId="1569" priority="127" operator="containsText" text="CFS">
      <formula>NOT(ISERROR(SEARCH("CFS",AQ51)))</formula>
    </cfRule>
    <cfRule type="containsText" dxfId="1568" priority="128" operator="containsText" text="CFJ">
      <formula>NOT(ISERROR(SEARCH("CFJ",AQ51)))</formula>
    </cfRule>
    <cfRule type="containsText" dxfId="1567" priority="129" operator="containsText" text="CAR">
      <formula>NOT(ISERROR(SEARCH("CAR",AQ51)))</formula>
    </cfRule>
    <cfRule type="containsText" dxfId="1566" priority="130" operator="containsText" text="CAM">
      <formula>NOT(ISERROR(SEARCH("CAM",AQ51)))</formula>
    </cfRule>
    <cfRule type="containsText" dxfId="1565" priority="131" operator="containsText" text="CA">
      <formula>NOT(ISERROR(SEARCH("CA",AQ51)))</formula>
    </cfRule>
    <cfRule type="containsText" dxfId="1564" priority="132" operator="containsText" text="AAS">
      <formula>NOT(ISERROR(SEARCH("AAS",AQ51)))</formula>
    </cfRule>
    <cfRule type="containsText" dxfId="1563" priority="133" operator="containsText" text="RH">
      <formula>NOT(ISERROR(SEARCH("RH",AQ51)))</formula>
    </cfRule>
  </conditionalFormatting>
  <conditionalFormatting sqref="AD4">
    <cfRule type="expression" dxfId="1562" priority="224">
      <formula>WEEKDAY(AF$2,2)=7</formula>
    </cfRule>
  </conditionalFormatting>
  <conditionalFormatting sqref="AH53:AI53">
    <cfRule type="expression" dxfId="1561" priority="225">
      <formula>WEEKDAY(#REF!,2)=2</formula>
    </cfRule>
  </conditionalFormatting>
  <conditionalFormatting sqref="AQ55:AQ60">
    <cfRule type="containsText" dxfId="1560" priority="154" operator="containsText" text="JDF">
      <formula>NOT(ISERROR(SEARCH("JDF",#REF!)))</formula>
    </cfRule>
  </conditionalFormatting>
  <conditionalFormatting sqref="AQ55:AQ60">
    <cfRule type="containsText" dxfId="1559" priority="155" operator="containsText" text="CF">
      <formula>NOT(ISERROR(SEARCH("CF",#REF!)))</formula>
    </cfRule>
    <cfRule type="containsText" dxfId="1558" priority="156" operator="containsText" text="RC">
      <formula>NOT(ISERROR(SEARCH("RC",#REF!)))</formula>
    </cfRule>
    <cfRule type="containsText" dxfId="1557" priority="157" operator="containsText" text="RTT">
      <formula>NOT(ISERROR(SEARCH("RTT",#REF!)))</formula>
    </cfRule>
    <cfRule type="containsText" dxfId="1556" priority="158" operator="containsText" text="RF">
      <formula>NOT(ISERROR(SEARCH("RF",#REF!)))</formula>
    </cfRule>
    <cfRule type="containsText" dxfId="1555" priority="159" operator="containsText" text="FR">
      <formula>NOT(ISERROR(SEARCH("FR",#REF!)))</formula>
    </cfRule>
    <cfRule type="containsText" dxfId="1554" priority="160" operator="containsText" text="HS">
      <formula>NOT(ISERROR(SEARCH("HS",#REF!)))</formula>
    </cfRule>
    <cfRule type="containsText" dxfId="1553" priority="161" operator="containsText" text="CA">
      <formula>NOT(ISERROR(SEARCH("CA",#REF!)))</formula>
    </cfRule>
    <cfRule type="containsText" dxfId="1552" priority="162" operator="containsText" text="RH">
      <formula>NOT(ISERROR(SEARCH("RH",#REF!)))</formula>
    </cfRule>
  </conditionalFormatting>
  <conditionalFormatting sqref="AL51 AM5:AR5 AM6:AM50 AO6:AR50">
    <cfRule type="cellIs" dxfId="1551" priority="134" operator="equal">
      <formula>27</formula>
    </cfRule>
    <cfRule type="containsText" dxfId="1550" priority="135" operator="containsText" text="JSR">
      <formula>NOT(ISERROR(SEARCH("JSR",AL5)))</formula>
    </cfRule>
    <cfRule type="containsText" dxfId="1549" priority="136" operator="containsText" text="JS">
      <formula>NOT(ISERROR(SEARCH("JS",AL5)))</formula>
    </cfRule>
    <cfRule type="containsText" dxfId="1548" priority="137" operator="containsText" text="RTP">
      <formula>NOT(ISERROR(SEARCH("RTP",AL5)))</formula>
    </cfRule>
    <cfRule type="containsText" dxfId="1547" priority="138" operator="containsText" text="RTJ">
      <formula>NOT(ISERROR(SEARCH("RTJ",AL5)))</formula>
    </cfRule>
    <cfRule type="containsText" dxfId="1546" priority="139" operator="containsText" text="RTT">
      <formula>NOT(ISERROR(SEARCH("RTT",AL5)))</formula>
    </cfRule>
    <cfRule type="containsText" dxfId="1545" priority="140" operator="containsText" text="RF">
      <formula>NOT(ISERROR(SEARCH("RF",AL5)))</formula>
    </cfRule>
    <cfRule type="containsText" dxfId="1544" priority="141" operator="containsText" text="RC">
      <formula>NOT(ISERROR(SEARCH("RC",AL5)))</formula>
    </cfRule>
    <cfRule type="containsText" dxfId="1543" priority="142" operator="containsText" text="NM">
      <formula>NOT(ISERROR(SEARCH("NM",AL5)))</formula>
    </cfRule>
    <cfRule type="containsText" dxfId="1542" priority="143" operator="containsText" text="JDF">
      <formula>NOT(ISERROR(SEARCH("JDF",AL5)))</formula>
    </cfRule>
    <cfRule type="containsText" dxfId="1541" priority="144" operator="containsText" text="HSM">
      <formula>NOT(ISERROR(SEARCH("HSM",AL5)))</formula>
    </cfRule>
    <cfRule type="containsText" dxfId="1540" priority="145" operator="containsText" text="HS">
      <formula>NOT(ISERROR(SEARCH("HS",AL5)))</formula>
    </cfRule>
    <cfRule type="containsText" dxfId="1539" priority="146" operator="containsText" text="FR">
      <formula>NOT(ISERROR(SEARCH("FR",AL5)))</formula>
    </cfRule>
    <cfRule type="containsText" dxfId="1538" priority="147" operator="containsText" text="CFS">
      <formula>NOT(ISERROR(SEARCH("CFS",AL5)))</formula>
    </cfRule>
    <cfRule type="containsText" dxfId="1537" priority="148" operator="containsText" text="CFJ">
      <formula>NOT(ISERROR(SEARCH("CFJ",AL5)))</formula>
    </cfRule>
    <cfRule type="containsText" dxfId="1536" priority="149" operator="containsText" text="CAR">
      <formula>NOT(ISERROR(SEARCH("CAR",AL5)))</formula>
    </cfRule>
    <cfRule type="containsText" dxfId="1535" priority="150" operator="containsText" text="CAM">
      <formula>NOT(ISERROR(SEARCH("CAM",AL5)))</formula>
    </cfRule>
    <cfRule type="containsText" dxfId="1534" priority="151" operator="containsText" text="CA">
      <formula>NOT(ISERROR(SEARCH("CA",AL5)))</formula>
    </cfRule>
    <cfRule type="containsText" dxfId="1533" priority="152" operator="containsText" text="AAS">
      <formula>NOT(ISERROR(SEARCH("AAS",AL5)))</formula>
    </cfRule>
    <cfRule type="containsText" dxfId="1532" priority="153" operator="containsText" text="RH">
      <formula>NOT(ISERROR(SEARCH("RH",AL5)))</formula>
    </cfRule>
  </conditionalFormatting>
  <conditionalFormatting sqref="BB51">
    <cfRule type="cellIs" dxfId="1531" priority="94" operator="equal">
      <formula>27</formula>
    </cfRule>
    <cfRule type="containsText" dxfId="1530" priority="95" operator="containsText" text="JSR">
      <formula>NOT(ISERROR(SEARCH("JSR",BB51)))</formula>
    </cfRule>
    <cfRule type="containsText" dxfId="1529" priority="96" operator="containsText" text="JS">
      <formula>NOT(ISERROR(SEARCH("JS",BB51)))</formula>
    </cfRule>
    <cfRule type="containsText" dxfId="1528" priority="97" operator="containsText" text="RTP">
      <formula>NOT(ISERROR(SEARCH("RTP",BB51)))</formula>
    </cfRule>
    <cfRule type="containsText" dxfId="1527" priority="98" operator="containsText" text="RTJ">
      <formula>NOT(ISERROR(SEARCH("RTJ",BB51)))</formula>
    </cfRule>
    <cfRule type="containsText" dxfId="1526" priority="99" operator="containsText" text="RTT">
      <formula>NOT(ISERROR(SEARCH("RTT",BB51)))</formula>
    </cfRule>
    <cfRule type="containsText" dxfId="1525" priority="100" operator="containsText" text="RF">
      <formula>NOT(ISERROR(SEARCH("RF",BB51)))</formula>
    </cfRule>
    <cfRule type="containsText" dxfId="1524" priority="101" operator="containsText" text="RC">
      <formula>NOT(ISERROR(SEARCH("RC",BB51)))</formula>
    </cfRule>
    <cfRule type="containsText" dxfId="1523" priority="102" operator="containsText" text="NM">
      <formula>NOT(ISERROR(SEARCH("NM",BB51)))</formula>
    </cfRule>
    <cfRule type="containsText" dxfId="1522" priority="103" operator="containsText" text="JDF">
      <formula>NOT(ISERROR(SEARCH("JDF",BB51)))</formula>
    </cfRule>
    <cfRule type="containsText" dxfId="1521" priority="104" operator="containsText" text="HSM">
      <formula>NOT(ISERROR(SEARCH("HSM",BB51)))</formula>
    </cfRule>
    <cfRule type="containsText" dxfId="1520" priority="105" operator="containsText" text="HS">
      <formula>NOT(ISERROR(SEARCH("HS",BB51)))</formula>
    </cfRule>
    <cfRule type="containsText" dxfId="1519" priority="106" operator="containsText" text="FR">
      <formula>NOT(ISERROR(SEARCH("FR",BB51)))</formula>
    </cfRule>
    <cfRule type="containsText" dxfId="1518" priority="107" operator="containsText" text="CFS">
      <formula>NOT(ISERROR(SEARCH("CFS",BB51)))</formula>
    </cfRule>
    <cfRule type="containsText" dxfId="1517" priority="108" operator="containsText" text="CFJ">
      <formula>NOT(ISERROR(SEARCH("CFJ",BB51)))</formula>
    </cfRule>
    <cfRule type="containsText" dxfId="1516" priority="109" operator="containsText" text="CAR">
      <formula>NOT(ISERROR(SEARCH("CAR",BB51)))</formula>
    </cfRule>
    <cfRule type="containsText" dxfId="1515" priority="110" operator="containsText" text="CAM">
      <formula>NOT(ISERROR(SEARCH("CAM",BB51)))</formula>
    </cfRule>
    <cfRule type="containsText" dxfId="1514" priority="111" operator="containsText" text="CA">
      <formula>NOT(ISERROR(SEARCH("CA",BB51)))</formula>
    </cfRule>
    <cfRule type="containsText" dxfId="1513" priority="112" operator="containsText" text="AAS">
      <formula>NOT(ISERROR(SEARCH("AAS",BB51)))</formula>
    </cfRule>
    <cfRule type="containsText" dxfId="1512" priority="113" operator="containsText" text="RH">
      <formula>NOT(ISERROR(SEARCH("RH",BB51)))</formula>
    </cfRule>
  </conditionalFormatting>
  <conditionalFormatting sqref="C5:C28 C30:C50">
    <cfRule type="expression" dxfId="1511" priority="93">
      <formula>WEEKDAY(E$1,2)=2</formula>
    </cfRule>
  </conditionalFormatting>
  <conditionalFormatting sqref="C48">
    <cfRule type="expression" dxfId="1510" priority="92">
      <formula>WEEKDAY(E$1,2)=2</formula>
    </cfRule>
  </conditionalFormatting>
  <conditionalFormatting sqref="C50">
    <cfRule type="expression" dxfId="1509" priority="91">
      <formula>WEEKDAY(E$1,2)=2</formula>
    </cfRule>
  </conditionalFormatting>
  <conditionalFormatting sqref="C47">
    <cfRule type="expression" dxfId="1508" priority="90">
      <formula>WEEKDAY(E$1,2)=2</formula>
    </cfRule>
  </conditionalFormatting>
  <conditionalFormatting sqref="C49">
    <cfRule type="expression" dxfId="1507" priority="89">
      <formula>WEEKDAY(E$1,2)=2</formula>
    </cfRule>
  </conditionalFormatting>
  <conditionalFormatting sqref="C48">
    <cfRule type="expression" dxfId="1506" priority="88">
      <formula>WEEKDAY(E$1,2)=2</formula>
    </cfRule>
  </conditionalFormatting>
  <conditionalFormatting sqref="C49">
    <cfRule type="expression" dxfId="1505" priority="87">
      <formula>WEEKDAY(E$1,2)=2</formula>
    </cfRule>
  </conditionalFormatting>
  <conditionalFormatting sqref="C29">
    <cfRule type="expression" dxfId="1504" priority="86">
      <formula>WEEKDAY(E$1,2)=2</formula>
    </cfRule>
  </conditionalFormatting>
  <conditionalFormatting sqref="AG2:AG3">
    <cfRule type="expression" dxfId="1503" priority="73">
      <formula>WEEKDAY(AH$2,2)=7</formula>
    </cfRule>
  </conditionalFormatting>
  <conditionalFormatting sqref="AG2:AI3">
    <cfRule type="containsText" dxfId="1502" priority="75" operator="containsText" text="CF">
      <formula>NOT(ISERROR(SEARCH("CF",#REF!)))</formula>
    </cfRule>
    <cfRule type="containsText" dxfId="1501" priority="76" operator="containsText" text="RC">
      <formula>NOT(ISERROR(SEARCH("RC",#REF!)))</formula>
    </cfRule>
    <cfRule type="containsText" dxfId="1500" priority="77" operator="containsText" text="RTT">
      <formula>NOT(ISERROR(SEARCH("RTT",#REF!)))</formula>
    </cfRule>
    <cfRule type="containsText" dxfId="1499" priority="78" operator="containsText" text="RF">
      <formula>NOT(ISERROR(SEARCH("RF",#REF!)))</formula>
    </cfRule>
    <cfRule type="containsText" dxfId="1498" priority="79" operator="containsText" text="FR">
      <formula>NOT(ISERROR(SEARCH("FR",#REF!)))</formula>
    </cfRule>
    <cfRule type="containsText" dxfId="1497" priority="80" operator="containsText" text="HS">
      <formula>NOT(ISERROR(SEARCH("HS",#REF!)))</formula>
    </cfRule>
    <cfRule type="containsText" dxfId="1496" priority="81" operator="containsText" text="CA">
      <formula>NOT(ISERROR(SEARCH("CA",#REF!)))</formula>
    </cfRule>
    <cfRule type="containsText" dxfId="1495" priority="82" operator="containsText" text="RH">
      <formula>NOT(ISERROR(SEARCH("RH",#REF!)))</formula>
    </cfRule>
  </conditionalFormatting>
  <conditionalFormatting sqref="AG2:AI3">
    <cfRule type="containsText" dxfId="1494" priority="74" operator="containsText" text="JDF">
      <formula>NOT(ISERROR(SEARCH("JDF",#REF!)))</formula>
    </cfRule>
  </conditionalFormatting>
  <conditionalFormatting sqref="AH2:AI2">
    <cfRule type="duplicateValues" dxfId="1493" priority="83"/>
  </conditionalFormatting>
  <conditionalFormatting sqref="AG2:AI3">
    <cfRule type="expression" dxfId="1492" priority="84">
      <formula>WEEKDAY(#REF!,2)=2</formula>
    </cfRule>
  </conditionalFormatting>
  <conditionalFormatting sqref="AH2:AI3">
    <cfRule type="expression" dxfId="1491" priority="85">
      <formula>WEEKDAY(#REF!,2)=7</formula>
    </cfRule>
  </conditionalFormatting>
  <conditionalFormatting sqref="AG16:AI39 AI5:AI15 AG49:AI50 AI40:AI48">
    <cfRule type="cellIs" dxfId="1490" priority="53" operator="equal">
      <formula>27</formula>
    </cfRule>
    <cfRule type="containsText" dxfId="1489" priority="54" operator="containsText" text="JSR">
      <formula>NOT(ISERROR(SEARCH("JSR",AG5)))</formula>
    </cfRule>
    <cfRule type="containsText" dxfId="1488" priority="55" operator="containsText" text="JS">
      <formula>NOT(ISERROR(SEARCH("JS",AG5)))</formula>
    </cfRule>
    <cfRule type="containsText" dxfId="1487" priority="56" operator="containsText" text="RTP">
      <formula>NOT(ISERROR(SEARCH("RTP",AG5)))</formula>
    </cfRule>
    <cfRule type="containsText" dxfId="1486" priority="57" operator="containsText" text="RTJ">
      <formula>NOT(ISERROR(SEARCH("RTJ",AG5)))</formula>
    </cfRule>
    <cfRule type="containsText" dxfId="1485" priority="58" operator="containsText" text="RTT">
      <formula>NOT(ISERROR(SEARCH("RTT",AG5)))</formula>
    </cfRule>
    <cfRule type="containsText" dxfId="1484" priority="59" operator="containsText" text="RF">
      <formula>NOT(ISERROR(SEARCH("RF",AG5)))</formula>
    </cfRule>
    <cfRule type="containsText" dxfId="1483" priority="60" operator="containsText" text="RC">
      <formula>NOT(ISERROR(SEARCH("RC",AG5)))</formula>
    </cfRule>
    <cfRule type="containsText" dxfId="1482" priority="61" operator="containsText" text="NM">
      <formula>NOT(ISERROR(SEARCH("NM",AG5)))</formula>
    </cfRule>
    <cfRule type="containsText" dxfId="1481" priority="62" operator="containsText" text="JDF">
      <formula>NOT(ISERROR(SEARCH("JDF",AG5)))</formula>
    </cfRule>
    <cfRule type="containsText" dxfId="1480" priority="63" operator="containsText" text="HSM">
      <formula>NOT(ISERROR(SEARCH("HSM",AG5)))</formula>
    </cfRule>
    <cfRule type="containsText" dxfId="1479" priority="64" operator="containsText" text="HS">
      <formula>NOT(ISERROR(SEARCH("HS",AG5)))</formula>
    </cfRule>
    <cfRule type="containsText" dxfId="1478" priority="65" operator="containsText" text="FR">
      <formula>NOT(ISERROR(SEARCH("FR",AG5)))</formula>
    </cfRule>
    <cfRule type="containsText" dxfId="1477" priority="66" operator="containsText" text="CFS">
      <formula>NOT(ISERROR(SEARCH("CFS",AG5)))</formula>
    </cfRule>
    <cfRule type="containsText" dxfId="1476" priority="67" operator="containsText" text="CFJ">
      <formula>NOT(ISERROR(SEARCH("CFJ",AG5)))</formula>
    </cfRule>
    <cfRule type="containsText" dxfId="1475" priority="68" operator="containsText" text="CAR">
      <formula>NOT(ISERROR(SEARCH("CAR",AG5)))</formula>
    </cfRule>
    <cfRule type="containsText" dxfId="1474" priority="69" operator="containsText" text="CAM">
      <formula>NOT(ISERROR(SEARCH("CAM",AG5)))</formula>
    </cfRule>
    <cfRule type="containsText" dxfId="1473" priority="70" operator="containsText" text="CA">
      <formula>NOT(ISERROR(SEARCH("CA",AG5)))</formula>
    </cfRule>
    <cfRule type="containsText" dxfId="1472" priority="71" operator="containsText" text="AAS">
      <formula>NOT(ISERROR(SEARCH("AAS",AG5)))</formula>
    </cfRule>
    <cfRule type="containsText" dxfId="1471" priority="72" operator="containsText" text="RH">
      <formula>NOT(ISERROR(SEARCH("RH",AG5)))</formula>
    </cfRule>
  </conditionalFormatting>
  <conditionalFormatting sqref="AK5:AK50">
    <cfRule type="cellIs" dxfId="1470" priority="52" operator="lessThan">
      <formula>0</formula>
    </cfRule>
  </conditionalFormatting>
  <conditionalFormatting sqref="AM5">
    <cfRule type="cellIs" dxfId="1469" priority="51" operator="lessThan">
      <formula>0</formula>
    </cfRule>
  </conditionalFormatting>
  <conditionalFormatting sqref="AM6:AM50">
    <cfRule type="cellIs" dxfId="1468" priority="50" operator="lessThan">
      <formula>0</formula>
    </cfRule>
  </conditionalFormatting>
  <conditionalFormatting sqref="AG5:AH15">
    <cfRule type="cellIs" dxfId="1467" priority="30" operator="equal">
      <formula>27</formula>
    </cfRule>
    <cfRule type="containsText" dxfId="1466" priority="31" operator="containsText" text="JSR">
      <formula>NOT(ISERROR(SEARCH("JSR",AG5)))</formula>
    </cfRule>
    <cfRule type="containsText" dxfId="1465" priority="32" operator="containsText" text="JS">
      <formula>NOT(ISERROR(SEARCH("JS",AG5)))</formula>
    </cfRule>
    <cfRule type="containsText" dxfId="1464" priority="33" operator="containsText" text="RTP">
      <formula>NOT(ISERROR(SEARCH("RTP",AG5)))</formula>
    </cfRule>
    <cfRule type="containsText" dxfId="1463" priority="34" operator="containsText" text="RTJ">
      <formula>NOT(ISERROR(SEARCH("RTJ",AG5)))</formula>
    </cfRule>
    <cfRule type="containsText" dxfId="1462" priority="35" operator="containsText" text="RTT">
      <formula>NOT(ISERROR(SEARCH("RTT",AG5)))</formula>
    </cfRule>
    <cfRule type="containsText" dxfId="1461" priority="36" operator="containsText" text="RF">
      <formula>NOT(ISERROR(SEARCH("RF",AG5)))</formula>
    </cfRule>
    <cfRule type="containsText" dxfId="1460" priority="37" operator="containsText" text="RC">
      <formula>NOT(ISERROR(SEARCH("RC",AG5)))</formula>
    </cfRule>
    <cfRule type="containsText" dxfId="1459" priority="38" operator="containsText" text="NM">
      <formula>NOT(ISERROR(SEARCH("NM",AG5)))</formula>
    </cfRule>
    <cfRule type="containsText" dxfId="1458" priority="39" operator="containsText" text="JDF">
      <formula>NOT(ISERROR(SEARCH("JDF",AG5)))</formula>
    </cfRule>
    <cfRule type="containsText" dxfId="1457" priority="40" operator="containsText" text="HSM">
      <formula>NOT(ISERROR(SEARCH("HSM",AG5)))</formula>
    </cfRule>
    <cfRule type="containsText" dxfId="1456" priority="41" operator="containsText" text="HS">
      <formula>NOT(ISERROR(SEARCH("HS",AG5)))</formula>
    </cfRule>
    <cfRule type="containsText" dxfId="1455" priority="42" operator="containsText" text="FR">
      <formula>NOT(ISERROR(SEARCH("FR",AG5)))</formula>
    </cfRule>
    <cfRule type="containsText" dxfId="1454" priority="43" operator="containsText" text="CFS">
      <formula>NOT(ISERROR(SEARCH("CFS",AG5)))</formula>
    </cfRule>
    <cfRule type="containsText" dxfId="1453" priority="44" operator="containsText" text="CFJ">
      <formula>NOT(ISERROR(SEARCH("CFJ",AG5)))</formula>
    </cfRule>
    <cfRule type="containsText" dxfId="1452" priority="45" operator="containsText" text="CAR">
      <formula>NOT(ISERROR(SEARCH("CAR",AG5)))</formula>
    </cfRule>
    <cfRule type="containsText" dxfId="1451" priority="46" operator="containsText" text="CAM">
      <formula>NOT(ISERROR(SEARCH("CAM",AG5)))</formula>
    </cfRule>
    <cfRule type="containsText" dxfId="1450" priority="47" operator="containsText" text="CA">
      <formula>NOT(ISERROR(SEARCH("CA",AG5)))</formula>
    </cfRule>
    <cfRule type="containsText" dxfId="1449" priority="48" operator="containsText" text="AAS">
      <formula>NOT(ISERROR(SEARCH("AAS",AG5)))</formula>
    </cfRule>
    <cfRule type="containsText" dxfId="1448" priority="49" operator="containsText" text="RH">
      <formula>NOT(ISERROR(SEARCH("RH",AG5)))</formula>
    </cfRule>
  </conditionalFormatting>
  <conditionalFormatting sqref="AG40:AH48">
    <cfRule type="cellIs" dxfId="1447" priority="10" operator="equal">
      <formula>27</formula>
    </cfRule>
    <cfRule type="containsText" dxfId="1446" priority="11" operator="containsText" text="JSR">
      <formula>NOT(ISERROR(SEARCH("JSR",AG40)))</formula>
    </cfRule>
    <cfRule type="containsText" dxfId="1445" priority="12" operator="containsText" text="JS">
      <formula>NOT(ISERROR(SEARCH("JS",AG40)))</formula>
    </cfRule>
    <cfRule type="containsText" dxfId="1444" priority="13" operator="containsText" text="RTP">
      <formula>NOT(ISERROR(SEARCH("RTP",AG40)))</formula>
    </cfRule>
    <cfRule type="containsText" dxfId="1443" priority="14" operator="containsText" text="RTJ">
      <formula>NOT(ISERROR(SEARCH("RTJ",AG40)))</formula>
    </cfRule>
    <cfRule type="containsText" dxfId="1442" priority="15" operator="containsText" text="RTT">
      <formula>NOT(ISERROR(SEARCH("RTT",AG40)))</formula>
    </cfRule>
    <cfRule type="containsText" dxfId="1441" priority="16" operator="containsText" text="RF">
      <formula>NOT(ISERROR(SEARCH("RF",AG40)))</formula>
    </cfRule>
    <cfRule type="containsText" dxfId="1440" priority="17" operator="containsText" text="RC">
      <formula>NOT(ISERROR(SEARCH("RC",AG40)))</formula>
    </cfRule>
    <cfRule type="containsText" dxfId="1439" priority="18" operator="containsText" text="NM">
      <formula>NOT(ISERROR(SEARCH("NM",AG40)))</formula>
    </cfRule>
    <cfRule type="containsText" dxfId="1438" priority="19" operator="containsText" text="JDF">
      <formula>NOT(ISERROR(SEARCH("JDF",AG40)))</formula>
    </cfRule>
    <cfRule type="containsText" dxfId="1437" priority="20" operator="containsText" text="HSM">
      <formula>NOT(ISERROR(SEARCH("HSM",AG40)))</formula>
    </cfRule>
    <cfRule type="containsText" dxfId="1436" priority="21" operator="containsText" text="HS">
      <formula>NOT(ISERROR(SEARCH("HS",AG40)))</formula>
    </cfRule>
    <cfRule type="containsText" dxfId="1435" priority="22" operator="containsText" text="FR">
      <formula>NOT(ISERROR(SEARCH("FR",AG40)))</formula>
    </cfRule>
    <cfRule type="containsText" dxfId="1434" priority="23" operator="containsText" text="CFS">
      <formula>NOT(ISERROR(SEARCH("CFS",AG40)))</formula>
    </cfRule>
    <cfRule type="containsText" dxfId="1433" priority="24" operator="containsText" text="CFJ">
      <formula>NOT(ISERROR(SEARCH("CFJ",AG40)))</formula>
    </cfRule>
    <cfRule type="containsText" dxfId="1432" priority="25" operator="containsText" text="CAR">
      <formula>NOT(ISERROR(SEARCH("CAR",AG40)))</formula>
    </cfRule>
    <cfRule type="containsText" dxfId="1431" priority="26" operator="containsText" text="CAM">
      <formula>NOT(ISERROR(SEARCH("CAM",AG40)))</formula>
    </cfRule>
    <cfRule type="containsText" dxfId="1430" priority="27" operator="containsText" text="CA">
      <formula>NOT(ISERROR(SEARCH("CA",AG40)))</formula>
    </cfRule>
    <cfRule type="containsText" dxfId="1429" priority="28" operator="containsText" text="AAS">
      <formula>NOT(ISERROR(SEARCH("AAS",AG40)))</formula>
    </cfRule>
    <cfRule type="containsText" dxfId="1428" priority="29" operator="containsText" text="RH">
      <formula>NOT(ISERROR(SEARCH("RH",AG40)))</formula>
    </cfRule>
  </conditionalFormatting>
  <conditionalFormatting sqref="D82:U83">
    <cfRule type="containsText" dxfId="1427" priority="1" operator="containsText" text="CF">
      <formula>NOT(ISERROR(SEARCH("CF",#REF!)))</formula>
    </cfRule>
    <cfRule type="containsText" dxfId="1426" priority="2" operator="containsText" text="RC">
      <formula>NOT(ISERROR(SEARCH("RC",#REF!)))</formula>
    </cfRule>
    <cfRule type="containsText" dxfId="1425" priority="3" operator="containsText" text="RTT">
      <formula>NOT(ISERROR(SEARCH("RTT",#REF!)))</formula>
    </cfRule>
    <cfRule type="containsText" dxfId="1424" priority="4" operator="containsText" text="RF">
      <formula>NOT(ISERROR(SEARCH("RF",#REF!)))</formula>
    </cfRule>
    <cfRule type="containsText" dxfId="1423" priority="5" operator="containsText" text="FR">
      <formula>NOT(ISERROR(SEARCH("FR",#REF!)))</formula>
    </cfRule>
    <cfRule type="containsText" dxfId="1422" priority="6" operator="containsText" text="HS">
      <formula>NOT(ISERROR(SEARCH("HS",#REF!)))</formula>
    </cfRule>
    <cfRule type="containsText" dxfId="1421" priority="7" operator="containsText" text="CA">
      <formula>NOT(ISERROR(SEARCH("CA",#REF!)))</formula>
    </cfRule>
    <cfRule type="containsText" dxfId="1420" priority="8" operator="containsText" text="RH">
      <formula>NOT(ISERROR(SEARCH("RH",#REF!)))</formula>
    </cfRule>
  </conditionalFormatting>
  <conditionalFormatting sqref="D82:U83">
    <cfRule type="containsText" dxfId="1419" priority="9" operator="containsText" text="JDF">
      <formula>NOT(ISERROR(SEARCH("JDF",#REF!)))</formula>
    </cfRule>
  </conditionalFormatting>
  <printOptions horizontalCentered="1" verticalCentered="1"/>
  <pageMargins left="0.11811023622047245" right="0.11811023622047245" top="0.35433070866141736" bottom="0.15748031496062992" header="0.31496062992125984" footer="0.31496062992125984"/>
  <pageSetup paperSize="8" scale="145" fitToWidth="0" orientation="landscape" r:id="rId1"/>
  <headerFooter scaleWithDoc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8673" r:id="rId4" name="Button 1">
              <controlPr defaultSize="0" print="0" autoFill="0" autoPict="0" macro="[0]!Doublons">
                <anchor moveWithCells="1" sizeWithCells="1">
                  <from>
                    <xdr:col>9</xdr:col>
                    <xdr:colOff>123825</xdr:colOff>
                    <xdr:row>0</xdr:row>
                    <xdr:rowOff>0</xdr:rowOff>
                  </from>
                  <to>
                    <xdr:col>20</xdr:col>
                    <xdr:colOff>9525</xdr:colOff>
                    <xdr:row>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4" r:id="rId5" name="Button 2">
              <controlPr defaultSize="0" print="0" autoFill="0" autoPict="0" macro="[0]!Bouton7_Cliquer">
                <anchor moveWithCells="1" sizeWithCells="1">
                  <from>
                    <xdr:col>3</xdr:col>
                    <xdr:colOff>0</xdr:colOff>
                    <xdr:row>0</xdr:row>
                    <xdr:rowOff>28575</xdr:rowOff>
                  </from>
                  <to>
                    <xdr:col>9</xdr:col>
                    <xdr:colOff>133350</xdr:colOff>
                    <xdr:row>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5" r:id="rId6" name="Button 3">
              <controlPr defaultSize="0" print="0" autoFill="0" autoPict="0" macro="[0]!Bouton8_Cliquer">
                <anchor moveWithCells="1" sizeWithCells="1">
                  <from>
                    <xdr:col>26</xdr:col>
                    <xdr:colOff>76200</xdr:colOff>
                    <xdr:row>0</xdr:row>
                    <xdr:rowOff>0</xdr:rowOff>
                  </from>
                  <to>
                    <xdr:col>31</xdr:col>
                    <xdr:colOff>285750</xdr:colOff>
                    <xdr:row>0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6" r:id="rId7" name="Button 4">
              <controlPr defaultSize="0" print="0" autoFill="0" autoPict="0" macro="[0]!Bouton9_Cliquer">
                <anchor moveWithCells="1" sizeWithCells="1">
                  <from>
                    <xdr:col>20</xdr:col>
                    <xdr:colOff>47625</xdr:colOff>
                    <xdr:row>0</xdr:row>
                    <xdr:rowOff>0</xdr:rowOff>
                  </from>
                  <to>
                    <xdr:col>26</xdr:col>
                    <xdr:colOff>66675</xdr:colOff>
                    <xdr:row>0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AAH89"/>
  <sheetViews>
    <sheetView zoomScaleNormal="100" workbookViewId="0">
      <selection activeCell="C5" sqref="C5:C50"/>
    </sheetView>
  </sheetViews>
  <sheetFormatPr baseColWidth="10" defaultRowHeight="15" x14ac:dyDescent="0.25"/>
  <cols>
    <col min="1" max="1" width="26.85546875" customWidth="1"/>
    <col min="2" max="2" width="3.7109375" customWidth="1"/>
    <col min="3" max="3" width="18.140625" customWidth="1"/>
    <col min="4" max="4" width="4.28515625" customWidth="1"/>
    <col min="5" max="5" width="4.85546875" customWidth="1"/>
    <col min="6" max="6" width="3.42578125" customWidth="1"/>
    <col min="7" max="7" width="4.42578125" customWidth="1"/>
    <col min="8" max="8" width="3.42578125" style="1" customWidth="1"/>
    <col min="9" max="9" width="5.28515625" style="1" customWidth="1"/>
    <col min="10" max="10" width="4.28515625" customWidth="1"/>
    <col min="11" max="11" width="4.140625" customWidth="1"/>
    <col min="12" max="13" width="3.42578125" customWidth="1"/>
    <col min="14" max="14" width="4.42578125" customWidth="1"/>
    <col min="15" max="15" width="3.42578125" style="1" customWidth="1"/>
    <col min="16" max="16" width="6.85546875" style="1" customWidth="1"/>
    <col min="17" max="17" width="4.85546875" customWidth="1"/>
    <col min="18" max="18" width="4" customWidth="1"/>
    <col min="19" max="20" width="3.42578125" customWidth="1"/>
    <col min="21" max="21" width="5.28515625" customWidth="1"/>
    <col min="22" max="22" width="3.42578125" style="1" customWidth="1"/>
    <col min="23" max="23" width="5.42578125" style="1" customWidth="1"/>
    <col min="24" max="24" width="4.42578125" customWidth="1"/>
    <col min="25" max="25" width="4.28515625" customWidth="1"/>
    <col min="26" max="27" width="3.42578125" customWidth="1"/>
    <col min="28" max="28" width="4.28515625" customWidth="1"/>
    <col min="29" max="29" width="3.42578125" style="1" customWidth="1"/>
    <col min="30" max="30" width="5.7109375" style="1" customWidth="1"/>
    <col min="31" max="33" width="4.42578125" customWidth="1"/>
    <col min="34" max="34" width="2" style="6" customWidth="1"/>
    <col min="35" max="38" width="7.42578125" customWidth="1"/>
    <col min="39" max="39" width="2.140625" customWidth="1"/>
    <col min="40" max="62" width="7.42578125" customWidth="1"/>
  </cols>
  <sheetData>
    <row r="1" spans="1:710" ht="32.25" customHeight="1" thickBot="1" x14ac:dyDescent="0.3">
      <c r="A1" s="288" t="s">
        <v>77</v>
      </c>
      <c r="B1" s="289"/>
      <c r="C1" s="290"/>
      <c r="AI1" s="125" t="s">
        <v>87</v>
      </c>
      <c r="AJ1" s="100"/>
      <c r="AK1" s="100"/>
      <c r="AL1" s="102"/>
      <c r="AM1" s="254"/>
      <c r="AN1" s="259" t="s">
        <v>88</v>
      </c>
      <c r="AO1" s="260"/>
      <c r="AP1" s="260"/>
      <c r="AQ1" s="260"/>
      <c r="AR1" s="260"/>
      <c r="AS1" s="260"/>
      <c r="AT1" s="260"/>
      <c r="AU1" s="260"/>
      <c r="AV1" s="260"/>
      <c r="AW1" s="260"/>
      <c r="AX1" s="260"/>
      <c r="AY1" s="260"/>
      <c r="AZ1" s="260"/>
      <c r="BA1" s="260"/>
      <c r="BB1" s="261"/>
    </row>
    <row r="2" spans="1:710" ht="15" customHeight="1" thickBot="1" x14ac:dyDescent="0.3">
      <c r="A2" s="265" t="s">
        <v>34</v>
      </c>
      <c r="B2" s="267"/>
      <c r="C2" s="269">
        <v>43983</v>
      </c>
      <c r="D2" s="53">
        <f>C2</f>
        <v>43983</v>
      </c>
      <c r="E2" s="54">
        <f>D2+1</f>
        <v>43984</v>
      </c>
      <c r="F2" s="54">
        <f t="shared" ref="F2:AG2" si="0">E2+1</f>
        <v>43985</v>
      </c>
      <c r="G2" s="54">
        <f t="shared" si="0"/>
        <v>43986</v>
      </c>
      <c r="H2" s="54">
        <f t="shared" si="0"/>
        <v>43987</v>
      </c>
      <c r="I2" s="54">
        <f t="shared" si="0"/>
        <v>43988</v>
      </c>
      <c r="J2" s="54">
        <f t="shared" si="0"/>
        <v>43989</v>
      </c>
      <c r="K2" s="54">
        <f t="shared" si="0"/>
        <v>43990</v>
      </c>
      <c r="L2" s="54">
        <f t="shared" si="0"/>
        <v>43991</v>
      </c>
      <c r="M2" s="54">
        <f t="shared" si="0"/>
        <v>43992</v>
      </c>
      <c r="N2" s="54">
        <f t="shared" si="0"/>
        <v>43993</v>
      </c>
      <c r="O2" s="54">
        <f t="shared" si="0"/>
        <v>43994</v>
      </c>
      <c r="P2" s="54">
        <f t="shared" si="0"/>
        <v>43995</v>
      </c>
      <c r="Q2" s="54">
        <f t="shared" si="0"/>
        <v>43996</v>
      </c>
      <c r="R2" s="54">
        <f t="shared" si="0"/>
        <v>43997</v>
      </c>
      <c r="S2" s="54">
        <f t="shared" si="0"/>
        <v>43998</v>
      </c>
      <c r="T2" s="54">
        <f t="shared" si="0"/>
        <v>43999</v>
      </c>
      <c r="U2" s="54">
        <f t="shared" si="0"/>
        <v>44000</v>
      </c>
      <c r="V2" s="54">
        <f t="shared" si="0"/>
        <v>44001</v>
      </c>
      <c r="W2" s="54">
        <f t="shared" si="0"/>
        <v>44002</v>
      </c>
      <c r="X2" s="54">
        <f t="shared" si="0"/>
        <v>44003</v>
      </c>
      <c r="Y2" s="54">
        <f t="shared" si="0"/>
        <v>44004</v>
      </c>
      <c r="Z2" s="54">
        <f t="shared" si="0"/>
        <v>44005</v>
      </c>
      <c r="AA2" s="54">
        <f t="shared" si="0"/>
        <v>44006</v>
      </c>
      <c r="AB2" s="54">
        <f t="shared" si="0"/>
        <v>44007</v>
      </c>
      <c r="AC2" s="54">
        <f t="shared" si="0"/>
        <v>44008</v>
      </c>
      <c r="AD2" s="104">
        <f t="shared" si="0"/>
        <v>44009</v>
      </c>
      <c r="AE2" s="104">
        <f t="shared" si="0"/>
        <v>44010</v>
      </c>
      <c r="AF2" s="54">
        <f t="shared" si="0"/>
        <v>44011</v>
      </c>
      <c r="AG2" s="54">
        <f t="shared" si="0"/>
        <v>44012</v>
      </c>
      <c r="AH2" s="126"/>
      <c r="AI2" s="66" t="s">
        <v>55</v>
      </c>
      <c r="AJ2" s="70" t="s">
        <v>70</v>
      </c>
      <c r="AK2" s="71" t="s">
        <v>57</v>
      </c>
      <c r="AL2" s="72" t="s">
        <v>58</v>
      </c>
      <c r="AM2" s="255"/>
      <c r="AN2" s="103" t="s">
        <v>82</v>
      </c>
      <c r="AO2" s="97" t="s">
        <v>83</v>
      </c>
      <c r="AP2" s="97" t="s">
        <v>59</v>
      </c>
      <c r="AQ2" s="98" t="s">
        <v>60</v>
      </c>
      <c r="AR2" s="66" t="s">
        <v>84</v>
      </c>
      <c r="AS2" s="99" t="s">
        <v>85</v>
      </c>
      <c r="AT2" s="99" t="s">
        <v>61</v>
      </c>
      <c r="AU2" s="73" t="s">
        <v>62</v>
      </c>
      <c r="AV2" s="99" t="s">
        <v>86</v>
      </c>
      <c r="AW2" s="74" t="s">
        <v>63</v>
      </c>
      <c r="AX2" s="70" t="s">
        <v>64</v>
      </c>
      <c r="AY2" s="87" t="s">
        <v>81</v>
      </c>
      <c r="AZ2" s="84" t="s">
        <v>80</v>
      </c>
      <c r="BA2" s="82" t="s">
        <v>66</v>
      </c>
      <c r="BB2" s="72" t="s">
        <v>67</v>
      </c>
      <c r="AAG2" s="69"/>
      <c r="AAH2">
        <v>1</v>
      </c>
    </row>
    <row r="3" spans="1:710" ht="11.25" customHeight="1" thickBot="1" x14ac:dyDescent="0.3">
      <c r="A3" s="266"/>
      <c r="B3" s="268"/>
      <c r="C3" s="270"/>
      <c r="D3" s="194">
        <f>C2</f>
        <v>43983</v>
      </c>
      <c r="E3" s="52">
        <f>C2+1</f>
        <v>43984</v>
      </c>
      <c r="F3" s="52">
        <f>E2+1</f>
        <v>43985</v>
      </c>
      <c r="G3" s="62">
        <f>F2+1</f>
        <v>43986</v>
      </c>
      <c r="H3" s="62">
        <f>G2+1</f>
        <v>43987</v>
      </c>
      <c r="I3" s="52">
        <f t="shared" ref="I3:AG3" si="1">H2+1</f>
        <v>43988</v>
      </c>
      <c r="J3" s="52">
        <f t="shared" si="1"/>
        <v>43989</v>
      </c>
      <c r="K3" s="52">
        <f t="shared" si="1"/>
        <v>43990</v>
      </c>
      <c r="L3" s="52">
        <f t="shared" si="1"/>
        <v>43991</v>
      </c>
      <c r="M3" s="52">
        <f t="shared" si="1"/>
        <v>43992</v>
      </c>
      <c r="N3" s="52">
        <f t="shared" si="1"/>
        <v>43993</v>
      </c>
      <c r="O3" s="52">
        <f t="shared" si="1"/>
        <v>43994</v>
      </c>
      <c r="P3" s="52">
        <f t="shared" si="1"/>
        <v>43995</v>
      </c>
      <c r="Q3" s="52">
        <f t="shared" si="1"/>
        <v>43996</v>
      </c>
      <c r="R3" s="52">
        <f t="shared" si="1"/>
        <v>43997</v>
      </c>
      <c r="S3" s="52">
        <f t="shared" si="1"/>
        <v>43998</v>
      </c>
      <c r="T3" s="52">
        <f t="shared" si="1"/>
        <v>43999</v>
      </c>
      <c r="U3" s="52">
        <f t="shared" si="1"/>
        <v>44000</v>
      </c>
      <c r="V3" s="52">
        <f t="shared" si="1"/>
        <v>44001</v>
      </c>
      <c r="W3" s="52">
        <f t="shared" si="1"/>
        <v>44002</v>
      </c>
      <c r="X3" s="52">
        <f t="shared" si="1"/>
        <v>44003</v>
      </c>
      <c r="Y3" s="52">
        <f t="shared" si="1"/>
        <v>44004</v>
      </c>
      <c r="Z3" s="52">
        <f t="shared" si="1"/>
        <v>44005</v>
      </c>
      <c r="AA3" s="52">
        <f t="shared" si="1"/>
        <v>44006</v>
      </c>
      <c r="AB3" s="52">
        <f t="shared" si="1"/>
        <v>44007</v>
      </c>
      <c r="AC3" s="52">
        <f t="shared" si="1"/>
        <v>44008</v>
      </c>
      <c r="AD3" s="105">
        <f t="shared" si="1"/>
        <v>44009</v>
      </c>
      <c r="AE3" s="105">
        <f t="shared" si="1"/>
        <v>44010</v>
      </c>
      <c r="AF3" s="62">
        <f t="shared" si="1"/>
        <v>44011</v>
      </c>
      <c r="AG3" s="52">
        <f t="shared" si="1"/>
        <v>44012</v>
      </c>
      <c r="AH3" s="127"/>
      <c r="AI3" s="312" t="s">
        <v>69</v>
      </c>
      <c r="AJ3" s="313"/>
      <c r="AK3" s="244" t="s">
        <v>54</v>
      </c>
      <c r="AL3" s="245"/>
      <c r="AM3" s="256"/>
      <c r="AN3" s="247" t="s">
        <v>71</v>
      </c>
      <c r="AO3" s="247"/>
      <c r="AP3" s="247"/>
      <c r="AQ3" s="247"/>
      <c r="AR3" s="251" t="s">
        <v>72</v>
      </c>
      <c r="AS3" s="252"/>
      <c r="AT3" s="252"/>
      <c r="AU3" s="253"/>
      <c r="AV3" s="251" t="s">
        <v>65</v>
      </c>
      <c r="AW3" s="252"/>
      <c r="AX3" s="253"/>
      <c r="AY3" s="244" t="s">
        <v>68</v>
      </c>
      <c r="AZ3" s="246"/>
      <c r="BA3" s="246"/>
      <c r="BB3" s="245"/>
    </row>
    <row r="4" spans="1:710" s="186" customFormat="1" ht="11.25" customHeight="1" thickBot="1" x14ac:dyDescent="0.3">
      <c r="A4" s="3"/>
      <c r="B4" s="3"/>
      <c r="C4" s="2"/>
      <c r="D4" s="190" t="s">
        <v>91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195"/>
      <c r="AE4" s="195"/>
      <c r="AF4" s="184"/>
      <c r="AG4" s="184"/>
      <c r="AH4" s="4"/>
      <c r="AI4" s="314" t="s">
        <v>89</v>
      </c>
      <c r="AJ4" s="315"/>
      <c r="AK4" s="315"/>
      <c r="AL4" s="316"/>
      <c r="AM4" s="185"/>
      <c r="AN4" s="314" t="s">
        <v>89</v>
      </c>
      <c r="AO4" s="315"/>
      <c r="AP4" s="315"/>
      <c r="AQ4" s="316"/>
      <c r="AR4" s="314" t="s">
        <v>89</v>
      </c>
      <c r="AS4" s="315"/>
      <c r="AT4" s="315"/>
      <c r="AU4" s="316"/>
      <c r="AV4" s="317" t="s">
        <v>89</v>
      </c>
      <c r="AW4" s="318"/>
      <c r="AX4" s="319"/>
      <c r="AY4" s="314" t="s">
        <v>89</v>
      </c>
      <c r="AZ4" s="315"/>
      <c r="BA4" s="315"/>
      <c r="BB4" s="316"/>
    </row>
    <row r="5" spans="1:710" ht="12" customHeight="1" x14ac:dyDescent="0.25">
      <c r="A5" s="25" t="s">
        <v>53</v>
      </c>
      <c r="B5" s="131">
        <v>1</v>
      </c>
      <c r="C5" s="140"/>
      <c r="D5" s="189"/>
      <c r="E5" s="141">
        <v>1</v>
      </c>
      <c r="F5" s="141">
        <v>1</v>
      </c>
      <c r="G5" s="141">
        <v>1</v>
      </c>
      <c r="H5" s="141">
        <v>1</v>
      </c>
      <c r="I5" s="141" t="s">
        <v>56</v>
      </c>
      <c r="J5" s="141" t="s">
        <v>56</v>
      </c>
      <c r="K5" s="141">
        <v>1</v>
      </c>
      <c r="L5" s="141">
        <v>1</v>
      </c>
      <c r="M5" s="141">
        <v>1</v>
      </c>
      <c r="N5" s="141">
        <v>1</v>
      </c>
      <c r="O5" s="141">
        <v>1</v>
      </c>
      <c r="P5" s="141" t="s">
        <v>56</v>
      </c>
      <c r="Q5" s="141" t="s">
        <v>56</v>
      </c>
      <c r="R5" s="141">
        <v>1</v>
      </c>
      <c r="S5" s="141">
        <v>1</v>
      </c>
      <c r="T5" s="141">
        <v>1</v>
      </c>
      <c r="U5" s="141">
        <v>1</v>
      </c>
      <c r="V5" s="141">
        <v>1</v>
      </c>
      <c r="W5" s="141" t="s">
        <v>56</v>
      </c>
      <c r="X5" s="141" t="s">
        <v>56</v>
      </c>
      <c r="Y5" s="141">
        <v>1</v>
      </c>
      <c r="Z5" s="141">
        <v>1</v>
      </c>
      <c r="AA5" s="141">
        <v>1</v>
      </c>
      <c r="AB5" s="141">
        <v>1</v>
      </c>
      <c r="AC5" s="141">
        <v>1</v>
      </c>
      <c r="AD5" s="141" t="s">
        <v>56</v>
      </c>
      <c r="AE5" s="141" t="s">
        <v>56</v>
      </c>
      <c r="AF5" s="141">
        <v>1</v>
      </c>
      <c r="AG5" s="141">
        <v>1</v>
      </c>
      <c r="AH5" s="123"/>
      <c r="AI5" s="187">
        <f>COUNTIF(D5:AG5,"RTT")+'Mai 2020'!AJ5</f>
        <v>0</v>
      </c>
      <c r="AJ5" s="188">
        <f>15 -(AI5)</f>
        <v>15</v>
      </c>
      <c r="AK5" s="71">
        <f>COUNTIF(D5:AG5,"CA")+'Mai 2020'!AL5</f>
        <v>0</v>
      </c>
      <c r="AL5" s="72">
        <f>25 -(AK5)</f>
        <v>25</v>
      </c>
      <c r="AM5" s="309"/>
      <c r="AN5" s="71"/>
      <c r="AO5" s="82"/>
      <c r="AP5" s="82">
        <f>COUNTIF(E5:AF5,"HS")</f>
        <v>0</v>
      </c>
      <c r="AQ5" s="94"/>
      <c r="AR5" s="75"/>
      <c r="AS5" s="76"/>
      <c r="AT5" s="76">
        <f>COUNTIF(G5:AG5,"jdf")</f>
        <v>0</v>
      </c>
      <c r="AU5" s="89"/>
      <c r="AV5" s="157">
        <f ca="1">jaunesNum(B5:AG5)</f>
        <v>1</v>
      </c>
      <c r="AW5" s="122">
        <f>COUNTIF(G5:AI5,"RF")+'Mai 2020'!AX5</f>
        <v>0</v>
      </c>
      <c r="AX5" s="161">
        <f ca="1">AV5-(AW5)</f>
        <v>1</v>
      </c>
      <c r="AY5" s="71"/>
      <c r="AZ5" s="82">
        <f>(AY5&gt;2)*1</f>
        <v>0</v>
      </c>
      <c r="BA5" s="82">
        <f>COUNTIF(K5:AK5,"FR")</f>
        <v>0</v>
      </c>
      <c r="BB5" s="72">
        <f>BA5-AZ5</f>
        <v>0</v>
      </c>
    </row>
    <row r="6" spans="1:710" ht="12" customHeight="1" x14ac:dyDescent="0.25">
      <c r="A6" s="26" t="s">
        <v>35</v>
      </c>
      <c r="B6" s="132">
        <v>2</v>
      </c>
      <c r="C6" s="143"/>
      <c r="D6" s="119"/>
      <c r="E6" s="39">
        <v>2</v>
      </c>
      <c r="F6" s="39">
        <v>2</v>
      </c>
      <c r="G6" s="39">
        <v>2</v>
      </c>
      <c r="H6" s="39">
        <v>2</v>
      </c>
      <c r="I6" s="39" t="s">
        <v>56</v>
      </c>
      <c r="J6" s="39" t="s">
        <v>56</v>
      </c>
      <c r="K6" s="39">
        <v>2</v>
      </c>
      <c r="L6" s="39">
        <v>2</v>
      </c>
      <c r="M6" s="39">
        <v>2</v>
      </c>
      <c r="N6" s="39">
        <v>2</v>
      </c>
      <c r="O6" s="39">
        <v>2</v>
      </c>
      <c r="P6" s="39" t="s">
        <v>56</v>
      </c>
      <c r="Q6" s="39" t="s">
        <v>56</v>
      </c>
      <c r="R6" s="39">
        <v>2</v>
      </c>
      <c r="S6" s="39">
        <v>2</v>
      </c>
      <c r="T6" s="39">
        <v>2</v>
      </c>
      <c r="U6" s="39">
        <v>2</v>
      </c>
      <c r="V6" s="39">
        <v>2</v>
      </c>
      <c r="W6" s="39" t="s">
        <v>56</v>
      </c>
      <c r="X6" s="39" t="s">
        <v>56</v>
      </c>
      <c r="Y6" s="39">
        <v>2</v>
      </c>
      <c r="Z6" s="39">
        <v>2</v>
      </c>
      <c r="AA6" s="39">
        <v>2</v>
      </c>
      <c r="AB6" s="39">
        <v>2</v>
      </c>
      <c r="AC6" s="39">
        <v>2</v>
      </c>
      <c r="AD6" s="39" t="s">
        <v>56</v>
      </c>
      <c r="AE6" s="39" t="s">
        <v>56</v>
      </c>
      <c r="AF6" s="39">
        <v>2</v>
      </c>
      <c r="AG6" s="39">
        <v>2</v>
      </c>
      <c r="AH6" s="123"/>
      <c r="AI6" s="187">
        <f>COUNTIF(D6:AG6,"RTT")+'Mai 2020'!AJ6</f>
        <v>0</v>
      </c>
      <c r="AJ6" s="178">
        <f>15 -(AI6)</f>
        <v>15</v>
      </c>
      <c r="AK6" s="92">
        <f>COUNTIF(D6:AG6,"CA")+'Mai 2020'!AL6</f>
        <v>0</v>
      </c>
      <c r="AL6" s="167">
        <f>25 -(AK6)</f>
        <v>25</v>
      </c>
      <c r="AM6" s="310"/>
      <c r="AN6" s="92"/>
      <c r="AO6" s="81"/>
      <c r="AP6" s="81">
        <f>COUNTIF(E6:AF6,"HS")</f>
        <v>0</v>
      </c>
      <c r="AQ6" s="95"/>
      <c r="AR6" s="77"/>
      <c r="AS6" s="64"/>
      <c r="AT6" s="64">
        <f>COUNTIF(G6:AG6,"jdf")</f>
        <v>0</v>
      </c>
      <c r="AU6" s="90"/>
      <c r="AV6" s="118">
        <f ca="1">jaunesNum(B6:AG6)</f>
        <v>1</v>
      </c>
      <c r="AW6" s="120">
        <f>COUNTIF(G6:AI6,"RF")+'Mai 2020'!AX6</f>
        <v>0</v>
      </c>
      <c r="AX6" s="162">
        <f ca="1">AV6-(AW6)</f>
        <v>1</v>
      </c>
      <c r="AY6" s="92"/>
      <c r="AZ6" s="81"/>
      <c r="BA6" s="81">
        <f>COUNTIF(K6:AK6,"FR")</f>
        <v>0</v>
      </c>
      <c r="BB6" s="167"/>
    </row>
    <row r="7" spans="1:710" ht="14.25" customHeight="1" x14ac:dyDescent="0.25">
      <c r="A7" s="27"/>
      <c r="B7" s="42"/>
      <c r="C7" s="145"/>
      <c r="D7" s="119"/>
      <c r="E7" s="39" t="str">
        <f t="shared" ref="E7:AG8" si="2">IF(OR(WEEKDAY(E3,2)=6,WEEKDAY(E3,2)=7),"RH","")</f>
        <v/>
      </c>
      <c r="F7" s="39" t="str">
        <f t="shared" si="2"/>
        <v/>
      </c>
      <c r="G7" s="39" t="str">
        <f t="shared" si="2"/>
        <v/>
      </c>
      <c r="H7" s="39" t="str">
        <f t="shared" si="2"/>
        <v/>
      </c>
      <c r="I7" s="39" t="str">
        <f t="shared" ref="I7" si="3">IF(OR(WEEKDAY(I3,2)=6,WEEKDAY(I3,2)=7),"RH","")</f>
        <v>RH</v>
      </c>
      <c r="J7" s="39" t="str">
        <f t="shared" si="2"/>
        <v>RH</v>
      </c>
      <c r="K7" s="39" t="str">
        <f t="shared" ref="K7" si="4">IF(OR(WEEKDAY(K3,2)=6,WEEKDAY(K3,2)=7),"RH","")</f>
        <v/>
      </c>
      <c r="L7" s="39" t="str">
        <f t="shared" si="2"/>
        <v/>
      </c>
      <c r="M7" s="39" t="str">
        <f t="shared" si="2"/>
        <v/>
      </c>
      <c r="N7" s="39" t="str">
        <f t="shared" si="2"/>
        <v/>
      </c>
      <c r="O7" s="39" t="str">
        <f t="shared" si="2"/>
        <v/>
      </c>
      <c r="P7" s="39" t="str">
        <f t="shared" ref="P7" si="5">IF(OR(WEEKDAY(P3,2)=6,WEEKDAY(P3,2)=7),"RH","")</f>
        <v>RH</v>
      </c>
      <c r="Q7" s="39" t="s">
        <v>56</v>
      </c>
      <c r="R7" s="39" t="str">
        <f t="shared" ref="R7" si="6">IF(OR(WEEKDAY(R3,2)=6,WEEKDAY(R3,2)=7),"RH","")</f>
        <v/>
      </c>
      <c r="S7" s="39" t="str">
        <f t="shared" ref="S7" si="7">IF(OR(WEEKDAY(S3,2)=6,WEEKDAY(S3,2)=7),"RH","")</f>
        <v/>
      </c>
      <c r="T7" s="39" t="str">
        <f t="shared" si="2"/>
        <v/>
      </c>
      <c r="U7" s="39" t="str">
        <f t="shared" si="2"/>
        <v/>
      </c>
      <c r="V7" s="39" t="str">
        <f t="shared" si="2"/>
        <v/>
      </c>
      <c r="W7" s="39" t="str">
        <f t="shared" ref="W7" si="8">IF(OR(WEEKDAY(W3,2)=6,WEEKDAY(W3,2)=7),"RH","")</f>
        <v>RH</v>
      </c>
      <c r="X7" s="39" t="str">
        <f t="shared" si="2"/>
        <v>RH</v>
      </c>
      <c r="Y7" s="39" t="str">
        <f t="shared" ref="Y7" si="9">IF(OR(WEEKDAY(Y3,2)=6,WEEKDAY(Y3,2)=7),"RH","")</f>
        <v/>
      </c>
      <c r="Z7" s="39" t="str">
        <f t="shared" si="2"/>
        <v/>
      </c>
      <c r="AA7" s="39" t="str">
        <f t="shared" si="2"/>
        <v/>
      </c>
      <c r="AB7" s="39" t="str">
        <f t="shared" si="2"/>
        <v/>
      </c>
      <c r="AC7" s="39" t="str">
        <f t="shared" si="2"/>
        <v/>
      </c>
      <c r="AD7" s="39" t="str">
        <f t="shared" ref="AD7" si="10">IF(OR(WEEKDAY(AD3,2)=6,WEEKDAY(AD3,2)=7),"RH","")</f>
        <v>RH</v>
      </c>
      <c r="AE7" s="39" t="str">
        <f t="shared" si="2"/>
        <v>RH</v>
      </c>
      <c r="AF7" s="39" t="str">
        <f t="shared" ref="AF7" si="11">IF(OR(WEEKDAY(AF3,2)=6,WEEKDAY(AF3,2)=7),"RH","")</f>
        <v/>
      </c>
      <c r="AG7" s="39" t="str">
        <f t="shared" si="2"/>
        <v/>
      </c>
      <c r="AH7" s="123"/>
      <c r="AI7" s="187">
        <f>COUNTIF(D7:AG7,"RTT")+'Mai 2020'!AJ7</f>
        <v>0</v>
      </c>
      <c r="AJ7" s="178">
        <f t="shared" ref="AJ7:AJ50" si="12">15 -(AI7)</f>
        <v>15</v>
      </c>
      <c r="AK7" s="92">
        <f>COUNTIF(D7:AG7,"CA")+'Mai 2020'!AL7</f>
        <v>0</v>
      </c>
      <c r="AL7" s="167">
        <f t="shared" ref="AL7:AL50" si="13">25 -(AK7)</f>
        <v>25</v>
      </c>
      <c r="AM7" s="310"/>
      <c r="AN7" s="92"/>
      <c r="AO7" s="81"/>
      <c r="AP7" s="81">
        <f>COUNTIF(E7:AF7,"HS")</f>
        <v>0</v>
      </c>
      <c r="AQ7" s="95"/>
      <c r="AR7" s="77"/>
      <c r="AS7" s="64"/>
      <c r="AT7" s="64">
        <f>COUNTIF(G7:AG7,"jdf")</f>
        <v>0</v>
      </c>
      <c r="AU7" s="90"/>
      <c r="AV7" s="118">
        <f ca="1">jaunesNum(B7:AG7)</f>
        <v>1</v>
      </c>
      <c r="AW7" s="120">
        <f>COUNTIF(G7:AI7,"RF")+'Mai 2020'!AX7</f>
        <v>0</v>
      </c>
      <c r="AX7" s="162">
        <f t="shared" ref="AX7:AX50" ca="1" si="14">AV7-(AW7)</f>
        <v>1</v>
      </c>
      <c r="AY7" s="92"/>
      <c r="AZ7" s="81"/>
      <c r="BA7" s="81">
        <f>COUNTIF(K7:AK7,"FR")</f>
        <v>0</v>
      </c>
      <c r="BB7" s="167"/>
    </row>
    <row r="8" spans="1:710" ht="12" customHeight="1" x14ac:dyDescent="0.25">
      <c r="A8" s="28" t="s">
        <v>36</v>
      </c>
      <c r="B8" s="43">
        <v>3</v>
      </c>
      <c r="C8" s="145"/>
      <c r="D8" s="119"/>
      <c r="E8" s="39">
        <v>3</v>
      </c>
      <c r="F8" s="39">
        <v>3</v>
      </c>
      <c r="G8" s="39">
        <v>3</v>
      </c>
      <c r="H8" s="39">
        <v>3</v>
      </c>
      <c r="I8" s="39" t="str">
        <f t="shared" ref="I8" si="15">IF(OR(WEEKDAY(I4,2)=6,WEEKDAY(I4,2)=7),"RH","")</f>
        <v>RH</v>
      </c>
      <c r="J8" s="39" t="str">
        <f t="shared" si="2"/>
        <v>RH</v>
      </c>
      <c r="K8" s="39">
        <v>3</v>
      </c>
      <c r="L8" s="39">
        <v>3</v>
      </c>
      <c r="M8" s="39">
        <v>3</v>
      </c>
      <c r="N8" s="39">
        <v>3</v>
      </c>
      <c r="O8" s="39">
        <v>3</v>
      </c>
      <c r="P8" s="39" t="str">
        <f t="shared" ref="P8" si="16">IF(OR(WEEKDAY(P4,2)=6,WEEKDAY(P4,2)=7),"RH","")</f>
        <v>RH</v>
      </c>
      <c r="Q8" s="39" t="s">
        <v>56</v>
      </c>
      <c r="R8" s="39">
        <v>3</v>
      </c>
      <c r="S8" s="39">
        <v>3</v>
      </c>
      <c r="T8" s="39">
        <v>3</v>
      </c>
      <c r="U8" s="39">
        <v>3</v>
      </c>
      <c r="V8" s="39">
        <v>3</v>
      </c>
      <c r="W8" s="39" t="str">
        <f t="shared" ref="W8" si="17">IF(OR(WEEKDAY(W4,2)=6,WEEKDAY(W4,2)=7),"RH","")</f>
        <v>RH</v>
      </c>
      <c r="X8" s="39" t="s">
        <v>56</v>
      </c>
      <c r="Y8" s="39">
        <v>3</v>
      </c>
      <c r="Z8" s="39">
        <v>3</v>
      </c>
      <c r="AA8" s="39">
        <v>3</v>
      </c>
      <c r="AB8" s="39">
        <v>3</v>
      </c>
      <c r="AC8" s="39">
        <v>3</v>
      </c>
      <c r="AD8" s="39" t="str">
        <f t="shared" ref="AD8" si="18">IF(OR(WEEKDAY(AD4,2)=6,WEEKDAY(AD4,2)=7),"RH","")</f>
        <v>RH</v>
      </c>
      <c r="AE8" s="39" t="s">
        <v>56</v>
      </c>
      <c r="AF8" s="39">
        <v>3</v>
      </c>
      <c r="AG8" s="39">
        <v>3</v>
      </c>
      <c r="AH8" s="123"/>
      <c r="AI8" s="187">
        <f>COUNTIF(D8:AG8,"RTT")+'Mai 2020'!AJ8</f>
        <v>0</v>
      </c>
      <c r="AJ8" s="178">
        <f t="shared" si="12"/>
        <v>15</v>
      </c>
      <c r="AK8" s="92">
        <f>COUNTIF(D8:AG8,"CA")+'Mai 2020'!AL8</f>
        <v>0</v>
      </c>
      <c r="AL8" s="167">
        <f t="shared" si="13"/>
        <v>25</v>
      </c>
      <c r="AM8" s="310"/>
      <c r="AN8" s="92"/>
      <c r="AO8" s="81"/>
      <c r="AP8" s="81">
        <f>COUNTIF(E8:AF8,"HS")</f>
        <v>0</v>
      </c>
      <c r="AQ8" s="95"/>
      <c r="AR8" s="77"/>
      <c r="AS8" s="64"/>
      <c r="AT8" s="64">
        <f>COUNTIF(G8:AG8,"jdf")</f>
        <v>0</v>
      </c>
      <c r="AU8" s="90"/>
      <c r="AV8" s="118">
        <f ca="1">jaunesNum(B8:AG8)</f>
        <v>1</v>
      </c>
      <c r="AW8" s="120">
        <f>COUNTIF(G8:AI8,"RF")+'Mai 2020'!AX8</f>
        <v>0</v>
      </c>
      <c r="AX8" s="162">
        <f t="shared" ca="1" si="14"/>
        <v>1</v>
      </c>
      <c r="AY8" s="92"/>
      <c r="AZ8" s="81"/>
      <c r="BA8" s="81">
        <f>COUNTIF(K8:AK8,"FR")</f>
        <v>0</v>
      </c>
      <c r="BB8" s="167"/>
    </row>
    <row r="9" spans="1:710" ht="12" customHeight="1" thickBot="1" x14ac:dyDescent="0.3">
      <c r="A9" s="29" t="s">
        <v>52</v>
      </c>
      <c r="B9" s="43">
        <v>4</v>
      </c>
      <c r="C9" s="145"/>
      <c r="D9" s="119"/>
      <c r="E9" s="39">
        <v>4</v>
      </c>
      <c r="F9" s="39">
        <v>4</v>
      </c>
      <c r="G9" s="39">
        <v>4</v>
      </c>
      <c r="H9" s="39">
        <v>4</v>
      </c>
      <c r="I9" s="39" t="s">
        <v>56</v>
      </c>
      <c r="J9" s="39" t="s">
        <v>56</v>
      </c>
      <c r="K9" s="39">
        <v>4</v>
      </c>
      <c r="L9" s="39">
        <v>4</v>
      </c>
      <c r="M9" s="39">
        <v>4</v>
      </c>
      <c r="N9" s="39">
        <v>4</v>
      </c>
      <c r="O9" s="39">
        <v>4</v>
      </c>
      <c r="P9" s="39" t="s">
        <v>56</v>
      </c>
      <c r="Q9" s="39" t="s">
        <v>56</v>
      </c>
      <c r="R9" s="39">
        <v>4</v>
      </c>
      <c r="S9" s="39">
        <v>4</v>
      </c>
      <c r="T9" s="39">
        <v>4</v>
      </c>
      <c r="U9" s="39">
        <v>4</v>
      </c>
      <c r="V9" s="39">
        <v>4</v>
      </c>
      <c r="W9" s="39" t="s">
        <v>56</v>
      </c>
      <c r="X9" s="39" t="s">
        <v>56</v>
      </c>
      <c r="Y9" s="39">
        <v>4</v>
      </c>
      <c r="Z9" s="39">
        <v>4</v>
      </c>
      <c r="AA9" s="39">
        <v>4</v>
      </c>
      <c r="AB9" s="39">
        <v>4</v>
      </c>
      <c r="AC9" s="39">
        <v>4</v>
      </c>
      <c r="AD9" s="39" t="s">
        <v>56</v>
      </c>
      <c r="AE9" s="39" t="s">
        <v>56</v>
      </c>
      <c r="AF9" s="39">
        <v>4</v>
      </c>
      <c r="AG9" s="39">
        <v>4</v>
      </c>
      <c r="AH9" s="123"/>
      <c r="AI9" s="187">
        <f>COUNTIF(D9:AG9,"RTT")+'Mai 2020'!AJ9</f>
        <v>0</v>
      </c>
      <c r="AJ9" s="178">
        <f t="shared" si="12"/>
        <v>15</v>
      </c>
      <c r="AK9" s="92">
        <f>COUNTIF(D9:AG9,"CA")+'Mai 2020'!AL9</f>
        <v>0</v>
      </c>
      <c r="AL9" s="167">
        <f t="shared" si="13"/>
        <v>25</v>
      </c>
      <c r="AM9" s="310"/>
      <c r="AN9" s="92"/>
      <c r="AO9" s="81"/>
      <c r="AP9" s="81">
        <f>COUNTIF(E9:AF9,"HS")</f>
        <v>0</v>
      </c>
      <c r="AQ9" s="95"/>
      <c r="AR9" s="77"/>
      <c r="AS9" s="64"/>
      <c r="AT9" s="64">
        <f>COUNTIF(G9:AG9,"jdf")</f>
        <v>0</v>
      </c>
      <c r="AU9" s="90"/>
      <c r="AV9" s="118">
        <f ca="1">jaunesNum(B9:AG9)</f>
        <v>1</v>
      </c>
      <c r="AW9" s="120">
        <f>COUNTIF(G9:AI9,"RF")+'Mai 2020'!AX9</f>
        <v>0</v>
      </c>
      <c r="AX9" s="162">
        <f t="shared" ca="1" si="14"/>
        <v>1</v>
      </c>
      <c r="AY9" s="92"/>
      <c r="AZ9" s="81"/>
      <c r="BA9" s="81">
        <f>COUNTIF(K9:AK9,"FR")</f>
        <v>0</v>
      </c>
      <c r="BB9" s="167"/>
    </row>
    <row r="10" spans="1:710" ht="2.25" customHeight="1" thickBot="1" x14ac:dyDescent="0.3">
      <c r="A10" s="12"/>
      <c r="B10" s="42"/>
      <c r="C10" s="146"/>
      <c r="D10" s="11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123"/>
      <c r="AI10" s="187">
        <f>COUNTIF(D10:AG10,"RTT")+'Mai 2020'!AJ10</f>
        <v>0</v>
      </c>
      <c r="AJ10" s="178"/>
      <c r="AK10" s="92">
        <f>COUNTIF(D10:AG10,"CA")+'Mai 2020'!AL10</f>
        <v>0</v>
      </c>
      <c r="AL10" s="167"/>
      <c r="AM10" s="310"/>
      <c r="AN10" s="92"/>
      <c r="AO10" s="81"/>
      <c r="AP10" s="81"/>
      <c r="AQ10" s="95"/>
      <c r="AR10" s="77"/>
      <c r="AS10" s="64"/>
      <c r="AT10" s="64"/>
      <c r="AU10" s="90"/>
      <c r="AV10" s="118"/>
      <c r="AW10" s="120">
        <f>COUNTIF(G10:AI10,"RF")+'Mai 2020'!AX10</f>
        <v>0</v>
      </c>
      <c r="AX10" s="163"/>
      <c r="AY10" s="92"/>
      <c r="AZ10" s="81"/>
      <c r="BA10" s="81"/>
      <c r="BB10" s="167"/>
    </row>
    <row r="11" spans="1:710" s="1" customFormat="1" ht="12" customHeight="1" thickBot="1" x14ac:dyDescent="0.3">
      <c r="A11" s="30" t="s">
        <v>37</v>
      </c>
      <c r="B11" s="133">
        <v>5</v>
      </c>
      <c r="C11" s="147"/>
      <c r="D11" s="119"/>
      <c r="E11" s="39">
        <v>5</v>
      </c>
      <c r="F11" s="39">
        <v>5</v>
      </c>
      <c r="G11" s="39">
        <v>5</v>
      </c>
      <c r="H11" s="39">
        <v>5</v>
      </c>
      <c r="I11" s="39" t="s">
        <v>56</v>
      </c>
      <c r="J11" s="39" t="s">
        <v>56</v>
      </c>
      <c r="K11" s="39">
        <v>5</v>
      </c>
      <c r="L11" s="39">
        <v>5</v>
      </c>
      <c r="M11" s="39">
        <v>5</v>
      </c>
      <c r="N11" s="39">
        <v>5</v>
      </c>
      <c r="O11" s="39">
        <v>5</v>
      </c>
      <c r="P11" s="39" t="s">
        <v>56</v>
      </c>
      <c r="Q11" s="39" t="s">
        <v>56</v>
      </c>
      <c r="R11" s="39">
        <v>5</v>
      </c>
      <c r="S11" s="39">
        <v>5</v>
      </c>
      <c r="T11" s="39">
        <v>5</v>
      </c>
      <c r="U11" s="39">
        <v>5</v>
      </c>
      <c r="V11" s="39">
        <v>5</v>
      </c>
      <c r="W11" s="39" t="s">
        <v>56</v>
      </c>
      <c r="X11" s="39" t="s">
        <v>56</v>
      </c>
      <c r="Y11" s="39">
        <v>5</v>
      </c>
      <c r="Z11" s="39">
        <v>5</v>
      </c>
      <c r="AA11" s="39">
        <v>5</v>
      </c>
      <c r="AB11" s="39">
        <v>5</v>
      </c>
      <c r="AC11" s="39">
        <v>5</v>
      </c>
      <c r="AD11" s="39" t="s">
        <v>56</v>
      </c>
      <c r="AE11" s="39" t="s">
        <v>56</v>
      </c>
      <c r="AF11" s="39">
        <v>5</v>
      </c>
      <c r="AG11" s="39">
        <v>5</v>
      </c>
      <c r="AH11" s="123"/>
      <c r="AI11" s="187">
        <f>COUNTIF(D11:AG11,"RTT")+'Mai 2020'!AJ11</f>
        <v>0</v>
      </c>
      <c r="AJ11" s="178">
        <f t="shared" si="12"/>
        <v>15</v>
      </c>
      <c r="AK11" s="92">
        <f>COUNTIF(D11:AG11,"CA")+'Mai 2020'!AL11</f>
        <v>0</v>
      </c>
      <c r="AL11" s="167">
        <f t="shared" si="13"/>
        <v>25</v>
      </c>
      <c r="AM11" s="310"/>
      <c r="AN11" s="92"/>
      <c r="AO11" s="81"/>
      <c r="AP11" s="81">
        <f>COUNTIF(E11:AF11,"HS")</f>
        <v>0</v>
      </c>
      <c r="AQ11" s="95"/>
      <c r="AR11" s="77"/>
      <c r="AS11" s="64"/>
      <c r="AT11" s="64">
        <f>COUNTIF(G11:AG11,"jdf")</f>
        <v>0</v>
      </c>
      <c r="AU11" s="90"/>
      <c r="AV11" s="118">
        <f ca="1">jaunesNum(B11:AG11)</f>
        <v>1</v>
      </c>
      <c r="AW11" s="120">
        <f>COUNTIF(G11:AI11,"RF")+'Mai 2020'!AX11</f>
        <v>0</v>
      </c>
      <c r="AX11" s="162">
        <f t="shared" ca="1" si="14"/>
        <v>1</v>
      </c>
      <c r="AY11" s="92"/>
      <c r="AZ11" s="81"/>
      <c r="BA11" s="81">
        <f>COUNTIF(K11:AK11,"FR")</f>
        <v>0</v>
      </c>
      <c r="BB11" s="167"/>
    </row>
    <row r="12" spans="1:710" s="5" customFormat="1" ht="12" customHeight="1" x14ac:dyDescent="0.25">
      <c r="A12" s="31" t="s">
        <v>38</v>
      </c>
      <c r="B12" s="43">
        <v>6</v>
      </c>
      <c r="C12" s="148"/>
      <c r="D12" s="119"/>
      <c r="E12" s="39">
        <v>6</v>
      </c>
      <c r="F12" s="39">
        <v>6</v>
      </c>
      <c r="G12" s="39">
        <v>6</v>
      </c>
      <c r="H12" s="39">
        <v>6</v>
      </c>
      <c r="I12" s="39" t="s">
        <v>56</v>
      </c>
      <c r="J12" s="39" t="s">
        <v>56</v>
      </c>
      <c r="K12" s="39">
        <v>6</v>
      </c>
      <c r="L12" s="39">
        <v>6</v>
      </c>
      <c r="M12" s="39">
        <v>6</v>
      </c>
      <c r="N12" s="39">
        <v>6</v>
      </c>
      <c r="O12" s="39">
        <v>6</v>
      </c>
      <c r="P12" s="39" t="s">
        <v>56</v>
      </c>
      <c r="Q12" s="39" t="s">
        <v>56</v>
      </c>
      <c r="R12" s="39">
        <v>6</v>
      </c>
      <c r="S12" s="39">
        <v>6</v>
      </c>
      <c r="T12" s="39">
        <v>6</v>
      </c>
      <c r="U12" s="39">
        <v>6</v>
      </c>
      <c r="V12" s="39">
        <v>6</v>
      </c>
      <c r="W12" s="39" t="s">
        <v>56</v>
      </c>
      <c r="X12" s="39" t="s">
        <v>56</v>
      </c>
      <c r="Y12" s="39">
        <v>6</v>
      </c>
      <c r="Z12" s="39">
        <v>6</v>
      </c>
      <c r="AA12" s="39">
        <v>6</v>
      </c>
      <c r="AB12" s="39">
        <v>6</v>
      </c>
      <c r="AC12" s="39">
        <v>6</v>
      </c>
      <c r="AD12" s="39" t="s">
        <v>56</v>
      </c>
      <c r="AE12" s="39" t="s">
        <v>56</v>
      </c>
      <c r="AF12" s="39">
        <v>6</v>
      </c>
      <c r="AG12" s="39">
        <v>6</v>
      </c>
      <c r="AH12" s="123"/>
      <c r="AI12" s="187">
        <f>COUNTIF(D12:AG12,"RTT")+'Mai 2020'!AJ12</f>
        <v>0</v>
      </c>
      <c r="AJ12" s="178">
        <f t="shared" si="12"/>
        <v>15</v>
      </c>
      <c r="AK12" s="92">
        <f>COUNTIF(D12:AG12,"CA")+'Mai 2020'!AL12</f>
        <v>0</v>
      </c>
      <c r="AL12" s="167">
        <f t="shared" si="13"/>
        <v>25</v>
      </c>
      <c r="AM12" s="310"/>
      <c r="AN12" s="92"/>
      <c r="AO12" s="81"/>
      <c r="AP12" s="81">
        <f>COUNTIF(E12:AF12,"HS")</f>
        <v>0</v>
      </c>
      <c r="AQ12" s="95"/>
      <c r="AR12" s="77"/>
      <c r="AS12" s="64"/>
      <c r="AT12" s="64">
        <f>COUNTIF(G12:AG12,"jdf")</f>
        <v>0</v>
      </c>
      <c r="AU12" s="90"/>
      <c r="AV12" s="118">
        <f ca="1">jaunesNum(B12:AG12)</f>
        <v>1</v>
      </c>
      <c r="AW12" s="120">
        <f>COUNTIF(G12:AI12,"RF")+'Mai 2020'!AX12</f>
        <v>0</v>
      </c>
      <c r="AX12" s="162">
        <f t="shared" ca="1" si="14"/>
        <v>1</v>
      </c>
      <c r="AY12" s="92"/>
      <c r="AZ12" s="81"/>
      <c r="BA12" s="81">
        <f>COUNTIF(K12:AK12,"FR")</f>
        <v>0</v>
      </c>
      <c r="BB12" s="167"/>
    </row>
    <row r="13" spans="1:710" ht="12" customHeight="1" thickBot="1" x14ac:dyDescent="0.3">
      <c r="A13" s="32" t="s">
        <v>39</v>
      </c>
      <c r="B13" s="132">
        <v>7</v>
      </c>
      <c r="C13" s="149"/>
      <c r="D13" s="119"/>
      <c r="E13" s="39">
        <v>7</v>
      </c>
      <c r="F13" s="39">
        <v>7</v>
      </c>
      <c r="G13" s="39">
        <v>7</v>
      </c>
      <c r="H13" s="39">
        <v>7</v>
      </c>
      <c r="I13" s="39" t="s">
        <v>56</v>
      </c>
      <c r="J13" s="39" t="s">
        <v>56</v>
      </c>
      <c r="K13" s="39">
        <v>7</v>
      </c>
      <c r="L13" s="39">
        <v>7</v>
      </c>
      <c r="M13" s="39">
        <v>7</v>
      </c>
      <c r="N13" s="39">
        <v>7</v>
      </c>
      <c r="O13" s="39">
        <v>7</v>
      </c>
      <c r="P13" s="39" t="s">
        <v>56</v>
      </c>
      <c r="Q13" s="39" t="s">
        <v>56</v>
      </c>
      <c r="R13" s="39">
        <v>7</v>
      </c>
      <c r="S13" s="39">
        <v>7</v>
      </c>
      <c r="T13" s="39">
        <v>7</v>
      </c>
      <c r="U13" s="39">
        <v>7</v>
      </c>
      <c r="V13" s="39">
        <v>7</v>
      </c>
      <c r="W13" s="39" t="s">
        <v>56</v>
      </c>
      <c r="X13" s="39" t="s">
        <v>56</v>
      </c>
      <c r="Y13" s="39">
        <v>7</v>
      </c>
      <c r="Z13" s="39">
        <v>7</v>
      </c>
      <c r="AA13" s="39">
        <v>7</v>
      </c>
      <c r="AB13" s="39">
        <v>7</v>
      </c>
      <c r="AC13" s="39">
        <v>7</v>
      </c>
      <c r="AD13" s="39" t="s">
        <v>56</v>
      </c>
      <c r="AE13" s="39" t="s">
        <v>56</v>
      </c>
      <c r="AF13" s="39">
        <v>7</v>
      </c>
      <c r="AG13" s="39">
        <v>7</v>
      </c>
      <c r="AH13" s="123"/>
      <c r="AI13" s="187">
        <f>COUNTIF(D13:AG13,"RTT")+'Mai 2020'!AJ13</f>
        <v>0</v>
      </c>
      <c r="AJ13" s="178">
        <f t="shared" si="12"/>
        <v>15</v>
      </c>
      <c r="AK13" s="92">
        <f>COUNTIF(D13:AG13,"CA")+'Mai 2020'!AL13</f>
        <v>0</v>
      </c>
      <c r="AL13" s="167">
        <f t="shared" si="13"/>
        <v>25</v>
      </c>
      <c r="AM13" s="310"/>
      <c r="AN13" s="92"/>
      <c r="AO13" s="81"/>
      <c r="AP13" s="81">
        <f>COUNTIF(E13:AF13,"HS")</f>
        <v>0</v>
      </c>
      <c r="AQ13" s="95"/>
      <c r="AR13" s="77"/>
      <c r="AS13" s="64"/>
      <c r="AT13" s="64">
        <f>COUNTIF(G13:AG13,"jdf")</f>
        <v>0</v>
      </c>
      <c r="AU13" s="90"/>
      <c r="AV13" s="118">
        <f ca="1">jaunesNum(B13:AG13)</f>
        <v>1</v>
      </c>
      <c r="AW13" s="120">
        <f>COUNTIF(G13:AI13,"RF")+'Mai 2020'!AX13</f>
        <v>0</v>
      </c>
      <c r="AX13" s="162">
        <f t="shared" ca="1" si="14"/>
        <v>1</v>
      </c>
      <c r="AY13" s="92"/>
      <c r="AZ13" s="81"/>
      <c r="BA13" s="81">
        <f>COUNTIF(K13:AK13,"FR")</f>
        <v>0</v>
      </c>
      <c r="BB13" s="167"/>
    </row>
    <row r="14" spans="1:710" ht="1.5" customHeight="1" thickBot="1" x14ac:dyDescent="0.3">
      <c r="A14" s="13"/>
      <c r="B14" s="46"/>
      <c r="C14" s="150"/>
      <c r="D14" s="11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123"/>
      <c r="AI14" s="187">
        <f>COUNTIF(D14:AG14,"RTT")+'Mai 2020'!AJ14</f>
        <v>0</v>
      </c>
      <c r="AJ14" s="178"/>
      <c r="AK14" s="92">
        <f>COUNTIF(D14:AG14,"CA")+'Mai 2020'!AL14</f>
        <v>0</v>
      </c>
      <c r="AL14" s="167"/>
      <c r="AM14" s="310"/>
      <c r="AN14" s="92"/>
      <c r="AO14" s="81"/>
      <c r="AP14" s="81"/>
      <c r="AQ14" s="95"/>
      <c r="AR14" s="77"/>
      <c r="AS14" s="64"/>
      <c r="AT14" s="64"/>
      <c r="AU14" s="90"/>
      <c r="AV14" s="118"/>
      <c r="AW14" s="120">
        <f>COUNTIF(G14:AI14,"RF")+'Mai 2020'!AX14</f>
        <v>0</v>
      </c>
      <c r="AX14" s="163"/>
      <c r="AY14" s="92"/>
      <c r="AZ14" s="81"/>
      <c r="BA14" s="81"/>
      <c r="BB14" s="167"/>
    </row>
    <row r="15" spans="1:710" ht="12" customHeight="1" thickBot="1" x14ac:dyDescent="0.3">
      <c r="A15" s="33" t="s">
        <v>40</v>
      </c>
      <c r="B15" s="134">
        <v>8</v>
      </c>
      <c r="C15" s="145"/>
      <c r="D15" s="119"/>
      <c r="E15" s="39">
        <v>8</v>
      </c>
      <c r="F15" s="39">
        <v>8</v>
      </c>
      <c r="G15" s="39">
        <v>8</v>
      </c>
      <c r="H15" s="39">
        <v>8</v>
      </c>
      <c r="I15" s="39" t="s">
        <v>56</v>
      </c>
      <c r="J15" s="39" t="s">
        <v>56</v>
      </c>
      <c r="K15" s="39">
        <v>8</v>
      </c>
      <c r="L15" s="39">
        <v>8</v>
      </c>
      <c r="M15" s="39">
        <v>8</v>
      </c>
      <c r="N15" s="39">
        <v>8</v>
      </c>
      <c r="O15" s="39">
        <v>8</v>
      </c>
      <c r="P15" s="39" t="s">
        <v>56</v>
      </c>
      <c r="Q15" s="39" t="s">
        <v>56</v>
      </c>
      <c r="R15" s="39">
        <v>8</v>
      </c>
      <c r="S15" s="39">
        <v>8</v>
      </c>
      <c r="T15" s="39">
        <v>8</v>
      </c>
      <c r="U15" s="39">
        <v>8</v>
      </c>
      <c r="V15" s="39">
        <v>8</v>
      </c>
      <c r="W15" s="39" t="s">
        <v>56</v>
      </c>
      <c r="X15" s="39" t="s">
        <v>56</v>
      </c>
      <c r="Y15" s="39">
        <v>8</v>
      </c>
      <c r="Z15" s="39">
        <v>8</v>
      </c>
      <c r="AA15" s="39">
        <v>8</v>
      </c>
      <c r="AB15" s="39">
        <v>8</v>
      </c>
      <c r="AC15" s="39">
        <v>8</v>
      </c>
      <c r="AD15" s="39" t="s">
        <v>56</v>
      </c>
      <c r="AE15" s="39" t="s">
        <v>56</v>
      </c>
      <c r="AF15" s="39">
        <v>8</v>
      </c>
      <c r="AG15" s="39">
        <v>8</v>
      </c>
      <c r="AH15" s="123"/>
      <c r="AI15" s="187">
        <f>COUNTIF(D15:AG15,"RTT")+'Mai 2020'!AJ15</f>
        <v>0</v>
      </c>
      <c r="AJ15" s="178">
        <f t="shared" si="12"/>
        <v>15</v>
      </c>
      <c r="AK15" s="92">
        <f>COUNTIF(D15:AG15,"CA")+'Mai 2020'!AL15</f>
        <v>0</v>
      </c>
      <c r="AL15" s="167">
        <f t="shared" si="13"/>
        <v>25</v>
      </c>
      <c r="AM15" s="310"/>
      <c r="AN15" s="92"/>
      <c r="AO15" s="81"/>
      <c r="AP15" s="81">
        <f t="shared" ref="AP15:AP24" si="19">COUNTIF(E15:AF15,"HS")</f>
        <v>0</v>
      </c>
      <c r="AQ15" s="95"/>
      <c r="AR15" s="77"/>
      <c r="AS15" s="64"/>
      <c r="AT15" s="64">
        <f t="shared" ref="AT15:AT24" si="20">COUNTIF(G15:AG15,"jdf")</f>
        <v>0</v>
      </c>
      <c r="AU15" s="90"/>
      <c r="AV15" s="118">
        <f t="shared" ref="AV15:AV24" ca="1" si="21">jaunesNum(B15:AG15)</f>
        <v>1</v>
      </c>
      <c r="AW15" s="120">
        <f>COUNTIF(G15:AI15,"RF")+'Mai 2020'!AX15</f>
        <v>0</v>
      </c>
      <c r="AX15" s="162">
        <f t="shared" ca="1" si="14"/>
        <v>1</v>
      </c>
      <c r="AY15" s="92"/>
      <c r="AZ15" s="81"/>
      <c r="BA15" s="81">
        <f t="shared" ref="BA15:BA24" si="22">COUNTIF(K15:AK15,"FR")</f>
        <v>0</v>
      </c>
      <c r="BB15" s="167"/>
    </row>
    <row r="16" spans="1:710" ht="12" customHeight="1" x14ac:dyDescent="0.25">
      <c r="A16" s="271" t="s">
        <v>41</v>
      </c>
      <c r="B16" s="134">
        <v>9</v>
      </c>
      <c r="C16" s="149"/>
      <c r="D16" s="119" t="str">
        <f t="shared" ref="D16:AG16" si="23">IF(OR(WEEKDAY(D3,2)=6,WEEKDAY(D3,2)=7,WEEKDAY(D3,2)=2),"RH","")</f>
        <v/>
      </c>
      <c r="E16" s="39" t="str">
        <f t="shared" si="23"/>
        <v>RH</v>
      </c>
      <c r="F16" s="39" t="str">
        <f t="shared" si="23"/>
        <v/>
      </c>
      <c r="G16" s="39" t="str">
        <f t="shared" si="23"/>
        <v/>
      </c>
      <c r="H16" s="39" t="str">
        <f t="shared" si="23"/>
        <v/>
      </c>
      <c r="I16" s="39" t="str">
        <f t="shared" si="23"/>
        <v>RH</v>
      </c>
      <c r="J16" s="39" t="str">
        <f t="shared" si="23"/>
        <v>RH</v>
      </c>
      <c r="K16" s="39" t="str">
        <f t="shared" si="23"/>
        <v/>
      </c>
      <c r="L16" s="39" t="str">
        <f t="shared" si="23"/>
        <v>RH</v>
      </c>
      <c r="M16" s="39" t="str">
        <f t="shared" si="23"/>
        <v/>
      </c>
      <c r="N16" s="39" t="str">
        <f t="shared" si="23"/>
        <v/>
      </c>
      <c r="O16" s="39" t="str">
        <f t="shared" si="23"/>
        <v/>
      </c>
      <c r="P16" s="39" t="str">
        <f t="shared" si="23"/>
        <v>RH</v>
      </c>
      <c r="Q16" s="39" t="str">
        <f t="shared" si="23"/>
        <v>RH</v>
      </c>
      <c r="R16" s="39" t="str">
        <f t="shared" si="23"/>
        <v/>
      </c>
      <c r="S16" s="39" t="str">
        <f t="shared" si="23"/>
        <v>RH</v>
      </c>
      <c r="T16" s="39" t="str">
        <f t="shared" si="23"/>
        <v/>
      </c>
      <c r="U16" s="39" t="str">
        <f t="shared" si="23"/>
        <v/>
      </c>
      <c r="V16" s="39" t="str">
        <f t="shared" si="23"/>
        <v/>
      </c>
      <c r="W16" s="39" t="str">
        <f t="shared" si="23"/>
        <v>RH</v>
      </c>
      <c r="X16" s="39" t="str">
        <f t="shared" si="23"/>
        <v>RH</v>
      </c>
      <c r="Y16" s="39" t="str">
        <f t="shared" si="23"/>
        <v/>
      </c>
      <c r="Z16" s="39" t="str">
        <f t="shared" si="23"/>
        <v>RH</v>
      </c>
      <c r="AA16" s="39" t="str">
        <f t="shared" si="23"/>
        <v/>
      </c>
      <c r="AB16" s="39" t="str">
        <f t="shared" si="23"/>
        <v/>
      </c>
      <c r="AC16" s="39" t="str">
        <f t="shared" si="23"/>
        <v/>
      </c>
      <c r="AD16" s="39" t="str">
        <f t="shared" si="23"/>
        <v>RH</v>
      </c>
      <c r="AE16" s="39" t="str">
        <f t="shared" si="23"/>
        <v>RH</v>
      </c>
      <c r="AF16" s="39" t="str">
        <f t="shared" si="23"/>
        <v/>
      </c>
      <c r="AG16" s="39" t="str">
        <f t="shared" si="23"/>
        <v>RH</v>
      </c>
      <c r="AH16" s="123"/>
      <c r="AI16" s="187">
        <f>COUNTIF(D16:AG16,"RTT")+'Mai 2020'!AJ16</f>
        <v>0</v>
      </c>
      <c r="AJ16" s="178">
        <f t="shared" si="12"/>
        <v>15</v>
      </c>
      <c r="AK16" s="92">
        <f>COUNTIF(D16:AG16,"CA")+'Mai 2020'!AL16</f>
        <v>0</v>
      </c>
      <c r="AL16" s="167">
        <f t="shared" si="13"/>
        <v>25</v>
      </c>
      <c r="AM16" s="310"/>
      <c r="AN16" s="92"/>
      <c r="AO16" s="81"/>
      <c r="AP16" s="81">
        <f t="shared" si="19"/>
        <v>0</v>
      </c>
      <c r="AQ16" s="95"/>
      <c r="AR16" s="77"/>
      <c r="AS16" s="64"/>
      <c r="AT16" s="64">
        <f t="shared" si="20"/>
        <v>0</v>
      </c>
      <c r="AU16" s="90"/>
      <c r="AV16" s="118">
        <f t="shared" ca="1" si="21"/>
        <v>0</v>
      </c>
      <c r="AW16" s="120">
        <f>COUNTIF(G16:AI16,"RF")+'Mai 2020'!AX16</f>
        <v>0</v>
      </c>
      <c r="AX16" s="162">
        <f t="shared" ca="1" si="14"/>
        <v>0</v>
      </c>
      <c r="AY16" s="92"/>
      <c r="AZ16" s="81"/>
      <c r="BA16" s="81">
        <f t="shared" si="22"/>
        <v>0</v>
      </c>
      <c r="BB16" s="167"/>
    </row>
    <row r="17" spans="1:54" ht="12" customHeight="1" x14ac:dyDescent="0.25">
      <c r="A17" s="272"/>
      <c r="B17" s="134">
        <v>10</v>
      </c>
      <c r="C17" s="145"/>
      <c r="D17" s="119" t="str">
        <f t="shared" ref="D17:AG17" si="24">IF(OR(WEEKDAY(D3,2)=6,WEEKDAY(D3,2)=7),"RH","")</f>
        <v/>
      </c>
      <c r="E17" s="39" t="str">
        <f t="shared" si="24"/>
        <v/>
      </c>
      <c r="F17" s="39" t="str">
        <f t="shared" si="24"/>
        <v/>
      </c>
      <c r="G17" s="39" t="str">
        <f t="shared" si="24"/>
        <v/>
      </c>
      <c r="H17" s="39" t="str">
        <f t="shared" si="24"/>
        <v/>
      </c>
      <c r="I17" s="39" t="str">
        <f t="shared" si="24"/>
        <v>RH</v>
      </c>
      <c r="J17" s="39" t="str">
        <f t="shared" si="24"/>
        <v>RH</v>
      </c>
      <c r="K17" s="39" t="str">
        <f t="shared" si="24"/>
        <v/>
      </c>
      <c r="L17" s="39" t="str">
        <f t="shared" si="24"/>
        <v/>
      </c>
      <c r="M17" s="39" t="str">
        <f t="shared" si="24"/>
        <v/>
      </c>
      <c r="N17" s="39" t="str">
        <f t="shared" si="24"/>
        <v/>
      </c>
      <c r="O17" s="39" t="str">
        <f t="shared" si="24"/>
        <v/>
      </c>
      <c r="P17" s="39" t="str">
        <f t="shared" si="24"/>
        <v>RH</v>
      </c>
      <c r="Q17" s="39" t="str">
        <f t="shared" si="24"/>
        <v>RH</v>
      </c>
      <c r="R17" s="39" t="str">
        <f t="shared" si="24"/>
        <v/>
      </c>
      <c r="S17" s="39" t="str">
        <f t="shared" si="24"/>
        <v/>
      </c>
      <c r="T17" s="39" t="str">
        <f t="shared" si="24"/>
        <v/>
      </c>
      <c r="U17" s="39" t="str">
        <f t="shared" si="24"/>
        <v/>
      </c>
      <c r="V17" s="39" t="str">
        <f t="shared" si="24"/>
        <v/>
      </c>
      <c r="W17" s="39" t="str">
        <f t="shared" si="24"/>
        <v>RH</v>
      </c>
      <c r="X17" s="39" t="str">
        <f t="shared" si="24"/>
        <v>RH</v>
      </c>
      <c r="Y17" s="39" t="str">
        <f t="shared" si="24"/>
        <v/>
      </c>
      <c r="Z17" s="39" t="str">
        <f t="shared" si="24"/>
        <v/>
      </c>
      <c r="AA17" s="39" t="str">
        <f t="shared" si="24"/>
        <v/>
      </c>
      <c r="AB17" s="39" t="str">
        <f t="shared" si="24"/>
        <v/>
      </c>
      <c r="AC17" s="39" t="str">
        <f t="shared" si="24"/>
        <v/>
      </c>
      <c r="AD17" s="39" t="str">
        <f t="shared" si="24"/>
        <v>RH</v>
      </c>
      <c r="AE17" s="39" t="str">
        <f t="shared" si="24"/>
        <v>RH</v>
      </c>
      <c r="AF17" s="39" t="str">
        <f t="shared" si="24"/>
        <v/>
      </c>
      <c r="AG17" s="39" t="str">
        <f t="shared" si="24"/>
        <v/>
      </c>
      <c r="AH17" s="123"/>
      <c r="AI17" s="187">
        <f>COUNTIF(D17:AG17,"RTT")+'Mai 2020'!AJ17</f>
        <v>0</v>
      </c>
      <c r="AJ17" s="178">
        <f t="shared" si="12"/>
        <v>15</v>
      </c>
      <c r="AK17" s="92">
        <f>COUNTIF(D17:AG17,"CA")+'Mai 2020'!AL17</f>
        <v>0</v>
      </c>
      <c r="AL17" s="167">
        <f t="shared" si="13"/>
        <v>25</v>
      </c>
      <c r="AM17" s="310"/>
      <c r="AN17" s="92"/>
      <c r="AO17" s="81"/>
      <c r="AP17" s="81">
        <f t="shared" si="19"/>
        <v>0</v>
      </c>
      <c r="AQ17" s="95"/>
      <c r="AR17" s="77"/>
      <c r="AS17" s="64"/>
      <c r="AT17" s="64">
        <f t="shared" si="20"/>
        <v>0</v>
      </c>
      <c r="AU17" s="90"/>
      <c r="AV17" s="118">
        <f t="shared" ca="1" si="21"/>
        <v>0</v>
      </c>
      <c r="AW17" s="120">
        <f>COUNTIF(G17:AI17,"RF")+'Mai 2020'!AX17</f>
        <v>0</v>
      </c>
      <c r="AX17" s="162">
        <f t="shared" ca="1" si="14"/>
        <v>0</v>
      </c>
      <c r="AY17" s="92"/>
      <c r="AZ17" s="81"/>
      <c r="BA17" s="81">
        <f t="shared" si="22"/>
        <v>0</v>
      </c>
      <c r="BB17" s="167"/>
    </row>
    <row r="18" spans="1:54" ht="12" customHeight="1" x14ac:dyDescent="0.25">
      <c r="A18" s="272"/>
      <c r="B18" s="134">
        <v>11</v>
      </c>
      <c r="C18" s="145"/>
      <c r="D18" s="119" t="str">
        <f t="shared" ref="D18:AG18" si="25">IF(OR(WEEKDAY(D3,2)=6,WEEKDAY(D3,2)=7,WEEKDAY(D3,2)=1),"RH","")</f>
        <v>RH</v>
      </c>
      <c r="E18" s="39" t="str">
        <f t="shared" si="25"/>
        <v/>
      </c>
      <c r="F18" s="39" t="str">
        <f t="shared" si="25"/>
        <v/>
      </c>
      <c r="G18" s="39" t="str">
        <f t="shared" si="25"/>
        <v/>
      </c>
      <c r="H18" s="39" t="str">
        <f t="shared" si="25"/>
        <v/>
      </c>
      <c r="I18" s="39" t="str">
        <f t="shared" si="25"/>
        <v>RH</v>
      </c>
      <c r="J18" s="39" t="str">
        <f t="shared" si="25"/>
        <v>RH</v>
      </c>
      <c r="K18" s="39" t="str">
        <f t="shared" si="25"/>
        <v>RH</v>
      </c>
      <c r="L18" s="39" t="str">
        <f t="shared" si="25"/>
        <v/>
      </c>
      <c r="M18" s="39" t="str">
        <f t="shared" si="25"/>
        <v/>
      </c>
      <c r="N18" s="39" t="str">
        <f t="shared" si="25"/>
        <v/>
      </c>
      <c r="O18" s="39" t="str">
        <f t="shared" si="25"/>
        <v/>
      </c>
      <c r="P18" s="39" t="str">
        <f t="shared" si="25"/>
        <v>RH</v>
      </c>
      <c r="Q18" s="39" t="str">
        <f t="shared" si="25"/>
        <v>RH</v>
      </c>
      <c r="R18" s="39" t="str">
        <f t="shared" si="25"/>
        <v>RH</v>
      </c>
      <c r="S18" s="39" t="str">
        <f t="shared" si="25"/>
        <v/>
      </c>
      <c r="T18" s="39" t="str">
        <f t="shared" si="25"/>
        <v/>
      </c>
      <c r="U18" s="39" t="str">
        <f t="shared" si="25"/>
        <v/>
      </c>
      <c r="V18" s="39" t="str">
        <f t="shared" si="25"/>
        <v/>
      </c>
      <c r="W18" s="39" t="str">
        <f t="shared" si="25"/>
        <v>RH</v>
      </c>
      <c r="X18" s="39" t="str">
        <f t="shared" si="25"/>
        <v>RH</v>
      </c>
      <c r="Y18" s="39" t="str">
        <f t="shared" si="25"/>
        <v>RH</v>
      </c>
      <c r="Z18" s="39" t="str">
        <f t="shared" si="25"/>
        <v/>
      </c>
      <c r="AA18" s="39" t="str">
        <f t="shared" si="25"/>
        <v/>
      </c>
      <c r="AB18" s="39" t="str">
        <f t="shared" si="25"/>
        <v/>
      </c>
      <c r="AC18" s="39" t="str">
        <f t="shared" si="25"/>
        <v/>
      </c>
      <c r="AD18" s="39" t="str">
        <f t="shared" si="25"/>
        <v>RH</v>
      </c>
      <c r="AE18" s="39" t="str">
        <f t="shared" si="25"/>
        <v>RH</v>
      </c>
      <c r="AF18" s="39" t="str">
        <f t="shared" si="25"/>
        <v>RH</v>
      </c>
      <c r="AG18" s="39" t="str">
        <f t="shared" si="25"/>
        <v/>
      </c>
      <c r="AH18" s="123"/>
      <c r="AI18" s="187">
        <f>COUNTIF(D18:AG18,"RTT")+'Mai 2020'!AJ18</f>
        <v>0</v>
      </c>
      <c r="AJ18" s="178">
        <f t="shared" si="12"/>
        <v>15</v>
      </c>
      <c r="AK18" s="92">
        <f>COUNTIF(D18:AG18,"CA")+'Mai 2020'!AL18</f>
        <v>0</v>
      </c>
      <c r="AL18" s="167">
        <f t="shared" si="13"/>
        <v>25</v>
      </c>
      <c r="AM18" s="310"/>
      <c r="AN18" s="92"/>
      <c r="AO18" s="81"/>
      <c r="AP18" s="81">
        <f t="shared" si="19"/>
        <v>0</v>
      </c>
      <c r="AQ18" s="95"/>
      <c r="AR18" s="77"/>
      <c r="AS18" s="64"/>
      <c r="AT18" s="64">
        <f t="shared" si="20"/>
        <v>0</v>
      </c>
      <c r="AU18" s="90"/>
      <c r="AV18" s="118">
        <f t="shared" ca="1" si="21"/>
        <v>0</v>
      </c>
      <c r="AW18" s="120">
        <f>COUNTIF(G18:AI18,"RF")+'Mai 2020'!AX18</f>
        <v>0</v>
      </c>
      <c r="AX18" s="162">
        <f t="shared" ca="1" si="14"/>
        <v>0</v>
      </c>
      <c r="AY18" s="92"/>
      <c r="AZ18" s="81"/>
      <c r="BA18" s="81">
        <f t="shared" si="22"/>
        <v>0</v>
      </c>
      <c r="BB18" s="167"/>
    </row>
    <row r="19" spans="1:54" ht="12" customHeight="1" x14ac:dyDescent="0.25">
      <c r="A19" s="273" t="s">
        <v>42</v>
      </c>
      <c r="B19" s="134"/>
      <c r="C19" s="145"/>
      <c r="D19" s="119" t="str">
        <f t="shared" ref="D19:AG19" si="26">IF(OR(WEEKDAY(D3,2)=6,WEEKDAY(D3,2)=7,WEEKDAY(D3,2)=1),"RH","")</f>
        <v>RH</v>
      </c>
      <c r="E19" s="39" t="str">
        <f t="shared" si="26"/>
        <v/>
      </c>
      <c r="F19" s="39" t="str">
        <f t="shared" si="26"/>
        <v/>
      </c>
      <c r="G19" s="39" t="str">
        <f t="shared" si="26"/>
        <v/>
      </c>
      <c r="H19" s="39" t="str">
        <f t="shared" si="26"/>
        <v/>
      </c>
      <c r="I19" s="39" t="str">
        <f t="shared" si="26"/>
        <v>RH</v>
      </c>
      <c r="J19" s="39" t="str">
        <f t="shared" si="26"/>
        <v>RH</v>
      </c>
      <c r="K19" s="39" t="str">
        <f t="shared" si="26"/>
        <v>RH</v>
      </c>
      <c r="L19" s="39" t="str">
        <f t="shared" si="26"/>
        <v/>
      </c>
      <c r="M19" s="39" t="str">
        <f t="shared" si="26"/>
        <v/>
      </c>
      <c r="N19" s="39" t="str">
        <f t="shared" si="26"/>
        <v/>
      </c>
      <c r="O19" s="39" t="str">
        <f t="shared" si="26"/>
        <v/>
      </c>
      <c r="P19" s="39" t="str">
        <f t="shared" si="26"/>
        <v>RH</v>
      </c>
      <c r="Q19" s="39" t="str">
        <f t="shared" si="26"/>
        <v>RH</v>
      </c>
      <c r="R19" s="39" t="str">
        <f t="shared" si="26"/>
        <v>RH</v>
      </c>
      <c r="S19" s="39" t="str">
        <f t="shared" si="26"/>
        <v/>
      </c>
      <c r="T19" s="39" t="str">
        <f t="shared" si="26"/>
        <v/>
      </c>
      <c r="U19" s="39" t="str">
        <f t="shared" si="26"/>
        <v/>
      </c>
      <c r="V19" s="39" t="str">
        <f t="shared" si="26"/>
        <v/>
      </c>
      <c r="W19" s="39" t="str">
        <f t="shared" si="26"/>
        <v>RH</v>
      </c>
      <c r="X19" s="39" t="str">
        <f t="shared" si="26"/>
        <v>RH</v>
      </c>
      <c r="Y19" s="39" t="str">
        <f t="shared" si="26"/>
        <v>RH</v>
      </c>
      <c r="Z19" s="39" t="str">
        <f t="shared" si="26"/>
        <v/>
      </c>
      <c r="AA19" s="39" t="str">
        <f t="shared" si="26"/>
        <v/>
      </c>
      <c r="AB19" s="39" t="str">
        <f t="shared" si="26"/>
        <v/>
      </c>
      <c r="AC19" s="39" t="str">
        <f t="shared" si="26"/>
        <v/>
      </c>
      <c r="AD19" s="39" t="str">
        <f t="shared" si="26"/>
        <v>RH</v>
      </c>
      <c r="AE19" s="39" t="str">
        <f t="shared" si="26"/>
        <v>RH</v>
      </c>
      <c r="AF19" s="39" t="str">
        <f t="shared" si="26"/>
        <v>RH</v>
      </c>
      <c r="AG19" s="39" t="str">
        <f t="shared" si="26"/>
        <v/>
      </c>
      <c r="AH19" s="123"/>
      <c r="AI19" s="187">
        <f>COUNTIF(D19:AG19,"RTT")+'Mai 2020'!AJ19</f>
        <v>0</v>
      </c>
      <c r="AJ19" s="178">
        <f t="shared" si="12"/>
        <v>15</v>
      </c>
      <c r="AK19" s="92">
        <f>COUNTIF(D19:AG19,"CA")+'Mai 2020'!AL19</f>
        <v>0</v>
      </c>
      <c r="AL19" s="167">
        <f t="shared" si="13"/>
        <v>25</v>
      </c>
      <c r="AM19" s="310"/>
      <c r="AN19" s="92"/>
      <c r="AO19" s="81"/>
      <c r="AP19" s="81">
        <f t="shared" si="19"/>
        <v>0</v>
      </c>
      <c r="AQ19" s="95"/>
      <c r="AR19" s="77"/>
      <c r="AS19" s="64"/>
      <c r="AT19" s="64">
        <f t="shared" si="20"/>
        <v>0</v>
      </c>
      <c r="AU19" s="90"/>
      <c r="AV19" s="118">
        <f t="shared" ca="1" si="21"/>
        <v>0</v>
      </c>
      <c r="AW19" s="120">
        <f>COUNTIF(G19:AI19,"RF")+'Mai 2020'!AX19</f>
        <v>0</v>
      </c>
      <c r="AX19" s="162">
        <f t="shared" ca="1" si="14"/>
        <v>0</v>
      </c>
      <c r="AY19" s="92"/>
      <c r="AZ19" s="81"/>
      <c r="BA19" s="81">
        <f t="shared" si="22"/>
        <v>0</v>
      </c>
      <c r="BB19" s="167"/>
    </row>
    <row r="20" spans="1:54" ht="12" customHeight="1" x14ac:dyDescent="0.25">
      <c r="A20" s="274"/>
      <c r="B20" s="134"/>
      <c r="C20" s="149"/>
      <c r="D20" s="119"/>
      <c r="E20" s="39" t="str">
        <f t="shared" ref="E20:AG20" si="27">IF(OR(WEEKDAY(E3,2)=6,WEEKDAY(E3,2)=7,WEEKDAY(E3,2)=3),"RH","")</f>
        <v/>
      </c>
      <c r="F20" s="39" t="s">
        <v>92</v>
      </c>
      <c r="G20" s="39" t="str">
        <f t="shared" si="27"/>
        <v/>
      </c>
      <c r="H20" s="39" t="str">
        <f t="shared" si="27"/>
        <v/>
      </c>
      <c r="I20" s="39" t="str">
        <f t="shared" si="27"/>
        <v>RH</v>
      </c>
      <c r="J20" s="39" t="str">
        <f t="shared" si="27"/>
        <v>RH</v>
      </c>
      <c r="K20" s="39" t="str">
        <f t="shared" si="27"/>
        <v/>
      </c>
      <c r="L20" s="39" t="str">
        <f t="shared" si="27"/>
        <v/>
      </c>
      <c r="M20" s="39" t="s">
        <v>92</v>
      </c>
      <c r="N20" s="39" t="str">
        <f t="shared" si="27"/>
        <v/>
      </c>
      <c r="O20" s="39" t="str">
        <f t="shared" si="27"/>
        <v/>
      </c>
      <c r="P20" s="39" t="str">
        <f t="shared" si="27"/>
        <v>RH</v>
      </c>
      <c r="Q20" s="39" t="str">
        <f t="shared" si="27"/>
        <v>RH</v>
      </c>
      <c r="R20" s="39" t="str">
        <f t="shared" si="27"/>
        <v/>
      </c>
      <c r="S20" s="39" t="str">
        <f t="shared" si="27"/>
        <v/>
      </c>
      <c r="T20" s="39" t="s">
        <v>92</v>
      </c>
      <c r="U20" s="39" t="str">
        <f t="shared" si="27"/>
        <v/>
      </c>
      <c r="V20" s="39" t="str">
        <f t="shared" si="27"/>
        <v/>
      </c>
      <c r="W20" s="39" t="str">
        <f t="shared" si="27"/>
        <v>RH</v>
      </c>
      <c r="X20" s="39" t="str">
        <f t="shared" si="27"/>
        <v>RH</v>
      </c>
      <c r="Y20" s="39" t="str">
        <f t="shared" si="27"/>
        <v/>
      </c>
      <c r="Z20" s="39" t="str">
        <f t="shared" si="27"/>
        <v/>
      </c>
      <c r="AA20" s="39" t="s">
        <v>92</v>
      </c>
      <c r="AB20" s="39" t="str">
        <f t="shared" si="27"/>
        <v/>
      </c>
      <c r="AC20" s="39" t="str">
        <f t="shared" si="27"/>
        <v/>
      </c>
      <c r="AD20" s="39" t="str">
        <f t="shared" si="27"/>
        <v>RH</v>
      </c>
      <c r="AE20" s="39" t="str">
        <f t="shared" si="27"/>
        <v>RH</v>
      </c>
      <c r="AF20" s="39" t="str">
        <f t="shared" si="27"/>
        <v/>
      </c>
      <c r="AG20" s="39" t="str">
        <f t="shared" si="27"/>
        <v/>
      </c>
      <c r="AH20" s="123"/>
      <c r="AI20" s="187">
        <f>COUNTIF(D20:AG20,"RTT")+'Mai 2020'!AJ20</f>
        <v>0</v>
      </c>
      <c r="AJ20" s="178">
        <f t="shared" si="12"/>
        <v>15</v>
      </c>
      <c r="AK20" s="92">
        <f>COUNTIF(D20:AG20,"CA")+'Mai 2020'!AL20</f>
        <v>0</v>
      </c>
      <c r="AL20" s="167">
        <f t="shared" si="13"/>
        <v>25</v>
      </c>
      <c r="AM20" s="310"/>
      <c r="AN20" s="92"/>
      <c r="AO20" s="81"/>
      <c r="AP20" s="81">
        <f t="shared" si="19"/>
        <v>0</v>
      </c>
      <c r="AQ20" s="95"/>
      <c r="AR20" s="77"/>
      <c r="AS20" s="64"/>
      <c r="AT20" s="64">
        <f t="shared" si="20"/>
        <v>0</v>
      </c>
      <c r="AU20" s="90"/>
      <c r="AV20" s="118">
        <f t="shared" ca="1" si="21"/>
        <v>1</v>
      </c>
      <c r="AW20" s="120">
        <f>COUNTIF(G20:AI20,"RF")+'Mai 2020'!AX20</f>
        <v>0</v>
      </c>
      <c r="AX20" s="162">
        <f t="shared" ca="1" si="14"/>
        <v>1</v>
      </c>
      <c r="AY20" s="92"/>
      <c r="AZ20" s="81"/>
      <c r="BA20" s="81">
        <f t="shared" si="22"/>
        <v>0</v>
      </c>
      <c r="BB20" s="167"/>
    </row>
    <row r="21" spans="1:54" ht="12" customHeight="1" x14ac:dyDescent="0.25">
      <c r="A21" s="275" t="s">
        <v>43</v>
      </c>
      <c r="B21" s="134"/>
      <c r="C21" s="145"/>
      <c r="D21" s="119" t="str">
        <f t="shared" ref="D21:AG21" si="28">IF(OR(WEEKDAY(D3,2)=6,WEEKDAY(D3,2)=7,WEEKDAY(D3,2)=1),"RH","")</f>
        <v>RH</v>
      </c>
      <c r="E21" s="39" t="str">
        <f t="shared" si="28"/>
        <v/>
      </c>
      <c r="F21" s="39" t="str">
        <f t="shared" si="28"/>
        <v/>
      </c>
      <c r="G21" s="39" t="str">
        <f t="shared" si="28"/>
        <v/>
      </c>
      <c r="H21" s="39" t="str">
        <f t="shared" si="28"/>
        <v/>
      </c>
      <c r="I21" s="39" t="str">
        <f t="shared" si="28"/>
        <v>RH</v>
      </c>
      <c r="J21" s="39" t="str">
        <f t="shared" si="28"/>
        <v>RH</v>
      </c>
      <c r="K21" s="39" t="str">
        <f t="shared" si="28"/>
        <v>RH</v>
      </c>
      <c r="L21" s="39" t="str">
        <f t="shared" si="28"/>
        <v/>
      </c>
      <c r="M21" s="39" t="str">
        <f t="shared" si="28"/>
        <v/>
      </c>
      <c r="N21" s="39" t="str">
        <f t="shared" si="28"/>
        <v/>
      </c>
      <c r="O21" s="39" t="str">
        <f t="shared" si="28"/>
        <v/>
      </c>
      <c r="P21" s="39" t="str">
        <f t="shared" si="28"/>
        <v>RH</v>
      </c>
      <c r="Q21" s="39" t="str">
        <f t="shared" si="28"/>
        <v>RH</v>
      </c>
      <c r="R21" s="39" t="str">
        <f t="shared" si="28"/>
        <v>RH</v>
      </c>
      <c r="S21" s="39" t="str">
        <f t="shared" si="28"/>
        <v/>
      </c>
      <c r="T21" s="39" t="str">
        <f t="shared" si="28"/>
        <v/>
      </c>
      <c r="U21" s="39" t="str">
        <f t="shared" si="28"/>
        <v/>
      </c>
      <c r="V21" s="39" t="str">
        <f t="shared" si="28"/>
        <v/>
      </c>
      <c r="W21" s="39" t="str">
        <f t="shared" si="28"/>
        <v>RH</v>
      </c>
      <c r="X21" s="39" t="str">
        <f t="shared" si="28"/>
        <v>RH</v>
      </c>
      <c r="Y21" s="39" t="str">
        <f t="shared" si="28"/>
        <v>RH</v>
      </c>
      <c r="Z21" s="39" t="str">
        <f t="shared" si="28"/>
        <v/>
      </c>
      <c r="AA21" s="39" t="str">
        <f t="shared" si="28"/>
        <v/>
      </c>
      <c r="AB21" s="39" t="str">
        <f t="shared" si="28"/>
        <v/>
      </c>
      <c r="AC21" s="39" t="str">
        <f t="shared" si="28"/>
        <v/>
      </c>
      <c r="AD21" s="39" t="str">
        <f t="shared" si="28"/>
        <v>RH</v>
      </c>
      <c r="AE21" s="39" t="str">
        <f t="shared" si="28"/>
        <v>RH</v>
      </c>
      <c r="AF21" s="39" t="str">
        <f t="shared" si="28"/>
        <v>RH</v>
      </c>
      <c r="AG21" s="39" t="str">
        <f t="shared" si="28"/>
        <v/>
      </c>
      <c r="AH21" s="123"/>
      <c r="AI21" s="187">
        <f>COUNTIF(D21:AG21,"RTT")+'Mai 2020'!AJ21</f>
        <v>0</v>
      </c>
      <c r="AJ21" s="178">
        <f t="shared" si="12"/>
        <v>15</v>
      </c>
      <c r="AK21" s="92">
        <f>COUNTIF(D21:AG21,"CA")+'Mai 2020'!AL21</f>
        <v>0</v>
      </c>
      <c r="AL21" s="167">
        <f t="shared" si="13"/>
        <v>25</v>
      </c>
      <c r="AM21" s="310"/>
      <c r="AN21" s="92"/>
      <c r="AO21" s="81"/>
      <c r="AP21" s="81">
        <f t="shared" si="19"/>
        <v>0</v>
      </c>
      <c r="AQ21" s="95"/>
      <c r="AR21" s="77"/>
      <c r="AS21" s="64"/>
      <c r="AT21" s="64">
        <f t="shared" si="20"/>
        <v>0</v>
      </c>
      <c r="AU21" s="90"/>
      <c r="AV21" s="118">
        <f t="shared" ca="1" si="21"/>
        <v>0</v>
      </c>
      <c r="AW21" s="120">
        <f>COUNTIF(G21:AI21,"RF")+'Mai 2020'!AX21</f>
        <v>0</v>
      </c>
      <c r="AX21" s="162">
        <f t="shared" ca="1" si="14"/>
        <v>0</v>
      </c>
      <c r="AY21" s="92"/>
      <c r="AZ21" s="81"/>
      <c r="BA21" s="81">
        <f t="shared" si="22"/>
        <v>0</v>
      </c>
      <c r="BB21" s="167"/>
    </row>
    <row r="22" spans="1:54" ht="12" customHeight="1" x14ac:dyDescent="0.25">
      <c r="A22" s="272"/>
      <c r="B22" s="134">
        <v>12</v>
      </c>
      <c r="C22" s="145"/>
      <c r="D22" s="119" t="str">
        <f t="shared" ref="D22:AG22" si="29">IF(OR(WEEKDAY(D3,2)=6,WEEKDAY(D3,2)=7,WEEKDAY(D3,2)=5),"RH","")</f>
        <v/>
      </c>
      <c r="E22" s="39" t="str">
        <f t="shared" si="29"/>
        <v/>
      </c>
      <c r="F22" s="39" t="str">
        <f t="shared" si="29"/>
        <v/>
      </c>
      <c r="G22" s="39" t="str">
        <f t="shared" si="29"/>
        <v/>
      </c>
      <c r="H22" s="39" t="str">
        <f t="shared" si="29"/>
        <v>RH</v>
      </c>
      <c r="I22" s="39" t="str">
        <f t="shared" si="29"/>
        <v>RH</v>
      </c>
      <c r="J22" s="39" t="str">
        <f t="shared" si="29"/>
        <v>RH</v>
      </c>
      <c r="K22" s="39" t="str">
        <f t="shared" si="29"/>
        <v/>
      </c>
      <c r="L22" s="39" t="str">
        <f t="shared" si="29"/>
        <v/>
      </c>
      <c r="M22" s="39" t="str">
        <f t="shared" si="29"/>
        <v/>
      </c>
      <c r="N22" s="39" t="str">
        <f t="shared" si="29"/>
        <v/>
      </c>
      <c r="O22" s="39" t="str">
        <f t="shared" si="29"/>
        <v>RH</v>
      </c>
      <c r="P22" s="39" t="str">
        <f t="shared" si="29"/>
        <v>RH</v>
      </c>
      <c r="Q22" s="39" t="str">
        <f t="shared" si="29"/>
        <v>RH</v>
      </c>
      <c r="R22" s="39" t="str">
        <f t="shared" si="29"/>
        <v/>
      </c>
      <c r="S22" s="39" t="str">
        <f t="shared" si="29"/>
        <v/>
      </c>
      <c r="T22" s="39" t="str">
        <f t="shared" si="29"/>
        <v/>
      </c>
      <c r="U22" s="39" t="str">
        <f t="shared" si="29"/>
        <v/>
      </c>
      <c r="V22" s="39" t="str">
        <f t="shared" si="29"/>
        <v>RH</v>
      </c>
      <c r="W22" s="39" t="str">
        <f t="shared" si="29"/>
        <v>RH</v>
      </c>
      <c r="X22" s="39" t="str">
        <f t="shared" si="29"/>
        <v>RH</v>
      </c>
      <c r="Y22" s="39" t="str">
        <f t="shared" si="29"/>
        <v/>
      </c>
      <c r="Z22" s="39" t="str">
        <f t="shared" si="29"/>
        <v/>
      </c>
      <c r="AA22" s="39" t="str">
        <f t="shared" si="29"/>
        <v/>
      </c>
      <c r="AB22" s="39" t="str">
        <f t="shared" si="29"/>
        <v/>
      </c>
      <c r="AC22" s="39" t="str">
        <f t="shared" si="29"/>
        <v>RH</v>
      </c>
      <c r="AD22" s="39" t="str">
        <f t="shared" si="29"/>
        <v>RH</v>
      </c>
      <c r="AE22" s="39" t="str">
        <f t="shared" si="29"/>
        <v>RH</v>
      </c>
      <c r="AF22" s="39" t="str">
        <f t="shared" si="29"/>
        <v/>
      </c>
      <c r="AG22" s="39" t="str">
        <f t="shared" si="29"/>
        <v/>
      </c>
      <c r="AH22" s="123"/>
      <c r="AI22" s="187">
        <f>COUNTIF(D22:AG22,"RTT")+'Mai 2020'!AJ22</f>
        <v>0</v>
      </c>
      <c r="AJ22" s="178">
        <f t="shared" si="12"/>
        <v>15</v>
      </c>
      <c r="AK22" s="92">
        <f>COUNTIF(D22:AG22,"CA")+'Mai 2020'!AL22</f>
        <v>0</v>
      </c>
      <c r="AL22" s="167">
        <f t="shared" si="13"/>
        <v>25</v>
      </c>
      <c r="AM22" s="310"/>
      <c r="AN22" s="92"/>
      <c r="AO22" s="81"/>
      <c r="AP22" s="81">
        <f t="shared" si="19"/>
        <v>0</v>
      </c>
      <c r="AQ22" s="95"/>
      <c r="AR22" s="77"/>
      <c r="AS22" s="64"/>
      <c r="AT22" s="64">
        <f t="shared" si="20"/>
        <v>0</v>
      </c>
      <c r="AU22" s="90"/>
      <c r="AV22" s="118">
        <f t="shared" ca="1" si="21"/>
        <v>0</v>
      </c>
      <c r="AW22" s="120">
        <f>COUNTIF(G22:AI22,"RF")+'Mai 2020'!AX22</f>
        <v>0</v>
      </c>
      <c r="AX22" s="162">
        <f t="shared" ca="1" si="14"/>
        <v>0</v>
      </c>
      <c r="AY22" s="92"/>
      <c r="AZ22" s="81"/>
      <c r="BA22" s="81">
        <f t="shared" si="22"/>
        <v>0</v>
      </c>
      <c r="BB22" s="167"/>
    </row>
    <row r="23" spans="1:54" ht="12" customHeight="1" x14ac:dyDescent="0.25">
      <c r="A23" s="272"/>
      <c r="B23" s="134"/>
      <c r="C23" s="145"/>
      <c r="D23" s="119" t="str">
        <f t="shared" ref="D23:AG23" si="30">IF(OR(WEEKDAY(D3,2)=6,WEEKDAY(D3,2)=7,WEEKDAY(D3,2)=1),"RH","")</f>
        <v>RH</v>
      </c>
      <c r="E23" s="39" t="str">
        <f t="shared" si="30"/>
        <v/>
      </c>
      <c r="F23" s="39" t="str">
        <f t="shared" si="30"/>
        <v/>
      </c>
      <c r="G23" s="39" t="str">
        <f t="shared" si="30"/>
        <v/>
      </c>
      <c r="H23" s="39" t="str">
        <f t="shared" si="30"/>
        <v/>
      </c>
      <c r="I23" s="39" t="str">
        <f t="shared" si="30"/>
        <v>RH</v>
      </c>
      <c r="J23" s="39" t="str">
        <f t="shared" si="30"/>
        <v>RH</v>
      </c>
      <c r="K23" s="39" t="str">
        <f t="shared" si="30"/>
        <v>RH</v>
      </c>
      <c r="L23" s="39" t="str">
        <f t="shared" si="30"/>
        <v/>
      </c>
      <c r="M23" s="39" t="str">
        <f t="shared" si="30"/>
        <v/>
      </c>
      <c r="N23" s="39" t="str">
        <f t="shared" si="30"/>
        <v/>
      </c>
      <c r="O23" s="39" t="str">
        <f t="shared" si="30"/>
        <v/>
      </c>
      <c r="P23" s="39" t="str">
        <f t="shared" si="30"/>
        <v>RH</v>
      </c>
      <c r="Q23" s="39" t="str">
        <f t="shared" si="30"/>
        <v>RH</v>
      </c>
      <c r="R23" s="39" t="str">
        <f t="shared" si="30"/>
        <v>RH</v>
      </c>
      <c r="S23" s="39" t="str">
        <f t="shared" si="30"/>
        <v/>
      </c>
      <c r="T23" s="39" t="str">
        <f t="shared" si="30"/>
        <v/>
      </c>
      <c r="U23" s="39" t="str">
        <f t="shared" si="30"/>
        <v/>
      </c>
      <c r="V23" s="39" t="str">
        <f t="shared" si="30"/>
        <v/>
      </c>
      <c r="W23" s="39" t="str">
        <f t="shared" si="30"/>
        <v>RH</v>
      </c>
      <c r="X23" s="39" t="str">
        <f t="shared" si="30"/>
        <v>RH</v>
      </c>
      <c r="Y23" s="39" t="str">
        <f t="shared" si="30"/>
        <v>RH</v>
      </c>
      <c r="Z23" s="39" t="str">
        <f t="shared" si="30"/>
        <v/>
      </c>
      <c r="AA23" s="39" t="str">
        <f t="shared" si="30"/>
        <v/>
      </c>
      <c r="AB23" s="39" t="str">
        <f t="shared" si="30"/>
        <v/>
      </c>
      <c r="AC23" s="39" t="str">
        <f t="shared" si="30"/>
        <v/>
      </c>
      <c r="AD23" s="39" t="str">
        <f t="shared" si="30"/>
        <v>RH</v>
      </c>
      <c r="AE23" s="39" t="str">
        <f t="shared" si="30"/>
        <v>RH</v>
      </c>
      <c r="AF23" s="39" t="str">
        <f t="shared" si="30"/>
        <v>RH</v>
      </c>
      <c r="AG23" s="39" t="str">
        <f t="shared" si="30"/>
        <v/>
      </c>
      <c r="AH23" s="123"/>
      <c r="AI23" s="187">
        <f>COUNTIF(D23:AG23,"RTT")+'Mai 2020'!AJ23</f>
        <v>0</v>
      </c>
      <c r="AJ23" s="178">
        <f t="shared" si="12"/>
        <v>15</v>
      </c>
      <c r="AK23" s="92">
        <f>COUNTIF(D23:AG23,"CA")+'Mai 2020'!AL23</f>
        <v>0</v>
      </c>
      <c r="AL23" s="167">
        <f t="shared" si="13"/>
        <v>25</v>
      </c>
      <c r="AM23" s="310"/>
      <c r="AN23" s="92"/>
      <c r="AO23" s="81"/>
      <c r="AP23" s="81">
        <f t="shared" si="19"/>
        <v>0</v>
      </c>
      <c r="AQ23" s="95"/>
      <c r="AR23" s="77"/>
      <c r="AS23" s="64"/>
      <c r="AT23" s="64">
        <f t="shared" si="20"/>
        <v>0</v>
      </c>
      <c r="AU23" s="90"/>
      <c r="AV23" s="118">
        <f t="shared" ca="1" si="21"/>
        <v>0</v>
      </c>
      <c r="AW23" s="120">
        <f>COUNTIF(G23:AI23,"RF")+'Mai 2020'!AX23</f>
        <v>0</v>
      </c>
      <c r="AX23" s="162">
        <f t="shared" ca="1" si="14"/>
        <v>0</v>
      </c>
      <c r="AY23" s="92"/>
      <c r="AZ23" s="81"/>
      <c r="BA23" s="81">
        <f t="shared" si="22"/>
        <v>0</v>
      </c>
      <c r="BB23" s="167"/>
    </row>
    <row r="24" spans="1:54" s="6" customFormat="1" ht="12" customHeight="1" thickBot="1" x14ac:dyDescent="0.3">
      <c r="A24" s="276"/>
      <c r="B24" s="134"/>
      <c r="C24" s="145"/>
      <c r="D24" s="119" t="str">
        <f t="shared" ref="D24:AG24" si="31">IF(OR(WEEKDAY(D3,2)=6,WEEKDAY(D3,2)=7,WEEKDAY(D3,2)=2),"RH","")</f>
        <v/>
      </c>
      <c r="E24" s="39" t="str">
        <f t="shared" si="31"/>
        <v>RH</v>
      </c>
      <c r="F24" s="39" t="str">
        <f t="shared" si="31"/>
        <v/>
      </c>
      <c r="G24" s="39" t="str">
        <f t="shared" si="31"/>
        <v/>
      </c>
      <c r="H24" s="39" t="str">
        <f t="shared" si="31"/>
        <v/>
      </c>
      <c r="I24" s="39" t="str">
        <f t="shared" si="31"/>
        <v>RH</v>
      </c>
      <c r="J24" s="39" t="str">
        <f t="shared" si="31"/>
        <v>RH</v>
      </c>
      <c r="K24" s="39" t="str">
        <f t="shared" si="31"/>
        <v/>
      </c>
      <c r="L24" s="39" t="str">
        <f t="shared" si="31"/>
        <v>RH</v>
      </c>
      <c r="M24" s="39" t="str">
        <f t="shared" si="31"/>
        <v/>
      </c>
      <c r="N24" s="39" t="str">
        <f t="shared" si="31"/>
        <v/>
      </c>
      <c r="O24" s="39" t="str">
        <f t="shared" si="31"/>
        <v/>
      </c>
      <c r="P24" s="39" t="str">
        <f t="shared" si="31"/>
        <v>RH</v>
      </c>
      <c r="Q24" s="39" t="str">
        <f t="shared" si="31"/>
        <v>RH</v>
      </c>
      <c r="R24" s="39" t="str">
        <f t="shared" si="31"/>
        <v/>
      </c>
      <c r="S24" s="39" t="str">
        <f t="shared" si="31"/>
        <v>RH</v>
      </c>
      <c r="T24" s="39" t="str">
        <f t="shared" si="31"/>
        <v/>
      </c>
      <c r="U24" s="39" t="str">
        <f t="shared" si="31"/>
        <v/>
      </c>
      <c r="V24" s="39" t="str">
        <f t="shared" si="31"/>
        <v/>
      </c>
      <c r="W24" s="39" t="str">
        <f t="shared" si="31"/>
        <v>RH</v>
      </c>
      <c r="X24" s="39" t="str">
        <f t="shared" si="31"/>
        <v>RH</v>
      </c>
      <c r="Y24" s="39" t="str">
        <f t="shared" si="31"/>
        <v/>
      </c>
      <c r="Z24" s="39" t="str">
        <f t="shared" si="31"/>
        <v>RH</v>
      </c>
      <c r="AA24" s="39" t="str">
        <f t="shared" si="31"/>
        <v/>
      </c>
      <c r="AB24" s="39" t="str">
        <f t="shared" si="31"/>
        <v/>
      </c>
      <c r="AC24" s="39" t="str">
        <f t="shared" si="31"/>
        <v/>
      </c>
      <c r="AD24" s="39" t="str">
        <f t="shared" si="31"/>
        <v>RH</v>
      </c>
      <c r="AE24" s="39" t="str">
        <f t="shared" si="31"/>
        <v>RH</v>
      </c>
      <c r="AF24" s="39" t="str">
        <f t="shared" si="31"/>
        <v/>
      </c>
      <c r="AG24" s="39" t="str">
        <f t="shared" si="31"/>
        <v>RH</v>
      </c>
      <c r="AH24" s="123"/>
      <c r="AI24" s="187">
        <f>COUNTIF(D24:AG24,"RTT")+'Mai 2020'!AJ24</f>
        <v>0</v>
      </c>
      <c r="AJ24" s="178">
        <f>0 -(AI24)</f>
        <v>0</v>
      </c>
      <c r="AK24" s="92">
        <f>COUNTIF(D24:AG24,"CA")+'Mai 2020'!AL24</f>
        <v>0</v>
      </c>
      <c r="AL24" s="167">
        <f t="shared" si="13"/>
        <v>25</v>
      </c>
      <c r="AM24" s="310"/>
      <c r="AN24" s="92"/>
      <c r="AO24" s="81"/>
      <c r="AP24" s="81">
        <f t="shared" si="19"/>
        <v>0</v>
      </c>
      <c r="AQ24" s="95"/>
      <c r="AR24" s="77"/>
      <c r="AS24" s="64"/>
      <c r="AT24" s="64">
        <f t="shared" si="20"/>
        <v>0</v>
      </c>
      <c r="AU24" s="90"/>
      <c r="AV24" s="118">
        <f t="shared" ca="1" si="21"/>
        <v>0</v>
      </c>
      <c r="AW24" s="120">
        <f>COUNTIF(G24:AI24,"RF")+'Mai 2020'!AX24</f>
        <v>0</v>
      </c>
      <c r="AX24" s="162">
        <f t="shared" ca="1" si="14"/>
        <v>0</v>
      </c>
      <c r="AY24" s="92"/>
      <c r="AZ24" s="81"/>
      <c r="BA24" s="81">
        <f t="shared" si="22"/>
        <v>0</v>
      </c>
      <c r="BB24" s="167"/>
    </row>
    <row r="25" spans="1:54" ht="2.25" customHeight="1" thickBot="1" x14ac:dyDescent="0.3">
      <c r="A25" s="14"/>
      <c r="B25" s="134"/>
      <c r="C25" s="145"/>
      <c r="D25" s="11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123"/>
      <c r="AI25" s="187">
        <f>COUNTIF(D25:AG25,"RTT")+'Mai 2020'!AJ25</f>
        <v>0</v>
      </c>
      <c r="AJ25" s="178"/>
      <c r="AK25" s="92">
        <f>COUNTIF(D25:AG25,"CA")+'Mai 2020'!AL25</f>
        <v>0</v>
      </c>
      <c r="AL25" s="167"/>
      <c r="AM25" s="310"/>
      <c r="AN25" s="92"/>
      <c r="AO25" s="81"/>
      <c r="AP25" s="81"/>
      <c r="AQ25" s="95"/>
      <c r="AR25" s="77"/>
      <c r="AS25" s="64"/>
      <c r="AT25" s="64"/>
      <c r="AU25" s="90"/>
      <c r="AV25" s="118"/>
      <c r="AW25" s="120">
        <f>COUNTIF(G25:AI25,"RF")+'Mai 2020'!AX25</f>
        <v>0</v>
      </c>
      <c r="AX25" s="163"/>
      <c r="AY25" s="92"/>
      <c r="AZ25" s="81"/>
      <c r="BA25" s="81"/>
      <c r="BB25" s="167"/>
    </row>
    <row r="26" spans="1:54" ht="12" customHeight="1" x14ac:dyDescent="0.25">
      <c r="A26" s="277" t="s">
        <v>44</v>
      </c>
      <c r="B26" s="135">
        <v>13</v>
      </c>
      <c r="C26" s="149"/>
      <c r="D26" s="119" t="str">
        <f t="shared" ref="D26:AG26" si="32">IF(OR(WEEKDAY(D3,2)=6,WEEKDAY(D3,2)=7,WEEKDAY(D3,2)=3),"RH","")</f>
        <v/>
      </c>
      <c r="E26" s="39" t="str">
        <f t="shared" si="32"/>
        <v/>
      </c>
      <c r="F26" s="39" t="str">
        <f t="shared" si="32"/>
        <v>RH</v>
      </c>
      <c r="G26" s="39" t="str">
        <f t="shared" si="32"/>
        <v/>
      </c>
      <c r="H26" s="39" t="str">
        <f t="shared" si="32"/>
        <v/>
      </c>
      <c r="I26" s="39" t="str">
        <f t="shared" si="32"/>
        <v>RH</v>
      </c>
      <c r="J26" s="39" t="str">
        <f t="shared" si="32"/>
        <v>RH</v>
      </c>
      <c r="K26" s="39" t="str">
        <f t="shared" si="32"/>
        <v/>
      </c>
      <c r="L26" s="39" t="str">
        <f t="shared" si="32"/>
        <v/>
      </c>
      <c r="M26" s="39" t="str">
        <f t="shared" si="32"/>
        <v>RH</v>
      </c>
      <c r="N26" s="39" t="str">
        <f t="shared" si="32"/>
        <v/>
      </c>
      <c r="O26" s="39" t="str">
        <f t="shared" si="32"/>
        <v/>
      </c>
      <c r="P26" s="39" t="str">
        <f t="shared" si="32"/>
        <v>RH</v>
      </c>
      <c r="Q26" s="39" t="str">
        <f t="shared" si="32"/>
        <v>RH</v>
      </c>
      <c r="R26" s="39" t="str">
        <f t="shared" si="32"/>
        <v/>
      </c>
      <c r="S26" s="39" t="str">
        <f t="shared" si="32"/>
        <v/>
      </c>
      <c r="T26" s="39" t="str">
        <f t="shared" si="32"/>
        <v>RH</v>
      </c>
      <c r="U26" s="39" t="str">
        <f t="shared" si="32"/>
        <v/>
      </c>
      <c r="V26" s="39" t="str">
        <f t="shared" si="32"/>
        <v/>
      </c>
      <c r="W26" s="39" t="str">
        <f t="shared" si="32"/>
        <v>RH</v>
      </c>
      <c r="X26" s="39" t="str">
        <f t="shared" si="32"/>
        <v>RH</v>
      </c>
      <c r="Y26" s="39" t="str">
        <f t="shared" si="32"/>
        <v/>
      </c>
      <c r="Z26" s="39" t="str">
        <f t="shared" si="32"/>
        <v/>
      </c>
      <c r="AA26" s="39" t="str">
        <f t="shared" si="32"/>
        <v>RH</v>
      </c>
      <c r="AB26" s="39" t="str">
        <f t="shared" si="32"/>
        <v/>
      </c>
      <c r="AC26" s="39" t="str">
        <f t="shared" si="32"/>
        <v/>
      </c>
      <c r="AD26" s="39" t="str">
        <f t="shared" si="32"/>
        <v>RH</v>
      </c>
      <c r="AE26" s="39" t="str">
        <f t="shared" si="32"/>
        <v>RH</v>
      </c>
      <c r="AF26" s="39" t="str">
        <f t="shared" si="32"/>
        <v/>
      </c>
      <c r="AG26" s="39" t="str">
        <f t="shared" si="32"/>
        <v/>
      </c>
      <c r="AH26" s="123"/>
      <c r="AI26" s="187">
        <f>COUNTIF(D26:AG26,"RTT")+'Mai 2020'!AJ26</f>
        <v>0</v>
      </c>
      <c r="AJ26" s="178">
        <f>0 -(AI26)</f>
        <v>0</v>
      </c>
      <c r="AK26" s="92">
        <f>COUNTIF(D26:AG26,"CA")+'Mai 2020'!AL26</f>
        <v>0</v>
      </c>
      <c r="AL26" s="167">
        <f t="shared" si="13"/>
        <v>25</v>
      </c>
      <c r="AM26" s="310"/>
      <c r="AN26" s="92"/>
      <c r="AO26" s="81"/>
      <c r="AP26" s="81">
        <f t="shared" ref="AP26:AP33" si="33">COUNTIF(E26:AF26,"HS")</f>
        <v>0</v>
      </c>
      <c r="AQ26" s="95"/>
      <c r="AR26" s="77"/>
      <c r="AS26" s="64"/>
      <c r="AT26" s="64">
        <f t="shared" ref="AT26:AT33" si="34">COUNTIF(G26:AG26,"jdf")</f>
        <v>0</v>
      </c>
      <c r="AU26" s="90"/>
      <c r="AV26" s="118">
        <f t="shared" ref="AV26:AV33" ca="1" si="35">jaunesNum(B26:AG26)</f>
        <v>0</v>
      </c>
      <c r="AW26" s="120">
        <f>COUNTIF(G26:AI26,"RF")+'Mai 2020'!AX26</f>
        <v>0</v>
      </c>
      <c r="AX26" s="162">
        <f t="shared" ca="1" si="14"/>
        <v>0</v>
      </c>
      <c r="AY26" s="92"/>
      <c r="AZ26" s="81"/>
      <c r="BA26" s="81">
        <f t="shared" ref="BA26:BA33" si="36">COUNTIF(K26:AK26,"FR")</f>
        <v>0</v>
      </c>
      <c r="BB26" s="167"/>
    </row>
    <row r="27" spans="1:54" ht="12" customHeight="1" x14ac:dyDescent="0.25">
      <c r="A27" s="278"/>
      <c r="B27" s="135"/>
      <c r="C27" s="145"/>
      <c r="D27" s="119" t="str">
        <f>IF(OR(WEEKDAY(D3,2)=6,WEEKDAY(D3,2)=7,WEEKDAY(D3,2)=3),"RH","")</f>
        <v/>
      </c>
      <c r="E27" s="39" t="str">
        <f t="shared" ref="E27:AG27" si="37">IF(OR(WEEKDAY(E3,2)=6,WEEKDAY(E3,2)=7,WEEKDAY(E3,2)=3),"RH","")</f>
        <v/>
      </c>
      <c r="F27" s="39" t="str">
        <f t="shared" si="37"/>
        <v>RH</v>
      </c>
      <c r="G27" s="39" t="str">
        <f t="shared" si="37"/>
        <v/>
      </c>
      <c r="H27" s="39" t="str">
        <f t="shared" si="37"/>
        <v/>
      </c>
      <c r="I27" s="39" t="str">
        <f t="shared" si="37"/>
        <v>RH</v>
      </c>
      <c r="J27" s="39" t="str">
        <f t="shared" si="37"/>
        <v>RH</v>
      </c>
      <c r="K27" s="39" t="str">
        <f t="shared" si="37"/>
        <v/>
      </c>
      <c r="L27" s="39" t="str">
        <f t="shared" si="37"/>
        <v/>
      </c>
      <c r="M27" s="39" t="str">
        <f t="shared" si="37"/>
        <v>RH</v>
      </c>
      <c r="N27" s="39" t="str">
        <f t="shared" si="37"/>
        <v/>
      </c>
      <c r="O27" s="39" t="str">
        <f t="shared" si="37"/>
        <v/>
      </c>
      <c r="P27" s="39" t="str">
        <f t="shared" si="37"/>
        <v>RH</v>
      </c>
      <c r="Q27" s="39" t="str">
        <f t="shared" si="37"/>
        <v>RH</v>
      </c>
      <c r="R27" s="39" t="str">
        <f t="shared" si="37"/>
        <v/>
      </c>
      <c r="S27" s="39" t="str">
        <f t="shared" si="37"/>
        <v/>
      </c>
      <c r="T27" s="39" t="str">
        <f t="shared" si="37"/>
        <v>RH</v>
      </c>
      <c r="U27" s="39" t="str">
        <f t="shared" si="37"/>
        <v/>
      </c>
      <c r="V27" s="39" t="str">
        <f t="shared" si="37"/>
        <v/>
      </c>
      <c r="W27" s="39" t="str">
        <f t="shared" si="37"/>
        <v>RH</v>
      </c>
      <c r="X27" s="39" t="str">
        <f t="shared" si="37"/>
        <v>RH</v>
      </c>
      <c r="Y27" s="39" t="str">
        <f t="shared" si="37"/>
        <v/>
      </c>
      <c r="Z27" s="39" t="str">
        <f t="shared" si="37"/>
        <v/>
      </c>
      <c r="AA27" s="39" t="str">
        <f t="shared" si="37"/>
        <v>RH</v>
      </c>
      <c r="AB27" s="39" t="str">
        <f t="shared" si="37"/>
        <v/>
      </c>
      <c r="AC27" s="39" t="str">
        <f t="shared" si="37"/>
        <v/>
      </c>
      <c r="AD27" s="39" t="str">
        <f t="shared" si="37"/>
        <v>RH</v>
      </c>
      <c r="AE27" s="39" t="str">
        <f t="shared" si="37"/>
        <v>RH</v>
      </c>
      <c r="AF27" s="39" t="str">
        <f t="shared" si="37"/>
        <v/>
      </c>
      <c r="AG27" s="39" t="str">
        <f t="shared" si="37"/>
        <v/>
      </c>
      <c r="AH27" s="123"/>
      <c r="AI27" s="187">
        <f>COUNTIF(D27:AG27,"RTT")+'Mai 2020'!AJ27</f>
        <v>0</v>
      </c>
      <c r="AJ27" s="178">
        <f t="shared" si="12"/>
        <v>15</v>
      </c>
      <c r="AK27" s="92">
        <f>COUNTIF(D27:AG27,"CA")+'Mai 2020'!AL27</f>
        <v>0</v>
      </c>
      <c r="AL27" s="167">
        <f t="shared" si="13"/>
        <v>25</v>
      </c>
      <c r="AM27" s="310"/>
      <c r="AN27" s="92"/>
      <c r="AO27" s="81"/>
      <c r="AP27" s="81">
        <f t="shared" si="33"/>
        <v>0</v>
      </c>
      <c r="AQ27" s="95"/>
      <c r="AR27" s="77"/>
      <c r="AS27" s="64"/>
      <c r="AT27" s="64">
        <f t="shared" si="34"/>
        <v>0</v>
      </c>
      <c r="AU27" s="90"/>
      <c r="AV27" s="118">
        <f t="shared" ca="1" si="35"/>
        <v>0</v>
      </c>
      <c r="AW27" s="120">
        <f>COUNTIF(G27:AI27,"RF")+'Mai 2020'!AX27</f>
        <v>0</v>
      </c>
      <c r="AX27" s="162">
        <f t="shared" ca="1" si="14"/>
        <v>0</v>
      </c>
      <c r="AY27" s="92"/>
      <c r="AZ27" s="81"/>
      <c r="BA27" s="81">
        <f t="shared" si="36"/>
        <v>0</v>
      </c>
      <c r="BB27" s="167"/>
    </row>
    <row r="28" spans="1:54" ht="12" customHeight="1" x14ac:dyDescent="0.25">
      <c r="A28" s="278"/>
      <c r="B28" s="135"/>
      <c r="C28" s="149"/>
      <c r="D28" s="119" t="str">
        <f t="shared" ref="D28:AG28" si="38">IF(OR(WEEKDAY(D3,2)=6,WEEKDAY(D3,2)=7,WEEKDAY(D3,2)=4),"RH","")</f>
        <v/>
      </c>
      <c r="E28" s="39" t="str">
        <f t="shared" si="38"/>
        <v/>
      </c>
      <c r="F28" s="39" t="str">
        <f t="shared" si="38"/>
        <v/>
      </c>
      <c r="G28" s="39" t="str">
        <f t="shared" si="38"/>
        <v>RH</v>
      </c>
      <c r="H28" s="39" t="str">
        <f t="shared" si="38"/>
        <v/>
      </c>
      <c r="I28" s="39" t="str">
        <f t="shared" si="38"/>
        <v>RH</v>
      </c>
      <c r="J28" s="39" t="str">
        <f t="shared" si="38"/>
        <v>RH</v>
      </c>
      <c r="K28" s="39" t="str">
        <f t="shared" si="38"/>
        <v/>
      </c>
      <c r="L28" s="39" t="str">
        <f t="shared" si="38"/>
        <v/>
      </c>
      <c r="M28" s="39" t="str">
        <f t="shared" si="38"/>
        <v/>
      </c>
      <c r="N28" s="39" t="str">
        <f t="shared" si="38"/>
        <v>RH</v>
      </c>
      <c r="O28" s="39" t="str">
        <f t="shared" si="38"/>
        <v/>
      </c>
      <c r="P28" s="39" t="str">
        <f t="shared" si="38"/>
        <v>RH</v>
      </c>
      <c r="Q28" s="39" t="str">
        <f t="shared" si="38"/>
        <v>RH</v>
      </c>
      <c r="R28" s="39" t="str">
        <f t="shared" si="38"/>
        <v/>
      </c>
      <c r="S28" s="39" t="str">
        <f t="shared" si="38"/>
        <v/>
      </c>
      <c r="T28" s="39" t="str">
        <f t="shared" si="38"/>
        <v/>
      </c>
      <c r="U28" s="39" t="str">
        <f t="shared" si="38"/>
        <v>RH</v>
      </c>
      <c r="V28" s="39" t="str">
        <f t="shared" si="38"/>
        <v/>
      </c>
      <c r="W28" s="39" t="str">
        <f t="shared" si="38"/>
        <v>RH</v>
      </c>
      <c r="X28" s="39" t="str">
        <f t="shared" si="38"/>
        <v>RH</v>
      </c>
      <c r="Y28" s="39" t="str">
        <f t="shared" si="38"/>
        <v/>
      </c>
      <c r="Z28" s="39" t="str">
        <f t="shared" si="38"/>
        <v/>
      </c>
      <c r="AA28" s="39" t="str">
        <f t="shared" si="38"/>
        <v/>
      </c>
      <c r="AB28" s="39" t="str">
        <f t="shared" si="38"/>
        <v>RH</v>
      </c>
      <c r="AC28" s="39" t="str">
        <f t="shared" si="38"/>
        <v/>
      </c>
      <c r="AD28" s="39" t="str">
        <f t="shared" si="38"/>
        <v>RH</v>
      </c>
      <c r="AE28" s="39" t="str">
        <f t="shared" si="38"/>
        <v>RH</v>
      </c>
      <c r="AF28" s="39" t="str">
        <f t="shared" si="38"/>
        <v/>
      </c>
      <c r="AG28" s="39" t="str">
        <f t="shared" si="38"/>
        <v/>
      </c>
      <c r="AH28" s="123"/>
      <c r="AI28" s="187">
        <f>COUNTIF(D28:AG28,"RTT")+'Mai 2020'!AJ28</f>
        <v>0</v>
      </c>
      <c r="AJ28" s="178">
        <f t="shared" si="12"/>
        <v>15</v>
      </c>
      <c r="AK28" s="92">
        <f>COUNTIF(D28:AG28,"CA")+'Mai 2020'!AL28</f>
        <v>0</v>
      </c>
      <c r="AL28" s="167">
        <f t="shared" si="13"/>
        <v>25</v>
      </c>
      <c r="AM28" s="310"/>
      <c r="AN28" s="92"/>
      <c r="AO28" s="81"/>
      <c r="AP28" s="81">
        <f t="shared" si="33"/>
        <v>0</v>
      </c>
      <c r="AQ28" s="95"/>
      <c r="AR28" s="77"/>
      <c r="AS28" s="64"/>
      <c r="AT28" s="64">
        <f t="shared" si="34"/>
        <v>0</v>
      </c>
      <c r="AU28" s="90"/>
      <c r="AV28" s="118">
        <f t="shared" ca="1" si="35"/>
        <v>0</v>
      </c>
      <c r="AW28" s="120">
        <f>COUNTIF(G28:AI28,"RF")+'Mai 2020'!AX28</f>
        <v>0</v>
      </c>
      <c r="AX28" s="162">
        <f t="shared" ca="1" si="14"/>
        <v>0</v>
      </c>
      <c r="AY28" s="92"/>
      <c r="AZ28" s="81"/>
      <c r="BA28" s="81">
        <f t="shared" si="36"/>
        <v>0</v>
      </c>
      <c r="BB28" s="167"/>
    </row>
    <row r="29" spans="1:54" ht="12" customHeight="1" thickBot="1" x14ac:dyDescent="0.3">
      <c r="A29" s="279"/>
      <c r="B29" s="135"/>
      <c r="C29" s="149"/>
      <c r="D29" s="119" t="str">
        <f t="shared" ref="D29:AG29" si="39">IF(OR(WEEKDAY(D3,2)=6,WEEKDAY(D3,2)=7,WEEKDAY(D3,2)=5),"RH","")</f>
        <v/>
      </c>
      <c r="E29" s="39" t="str">
        <f t="shared" si="39"/>
        <v/>
      </c>
      <c r="F29" s="39" t="str">
        <f t="shared" si="39"/>
        <v/>
      </c>
      <c r="G29" s="39" t="str">
        <f t="shared" si="39"/>
        <v/>
      </c>
      <c r="H29" s="39" t="str">
        <f t="shared" si="39"/>
        <v>RH</v>
      </c>
      <c r="I29" s="39" t="str">
        <f t="shared" si="39"/>
        <v>RH</v>
      </c>
      <c r="J29" s="39" t="str">
        <f t="shared" si="39"/>
        <v>RH</v>
      </c>
      <c r="K29" s="39" t="str">
        <f t="shared" si="39"/>
        <v/>
      </c>
      <c r="L29" s="39" t="str">
        <f t="shared" si="39"/>
        <v/>
      </c>
      <c r="M29" s="39" t="str">
        <f t="shared" si="39"/>
        <v/>
      </c>
      <c r="N29" s="39" t="str">
        <f t="shared" si="39"/>
        <v/>
      </c>
      <c r="O29" s="39" t="str">
        <f t="shared" si="39"/>
        <v>RH</v>
      </c>
      <c r="P29" s="39" t="str">
        <f t="shared" si="39"/>
        <v>RH</v>
      </c>
      <c r="Q29" s="39" t="str">
        <f t="shared" si="39"/>
        <v>RH</v>
      </c>
      <c r="R29" s="39" t="str">
        <f t="shared" si="39"/>
        <v/>
      </c>
      <c r="S29" s="39" t="str">
        <f t="shared" si="39"/>
        <v/>
      </c>
      <c r="T29" s="39" t="str">
        <f t="shared" si="39"/>
        <v/>
      </c>
      <c r="U29" s="39" t="str">
        <f t="shared" si="39"/>
        <v/>
      </c>
      <c r="V29" s="39" t="str">
        <f t="shared" si="39"/>
        <v>RH</v>
      </c>
      <c r="W29" s="39" t="str">
        <f t="shared" si="39"/>
        <v>RH</v>
      </c>
      <c r="X29" s="39" t="str">
        <f t="shared" si="39"/>
        <v>RH</v>
      </c>
      <c r="Y29" s="39" t="str">
        <f t="shared" si="39"/>
        <v/>
      </c>
      <c r="Z29" s="39" t="str">
        <f t="shared" si="39"/>
        <v/>
      </c>
      <c r="AA29" s="39" t="str">
        <f t="shared" si="39"/>
        <v/>
      </c>
      <c r="AB29" s="39" t="str">
        <f t="shared" si="39"/>
        <v/>
      </c>
      <c r="AC29" s="39" t="str">
        <f t="shared" si="39"/>
        <v>RH</v>
      </c>
      <c r="AD29" s="39" t="str">
        <f t="shared" si="39"/>
        <v>RH</v>
      </c>
      <c r="AE29" s="39" t="str">
        <f t="shared" si="39"/>
        <v>RH</v>
      </c>
      <c r="AF29" s="39" t="str">
        <f t="shared" si="39"/>
        <v/>
      </c>
      <c r="AG29" s="39" t="str">
        <f t="shared" si="39"/>
        <v/>
      </c>
      <c r="AH29" s="123"/>
      <c r="AI29" s="187">
        <f>COUNTIF(D29:AG29,"RTT")+'Mai 2020'!AJ29</f>
        <v>0</v>
      </c>
      <c r="AJ29" s="178">
        <f t="shared" si="12"/>
        <v>15</v>
      </c>
      <c r="AK29" s="92">
        <f>COUNTIF(D29:AG29,"CA")+'Mai 2020'!AL29</f>
        <v>0</v>
      </c>
      <c r="AL29" s="167">
        <f t="shared" si="13"/>
        <v>25</v>
      </c>
      <c r="AM29" s="310"/>
      <c r="AN29" s="92"/>
      <c r="AO29" s="81"/>
      <c r="AP29" s="81">
        <f t="shared" si="33"/>
        <v>0</v>
      </c>
      <c r="AQ29" s="95"/>
      <c r="AR29" s="77"/>
      <c r="AS29" s="64"/>
      <c r="AT29" s="64">
        <f t="shared" si="34"/>
        <v>0</v>
      </c>
      <c r="AU29" s="90"/>
      <c r="AV29" s="118">
        <f t="shared" ca="1" si="35"/>
        <v>0</v>
      </c>
      <c r="AW29" s="120">
        <f>COUNTIF(G29:AI29,"RF")+'Mai 2020'!AX29</f>
        <v>0</v>
      </c>
      <c r="AX29" s="162">
        <f t="shared" ca="1" si="14"/>
        <v>0</v>
      </c>
      <c r="AY29" s="92"/>
      <c r="AZ29" s="81"/>
      <c r="BA29" s="81">
        <f t="shared" si="36"/>
        <v>0</v>
      </c>
      <c r="BB29" s="167"/>
    </row>
    <row r="30" spans="1:54" ht="12" customHeight="1" x14ac:dyDescent="0.25">
      <c r="A30" s="280" t="s">
        <v>45</v>
      </c>
      <c r="B30" s="135">
        <v>14</v>
      </c>
      <c r="C30" s="149"/>
      <c r="D30" s="119" t="str">
        <f t="shared" ref="D30:AG30" si="40">IF(OR(WEEKDAY(D3,2)=6,WEEKDAY(D3,2)=7,WEEKDAY(D3,2)=2),"RH","")</f>
        <v/>
      </c>
      <c r="E30" s="39" t="str">
        <f t="shared" si="40"/>
        <v>RH</v>
      </c>
      <c r="F30" s="39" t="str">
        <f t="shared" si="40"/>
        <v/>
      </c>
      <c r="G30" s="39" t="str">
        <f t="shared" si="40"/>
        <v/>
      </c>
      <c r="H30" s="39" t="str">
        <f t="shared" si="40"/>
        <v/>
      </c>
      <c r="I30" s="39" t="str">
        <f t="shared" si="40"/>
        <v>RH</v>
      </c>
      <c r="J30" s="39" t="str">
        <f t="shared" si="40"/>
        <v>RH</v>
      </c>
      <c r="K30" s="39" t="str">
        <f t="shared" si="40"/>
        <v/>
      </c>
      <c r="L30" s="39" t="str">
        <f t="shared" si="40"/>
        <v>RH</v>
      </c>
      <c r="M30" s="39" t="str">
        <f t="shared" si="40"/>
        <v/>
      </c>
      <c r="N30" s="39" t="str">
        <f t="shared" si="40"/>
        <v/>
      </c>
      <c r="O30" s="39" t="str">
        <f t="shared" si="40"/>
        <v/>
      </c>
      <c r="P30" s="39" t="str">
        <f t="shared" si="40"/>
        <v>RH</v>
      </c>
      <c r="Q30" s="39" t="str">
        <f t="shared" si="40"/>
        <v>RH</v>
      </c>
      <c r="R30" s="39" t="str">
        <f t="shared" si="40"/>
        <v/>
      </c>
      <c r="S30" s="39" t="str">
        <f t="shared" si="40"/>
        <v>RH</v>
      </c>
      <c r="T30" s="39" t="str">
        <f t="shared" si="40"/>
        <v/>
      </c>
      <c r="U30" s="39" t="str">
        <f t="shared" si="40"/>
        <v/>
      </c>
      <c r="V30" s="39" t="str">
        <f t="shared" si="40"/>
        <v/>
      </c>
      <c r="W30" s="39" t="str">
        <f t="shared" si="40"/>
        <v>RH</v>
      </c>
      <c r="X30" s="39" t="str">
        <f t="shared" si="40"/>
        <v>RH</v>
      </c>
      <c r="Y30" s="39" t="str">
        <f t="shared" si="40"/>
        <v/>
      </c>
      <c r="Z30" s="39" t="str">
        <f t="shared" si="40"/>
        <v>RH</v>
      </c>
      <c r="AA30" s="39" t="str">
        <f t="shared" si="40"/>
        <v/>
      </c>
      <c r="AB30" s="39" t="str">
        <f t="shared" si="40"/>
        <v/>
      </c>
      <c r="AC30" s="39" t="str">
        <f t="shared" si="40"/>
        <v/>
      </c>
      <c r="AD30" s="39" t="str">
        <f t="shared" si="40"/>
        <v>RH</v>
      </c>
      <c r="AE30" s="39" t="str">
        <f t="shared" si="40"/>
        <v>RH</v>
      </c>
      <c r="AF30" s="39" t="str">
        <f t="shared" si="40"/>
        <v/>
      </c>
      <c r="AG30" s="39" t="str">
        <f t="shared" si="40"/>
        <v>RH</v>
      </c>
      <c r="AH30" s="123"/>
      <c r="AI30" s="187">
        <f>COUNTIF(D30:AG30,"RTT")+'Mai 2020'!AJ30</f>
        <v>0</v>
      </c>
      <c r="AJ30" s="178">
        <f t="shared" si="12"/>
        <v>15</v>
      </c>
      <c r="AK30" s="92">
        <f>COUNTIF(D30:AG30,"CA")+'Mai 2020'!AL30</f>
        <v>0</v>
      </c>
      <c r="AL30" s="167">
        <f t="shared" si="13"/>
        <v>25</v>
      </c>
      <c r="AM30" s="310"/>
      <c r="AN30" s="92"/>
      <c r="AO30" s="81"/>
      <c r="AP30" s="81">
        <f t="shared" si="33"/>
        <v>0</v>
      </c>
      <c r="AQ30" s="95"/>
      <c r="AR30" s="77"/>
      <c r="AS30" s="64"/>
      <c r="AT30" s="64">
        <f t="shared" si="34"/>
        <v>0</v>
      </c>
      <c r="AU30" s="90"/>
      <c r="AV30" s="118">
        <f t="shared" ca="1" si="35"/>
        <v>0</v>
      </c>
      <c r="AW30" s="120">
        <f>COUNTIF(G30:AI30,"RF")+'Mai 2020'!AX30</f>
        <v>0</v>
      </c>
      <c r="AX30" s="162">
        <f t="shared" ca="1" si="14"/>
        <v>0</v>
      </c>
      <c r="AY30" s="92"/>
      <c r="AZ30" s="81"/>
      <c r="BA30" s="81">
        <f t="shared" si="36"/>
        <v>0</v>
      </c>
      <c r="BB30" s="167"/>
    </row>
    <row r="31" spans="1:54" ht="12" customHeight="1" x14ac:dyDescent="0.25">
      <c r="A31" s="280"/>
      <c r="B31" s="135">
        <v>15</v>
      </c>
      <c r="C31" s="145"/>
      <c r="D31" s="119" t="str">
        <f t="shared" ref="D31:AG31" si="41">IF(OR(WEEKDAY(D3,2)=6,WEEKDAY(D3,2)=7,WEEKDAY(D3,2)=5),"RH","")</f>
        <v/>
      </c>
      <c r="E31" s="39" t="str">
        <f t="shared" si="41"/>
        <v/>
      </c>
      <c r="F31" s="39" t="str">
        <f t="shared" si="41"/>
        <v/>
      </c>
      <c r="G31" s="39" t="str">
        <f t="shared" si="41"/>
        <v/>
      </c>
      <c r="H31" s="39" t="str">
        <f t="shared" si="41"/>
        <v>RH</v>
      </c>
      <c r="I31" s="39" t="str">
        <f t="shared" si="41"/>
        <v>RH</v>
      </c>
      <c r="J31" s="39" t="str">
        <f t="shared" si="41"/>
        <v>RH</v>
      </c>
      <c r="K31" s="39" t="str">
        <f t="shared" si="41"/>
        <v/>
      </c>
      <c r="L31" s="39" t="str">
        <f t="shared" si="41"/>
        <v/>
      </c>
      <c r="M31" s="39" t="str">
        <f t="shared" si="41"/>
        <v/>
      </c>
      <c r="N31" s="39" t="str">
        <f t="shared" si="41"/>
        <v/>
      </c>
      <c r="O31" s="39" t="str">
        <f t="shared" si="41"/>
        <v>RH</v>
      </c>
      <c r="P31" s="39" t="str">
        <f t="shared" si="41"/>
        <v>RH</v>
      </c>
      <c r="Q31" s="39" t="str">
        <f t="shared" si="41"/>
        <v>RH</v>
      </c>
      <c r="R31" s="39" t="str">
        <f t="shared" si="41"/>
        <v/>
      </c>
      <c r="S31" s="39" t="str">
        <f t="shared" si="41"/>
        <v/>
      </c>
      <c r="T31" s="39" t="str">
        <f t="shared" si="41"/>
        <v/>
      </c>
      <c r="U31" s="39" t="str">
        <f t="shared" si="41"/>
        <v/>
      </c>
      <c r="V31" s="39" t="str">
        <f t="shared" si="41"/>
        <v>RH</v>
      </c>
      <c r="W31" s="39" t="str">
        <f t="shared" si="41"/>
        <v>RH</v>
      </c>
      <c r="X31" s="39" t="str">
        <f t="shared" si="41"/>
        <v>RH</v>
      </c>
      <c r="Y31" s="39" t="str">
        <f t="shared" si="41"/>
        <v/>
      </c>
      <c r="Z31" s="39" t="str">
        <f t="shared" si="41"/>
        <v/>
      </c>
      <c r="AA31" s="39" t="str">
        <f t="shared" si="41"/>
        <v/>
      </c>
      <c r="AB31" s="39" t="str">
        <f t="shared" si="41"/>
        <v/>
      </c>
      <c r="AC31" s="39" t="str">
        <f t="shared" si="41"/>
        <v>RH</v>
      </c>
      <c r="AD31" s="39" t="str">
        <f t="shared" si="41"/>
        <v>RH</v>
      </c>
      <c r="AE31" s="39" t="str">
        <f t="shared" si="41"/>
        <v>RH</v>
      </c>
      <c r="AF31" s="39" t="str">
        <f t="shared" si="41"/>
        <v/>
      </c>
      <c r="AG31" s="39" t="str">
        <f t="shared" si="41"/>
        <v/>
      </c>
      <c r="AH31" s="123"/>
      <c r="AI31" s="187">
        <f>COUNTIF(D31:AG31,"RTT")+'Mai 2020'!AJ31</f>
        <v>0</v>
      </c>
      <c r="AJ31" s="178">
        <f t="shared" si="12"/>
        <v>15</v>
      </c>
      <c r="AK31" s="92">
        <f>COUNTIF(D31:AG31,"CA")+'Mai 2020'!AL31</f>
        <v>0</v>
      </c>
      <c r="AL31" s="167">
        <f t="shared" si="13"/>
        <v>25</v>
      </c>
      <c r="AM31" s="310"/>
      <c r="AN31" s="92"/>
      <c r="AO31" s="81"/>
      <c r="AP31" s="81">
        <f t="shared" si="33"/>
        <v>0</v>
      </c>
      <c r="AQ31" s="95"/>
      <c r="AR31" s="77"/>
      <c r="AS31" s="64"/>
      <c r="AT31" s="64">
        <f t="shared" si="34"/>
        <v>0</v>
      </c>
      <c r="AU31" s="90"/>
      <c r="AV31" s="118">
        <f t="shared" ca="1" si="35"/>
        <v>0</v>
      </c>
      <c r="AW31" s="120">
        <f>COUNTIF(G31:AI31,"RF")+'Mai 2020'!AX31</f>
        <v>0</v>
      </c>
      <c r="AX31" s="162">
        <f t="shared" ca="1" si="14"/>
        <v>0</v>
      </c>
      <c r="AY31" s="92"/>
      <c r="AZ31" s="81"/>
      <c r="BA31" s="81">
        <f t="shared" si="36"/>
        <v>0</v>
      </c>
      <c r="BB31" s="167"/>
    </row>
    <row r="32" spans="1:54" ht="12" customHeight="1" x14ac:dyDescent="0.25">
      <c r="A32" s="280"/>
      <c r="B32" s="135">
        <v>16</v>
      </c>
      <c r="C32" s="145"/>
      <c r="D32" s="119" t="str">
        <f t="shared" ref="D32:AG32" si="42">IF(OR(WEEKDAY(D3,2)=6,WEEKDAY(D3,2)=7,WEEKDAY(D3,2)=4),"RH","")</f>
        <v/>
      </c>
      <c r="E32" s="39" t="str">
        <f t="shared" si="42"/>
        <v/>
      </c>
      <c r="F32" s="39" t="str">
        <f t="shared" si="42"/>
        <v/>
      </c>
      <c r="G32" s="39" t="str">
        <f t="shared" si="42"/>
        <v>RH</v>
      </c>
      <c r="H32" s="39" t="str">
        <f t="shared" si="42"/>
        <v/>
      </c>
      <c r="I32" s="39" t="str">
        <f t="shared" si="42"/>
        <v>RH</v>
      </c>
      <c r="J32" s="39" t="str">
        <f t="shared" si="42"/>
        <v>RH</v>
      </c>
      <c r="K32" s="39" t="str">
        <f t="shared" si="42"/>
        <v/>
      </c>
      <c r="L32" s="39" t="str">
        <f t="shared" si="42"/>
        <v/>
      </c>
      <c r="M32" s="39" t="str">
        <f t="shared" si="42"/>
        <v/>
      </c>
      <c r="N32" s="39" t="str">
        <f t="shared" si="42"/>
        <v>RH</v>
      </c>
      <c r="O32" s="39" t="str">
        <f t="shared" si="42"/>
        <v/>
      </c>
      <c r="P32" s="39" t="str">
        <f t="shared" si="42"/>
        <v>RH</v>
      </c>
      <c r="Q32" s="39" t="str">
        <f t="shared" si="42"/>
        <v>RH</v>
      </c>
      <c r="R32" s="39" t="str">
        <f t="shared" si="42"/>
        <v/>
      </c>
      <c r="S32" s="39" t="str">
        <f t="shared" si="42"/>
        <v/>
      </c>
      <c r="T32" s="39" t="str">
        <f t="shared" si="42"/>
        <v/>
      </c>
      <c r="U32" s="39" t="str">
        <f t="shared" si="42"/>
        <v>RH</v>
      </c>
      <c r="V32" s="39" t="str">
        <f t="shared" si="42"/>
        <v/>
      </c>
      <c r="W32" s="39" t="str">
        <f t="shared" si="42"/>
        <v>RH</v>
      </c>
      <c r="X32" s="39" t="str">
        <f t="shared" si="42"/>
        <v>RH</v>
      </c>
      <c r="Y32" s="39" t="str">
        <f t="shared" si="42"/>
        <v/>
      </c>
      <c r="Z32" s="39" t="str">
        <f t="shared" si="42"/>
        <v/>
      </c>
      <c r="AA32" s="39" t="str">
        <f t="shared" si="42"/>
        <v/>
      </c>
      <c r="AB32" s="39" t="str">
        <f t="shared" si="42"/>
        <v>RH</v>
      </c>
      <c r="AC32" s="39" t="str">
        <f t="shared" si="42"/>
        <v/>
      </c>
      <c r="AD32" s="39" t="str">
        <f t="shared" si="42"/>
        <v>RH</v>
      </c>
      <c r="AE32" s="39" t="str">
        <f t="shared" si="42"/>
        <v>RH</v>
      </c>
      <c r="AF32" s="39" t="str">
        <f t="shared" si="42"/>
        <v/>
      </c>
      <c r="AG32" s="39" t="str">
        <f t="shared" si="42"/>
        <v/>
      </c>
      <c r="AH32" s="123"/>
      <c r="AI32" s="187">
        <f>COUNTIF(D32:AG32,"RTT")+'Mai 2020'!AJ32</f>
        <v>0</v>
      </c>
      <c r="AJ32" s="178">
        <f t="shared" si="12"/>
        <v>15</v>
      </c>
      <c r="AK32" s="92">
        <f>COUNTIF(D32:AG32,"CA")+'Mai 2020'!AL32</f>
        <v>0</v>
      </c>
      <c r="AL32" s="167">
        <f t="shared" si="13"/>
        <v>25</v>
      </c>
      <c r="AM32" s="310"/>
      <c r="AN32" s="92"/>
      <c r="AO32" s="81"/>
      <c r="AP32" s="81">
        <f t="shared" si="33"/>
        <v>0</v>
      </c>
      <c r="AQ32" s="95"/>
      <c r="AR32" s="77"/>
      <c r="AS32" s="64"/>
      <c r="AT32" s="64">
        <f t="shared" si="34"/>
        <v>0</v>
      </c>
      <c r="AU32" s="90"/>
      <c r="AV32" s="118">
        <f t="shared" ca="1" si="35"/>
        <v>0</v>
      </c>
      <c r="AW32" s="120">
        <f>COUNTIF(G32:AI32,"RF")+'Mai 2020'!AX32</f>
        <v>0</v>
      </c>
      <c r="AX32" s="162">
        <f t="shared" ca="1" si="14"/>
        <v>0</v>
      </c>
      <c r="AY32" s="92"/>
      <c r="AZ32" s="81"/>
      <c r="BA32" s="81">
        <f t="shared" si="36"/>
        <v>0</v>
      </c>
      <c r="BB32" s="167"/>
    </row>
    <row r="33" spans="1:54" s="6" customFormat="1" ht="12" customHeight="1" thickBot="1" x14ac:dyDescent="0.3">
      <c r="A33" s="281"/>
      <c r="B33" s="135">
        <v>17</v>
      </c>
      <c r="C33" s="145"/>
      <c r="D33" s="119" t="str">
        <f t="shared" ref="D33:AG33" si="43">IF(OR(WEEKDAY(D3,2)=6,WEEKDAY(D3,2)=7,WEEKDAY(D3,2)=2),"RH","")</f>
        <v/>
      </c>
      <c r="E33" s="39" t="str">
        <f t="shared" si="43"/>
        <v>RH</v>
      </c>
      <c r="F33" s="39" t="str">
        <f t="shared" si="43"/>
        <v/>
      </c>
      <c r="G33" s="39" t="str">
        <f t="shared" si="43"/>
        <v/>
      </c>
      <c r="H33" s="39" t="str">
        <f t="shared" si="43"/>
        <v/>
      </c>
      <c r="I33" s="39" t="str">
        <f t="shared" si="43"/>
        <v>RH</v>
      </c>
      <c r="J33" s="39" t="str">
        <f t="shared" si="43"/>
        <v>RH</v>
      </c>
      <c r="K33" s="39" t="str">
        <f t="shared" si="43"/>
        <v/>
      </c>
      <c r="L33" s="39" t="str">
        <f t="shared" si="43"/>
        <v>RH</v>
      </c>
      <c r="M33" s="39" t="str">
        <f t="shared" si="43"/>
        <v/>
      </c>
      <c r="N33" s="39" t="str">
        <f t="shared" si="43"/>
        <v/>
      </c>
      <c r="O33" s="39" t="str">
        <f t="shared" si="43"/>
        <v/>
      </c>
      <c r="P33" s="39" t="str">
        <f t="shared" si="43"/>
        <v>RH</v>
      </c>
      <c r="Q33" s="39" t="str">
        <f t="shared" si="43"/>
        <v>RH</v>
      </c>
      <c r="R33" s="39" t="str">
        <f t="shared" si="43"/>
        <v/>
      </c>
      <c r="S33" s="39" t="str">
        <f t="shared" si="43"/>
        <v>RH</v>
      </c>
      <c r="T33" s="39" t="str">
        <f t="shared" si="43"/>
        <v/>
      </c>
      <c r="U33" s="39" t="str">
        <f t="shared" si="43"/>
        <v/>
      </c>
      <c r="V33" s="39" t="str">
        <f t="shared" si="43"/>
        <v/>
      </c>
      <c r="W33" s="39" t="str">
        <f t="shared" si="43"/>
        <v>RH</v>
      </c>
      <c r="X33" s="39" t="str">
        <f t="shared" si="43"/>
        <v>RH</v>
      </c>
      <c r="Y33" s="39" t="str">
        <f t="shared" si="43"/>
        <v/>
      </c>
      <c r="Z33" s="39" t="str">
        <f t="shared" si="43"/>
        <v>RH</v>
      </c>
      <c r="AA33" s="39" t="str">
        <f t="shared" si="43"/>
        <v/>
      </c>
      <c r="AB33" s="39" t="str">
        <f t="shared" si="43"/>
        <v/>
      </c>
      <c r="AC33" s="39" t="str">
        <f t="shared" si="43"/>
        <v/>
      </c>
      <c r="AD33" s="39" t="str">
        <f t="shared" si="43"/>
        <v>RH</v>
      </c>
      <c r="AE33" s="39" t="str">
        <f t="shared" si="43"/>
        <v>RH</v>
      </c>
      <c r="AF33" s="39" t="str">
        <f t="shared" si="43"/>
        <v/>
      </c>
      <c r="AG33" s="39" t="str">
        <f t="shared" si="43"/>
        <v>RH</v>
      </c>
      <c r="AH33" s="123"/>
      <c r="AI33" s="187">
        <f>COUNTIF(D33:AG33,"RTT")+'Mai 2020'!AJ33</f>
        <v>0</v>
      </c>
      <c r="AJ33" s="178">
        <f t="shared" si="12"/>
        <v>15</v>
      </c>
      <c r="AK33" s="92">
        <f>COUNTIF(D33:AG33,"CA")+'Mai 2020'!AL33</f>
        <v>0</v>
      </c>
      <c r="AL33" s="167">
        <f t="shared" si="13"/>
        <v>25</v>
      </c>
      <c r="AM33" s="310"/>
      <c r="AN33" s="92"/>
      <c r="AO33" s="81"/>
      <c r="AP33" s="81">
        <f t="shared" si="33"/>
        <v>0</v>
      </c>
      <c r="AQ33" s="95"/>
      <c r="AR33" s="77"/>
      <c r="AS33" s="64"/>
      <c r="AT33" s="64">
        <f t="shared" si="34"/>
        <v>0</v>
      </c>
      <c r="AU33" s="90"/>
      <c r="AV33" s="118">
        <f t="shared" ca="1" si="35"/>
        <v>0</v>
      </c>
      <c r="AW33" s="120">
        <f>COUNTIF(G33:AI33,"RF")+'Mai 2020'!AX33</f>
        <v>0</v>
      </c>
      <c r="AX33" s="162">
        <f t="shared" ca="1" si="14"/>
        <v>0</v>
      </c>
      <c r="AY33" s="92"/>
      <c r="AZ33" s="81"/>
      <c r="BA33" s="81">
        <f t="shared" si="36"/>
        <v>0</v>
      </c>
      <c r="BB33" s="167"/>
    </row>
    <row r="34" spans="1:54" ht="1.5" customHeight="1" x14ac:dyDescent="0.25">
      <c r="A34" s="34"/>
      <c r="B34" s="135"/>
      <c r="C34" s="145"/>
      <c r="D34" s="11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123"/>
      <c r="AI34" s="187">
        <f>COUNTIF(D34:AG34,"RTT")+'Mai 2020'!AJ34</f>
        <v>0</v>
      </c>
      <c r="AJ34" s="178"/>
      <c r="AK34" s="92">
        <f>COUNTIF(D34:AG34,"CA")+'Mai 2020'!AL34</f>
        <v>0</v>
      </c>
      <c r="AL34" s="167"/>
      <c r="AM34" s="310"/>
      <c r="AN34" s="92"/>
      <c r="AO34" s="81"/>
      <c r="AP34" s="81"/>
      <c r="AQ34" s="95"/>
      <c r="AR34" s="77"/>
      <c r="AS34" s="64"/>
      <c r="AT34" s="64"/>
      <c r="AU34" s="90"/>
      <c r="AV34" s="118"/>
      <c r="AW34" s="120">
        <f>COUNTIF(G34:AI34,"RF")+'Mai 2020'!AX34</f>
        <v>0</v>
      </c>
      <c r="AX34" s="163"/>
      <c r="AY34" s="92"/>
      <c r="AZ34" s="81"/>
      <c r="BA34" s="81"/>
      <c r="BB34" s="167"/>
    </row>
    <row r="35" spans="1:54" ht="12" customHeight="1" x14ac:dyDescent="0.25">
      <c r="A35" s="282" t="s">
        <v>46</v>
      </c>
      <c r="B35" s="132">
        <v>18</v>
      </c>
      <c r="C35" s="145"/>
      <c r="D35" s="119" t="str">
        <f>IF(OR(WEEKDAY(D3,2)=6,WEEKDAY(D3,2)=7,WEEKDAY(D3,2)=3),"RH","")</f>
        <v/>
      </c>
      <c r="E35" s="39" t="str">
        <f t="shared" ref="E35:AG35" si="44">IF(OR(WEEKDAY(E3,2)=6,WEEKDAY(E3,2)=7,WEEKDAY(E3,2)=3),"RH","")</f>
        <v/>
      </c>
      <c r="F35" s="39" t="str">
        <f t="shared" si="44"/>
        <v>RH</v>
      </c>
      <c r="G35" s="39" t="str">
        <f t="shared" si="44"/>
        <v/>
      </c>
      <c r="H35" s="39" t="str">
        <f t="shared" si="44"/>
        <v/>
      </c>
      <c r="I35" s="39" t="str">
        <f t="shared" si="44"/>
        <v>RH</v>
      </c>
      <c r="J35" s="39" t="str">
        <f t="shared" si="44"/>
        <v>RH</v>
      </c>
      <c r="K35" s="39" t="str">
        <f t="shared" si="44"/>
        <v/>
      </c>
      <c r="L35" s="39" t="str">
        <f t="shared" si="44"/>
        <v/>
      </c>
      <c r="M35" s="39" t="str">
        <f t="shared" si="44"/>
        <v>RH</v>
      </c>
      <c r="N35" s="39" t="str">
        <f t="shared" si="44"/>
        <v/>
      </c>
      <c r="O35" s="39" t="str">
        <f t="shared" si="44"/>
        <v/>
      </c>
      <c r="P35" s="39" t="str">
        <f t="shared" si="44"/>
        <v>RH</v>
      </c>
      <c r="Q35" s="39" t="str">
        <f t="shared" si="44"/>
        <v>RH</v>
      </c>
      <c r="R35" s="39" t="str">
        <f t="shared" si="44"/>
        <v/>
      </c>
      <c r="S35" s="39" t="str">
        <f t="shared" si="44"/>
        <v/>
      </c>
      <c r="T35" s="39" t="str">
        <f t="shared" si="44"/>
        <v>RH</v>
      </c>
      <c r="U35" s="39" t="str">
        <f t="shared" si="44"/>
        <v/>
      </c>
      <c r="V35" s="39" t="str">
        <f t="shared" si="44"/>
        <v/>
      </c>
      <c r="W35" s="39" t="str">
        <f t="shared" si="44"/>
        <v>RH</v>
      </c>
      <c r="X35" s="39" t="str">
        <f t="shared" si="44"/>
        <v>RH</v>
      </c>
      <c r="Y35" s="39" t="str">
        <f t="shared" si="44"/>
        <v/>
      </c>
      <c r="Z35" s="39" t="str">
        <f t="shared" si="44"/>
        <v/>
      </c>
      <c r="AA35" s="39" t="str">
        <f t="shared" si="44"/>
        <v>RH</v>
      </c>
      <c r="AB35" s="39" t="str">
        <f t="shared" si="44"/>
        <v/>
      </c>
      <c r="AC35" s="39" t="str">
        <f t="shared" si="44"/>
        <v/>
      </c>
      <c r="AD35" s="39" t="str">
        <f t="shared" si="44"/>
        <v>RH</v>
      </c>
      <c r="AE35" s="39" t="str">
        <f t="shared" si="44"/>
        <v>RH</v>
      </c>
      <c r="AF35" s="39" t="str">
        <f t="shared" si="44"/>
        <v/>
      </c>
      <c r="AG35" s="39" t="str">
        <f t="shared" si="44"/>
        <v/>
      </c>
      <c r="AH35" s="123"/>
      <c r="AI35" s="187">
        <f>COUNTIF(D35:AG35,"RTT")+'Mai 2020'!AJ35</f>
        <v>0</v>
      </c>
      <c r="AJ35" s="178">
        <f>0 -(AI35)</f>
        <v>0</v>
      </c>
      <c r="AK35" s="92">
        <f>COUNTIF(D35:AG35,"CA")+'Mai 2020'!AL35</f>
        <v>0</v>
      </c>
      <c r="AL35" s="167">
        <f t="shared" si="13"/>
        <v>25</v>
      </c>
      <c r="AM35" s="310"/>
      <c r="AN35" s="92"/>
      <c r="AO35" s="81"/>
      <c r="AP35" s="81">
        <f>COUNTIF(E35:AF35,"HS")</f>
        <v>0</v>
      </c>
      <c r="AQ35" s="95"/>
      <c r="AR35" s="77"/>
      <c r="AS35" s="64"/>
      <c r="AT35" s="64">
        <f>COUNTIF(G35:AG35,"jdf")</f>
        <v>0</v>
      </c>
      <c r="AU35" s="90"/>
      <c r="AV35" s="118">
        <f ca="1">jaunesNum(B35:AG35)</f>
        <v>0</v>
      </c>
      <c r="AW35" s="120">
        <f>COUNTIF(G35:AI35,"RF")+'Mai 2020'!AX35</f>
        <v>0</v>
      </c>
      <c r="AX35" s="162">
        <f t="shared" ca="1" si="14"/>
        <v>0</v>
      </c>
      <c r="AY35" s="92"/>
      <c r="AZ35" s="81"/>
      <c r="BA35" s="81">
        <f>COUNTIF(K35:AK35,"FR")</f>
        <v>0</v>
      </c>
      <c r="BB35" s="167"/>
    </row>
    <row r="36" spans="1:54" ht="12" customHeight="1" x14ac:dyDescent="0.25">
      <c r="A36" s="282"/>
      <c r="B36" s="136">
        <v>19</v>
      </c>
      <c r="C36" s="151"/>
      <c r="D36" s="119" t="str">
        <f t="shared" ref="D36:AG36" si="45">IF(OR(WEEKDAY(D3,2)=6,WEEKDAY(D3,2)=7,WEEKDAY(D3,2)=5),"RH","")</f>
        <v/>
      </c>
      <c r="E36" s="39" t="str">
        <f t="shared" si="45"/>
        <v/>
      </c>
      <c r="F36" s="39" t="str">
        <f t="shared" si="45"/>
        <v/>
      </c>
      <c r="G36" s="39" t="str">
        <f t="shared" si="45"/>
        <v/>
      </c>
      <c r="H36" s="39" t="str">
        <f t="shared" si="45"/>
        <v>RH</v>
      </c>
      <c r="I36" s="39" t="str">
        <f t="shared" si="45"/>
        <v>RH</v>
      </c>
      <c r="J36" s="39" t="str">
        <f t="shared" si="45"/>
        <v>RH</v>
      </c>
      <c r="K36" s="39" t="str">
        <f t="shared" si="45"/>
        <v/>
      </c>
      <c r="L36" s="39" t="str">
        <f t="shared" si="45"/>
        <v/>
      </c>
      <c r="M36" s="39" t="str">
        <f t="shared" si="45"/>
        <v/>
      </c>
      <c r="N36" s="39" t="str">
        <f t="shared" si="45"/>
        <v/>
      </c>
      <c r="O36" s="39" t="str">
        <f t="shared" si="45"/>
        <v>RH</v>
      </c>
      <c r="P36" s="39" t="str">
        <f t="shared" si="45"/>
        <v>RH</v>
      </c>
      <c r="Q36" s="39" t="str">
        <f t="shared" si="45"/>
        <v>RH</v>
      </c>
      <c r="R36" s="39" t="str">
        <f t="shared" si="45"/>
        <v/>
      </c>
      <c r="S36" s="39" t="str">
        <f t="shared" si="45"/>
        <v/>
      </c>
      <c r="T36" s="39" t="str">
        <f t="shared" si="45"/>
        <v/>
      </c>
      <c r="U36" s="39" t="str">
        <f t="shared" si="45"/>
        <v/>
      </c>
      <c r="V36" s="39" t="str">
        <f t="shared" si="45"/>
        <v>RH</v>
      </c>
      <c r="W36" s="39" t="str">
        <f t="shared" si="45"/>
        <v>RH</v>
      </c>
      <c r="X36" s="39" t="str">
        <f t="shared" si="45"/>
        <v>RH</v>
      </c>
      <c r="Y36" s="39" t="str">
        <f t="shared" si="45"/>
        <v/>
      </c>
      <c r="Z36" s="39" t="str">
        <f t="shared" si="45"/>
        <v/>
      </c>
      <c r="AA36" s="39" t="str">
        <f t="shared" si="45"/>
        <v/>
      </c>
      <c r="AB36" s="39" t="str">
        <f t="shared" si="45"/>
        <v/>
      </c>
      <c r="AC36" s="39" t="str">
        <f t="shared" si="45"/>
        <v>RH</v>
      </c>
      <c r="AD36" s="39" t="str">
        <f t="shared" si="45"/>
        <v>RH</v>
      </c>
      <c r="AE36" s="39" t="str">
        <f t="shared" si="45"/>
        <v>RH</v>
      </c>
      <c r="AF36" s="39" t="str">
        <f t="shared" si="45"/>
        <v/>
      </c>
      <c r="AG36" s="39" t="str">
        <f t="shared" si="45"/>
        <v/>
      </c>
      <c r="AH36" s="123"/>
      <c r="AI36" s="187">
        <f>COUNTIF(D36:AG36,"RTT")+'Mai 2020'!AJ36</f>
        <v>0</v>
      </c>
      <c r="AJ36" s="178">
        <f t="shared" si="12"/>
        <v>15</v>
      </c>
      <c r="AK36" s="92">
        <f>COUNTIF(D36:AG36,"CA")+'Mai 2020'!AL36</f>
        <v>0</v>
      </c>
      <c r="AL36" s="167">
        <f t="shared" si="13"/>
        <v>25</v>
      </c>
      <c r="AM36" s="310"/>
      <c r="AN36" s="92"/>
      <c r="AO36" s="81"/>
      <c r="AP36" s="81">
        <f>COUNTIF(E36:AF36,"HS")</f>
        <v>0</v>
      </c>
      <c r="AQ36" s="95"/>
      <c r="AR36" s="77"/>
      <c r="AS36" s="64"/>
      <c r="AT36" s="64">
        <f>COUNTIF(G36:AG36,"jdf")</f>
        <v>0</v>
      </c>
      <c r="AU36" s="90"/>
      <c r="AV36" s="118">
        <f ca="1">jaunesNum(B36:AG36)</f>
        <v>0</v>
      </c>
      <c r="AW36" s="120">
        <f>COUNTIF(G36:AI36,"RF")+'Mai 2020'!AX36</f>
        <v>0</v>
      </c>
      <c r="AX36" s="162">
        <f t="shared" ca="1" si="14"/>
        <v>0</v>
      </c>
      <c r="AY36" s="92"/>
      <c r="AZ36" s="81"/>
      <c r="BA36" s="81">
        <f>COUNTIF(K36:AK36,"FR")</f>
        <v>0</v>
      </c>
      <c r="BB36" s="167"/>
    </row>
    <row r="37" spans="1:54" s="6" customFormat="1" ht="12" customHeight="1" x14ac:dyDescent="0.25">
      <c r="A37" s="282"/>
      <c r="B37" s="136"/>
      <c r="C37" s="145"/>
      <c r="D37" s="119" t="str">
        <f t="shared" ref="D37:AG37" si="46">IF(OR(WEEKDAY(D3,2)=6,WEEKDAY(D3,2)=7,WEEKDAY(D3,2)=1),"RH","")</f>
        <v>RH</v>
      </c>
      <c r="E37" s="39" t="str">
        <f t="shared" si="46"/>
        <v/>
      </c>
      <c r="F37" s="39" t="str">
        <f t="shared" si="46"/>
        <v/>
      </c>
      <c r="G37" s="39" t="str">
        <f t="shared" si="46"/>
        <v/>
      </c>
      <c r="H37" s="39" t="str">
        <f t="shared" si="46"/>
        <v/>
      </c>
      <c r="I37" s="39" t="str">
        <f t="shared" si="46"/>
        <v>RH</v>
      </c>
      <c r="J37" s="39" t="str">
        <f t="shared" si="46"/>
        <v>RH</v>
      </c>
      <c r="K37" s="39" t="str">
        <f t="shared" si="46"/>
        <v>RH</v>
      </c>
      <c r="L37" s="39" t="str">
        <f t="shared" si="46"/>
        <v/>
      </c>
      <c r="M37" s="39" t="str">
        <f t="shared" si="46"/>
        <v/>
      </c>
      <c r="N37" s="39" t="str">
        <f t="shared" si="46"/>
        <v/>
      </c>
      <c r="O37" s="39" t="str">
        <f t="shared" si="46"/>
        <v/>
      </c>
      <c r="P37" s="39" t="str">
        <f t="shared" si="46"/>
        <v>RH</v>
      </c>
      <c r="Q37" s="39" t="str">
        <f t="shared" si="46"/>
        <v>RH</v>
      </c>
      <c r="R37" s="39" t="str">
        <f t="shared" si="46"/>
        <v>RH</v>
      </c>
      <c r="S37" s="39" t="str">
        <f t="shared" si="46"/>
        <v/>
      </c>
      <c r="T37" s="39" t="str">
        <f t="shared" si="46"/>
        <v/>
      </c>
      <c r="U37" s="39" t="str">
        <f t="shared" si="46"/>
        <v/>
      </c>
      <c r="V37" s="39" t="str">
        <f t="shared" si="46"/>
        <v/>
      </c>
      <c r="W37" s="39" t="str">
        <f t="shared" si="46"/>
        <v>RH</v>
      </c>
      <c r="X37" s="39" t="str">
        <f t="shared" si="46"/>
        <v>RH</v>
      </c>
      <c r="Y37" s="39" t="str">
        <f t="shared" si="46"/>
        <v>RH</v>
      </c>
      <c r="Z37" s="39" t="str">
        <f t="shared" si="46"/>
        <v/>
      </c>
      <c r="AA37" s="39" t="str">
        <f t="shared" si="46"/>
        <v/>
      </c>
      <c r="AB37" s="39" t="str">
        <f t="shared" si="46"/>
        <v/>
      </c>
      <c r="AC37" s="39" t="str">
        <f t="shared" si="46"/>
        <v/>
      </c>
      <c r="AD37" s="39" t="str">
        <f t="shared" si="46"/>
        <v>RH</v>
      </c>
      <c r="AE37" s="39" t="str">
        <f t="shared" si="46"/>
        <v>RH</v>
      </c>
      <c r="AF37" s="39" t="str">
        <f t="shared" si="46"/>
        <v>RH</v>
      </c>
      <c r="AG37" s="39" t="str">
        <f t="shared" si="46"/>
        <v/>
      </c>
      <c r="AH37" s="123"/>
      <c r="AI37" s="187">
        <f>COUNTIF(D37:AG37,"RTT")+'Mai 2020'!AJ37</f>
        <v>0</v>
      </c>
      <c r="AJ37" s="178">
        <f t="shared" si="12"/>
        <v>15</v>
      </c>
      <c r="AK37" s="92">
        <f>COUNTIF(D37:AG37,"CA")+'Mai 2020'!AL37</f>
        <v>0</v>
      </c>
      <c r="AL37" s="167">
        <f t="shared" si="13"/>
        <v>25</v>
      </c>
      <c r="AM37" s="310"/>
      <c r="AN37" s="92"/>
      <c r="AO37" s="81"/>
      <c r="AP37" s="81">
        <f>COUNTIF(E37:AF37,"HS")</f>
        <v>0</v>
      </c>
      <c r="AQ37" s="95"/>
      <c r="AR37" s="77"/>
      <c r="AS37" s="64"/>
      <c r="AT37" s="64">
        <f>COUNTIF(G37:AG37,"jdf")</f>
        <v>0</v>
      </c>
      <c r="AU37" s="90"/>
      <c r="AV37" s="118">
        <f ca="1">jaunesNum(B37:AG37)</f>
        <v>0</v>
      </c>
      <c r="AW37" s="120">
        <f>COUNTIF(G37:AI37,"RF")+'Mai 2020'!AX37</f>
        <v>0</v>
      </c>
      <c r="AX37" s="162">
        <f t="shared" ca="1" si="14"/>
        <v>0</v>
      </c>
      <c r="AY37" s="92"/>
      <c r="AZ37" s="81"/>
      <c r="BA37" s="81">
        <f>COUNTIF(K37:AK37,"FR")</f>
        <v>0</v>
      </c>
      <c r="BB37" s="167"/>
    </row>
    <row r="38" spans="1:54" s="6" customFormat="1" ht="12" customHeight="1" thickBot="1" x14ac:dyDescent="0.3">
      <c r="A38" s="283"/>
      <c r="B38" s="132"/>
      <c r="C38" s="145"/>
      <c r="D38" s="119" t="str">
        <f t="shared" ref="D38:AG38" si="47">IF(OR(WEEKDAY(D3,2)=6,WEEKDAY(D3,2)=7,WEEKDAY(D3,2)=1),"RH","")</f>
        <v>RH</v>
      </c>
      <c r="E38" s="39" t="str">
        <f t="shared" si="47"/>
        <v/>
      </c>
      <c r="F38" s="39" t="str">
        <f t="shared" si="47"/>
        <v/>
      </c>
      <c r="G38" s="39" t="str">
        <f t="shared" si="47"/>
        <v/>
      </c>
      <c r="H38" s="39" t="str">
        <f t="shared" si="47"/>
        <v/>
      </c>
      <c r="I38" s="39" t="str">
        <f t="shared" si="47"/>
        <v>RH</v>
      </c>
      <c r="J38" s="39" t="str">
        <f t="shared" si="47"/>
        <v>RH</v>
      </c>
      <c r="K38" s="39" t="str">
        <f t="shared" si="47"/>
        <v>RH</v>
      </c>
      <c r="L38" s="39" t="str">
        <f t="shared" si="47"/>
        <v/>
      </c>
      <c r="M38" s="39" t="str">
        <f t="shared" si="47"/>
        <v/>
      </c>
      <c r="N38" s="39" t="str">
        <f t="shared" si="47"/>
        <v/>
      </c>
      <c r="O38" s="39" t="str">
        <f t="shared" si="47"/>
        <v/>
      </c>
      <c r="P38" s="39" t="str">
        <f t="shared" si="47"/>
        <v>RH</v>
      </c>
      <c r="Q38" s="39" t="str">
        <f t="shared" si="47"/>
        <v>RH</v>
      </c>
      <c r="R38" s="39" t="str">
        <f t="shared" si="47"/>
        <v>RH</v>
      </c>
      <c r="S38" s="39" t="str">
        <f t="shared" si="47"/>
        <v/>
      </c>
      <c r="T38" s="39" t="str">
        <f t="shared" si="47"/>
        <v/>
      </c>
      <c r="U38" s="39" t="str">
        <f t="shared" si="47"/>
        <v/>
      </c>
      <c r="V38" s="39" t="str">
        <f t="shared" si="47"/>
        <v/>
      </c>
      <c r="W38" s="39" t="str">
        <f t="shared" si="47"/>
        <v>RH</v>
      </c>
      <c r="X38" s="39" t="str">
        <f t="shared" si="47"/>
        <v>RH</v>
      </c>
      <c r="Y38" s="39" t="str">
        <f t="shared" si="47"/>
        <v>RH</v>
      </c>
      <c r="Z38" s="39" t="str">
        <f t="shared" si="47"/>
        <v/>
      </c>
      <c r="AA38" s="39" t="str">
        <f t="shared" si="47"/>
        <v/>
      </c>
      <c r="AB38" s="39" t="str">
        <f t="shared" si="47"/>
        <v/>
      </c>
      <c r="AC38" s="39" t="str">
        <f t="shared" si="47"/>
        <v/>
      </c>
      <c r="AD38" s="39" t="str">
        <f t="shared" si="47"/>
        <v>RH</v>
      </c>
      <c r="AE38" s="39" t="str">
        <f t="shared" si="47"/>
        <v>RH</v>
      </c>
      <c r="AF38" s="39" t="str">
        <f t="shared" si="47"/>
        <v>RH</v>
      </c>
      <c r="AG38" s="39" t="str">
        <f t="shared" si="47"/>
        <v/>
      </c>
      <c r="AH38" s="123"/>
      <c r="AI38" s="187">
        <f>COUNTIF(D38:AG38,"RTT")+'Mai 2020'!AJ38</f>
        <v>0</v>
      </c>
      <c r="AJ38" s="178">
        <f t="shared" si="12"/>
        <v>15</v>
      </c>
      <c r="AK38" s="92">
        <f>COUNTIF(D38:AG38,"CA")+'Mai 2020'!AL38</f>
        <v>0</v>
      </c>
      <c r="AL38" s="167">
        <f t="shared" si="13"/>
        <v>25</v>
      </c>
      <c r="AM38" s="310"/>
      <c r="AN38" s="92"/>
      <c r="AO38" s="81"/>
      <c r="AP38" s="81">
        <f>COUNTIF(E38:AF38,"HS")</f>
        <v>0</v>
      </c>
      <c r="AQ38" s="95"/>
      <c r="AR38" s="77"/>
      <c r="AS38" s="64"/>
      <c r="AT38" s="64">
        <f>COUNTIF(G38:AG38,"jdf")</f>
        <v>0</v>
      </c>
      <c r="AU38" s="90"/>
      <c r="AV38" s="118">
        <f ca="1">jaunesNum(B38:AG38)</f>
        <v>0</v>
      </c>
      <c r="AW38" s="120">
        <f>COUNTIF(G38:AI38,"RF")+'Mai 2020'!AX38</f>
        <v>0</v>
      </c>
      <c r="AX38" s="162">
        <f t="shared" ca="1" si="14"/>
        <v>0</v>
      </c>
      <c r="AY38" s="92"/>
      <c r="AZ38" s="81"/>
      <c r="BA38" s="81">
        <f>COUNTIF(K38:AK38,"FR")</f>
        <v>0</v>
      </c>
      <c r="BB38" s="167"/>
    </row>
    <row r="39" spans="1:54" ht="2.25" customHeight="1" x14ac:dyDescent="0.25">
      <c r="A39" s="174"/>
      <c r="B39" s="132"/>
      <c r="C39" s="145"/>
      <c r="D39" s="11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123"/>
      <c r="AI39" s="187">
        <f>COUNTIF(D39:AG39,"RTT")+'Mai 2020'!AJ39</f>
        <v>0</v>
      </c>
      <c r="AJ39" s="178"/>
      <c r="AK39" s="92">
        <f>COUNTIF(D39:AG39,"CA")+'Mai 2020'!AL39</f>
        <v>0</v>
      </c>
      <c r="AL39" s="167"/>
      <c r="AM39" s="310"/>
      <c r="AN39" s="92"/>
      <c r="AO39" s="81"/>
      <c r="AP39" s="81"/>
      <c r="AQ39" s="95"/>
      <c r="AR39" s="77"/>
      <c r="AS39" s="64"/>
      <c r="AT39" s="64"/>
      <c r="AU39" s="90"/>
      <c r="AV39" s="118"/>
      <c r="AW39" s="120">
        <f>COUNTIF(G39:AI39,"RF")+'Mai 2020'!AX39</f>
        <v>0</v>
      </c>
      <c r="AX39" s="163"/>
      <c r="AY39" s="92"/>
      <c r="AZ39" s="81"/>
      <c r="BA39" s="81"/>
      <c r="BB39" s="167"/>
    </row>
    <row r="40" spans="1:54" ht="12" customHeight="1" thickBot="1" x14ac:dyDescent="0.3">
      <c r="A40" s="35" t="s">
        <v>47</v>
      </c>
      <c r="B40" s="43">
        <v>20</v>
      </c>
      <c r="C40" s="145"/>
      <c r="D40" s="119"/>
      <c r="E40" s="39">
        <v>20</v>
      </c>
      <c r="F40" s="39">
        <v>20</v>
      </c>
      <c r="G40" s="39">
        <v>20</v>
      </c>
      <c r="H40" s="39">
        <v>20</v>
      </c>
      <c r="I40" s="39" t="s">
        <v>56</v>
      </c>
      <c r="J40" s="39" t="s">
        <v>56</v>
      </c>
      <c r="K40" s="39">
        <v>20</v>
      </c>
      <c r="L40" s="39">
        <v>20</v>
      </c>
      <c r="M40" s="39">
        <v>20</v>
      </c>
      <c r="N40" s="39">
        <v>20</v>
      </c>
      <c r="O40" s="39">
        <v>20</v>
      </c>
      <c r="P40" s="39" t="s">
        <v>56</v>
      </c>
      <c r="Q40" s="39" t="s">
        <v>56</v>
      </c>
      <c r="R40" s="39">
        <v>20</v>
      </c>
      <c r="S40" s="39">
        <v>20</v>
      </c>
      <c r="T40" s="39">
        <v>20</v>
      </c>
      <c r="U40" s="39">
        <v>20</v>
      </c>
      <c r="V40" s="39">
        <v>20</v>
      </c>
      <c r="W40" s="39" t="s">
        <v>56</v>
      </c>
      <c r="X40" s="39" t="s">
        <v>56</v>
      </c>
      <c r="Y40" s="39">
        <v>20</v>
      </c>
      <c r="Z40" s="39">
        <v>20</v>
      </c>
      <c r="AA40" s="39">
        <v>20</v>
      </c>
      <c r="AB40" s="39">
        <v>20</v>
      </c>
      <c r="AC40" s="39">
        <v>20</v>
      </c>
      <c r="AD40" s="39" t="s">
        <v>56</v>
      </c>
      <c r="AE40" s="39" t="s">
        <v>56</v>
      </c>
      <c r="AF40" s="39">
        <v>20</v>
      </c>
      <c r="AG40" s="39">
        <v>20</v>
      </c>
      <c r="AH40" s="123"/>
      <c r="AI40" s="187">
        <f>COUNTIF(D40:AG40,"RTT")+'Mai 2020'!AJ40</f>
        <v>0</v>
      </c>
      <c r="AJ40" s="178">
        <f t="shared" si="12"/>
        <v>15</v>
      </c>
      <c r="AK40" s="92">
        <f>COUNTIF(D40:AG40,"CA")+'Mai 2020'!AL40</f>
        <v>0</v>
      </c>
      <c r="AL40" s="167">
        <f t="shared" si="13"/>
        <v>25</v>
      </c>
      <c r="AM40" s="310"/>
      <c r="AN40" s="92"/>
      <c r="AO40" s="81"/>
      <c r="AP40" s="81">
        <f t="shared" ref="AP40:AP45" si="48">COUNTIF(E40:AF40,"HS")</f>
        <v>0</v>
      </c>
      <c r="AQ40" s="95"/>
      <c r="AR40" s="77"/>
      <c r="AS40" s="64"/>
      <c r="AT40" s="64">
        <f t="shared" ref="AT40:AT45" si="49">COUNTIF(G40:AG40,"jdf")</f>
        <v>0</v>
      </c>
      <c r="AU40" s="90"/>
      <c r="AV40" s="118">
        <f ca="1">jaunesNum(B40:AG40)</f>
        <v>1</v>
      </c>
      <c r="AW40" s="120">
        <f>COUNTIF(G40:AI40,"RF")+'Mai 2020'!AX40</f>
        <v>0</v>
      </c>
      <c r="AX40" s="162">
        <f t="shared" ca="1" si="14"/>
        <v>1</v>
      </c>
      <c r="AY40" s="92"/>
      <c r="AZ40" s="81"/>
      <c r="BA40" s="81">
        <f t="shared" ref="BA40:BA45" si="50">COUNTIF(K40:AK40,"FR")</f>
        <v>0</v>
      </c>
      <c r="BB40" s="167"/>
    </row>
    <row r="41" spans="1:54" ht="12" customHeight="1" x14ac:dyDescent="0.25">
      <c r="A41" s="284" t="s">
        <v>48</v>
      </c>
      <c r="B41" s="132">
        <v>21</v>
      </c>
      <c r="C41" s="145"/>
      <c r="D41" s="119"/>
      <c r="E41" s="39">
        <v>21</v>
      </c>
      <c r="F41" s="39">
        <v>21</v>
      </c>
      <c r="G41" s="39">
        <v>21</v>
      </c>
      <c r="H41" s="39">
        <v>21</v>
      </c>
      <c r="I41" s="39" t="s">
        <v>56</v>
      </c>
      <c r="J41" s="39" t="s">
        <v>56</v>
      </c>
      <c r="K41" s="39">
        <v>21</v>
      </c>
      <c r="L41" s="39">
        <v>21</v>
      </c>
      <c r="M41" s="39">
        <v>21</v>
      </c>
      <c r="N41" s="39">
        <v>21</v>
      </c>
      <c r="O41" s="39">
        <v>21</v>
      </c>
      <c r="P41" s="39" t="s">
        <v>56</v>
      </c>
      <c r="Q41" s="39" t="s">
        <v>56</v>
      </c>
      <c r="R41" s="39">
        <v>21</v>
      </c>
      <c r="S41" s="39">
        <v>21</v>
      </c>
      <c r="T41" s="39">
        <v>21</v>
      </c>
      <c r="U41" s="39">
        <v>21</v>
      </c>
      <c r="V41" s="39">
        <v>21</v>
      </c>
      <c r="W41" s="39" t="s">
        <v>56</v>
      </c>
      <c r="X41" s="39" t="s">
        <v>56</v>
      </c>
      <c r="Y41" s="39">
        <v>21</v>
      </c>
      <c r="Z41" s="39">
        <v>21</v>
      </c>
      <c r="AA41" s="39">
        <v>21</v>
      </c>
      <c r="AB41" s="39">
        <v>21</v>
      </c>
      <c r="AC41" s="39">
        <v>21</v>
      </c>
      <c r="AD41" s="39" t="s">
        <v>56</v>
      </c>
      <c r="AE41" s="39" t="s">
        <v>56</v>
      </c>
      <c r="AF41" s="39">
        <v>21</v>
      </c>
      <c r="AG41" s="39">
        <v>21</v>
      </c>
      <c r="AH41" s="123"/>
      <c r="AI41" s="187">
        <f>COUNTIF(D41:AG41,"RTT")+'Mai 2020'!AJ41</f>
        <v>0</v>
      </c>
      <c r="AJ41" s="178">
        <f t="shared" si="12"/>
        <v>15</v>
      </c>
      <c r="AK41" s="92">
        <f>COUNTIF(D41:AG41,"CA")+'Mai 2020'!AL41</f>
        <v>0</v>
      </c>
      <c r="AL41" s="167">
        <f t="shared" si="13"/>
        <v>25</v>
      </c>
      <c r="AM41" s="310"/>
      <c r="AN41" s="92"/>
      <c r="AO41" s="81"/>
      <c r="AP41" s="81">
        <f t="shared" si="48"/>
        <v>0</v>
      </c>
      <c r="AQ41" s="95"/>
      <c r="AR41" s="77"/>
      <c r="AS41" s="64"/>
      <c r="AT41" s="64">
        <f t="shared" si="49"/>
        <v>0</v>
      </c>
      <c r="AU41" s="90"/>
      <c r="AV41" s="118">
        <f ca="1">jaunesNum(B41:AG41)</f>
        <v>1</v>
      </c>
      <c r="AW41" s="120">
        <f>COUNTIF(G41:AI41,"RF")+'Mai 2020'!AX41</f>
        <v>0</v>
      </c>
      <c r="AX41" s="162">
        <f t="shared" ca="1" si="14"/>
        <v>1</v>
      </c>
      <c r="AY41" s="92"/>
      <c r="AZ41" s="81"/>
      <c r="BA41" s="81">
        <f t="shared" si="50"/>
        <v>0</v>
      </c>
      <c r="BB41" s="167"/>
    </row>
    <row r="42" spans="1:54" s="6" customFormat="1" ht="12" customHeight="1" x14ac:dyDescent="0.25">
      <c r="A42" s="285"/>
      <c r="B42" s="132">
        <v>22</v>
      </c>
      <c r="C42" s="145"/>
      <c r="D42" s="119"/>
      <c r="E42" s="39">
        <v>22</v>
      </c>
      <c r="F42" s="39">
        <v>22</v>
      </c>
      <c r="G42" s="39">
        <v>22</v>
      </c>
      <c r="H42" s="39">
        <v>22</v>
      </c>
      <c r="I42" s="39" t="s">
        <v>56</v>
      </c>
      <c r="J42" s="39" t="s">
        <v>56</v>
      </c>
      <c r="K42" s="39">
        <v>22</v>
      </c>
      <c r="L42" s="39">
        <v>22</v>
      </c>
      <c r="M42" s="39">
        <v>22</v>
      </c>
      <c r="N42" s="39">
        <v>22</v>
      </c>
      <c r="O42" s="39">
        <v>22</v>
      </c>
      <c r="P42" s="39" t="s">
        <v>56</v>
      </c>
      <c r="Q42" s="39" t="s">
        <v>56</v>
      </c>
      <c r="R42" s="39">
        <v>22</v>
      </c>
      <c r="S42" s="39">
        <v>22</v>
      </c>
      <c r="T42" s="39">
        <v>22</v>
      </c>
      <c r="U42" s="39">
        <v>22</v>
      </c>
      <c r="V42" s="39">
        <v>22</v>
      </c>
      <c r="W42" s="39" t="s">
        <v>56</v>
      </c>
      <c r="X42" s="39" t="s">
        <v>56</v>
      </c>
      <c r="Y42" s="39">
        <v>22</v>
      </c>
      <c r="Z42" s="39">
        <v>22</v>
      </c>
      <c r="AA42" s="39">
        <v>22</v>
      </c>
      <c r="AB42" s="39">
        <v>22</v>
      </c>
      <c r="AC42" s="39">
        <v>22</v>
      </c>
      <c r="AD42" s="39" t="s">
        <v>56</v>
      </c>
      <c r="AE42" s="39" t="s">
        <v>56</v>
      </c>
      <c r="AF42" s="39">
        <v>22</v>
      </c>
      <c r="AG42" s="39">
        <v>22</v>
      </c>
      <c r="AH42" s="123"/>
      <c r="AI42" s="187">
        <f>COUNTIF(D42:AG42,"RTT")+'Mai 2020'!AJ42</f>
        <v>0</v>
      </c>
      <c r="AJ42" s="178">
        <f t="shared" si="12"/>
        <v>15</v>
      </c>
      <c r="AK42" s="92">
        <f>COUNTIF(D42:AG42,"CA")+'Mai 2020'!AL42</f>
        <v>0</v>
      </c>
      <c r="AL42" s="167">
        <f t="shared" si="13"/>
        <v>25</v>
      </c>
      <c r="AM42" s="310"/>
      <c r="AN42" s="92"/>
      <c r="AO42" s="81"/>
      <c r="AP42" s="81">
        <f t="shared" si="48"/>
        <v>0</v>
      </c>
      <c r="AQ42" s="95"/>
      <c r="AR42" s="77"/>
      <c r="AS42" s="64"/>
      <c r="AT42" s="64">
        <f t="shared" si="49"/>
        <v>0</v>
      </c>
      <c r="AU42" s="90"/>
      <c r="AV42" s="118">
        <f ca="1">jaunesNum(B42:AG42)</f>
        <v>1</v>
      </c>
      <c r="AW42" s="120">
        <f>COUNTIF(G42:AI42,"RF")+'Mai 2020'!AX42</f>
        <v>0</v>
      </c>
      <c r="AX42" s="162">
        <f t="shared" ca="1" si="14"/>
        <v>1</v>
      </c>
      <c r="AY42" s="92"/>
      <c r="AZ42" s="81"/>
      <c r="BA42" s="81">
        <f t="shared" si="50"/>
        <v>0</v>
      </c>
      <c r="BB42" s="167"/>
    </row>
    <row r="43" spans="1:54" ht="1.5" customHeight="1" x14ac:dyDescent="0.25">
      <c r="A43" s="14"/>
      <c r="B43" s="132"/>
      <c r="C43" s="145"/>
      <c r="D43" s="11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123"/>
      <c r="AI43" s="187">
        <f>COUNTIF(D43:AG43,"RTT")+'Mai 2020'!AJ43</f>
        <v>0</v>
      </c>
      <c r="AJ43" s="178">
        <f t="shared" si="12"/>
        <v>15</v>
      </c>
      <c r="AK43" s="92">
        <f>COUNTIF(D43:AG43,"CA")+'Mai 2020'!AL43</f>
        <v>0</v>
      </c>
      <c r="AL43" s="167">
        <f t="shared" si="13"/>
        <v>25</v>
      </c>
      <c r="AM43" s="310"/>
      <c r="AN43" s="92"/>
      <c r="AO43" s="81"/>
      <c r="AP43" s="81">
        <f t="shared" si="48"/>
        <v>0</v>
      </c>
      <c r="AQ43" s="95"/>
      <c r="AR43" s="77"/>
      <c r="AS43" s="64"/>
      <c r="AT43" s="64">
        <f t="shared" si="49"/>
        <v>0</v>
      </c>
      <c r="AU43" s="90"/>
      <c r="AV43" s="118"/>
      <c r="AW43" s="120">
        <f>COUNTIF(G43:AI43,"RF")+'Mai 2020'!AX43</f>
        <v>0</v>
      </c>
      <c r="AX43" s="163"/>
      <c r="AY43" s="92"/>
      <c r="AZ43" s="81"/>
      <c r="BA43" s="81">
        <f t="shared" si="50"/>
        <v>0</v>
      </c>
      <c r="BB43" s="167"/>
    </row>
    <row r="44" spans="1:54" ht="12" customHeight="1" x14ac:dyDescent="0.25">
      <c r="A44" s="36" t="s">
        <v>49</v>
      </c>
      <c r="B44" s="133">
        <v>23</v>
      </c>
      <c r="C44" s="145"/>
      <c r="D44" s="119"/>
      <c r="E44" s="39">
        <v>23</v>
      </c>
      <c r="F44" s="39">
        <v>23</v>
      </c>
      <c r="G44" s="39">
        <v>23</v>
      </c>
      <c r="H44" s="39">
        <v>23</v>
      </c>
      <c r="I44" s="39" t="s">
        <v>56</v>
      </c>
      <c r="J44" s="39" t="s">
        <v>56</v>
      </c>
      <c r="K44" s="39">
        <v>23</v>
      </c>
      <c r="L44" s="39">
        <v>23</v>
      </c>
      <c r="M44" s="39">
        <v>23</v>
      </c>
      <c r="N44" s="39">
        <v>23</v>
      </c>
      <c r="O44" s="39">
        <v>23</v>
      </c>
      <c r="P44" s="39" t="s">
        <v>56</v>
      </c>
      <c r="Q44" s="39" t="s">
        <v>56</v>
      </c>
      <c r="R44" s="39">
        <v>23</v>
      </c>
      <c r="S44" s="39">
        <v>23</v>
      </c>
      <c r="T44" s="39">
        <v>23</v>
      </c>
      <c r="U44" s="39">
        <v>23</v>
      </c>
      <c r="V44" s="39">
        <v>23</v>
      </c>
      <c r="W44" s="39" t="s">
        <v>56</v>
      </c>
      <c r="X44" s="39" t="s">
        <v>56</v>
      </c>
      <c r="Y44" s="39">
        <v>23</v>
      </c>
      <c r="Z44" s="39">
        <v>23</v>
      </c>
      <c r="AA44" s="39">
        <v>23</v>
      </c>
      <c r="AB44" s="39">
        <v>23</v>
      </c>
      <c r="AC44" s="39">
        <v>23</v>
      </c>
      <c r="AD44" s="39" t="s">
        <v>56</v>
      </c>
      <c r="AE44" s="39" t="s">
        <v>56</v>
      </c>
      <c r="AF44" s="39">
        <v>23</v>
      </c>
      <c r="AG44" s="39">
        <v>23</v>
      </c>
      <c r="AH44" s="123"/>
      <c r="AI44" s="187">
        <f>COUNTIF(D44:AG44,"RTT")+'Mai 2020'!AJ44</f>
        <v>0</v>
      </c>
      <c r="AJ44" s="178">
        <f t="shared" si="12"/>
        <v>15</v>
      </c>
      <c r="AK44" s="92">
        <f>COUNTIF(D44:AG44,"CA")+'Mai 2020'!AL44</f>
        <v>0</v>
      </c>
      <c r="AL44" s="167">
        <f t="shared" si="13"/>
        <v>25</v>
      </c>
      <c r="AM44" s="310"/>
      <c r="AN44" s="92"/>
      <c r="AO44" s="81"/>
      <c r="AP44" s="81">
        <f t="shared" si="48"/>
        <v>0</v>
      </c>
      <c r="AQ44" s="95"/>
      <c r="AR44" s="77"/>
      <c r="AS44" s="64"/>
      <c r="AT44" s="64">
        <f t="shared" si="49"/>
        <v>0</v>
      </c>
      <c r="AU44" s="90"/>
      <c r="AV44" s="118">
        <f ca="1">jaunesNum(B44:AG44)</f>
        <v>1</v>
      </c>
      <c r="AW44" s="120">
        <f>COUNTIF(G44:AI44,"RF")+'Mai 2020'!AX44</f>
        <v>0</v>
      </c>
      <c r="AX44" s="162">
        <f t="shared" ca="1" si="14"/>
        <v>1</v>
      </c>
      <c r="AY44" s="92"/>
      <c r="AZ44" s="81"/>
      <c r="BA44" s="81">
        <f t="shared" si="50"/>
        <v>0</v>
      </c>
      <c r="BB44" s="167"/>
    </row>
    <row r="45" spans="1:54" s="6" customFormat="1" ht="12" customHeight="1" x14ac:dyDescent="0.25">
      <c r="A45" s="37" t="s">
        <v>50</v>
      </c>
      <c r="B45" s="137">
        <v>24</v>
      </c>
      <c r="C45" s="145"/>
      <c r="D45" s="119"/>
      <c r="E45" s="39" t="str">
        <f t="shared" ref="E45:AG45" si="51">IF(OR(WEEKDAY(E3,2)=6,WEEKDAY(E3,2)=7),"RH","")</f>
        <v/>
      </c>
      <c r="F45" s="39" t="str">
        <f t="shared" si="51"/>
        <v/>
      </c>
      <c r="G45" s="39" t="str">
        <f t="shared" si="51"/>
        <v/>
      </c>
      <c r="H45" s="39" t="str">
        <f t="shared" si="51"/>
        <v/>
      </c>
      <c r="I45" s="39" t="str">
        <f t="shared" ref="I45" si="52">IF(OR(WEEKDAY(I3,2)=6,WEEKDAY(I3,2)=7),"RH","")</f>
        <v>RH</v>
      </c>
      <c r="J45" s="39" t="str">
        <f t="shared" si="51"/>
        <v>RH</v>
      </c>
      <c r="K45" s="39" t="str">
        <f t="shared" ref="K45" si="53">IF(OR(WEEKDAY(K3,2)=6,WEEKDAY(K3,2)=7),"RH","")</f>
        <v/>
      </c>
      <c r="L45" s="39" t="str">
        <f t="shared" si="51"/>
        <v/>
      </c>
      <c r="M45" s="39" t="str">
        <f t="shared" si="51"/>
        <v/>
      </c>
      <c r="N45" s="39" t="str">
        <f t="shared" si="51"/>
        <v/>
      </c>
      <c r="O45" s="39" t="str">
        <f t="shared" si="51"/>
        <v/>
      </c>
      <c r="P45" s="39" t="str">
        <f t="shared" ref="P45" si="54">IF(OR(WEEKDAY(P3,2)=6,WEEKDAY(P3,2)=7),"RH","")</f>
        <v>RH</v>
      </c>
      <c r="Q45" s="39" t="str">
        <f t="shared" si="51"/>
        <v>RH</v>
      </c>
      <c r="R45" s="39" t="str">
        <f t="shared" ref="R45" si="55">IF(OR(WEEKDAY(R3,2)=6,WEEKDAY(R3,2)=7),"RH","")</f>
        <v/>
      </c>
      <c r="S45" s="39" t="str">
        <f t="shared" si="51"/>
        <v/>
      </c>
      <c r="T45" s="39" t="str">
        <f t="shared" si="51"/>
        <v/>
      </c>
      <c r="U45" s="39" t="str">
        <f t="shared" si="51"/>
        <v/>
      </c>
      <c r="V45" s="39" t="str">
        <f t="shared" si="51"/>
        <v/>
      </c>
      <c r="W45" s="39" t="str">
        <f t="shared" ref="W45" si="56">IF(OR(WEEKDAY(W3,2)=6,WEEKDAY(W3,2)=7),"RH","")</f>
        <v>RH</v>
      </c>
      <c r="X45" s="39" t="str">
        <f t="shared" si="51"/>
        <v>RH</v>
      </c>
      <c r="Y45" s="39" t="str">
        <f t="shared" ref="Y45" si="57">IF(OR(WEEKDAY(Y3,2)=6,WEEKDAY(Y3,2)=7),"RH","")</f>
        <v/>
      </c>
      <c r="Z45" s="39" t="str">
        <f t="shared" si="51"/>
        <v/>
      </c>
      <c r="AA45" s="39" t="str">
        <f t="shared" si="51"/>
        <v/>
      </c>
      <c r="AB45" s="39" t="str">
        <f t="shared" si="51"/>
        <v/>
      </c>
      <c r="AC45" s="39" t="str">
        <f t="shared" si="51"/>
        <v/>
      </c>
      <c r="AD45" s="39" t="str">
        <f t="shared" ref="AD45" si="58">IF(OR(WEEKDAY(AD3,2)=6,WEEKDAY(AD3,2)=7),"RH","")</f>
        <v>RH</v>
      </c>
      <c r="AE45" s="39" t="str">
        <f t="shared" si="51"/>
        <v>RH</v>
      </c>
      <c r="AF45" s="39" t="str">
        <f t="shared" ref="AF45" si="59">IF(OR(WEEKDAY(AF3,2)=6,WEEKDAY(AF3,2)=7),"RH","")</f>
        <v/>
      </c>
      <c r="AG45" s="39" t="str">
        <f t="shared" si="51"/>
        <v/>
      </c>
      <c r="AH45" s="123"/>
      <c r="AI45" s="187">
        <f>COUNTIF(D45:AG45,"RTT")+'Mai 2020'!AJ45</f>
        <v>0</v>
      </c>
      <c r="AJ45" s="178">
        <f t="shared" si="12"/>
        <v>15</v>
      </c>
      <c r="AK45" s="92">
        <f>COUNTIF(D45:AG45,"CA")+'Mai 2020'!AL45</f>
        <v>0</v>
      </c>
      <c r="AL45" s="167">
        <f t="shared" si="13"/>
        <v>25</v>
      </c>
      <c r="AM45" s="310"/>
      <c r="AN45" s="92"/>
      <c r="AO45" s="81"/>
      <c r="AP45" s="81">
        <f t="shared" si="48"/>
        <v>0</v>
      </c>
      <c r="AQ45" s="95"/>
      <c r="AR45" s="77"/>
      <c r="AS45" s="64"/>
      <c r="AT45" s="64">
        <f t="shared" si="49"/>
        <v>0</v>
      </c>
      <c r="AU45" s="90"/>
      <c r="AV45" s="118">
        <f ca="1">jaunesNum(B45:AG45)</f>
        <v>1</v>
      </c>
      <c r="AW45" s="120">
        <f>COUNTIF(G45:AI45,"RF")+'Mai 2020'!AX45</f>
        <v>0</v>
      </c>
      <c r="AX45" s="162">
        <f t="shared" ca="1" si="14"/>
        <v>1</v>
      </c>
      <c r="AY45" s="92"/>
      <c r="AZ45" s="81"/>
      <c r="BA45" s="81">
        <f t="shared" si="50"/>
        <v>0</v>
      </c>
      <c r="BB45" s="167"/>
    </row>
    <row r="46" spans="1:54" s="5" customFormat="1" ht="2.25" customHeight="1" x14ac:dyDescent="0.25">
      <c r="A46" s="15"/>
      <c r="B46" s="138"/>
      <c r="C46" s="145"/>
      <c r="D46" s="11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123"/>
      <c r="AI46" s="187">
        <f>COUNTIF(D46:AG46,"RTT")+'Mai 2020'!AJ46</f>
        <v>0</v>
      </c>
      <c r="AJ46" s="178"/>
      <c r="AK46" s="92">
        <f>COUNTIF(D46:AG46,"CA")+'Mai 2020'!AL46</f>
        <v>0</v>
      </c>
      <c r="AL46" s="167"/>
      <c r="AM46" s="310"/>
      <c r="AN46" s="92"/>
      <c r="AO46" s="81"/>
      <c r="AP46" s="81"/>
      <c r="AQ46" s="95"/>
      <c r="AR46" s="77"/>
      <c r="AS46" s="64"/>
      <c r="AT46" s="64"/>
      <c r="AU46" s="90"/>
      <c r="AV46" s="118"/>
      <c r="AW46" s="120">
        <f>COUNTIF(G46:AI46,"RF")+'Mai 2020'!AX46</f>
        <v>0</v>
      </c>
      <c r="AX46" s="163"/>
      <c r="AY46" s="92"/>
      <c r="AZ46" s="81"/>
      <c r="BA46" s="81"/>
      <c r="BB46" s="167"/>
    </row>
    <row r="47" spans="1:54" ht="12" customHeight="1" x14ac:dyDescent="0.25">
      <c r="A47" s="286" t="s">
        <v>51</v>
      </c>
      <c r="B47" s="139">
        <v>25</v>
      </c>
      <c r="C47" s="152"/>
      <c r="D47" s="119"/>
      <c r="E47" s="39">
        <v>25</v>
      </c>
      <c r="F47" s="39">
        <v>25</v>
      </c>
      <c r="G47" s="39">
        <v>25</v>
      </c>
      <c r="H47" s="39">
        <v>25</v>
      </c>
      <c r="I47" s="39" t="s">
        <v>56</v>
      </c>
      <c r="J47" s="39" t="s">
        <v>56</v>
      </c>
      <c r="K47" s="39">
        <v>25</v>
      </c>
      <c r="L47" s="39">
        <v>25</v>
      </c>
      <c r="M47" s="39">
        <v>25</v>
      </c>
      <c r="N47" s="39">
        <v>25</v>
      </c>
      <c r="O47" s="39">
        <v>25</v>
      </c>
      <c r="P47" s="39" t="s">
        <v>56</v>
      </c>
      <c r="Q47" s="39" t="s">
        <v>56</v>
      </c>
      <c r="R47" s="39">
        <v>25</v>
      </c>
      <c r="S47" s="39">
        <v>25</v>
      </c>
      <c r="T47" s="39">
        <v>25</v>
      </c>
      <c r="U47" s="39">
        <v>25</v>
      </c>
      <c r="V47" s="39">
        <v>25</v>
      </c>
      <c r="W47" s="39" t="s">
        <v>56</v>
      </c>
      <c r="X47" s="39" t="s">
        <v>56</v>
      </c>
      <c r="Y47" s="39">
        <v>25</v>
      </c>
      <c r="Z47" s="39">
        <v>25</v>
      </c>
      <c r="AA47" s="39">
        <v>25</v>
      </c>
      <c r="AB47" s="39">
        <v>25</v>
      </c>
      <c r="AC47" s="39">
        <v>25</v>
      </c>
      <c r="AD47" s="39" t="s">
        <v>56</v>
      </c>
      <c r="AE47" s="39" t="s">
        <v>56</v>
      </c>
      <c r="AF47" s="39">
        <v>25</v>
      </c>
      <c r="AG47" s="39">
        <v>25</v>
      </c>
      <c r="AH47" s="123"/>
      <c r="AI47" s="187">
        <f>COUNTIF(D47:AG47,"RTT")+'Mai 2020'!AJ47</f>
        <v>0</v>
      </c>
      <c r="AJ47" s="178">
        <f>0 -(AI47)</f>
        <v>0</v>
      </c>
      <c r="AK47" s="92">
        <f>COUNTIF(D47:AG47,"CA")+'Mai 2020'!AL47</f>
        <v>0</v>
      </c>
      <c r="AL47" s="167">
        <f t="shared" si="13"/>
        <v>25</v>
      </c>
      <c r="AM47" s="310"/>
      <c r="AN47" s="92"/>
      <c r="AO47" s="81"/>
      <c r="AP47" s="81">
        <f>COUNTIF(E47:AF47,"HS")</f>
        <v>0</v>
      </c>
      <c r="AQ47" s="95"/>
      <c r="AR47" s="77"/>
      <c r="AS47" s="64"/>
      <c r="AT47" s="64">
        <f>COUNTIF(G47:AG47,"jdf")</f>
        <v>0</v>
      </c>
      <c r="AU47" s="90"/>
      <c r="AV47" s="118">
        <f ca="1">jaunesNum(B47:AG47)</f>
        <v>1</v>
      </c>
      <c r="AW47" s="120">
        <f>COUNTIF(G47:AI47,"RF")+'Mai 2020'!AX47</f>
        <v>0</v>
      </c>
      <c r="AX47" s="162">
        <f t="shared" ca="1" si="14"/>
        <v>1</v>
      </c>
      <c r="AY47" s="92"/>
      <c r="AZ47" s="81"/>
      <c r="BA47" s="81">
        <f>COUNTIF(K47:AK47,"FR")</f>
        <v>0</v>
      </c>
      <c r="BB47" s="167"/>
    </row>
    <row r="48" spans="1:54" ht="12" customHeight="1" x14ac:dyDescent="0.25">
      <c r="A48" s="287"/>
      <c r="B48" s="139">
        <v>26</v>
      </c>
      <c r="C48" s="153"/>
      <c r="D48" s="119"/>
      <c r="E48" s="39">
        <v>26</v>
      </c>
      <c r="F48" s="39">
        <v>26</v>
      </c>
      <c r="G48" s="39">
        <v>26</v>
      </c>
      <c r="H48" s="39">
        <v>26</v>
      </c>
      <c r="I48" s="39" t="s">
        <v>56</v>
      </c>
      <c r="J48" s="39" t="s">
        <v>56</v>
      </c>
      <c r="K48" s="39">
        <v>26</v>
      </c>
      <c r="L48" s="39">
        <v>26</v>
      </c>
      <c r="M48" s="39">
        <v>26</v>
      </c>
      <c r="N48" s="39">
        <v>26</v>
      </c>
      <c r="O48" s="39">
        <v>26</v>
      </c>
      <c r="P48" s="39" t="s">
        <v>56</v>
      </c>
      <c r="Q48" s="39" t="s">
        <v>56</v>
      </c>
      <c r="R48" s="39">
        <v>26</v>
      </c>
      <c r="S48" s="39">
        <v>26</v>
      </c>
      <c r="T48" s="39">
        <v>26</v>
      </c>
      <c r="U48" s="39">
        <v>26</v>
      </c>
      <c r="V48" s="39">
        <v>26</v>
      </c>
      <c r="W48" s="39" t="s">
        <v>56</v>
      </c>
      <c r="X48" s="39" t="s">
        <v>56</v>
      </c>
      <c r="Y48" s="39">
        <v>26</v>
      </c>
      <c r="Z48" s="39">
        <v>26</v>
      </c>
      <c r="AA48" s="39">
        <v>26</v>
      </c>
      <c r="AB48" s="39">
        <v>26</v>
      </c>
      <c r="AC48" s="39">
        <v>26</v>
      </c>
      <c r="AD48" s="39" t="s">
        <v>56</v>
      </c>
      <c r="AE48" s="39" t="s">
        <v>56</v>
      </c>
      <c r="AF48" s="39">
        <v>26</v>
      </c>
      <c r="AG48" s="39">
        <v>26</v>
      </c>
      <c r="AH48" s="123"/>
      <c r="AI48" s="187">
        <f>COUNTIF(D48:AG48,"RTT")+'Mai 2020'!AJ48</f>
        <v>0</v>
      </c>
      <c r="AJ48" s="178">
        <f>0 -(AI48)</f>
        <v>0</v>
      </c>
      <c r="AK48" s="92">
        <f>COUNTIF(D48:AG48,"CA")+'Mai 2020'!AL48</f>
        <v>0</v>
      </c>
      <c r="AL48" s="167">
        <f t="shared" si="13"/>
        <v>25</v>
      </c>
      <c r="AM48" s="310"/>
      <c r="AN48" s="92"/>
      <c r="AO48" s="81"/>
      <c r="AP48" s="81">
        <f>COUNTIF(E48:AF48,"HS")</f>
        <v>0</v>
      </c>
      <c r="AQ48" s="95"/>
      <c r="AR48" s="77"/>
      <c r="AS48" s="64"/>
      <c r="AT48" s="64">
        <f>COUNTIF(G48:AG48,"jdf")</f>
        <v>0</v>
      </c>
      <c r="AU48" s="90"/>
      <c r="AV48" s="118">
        <f ca="1">jaunesNum(B48:AG48)</f>
        <v>1</v>
      </c>
      <c r="AW48" s="120">
        <f>COUNTIF(G48:AI48,"RF")+'Mai 2020'!AX48</f>
        <v>0</v>
      </c>
      <c r="AX48" s="162">
        <f t="shared" ca="1" si="14"/>
        <v>1</v>
      </c>
      <c r="AY48" s="92"/>
      <c r="AZ48" s="81"/>
      <c r="BA48" s="81">
        <f>COUNTIF(K48:AK48,"FR")</f>
        <v>0</v>
      </c>
      <c r="BB48" s="167"/>
    </row>
    <row r="49" spans="1:54" ht="12" customHeight="1" x14ac:dyDescent="0.25">
      <c r="A49" s="287"/>
      <c r="B49" s="139">
        <v>27</v>
      </c>
      <c r="C49" s="150"/>
      <c r="D49" s="119" t="str">
        <f t="shared" ref="D49:AG49" si="60">IF(OR(WEEKDAY(D3,2)=6,WEEKDAY(D3,2)=7,WEEKDAY(D3,2)=3),"RH","")</f>
        <v/>
      </c>
      <c r="E49" s="39" t="str">
        <f t="shared" si="60"/>
        <v/>
      </c>
      <c r="F49" s="39" t="str">
        <f t="shared" si="60"/>
        <v>RH</v>
      </c>
      <c r="G49" s="39" t="str">
        <f t="shared" si="60"/>
        <v/>
      </c>
      <c r="H49" s="39" t="str">
        <f t="shared" si="60"/>
        <v/>
      </c>
      <c r="I49" s="39" t="str">
        <f t="shared" si="60"/>
        <v>RH</v>
      </c>
      <c r="J49" s="39" t="str">
        <f t="shared" si="60"/>
        <v>RH</v>
      </c>
      <c r="K49" s="39" t="str">
        <f t="shared" si="60"/>
        <v/>
      </c>
      <c r="L49" s="39" t="str">
        <f t="shared" si="60"/>
        <v/>
      </c>
      <c r="M49" s="39" t="str">
        <f t="shared" si="60"/>
        <v>RH</v>
      </c>
      <c r="N49" s="39" t="str">
        <f t="shared" si="60"/>
        <v/>
      </c>
      <c r="O49" s="39" t="str">
        <f t="shared" si="60"/>
        <v/>
      </c>
      <c r="P49" s="39" t="str">
        <f t="shared" si="60"/>
        <v>RH</v>
      </c>
      <c r="Q49" s="39" t="str">
        <f t="shared" si="60"/>
        <v>RH</v>
      </c>
      <c r="R49" s="39" t="str">
        <f t="shared" si="60"/>
        <v/>
      </c>
      <c r="S49" s="39" t="str">
        <f t="shared" si="60"/>
        <v/>
      </c>
      <c r="T49" s="39" t="str">
        <f t="shared" si="60"/>
        <v>RH</v>
      </c>
      <c r="U49" s="39" t="str">
        <f t="shared" si="60"/>
        <v/>
      </c>
      <c r="V49" s="39" t="str">
        <f t="shared" si="60"/>
        <v/>
      </c>
      <c r="W49" s="39" t="str">
        <f t="shared" si="60"/>
        <v>RH</v>
      </c>
      <c r="X49" s="39" t="str">
        <f t="shared" si="60"/>
        <v>RH</v>
      </c>
      <c r="Y49" s="39" t="str">
        <f t="shared" si="60"/>
        <v/>
      </c>
      <c r="Z49" s="39" t="str">
        <f t="shared" si="60"/>
        <v/>
      </c>
      <c r="AA49" s="39" t="str">
        <f t="shared" si="60"/>
        <v>RH</v>
      </c>
      <c r="AB49" s="39" t="str">
        <f t="shared" si="60"/>
        <v/>
      </c>
      <c r="AC49" s="39" t="str">
        <f t="shared" si="60"/>
        <v/>
      </c>
      <c r="AD49" s="39" t="str">
        <f t="shared" si="60"/>
        <v>RH</v>
      </c>
      <c r="AE49" s="39" t="str">
        <f t="shared" si="60"/>
        <v>RH</v>
      </c>
      <c r="AF49" s="39" t="str">
        <f t="shared" si="60"/>
        <v/>
      </c>
      <c r="AG49" s="39" t="str">
        <f t="shared" si="60"/>
        <v/>
      </c>
      <c r="AH49" s="123"/>
      <c r="AI49" s="187">
        <f>COUNTIF(D49:AG49,"RTT")+'Mai 2020'!AJ49</f>
        <v>0</v>
      </c>
      <c r="AJ49" s="178">
        <f t="shared" si="12"/>
        <v>15</v>
      </c>
      <c r="AK49" s="92">
        <f>COUNTIF(D49:AG49,"CA")+'Mai 2020'!AL49</f>
        <v>0</v>
      </c>
      <c r="AL49" s="167">
        <f t="shared" si="13"/>
        <v>25</v>
      </c>
      <c r="AM49" s="310"/>
      <c r="AN49" s="92"/>
      <c r="AO49" s="81"/>
      <c r="AP49" s="81">
        <f>COUNTIF(E49:AF49,"HS")</f>
        <v>0</v>
      </c>
      <c r="AQ49" s="95"/>
      <c r="AR49" s="77"/>
      <c r="AS49" s="64"/>
      <c r="AT49" s="64">
        <f>COUNTIF(G49:AG49,"jdf")</f>
        <v>0</v>
      </c>
      <c r="AU49" s="90"/>
      <c r="AV49" s="118">
        <f ca="1">jaunesNum(B49:AG49)</f>
        <v>0</v>
      </c>
      <c r="AW49" s="120">
        <f>COUNTIF(G49:AI49,"RF")+'Mai 2020'!AX49</f>
        <v>0</v>
      </c>
      <c r="AX49" s="162">
        <f t="shared" ca="1" si="14"/>
        <v>0</v>
      </c>
      <c r="AY49" s="92"/>
      <c r="AZ49" s="81"/>
      <c r="BA49" s="81">
        <f>COUNTIF(K49:AK49,"FR")</f>
        <v>0</v>
      </c>
      <c r="BB49" s="167"/>
    </row>
    <row r="50" spans="1:54" ht="12" customHeight="1" thickBot="1" x14ac:dyDescent="0.3">
      <c r="A50" s="287"/>
      <c r="B50" s="139"/>
      <c r="C50" s="150"/>
      <c r="D50" s="119" t="str">
        <f t="shared" ref="D50:AG50" si="61">IF(OR(WEEKDAY(D3,2)=6,WEEKDAY(D3,2)=7,WEEKDAY(D3,2)=4),"RH","")</f>
        <v/>
      </c>
      <c r="E50" s="39" t="str">
        <f t="shared" si="61"/>
        <v/>
      </c>
      <c r="F50" s="39" t="str">
        <f t="shared" si="61"/>
        <v/>
      </c>
      <c r="G50" s="39" t="str">
        <f t="shared" si="61"/>
        <v>RH</v>
      </c>
      <c r="H50" s="39" t="str">
        <f t="shared" si="61"/>
        <v/>
      </c>
      <c r="I50" s="39" t="str">
        <f t="shared" si="61"/>
        <v>RH</v>
      </c>
      <c r="J50" s="39" t="str">
        <f t="shared" si="61"/>
        <v>RH</v>
      </c>
      <c r="K50" s="39" t="str">
        <f t="shared" si="61"/>
        <v/>
      </c>
      <c r="L50" s="39" t="str">
        <f t="shared" si="61"/>
        <v/>
      </c>
      <c r="M50" s="39" t="str">
        <f t="shared" si="61"/>
        <v/>
      </c>
      <c r="N50" s="39" t="str">
        <f t="shared" si="61"/>
        <v>RH</v>
      </c>
      <c r="O50" s="39" t="str">
        <f t="shared" si="61"/>
        <v/>
      </c>
      <c r="P50" s="39" t="str">
        <f t="shared" si="61"/>
        <v>RH</v>
      </c>
      <c r="Q50" s="39" t="str">
        <f t="shared" si="61"/>
        <v>RH</v>
      </c>
      <c r="R50" s="39" t="str">
        <f t="shared" si="61"/>
        <v/>
      </c>
      <c r="S50" s="39" t="str">
        <f t="shared" si="61"/>
        <v/>
      </c>
      <c r="T50" s="39" t="str">
        <f t="shared" si="61"/>
        <v/>
      </c>
      <c r="U50" s="39" t="str">
        <f t="shared" si="61"/>
        <v>RH</v>
      </c>
      <c r="V50" s="39" t="str">
        <f t="shared" si="61"/>
        <v/>
      </c>
      <c r="W50" s="39" t="str">
        <f t="shared" si="61"/>
        <v>RH</v>
      </c>
      <c r="X50" s="39" t="str">
        <f t="shared" si="61"/>
        <v>RH</v>
      </c>
      <c r="Y50" s="39" t="str">
        <f t="shared" si="61"/>
        <v/>
      </c>
      <c r="Z50" s="39" t="str">
        <f t="shared" si="61"/>
        <v/>
      </c>
      <c r="AA50" s="39" t="str">
        <f t="shared" si="61"/>
        <v/>
      </c>
      <c r="AB50" s="39" t="str">
        <f t="shared" si="61"/>
        <v>RH</v>
      </c>
      <c r="AC50" s="39" t="str">
        <f t="shared" si="61"/>
        <v/>
      </c>
      <c r="AD50" s="39" t="str">
        <f t="shared" si="61"/>
        <v>RH</v>
      </c>
      <c r="AE50" s="39" t="str">
        <f t="shared" si="61"/>
        <v>RH</v>
      </c>
      <c r="AF50" s="39" t="str">
        <f t="shared" si="61"/>
        <v/>
      </c>
      <c r="AG50" s="39" t="str">
        <f t="shared" si="61"/>
        <v/>
      </c>
      <c r="AH50" s="123"/>
      <c r="AI50" s="187">
        <f>COUNTIF(D50:AG50,"RTT")+'Mai 2020'!AJ50</f>
        <v>0</v>
      </c>
      <c r="AJ50" s="179">
        <f t="shared" si="12"/>
        <v>15</v>
      </c>
      <c r="AK50" s="92">
        <f>COUNTIF(D50:AG50,"CA")+'Mai 2020'!AL50</f>
        <v>0</v>
      </c>
      <c r="AL50" s="181">
        <f t="shared" si="13"/>
        <v>25</v>
      </c>
      <c r="AM50" s="311"/>
      <c r="AN50" s="83"/>
      <c r="AO50" s="85"/>
      <c r="AP50" s="85">
        <f>COUNTIF(E50:AF50,"HS")</f>
        <v>0</v>
      </c>
      <c r="AQ50" s="96"/>
      <c r="AR50" s="67"/>
      <c r="AS50" s="68"/>
      <c r="AT50" s="68">
        <f>COUNTIF(G50:AG50,"jdf")</f>
        <v>0</v>
      </c>
      <c r="AU50" s="91"/>
      <c r="AV50" s="159">
        <f ca="1">jaunesNum(B50:AG50)</f>
        <v>0</v>
      </c>
      <c r="AW50" s="120">
        <f>COUNTIF(G50:AI50,"RF")+'Mai 2020'!AX50</f>
        <v>0</v>
      </c>
      <c r="AX50" s="164">
        <f t="shared" ca="1" si="14"/>
        <v>0</v>
      </c>
      <c r="AY50" s="83"/>
      <c r="AZ50" s="85"/>
      <c r="BA50" s="85">
        <f>COUNTIF(K50:AK50,"FR")</f>
        <v>0</v>
      </c>
      <c r="BB50" s="168"/>
    </row>
    <row r="51" spans="1:54" ht="17.25" customHeight="1" thickBot="1" x14ac:dyDescent="0.3">
      <c r="A51" s="263" t="s">
        <v>0</v>
      </c>
      <c r="B51" s="304"/>
      <c r="C51" s="154"/>
      <c r="D51" s="56">
        <f>COUNT(D5:D50)</f>
        <v>0</v>
      </c>
      <c r="E51" s="56">
        <f t="shared" ref="E51:AG51" si="62">COUNT(E5:E50)</f>
        <v>14</v>
      </c>
      <c r="F51" s="56">
        <f t="shared" si="62"/>
        <v>14</v>
      </c>
      <c r="G51" s="56">
        <f t="shared" si="62"/>
        <v>14</v>
      </c>
      <c r="H51" s="56">
        <f t="shared" si="62"/>
        <v>14</v>
      </c>
      <c r="I51" s="56">
        <f t="shared" si="62"/>
        <v>0</v>
      </c>
      <c r="J51" s="56">
        <f t="shared" si="62"/>
        <v>0</v>
      </c>
      <c r="K51" s="56">
        <f t="shared" si="62"/>
        <v>14</v>
      </c>
      <c r="L51" s="56">
        <f t="shared" si="62"/>
        <v>14</v>
      </c>
      <c r="M51" s="56">
        <f t="shared" si="62"/>
        <v>14</v>
      </c>
      <c r="N51" s="56">
        <f t="shared" si="62"/>
        <v>14</v>
      </c>
      <c r="O51" s="56">
        <f t="shared" si="62"/>
        <v>14</v>
      </c>
      <c r="P51" s="56">
        <f t="shared" si="62"/>
        <v>0</v>
      </c>
      <c r="Q51" s="56">
        <f t="shared" si="62"/>
        <v>0</v>
      </c>
      <c r="R51" s="56">
        <f t="shared" si="62"/>
        <v>14</v>
      </c>
      <c r="S51" s="56">
        <f t="shared" si="62"/>
        <v>14</v>
      </c>
      <c r="T51" s="56">
        <f t="shared" si="62"/>
        <v>14</v>
      </c>
      <c r="U51" s="56">
        <f t="shared" si="62"/>
        <v>14</v>
      </c>
      <c r="V51" s="56">
        <f t="shared" si="62"/>
        <v>14</v>
      </c>
      <c r="W51" s="56">
        <f t="shared" si="62"/>
        <v>0</v>
      </c>
      <c r="X51" s="56">
        <f t="shared" si="62"/>
        <v>0</v>
      </c>
      <c r="Y51" s="56">
        <f t="shared" si="62"/>
        <v>14</v>
      </c>
      <c r="Z51" s="56">
        <f t="shared" si="62"/>
        <v>14</v>
      </c>
      <c r="AA51" s="56">
        <f t="shared" si="62"/>
        <v>14</v>
      </c>
      <c r="AB51" s="56">
        <f t="shared" si="62"/>
        <v>14</v>
      </c>
      <c r="AC51" s="56">
        <f t="shared" si="62"/>
        <v>14</v>
      </c>
      <c r="AD51" s="56">
        <f t="shared" si="62"/>
        <v>0</v>
      </c>
      <c r="AE51" s="56">
        <f t="shared" si="62"/>
        <v>0</v>
      </c>
      <c r="AF51" s="56">
        <f t="shared" si="62"/>
        <v>14</v>
      </c>
      <c r="AG51" s="56">
        <f t="shared" si="62"/>
        <v>14</v>
      </c>
      <c r="AH51" s="124"/>
      <c r="AI51" s="305">
        <f>SUM(AJ5:AJ50)</f>
        <v>525</v>
      </c>
      <c r="AJ51" s="306"/>
      <c r="AK51" s="307">
        <f>SUM(AL5:AL50)</f>
        <v>1000</v>
      </c>
      <c r="AL51" s="308"/>
      <c r="AM51" s="173"/>
      <c r="AN51" s="182"/>
      <c r="AO51" s="183"/>
      <c r="AP51" s="209">
        <f>SUM(AQ5:AQ50)</f>
        <v>0</v>
      </c>
      <c r="AQ51" s="210"/>
      <c r="AR51" s="211"/>
      <c r="AS51" s="258"/>
      <c r="AT51" s="211">
        <f>SUM(AU5:AU50)</f>
        <v>0</v>
      </c>
      <c r="AU51" s="258"/>
      <c r="AV51" s="160"/>
      <c r="AW51" s="302">
        <f ca="1">SUM(AX5:AX50)</f>
        <v>17</v>
      </c>
      <c r="AX51" s="303"/>
      <c r="AY51" s="165"/>
      <c r="AZ51" s="175"/>
      <c r="BA51" s="257">
        <f>SUM(BB5:BB50)</f>
        <v>0</v>
      </c>
      <c r="BB51" s="210"/>
    </row>
    <row r="52" spans="1:54" ht="15.75" thickBot="1" x14ac:dyDescent="0.3">
      <c r="A52" s="10" t="s">
        <v>1</v>
      </c>
      <c r="B52" s="295" t="s">
        <v>2</v>
      </c>
      <c r="C52" s="296"/>
      <c r="D52" s="296"/>
      <c r="E52" s="296"/>
      <c r="F52" s="296"/>
      <c r="G52" s="296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7"/>
      <c r="AI52" s="200" t="s">
        <v>73</v>
      </c>
      <c r="AJ52" s="201"/>
      <c r="AK52" s="201"/>
      <c r="AL52" s="201"/>
      <c r="AM52" s="201"/>
      <c r="AN52" s="201"/>
      <c r="AO52" s="201"/>
      <c r="AP52" s="201"/>
      <c r="AQ52" s="201"/>
      <c r="AR52" s="201"/>
      <c r="AS52" s="201"/>
      <c r="AT52" s="201"/>
      <c r="AU52" s="201"/>
      <c r="AV52" s="201"/>
      <c r="AW52" s="201"/>
      <c r="AX52" s="201"/>
      <c r="AY52" s="202"/>
      <c r="AZ52" s="202"/>
      <c r="BA52" s="201"/>
      <c r="BB52" s="203"/>
    </row>
    <row r="53" spans="1:54" ht="21.75" thickBot="1" x14ac:dyDescent="0.4">
      <c r="A53" s="106">
        <v>1</v>
      </c>
      <c r="B53" s="298" t="str">
        <f>RecherchePostesManquants(D5:D50,26)</f>
        <v>1, 2, 3, 4, 5, 6, 7, 8, 9, 10, 11, 12, 13, 14, 15, 16, 17, 18, 19, 20, 21, 22, 23, 24, 25, 26</v>
      </c>
      <c r="C53" s="298"/>
      <c r="D53" s="298"/>
      <c r="E53" s="298"/>
      <c r="F53" s="298"/>
      <c r="G53" s="298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9"/>
      <c r="V53" s="1" t="s">
        <v>3</v>
      </c>
      <c r="AH53" s="21"/>
      <c r="AI53" s="204">
        <f ca="1">SUM(AL5:AL50,AQ5:AQ50,AU5:AU50,AX5:AX50,BB5:BB50,AJ5:AJ50)</f>
        <v>1542</v>
      </c>
      <c r="AJ53" s="205"/>
      <c r="AK53" s="205"/>
      <c r="AL53" s="205"/>
      <c r="AM53" s="205"/>
      <c r="AN53" s="205"/>
      <c r="AO53" s="205"/>
      <c r="AP53" s="205"/>
      <c r="AQ53" s="205"/>
      <c r="AR53" s="205"/>
      <c r="AS53" s="205"/>
      <c r="AT53" s="205"/>
      <c r="AU53" s="205"/>
      <c r="AV53" s="205"/>
      <c r="AW53" s="205"/>
      <c r="AX53" s="205"/>
      <c r="AY53" s="205"/>
      <c r="AZ53" s="205"/>
      <c r="BA53" s="205"/>
      <c r="BB53" s="206"/>
    </row>
    <row r="54" spans="1:54" ht="15.75" thickBot="1" x14ac:dyDescent="0.3">
      <c r="A54" s="192">
        <v>2</v>
      </c>
      <c r="B54" s="293" t="str">
        <f>RecherchePostesManquants(E5:E50,26)</f>
        <v>9, 10, 11, 12, 13, 14, 15, 16, 17, 18, 19, 24</v>
      </c>
      <c r="C54" s="293"/>
      <c r="D54" s="293"/>
      <c r="E54" s="293"/>
      <c r="F54" s="293"/>
      <c r="G54" s="293"/>
      <c r="H54" s="293"/>
      <c r="I54" s="293"/>
      <c r="J54" s="293"/>
      <c r="K54" s="293"/>
      <c r="L54" s="293"/>
      <c r="M54" s="293"/>
      <c r="N54" s="293"/>
      <c r="O54" s="293"/>
      <c r="P54" s="293"/>
      <c r="Q54" s="293"/>
      <c r="R54" s="293"/>
      <c r="S54" s="293"/>
      <c r="T54" s="293"/>
      <c r="U54" s="294"/>
      <c r="V54" s="1" t="s">
        <v>4</v>
      </c>
    </row>
    <row r="55" spans="1:54" ht="15" customHeight="1" x14ac:dyDescent="0.25">
      <c r="A55" s="192">
        <v>3</v>
      </c>
      <c r="B55" s="293" t="str">
        <f>RecherchePostesManquants(F5:F50,26)</f>
        <v>9, 10, 11, 12, 13, 14, 15, 16, 17, 18, 19, 24</v>
      </c>
      <c r="C55" s="293"/>
      <c r="D55" s="293"/>
      <c r="E55" s="293"/>
      <c r="F55" s="293"/>
      <c r="G55" s="293"/>
      <c r="H55" s="293"/>
      <c r="I55" s="293"/>
      <c r="J55" s="293"/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4"/>
      <c r="V55" s="1" t="s">
        <v>5</v>
      </c>
      <c r="AI55" s="213" t="s">
        <v>78</v>
      </c>
      <c r="AJ55" s="214"/>
      <c r="AK55" s="214"/>
      <c r="AL55" s="214"/>
      <c r="AM55" s="214"/>
      <c r="AN55" s="214"/>
      <c r="AO55" s="215"/>
      <c r="AP55" s="237" t="s">
        <v>74</v>
      </c>
      <c r="AQ55" s="238"/>
      <c r="AR55" s="238"/>
      <c r="AS55" s="238"/>
      <c r="AT55" s="238"/>
      <c r="AU55" s="238"/>
      <c r="AV55" s="238"/>
      <c r="AW55" s="238"/>
      <c r="AX55" s="238"/>
      <c r="AY55" s="238"/>
      <c r="AZ55" s="238"/>
      <c r="BA55" s="238"/>
      <c r="BB55" s="239"/>
    </row>
    <row r="56" spans="1:54" ht="15.75" thickBot="1" x14ac:dyDescent="0.3">
      <c r="A56" s="192">
        <v>4</v>
      </c>
      <c r="B56" s="293" t="str">
        <f>RecherchePostesManquants(G5:G50,26)</f>
        <v>9, 10, 11, 12, 13, 14, 15, 16, 17, 18, 19, 24</v>
      </c>
      <c r="C56" s="293"/>
      <c r="D56" s="293"/>
      <c r="E56" s="293"/>
      <c r="F56" s="293"/>
      <c r="G56" s="293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4"/>
      <c r="V56" s="1" t="s">
        <v>6</v>
      </c>
      <c r="AI56" s="216"/>
      <c r="AJ56" s="217"/>
      <c r="AK56" s="217"/>
      <c r="AL56" s="217"/>
      <c r="AM56" s="217"/>
      <c r="AN56" s="217"/>
      <c r="AO56" s="218"/>
      <c r="AP56" s="231">
        <v>10</v>
      </c>
      <c r="AQ56" s="232"/>
      <c r="AR56" s="232"/>
      <c r="AS56" s="232"/>
      <c r="AT56" s="232"/>
      <c r="AU56" s="232"/>
      <c r="AV56" s="232"/>
      <c r="AW56" s="232"/>
      <c r="AX56" s="232"/>
      <c r="AY56" s="232"/>
      <c r="AZ56" s="232"/>
      <c r="BA56" s="232"/>
      <c r="BB56" s="233"/>
    </row>
    <row r="57" spans="1:54" ht="31.5" customHeight="1" x14ac:dyDescent="0.25">
      <c r="A57" s="192">
        <v>5</v>
      </c>
      <c r="B57" s="293" t="str">
        <f>RecherchePostesManquants(H5:H50,26)</f>
        <v>9, 10, 11, 12, 13, 14, 15, 16, 17, 18, 19, 24</v>
      </c>
      <c r="C57" s="293"/>
      <c r="D57" s="293"/>
      <c r="E57" s="293"/>
      <c r="F57" s="293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4"/>
      <c r="V57" s="1" t="s">
        <v>7</v>
      </c>
      <c r="AI57" s="225">
        <f>COUNTIF(D5:AF50,"27")</f>
        <v>0</v>
      </c>
      <c r="AJ57" s="226"/>
      <c r="AK57" s="226"/>
      <c r="AL57" s="226"/>
      <c r="AM57" s="226"/>
      <c r="AN57" s="226"/>
      <c r="AO57" s="227"/>
      <c r="AP57" s="231" t="s">
        <v>75</v>
      </c>
      <c r="AQ57" s="232"/>
      <c r="AR57" s="232"/>
      <c r="AS57" s="232"/>
      <c r="AT57" s="232"/>
      <c r="AU57" s="232"/>
      <c r="AV57" s="232"/>
      <c r="AW57" s="232"/>
      <c r="AX57" s="232"/>
      <c r="AY57" s="232"/>
      <c r="AZ57" s="232"/>
      <c r="BA57" s="232"/>
      <c r="BB57" s="233"/>
    </row>
    <row r="58" spans="1:54" ht="15.75" thickBot="1" x14ac:dyDescent="0.3">
      <c r="A58" s="107">
        <v>6</v>
      </c>
      <c r="B58" s="293" t="str">
        <f>RecherchePostesManquants(I5:I50,26)</f>
        <v>1, 2, 3, 4, 5, 6, 7, 8, 9, 10, 11, 12, 13, 14, 15, 16, 17, 18, 19, 20, 21, 22, 23, 24, 25, 26</v>
      </c>
      <c r="C58" s="293"/>
      <c r="D58" s="293"/>
      <c r="E58" s="293"/>
      <c r="F58" s="293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4"/>
      <c r="V58" s="1" t="s">
        <v>8</v>
      </c>
      <c r="AI58" s="228"/>
      <c r="AJ58" s="229"/>
      <c r="AK58" s="229"/>
      <c r="AL58" s="229"/>
      <c r="AM58" s="229"/>
      <c r="AN58" s="229"/>
      <c r="AO58" s="230"/>
      <c r="AP58" s="234">
        <v>2</v>
      </c>
      <c r="AQ58" s="235"/>
      <c r="AR58" s="235"/>
      <c r="AS58" s="235"/>
      <c r="AT58" s="235"/>
      <c r="AU58" s="235"/>
      <c r="AV58" s="235"/>
      <c r="AW58" s="235"/>
      <c r="AX58" s="235"/>
      <c r="AY58" s="235"/>
      <c r="AZ58" s="235"/>
      <c r="BA58" s="235"/>
      <c r="BB58" s="236"/>
    </row>
    <row r="59" spans="1:54" ht="15.75" thickBot="1" x14ac:dyDescent="0.3">
      <c r="A59" s="107">
        <v>7</v>
      </c>
      <c r="B59" s="293" t="str">
        <f>RecherchePostesManquants(J5:J50,26)</f>
        <v>1, 2, 3, 4, 5, 6, 7, 8, 9, 10, 11, 12, 13, 14, 15, 16, 17, 18, 19, 20, 21, 22, 23, 24, 25, 26</v>
      </c>
      <c r="C59" s="293"/>
      <c r="D59" s="293"/>
      <c r="E59" s="293"/>
      <c r="F59" s="293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4"/>
      <c r="V59" s="1" t="s">
        <v>9</v>
      </c>
      <c r="AI59" s="219" t="s">
        <v>79</v>
      </c>
      <c r="AJ59" s="220"/>
      <c r="AK59" s="220"/>
      <c r="AL59" s="220"/>
      <c r="AM59" s="220"/>
      <c r="AN59" s="220"/>
      <c r="AO59" s="221"/>
      <c r="AP59" s="240" t="s">
        <v>76</v>
      </c>
      <c r="AQ59" s="241"/>
      <c r="AR59" s="241"/>
      <c r="AS59" s="241"/>
      <c r="AT59" s="241"/>
      <c r="AU59" s="241"/>
      <c r="AV59" s="241"/>
      <c r="AW59" s="241"/>
      <c r="AX59" s="241"/>
      <c r="AY59" s="241"/>
      <c r="AZ59" s="241"/>
      <c r="BA59" s="241"/>
      <c r="BB59" s="242"/>
    </row>
    <row r="60" spans="1:54" ht="19.5" thickBot="1" x14ac:dyDescent="0.35">
      <c r="A60" s="192">
        <v>8</v>
      </c>
      <c r="B60" s="293" t="str">
        <f>RecherchePostesManquants(K5:K50,26)</f>
        <v>9, 10, 11, 12, 13, 14, 15, 16, 17, 18, 19, 24</v>
      </c>
      <c r="C60" s="293"/>
      <c r="D60" s="293"/>
      <c r="E60" s="293"/>
      <c r="F60" s="293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4"/>
      <c r="V60" s="1" t="s">
        <v>10</v>
      </c>
      <c r="AI60" s="222"/>
      <c r="AJ60" s="223"/>
      <c r="AK60" s="223"/>
      <c r="AL60" s="223"/>
      <c r="AM60" s="223"/>
      <c r="AN60" s="223"/>
      <c r="AO60" s="224"/>
      <c r="AP60" s="197">
        <f>IF(AP58&gt;AP56,-(AP58-AP56)/AP58,(AP56-AP58)/AP56)</f>
        <v>0.8</v>
      </c>
      <c r="AQ60" s="198"/>
      <c r="AR60" s="198"/>
      <c r="AS60" s="198"/>
      <c r="AT60" s="198"/>
      <c r="AU60" s="198"/>
      <c r="AV60" s="198"/>
      <c r="AW60" s="198"/>
      <c r="AX60" s="198"/>
      <c r="AY60" s="198"/>
      <c r="AZ60" s="198"/>
      <c r="BA60" s="198"/>
      <c r="BB60" s="199"/>
    </row>
    <row r="61" spans="1:54" x14ac:dyDescent="0.25">
      <c r="A61" s="192">
        <v>9</v>
      </c>
      <c r="B61" s="293" t="str">
        <f>RecherchePostesManquants(L5:L50,26)</f>
        <v>9, 10, 11, 12, 13, 14, 15, 16, 17, 18, 19, 24</v>
      </c>
      <c r="C61" s="293"/>
      <c r="D61" s="293"/>
      <c r="E61" s="293"/>
      <c r="F61" s="293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4"/>
      <c r="V61" s="1" t="s">
        <v>11</v>
      </c>
    </row>
    <row r="62" spans="1:54" x14ac:dyDescent="0.25">
      <c r="A62" s="192">
        <v>10</v>
      </c>
      <c r="B62" s="293" t="str">
        <f>RecherchePostesManquants(M5:M50,26)</f>
        <v>9, 10, 11, 12, 13, 14, 15, 16, 17, 18, 19, 24</v>
      </c>
      <c r="C62" s="293"/>
      <c r="D62" s="293"/>
      <c r="E62" s="293"/>
      <c r="F62" s="293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4"/>
      <c r="V62" s="1" t="s">
        <v>12</v>
      </c>
    </row>
    <row r="63" spans="1:54" x14ac:dyDescent="0.25">
      <c r="A63" s="192">
        <v>11</v>
      </c>
      <c r="B63" s="293" t="str">
        <f>RecherchePostesManquants(N5:N50,26)</f>
        <v>9, 10, 11, 12, 13, 14, 15, 16, 17, 18, 19, 24</v>
      </c>
      <c r="C63" s="293"/>
      <c r="D63" s="293"/>
      <c r="E63" s="293"/>
      <c r="F63" s="293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4"/>
      <c r="V63" s="1" t="s">
        <v>13</v>
      </c>
    </row>
    <row r="64" spans="1:54" x14ac:dyDescent="0.25">
      <c r="A64" s="192">
        <v>12</v>
      </c>
      <c r="B64" s="293" t="str">
        <f>RecherchePostesManquants(O5:O50,26)</f>
        <v>9, 10, 11, 12, 13, 14, 15, 16, 17, 18, 19, 24</v>
      </c>
      <c r="C64" s="293"/>
      <c r="D64" s="293"/>
      <c r="E64" s="293"/>
      <c r="F64" s="293"/>
      <c r="G64" s="293"/>
      <c r="H64" s="293"/>
      <c r="I64" s="293"/>
      <c r="J64" s="293"/>
      <c r="K64" s="293"/>
      <c r="L64" s="293"/>
      <c r="M64" s="293"/>
      <c r="N64" s="293"/>
      <c r="O64" s="293"/>
      <c r="P64" s="293"/>
      <c r="Q64" s="293"/>
      <c r="R64" s="293"/>
      <c r="S64" s="293"/>
      <c r="T64" s="293"/>
      <c r="U64" s="294"/>
      <c r="V64" s="1" t="s">
        <v>14</v>
      </c>
    </row>
    <row r="65" spans="1:36" x14ac:dyDescent="0.25">
      <c r="A65" s="107">
        <v>13</v>
      </c>
      <c r="B65" s="293" t="str">
        <f>RecherchePostesManquants(P5:P50,26)</f>
        <v>1, 2, 3, 4, 5, 6, 7, 8, 9, 10, 11, 12, 13, 14, 15, 16, 17, 18, 19, 20, 21, 22, 23, 24, 25, 26</v>
      </c>
      <c r="C65" s="293"/>
      <c r="D65" s="293"/>
      <c r="E65" s="293"/>
      <c r="F65" s="293"/>
      <c r="G65" s="293"/>
      <c r="H65" s="293"/>
      <c r="I65" s="293"/>
      <c r="J65" s="293"/>
      <c r="K65" s="293"/>
      <c r="L65" s="293"/>
      <c r="M65" s="293"/>
      <c r="N65" s="293"/>
      <c r="O65" s="293"/>
      <c r="P65" s="293"/>
      <c r="Q65" s="293"/>
      <c r="R65" s="293"/>
      <c r="S65" s="293"/>
      <c r="T65" s="293"/>
      <c r="U65" s="294"/>
      <c r="V65" s="1" t="s">
        <v>15</v>
      </c>
    </row>
    <row r="66" spans="1:36" x14ac:dyDescent="0.25">
      <c r="A66" s="107">
        <v>14</v>
      </c>
      <c r="B66" s="293" t="str">
        <f>RecherchePostesManquants(Q5:Q50,26)</f>
        <v>1, 2, 3, 4, 5, 6, 7, 8, 9, 10, 11, 12, 13, 14, 15, 16, 17, 18, 19, 20, 21, 22, 23, 24, 25, 26</v>
      </c>
      <c r="C66" s="293"/>
      <c r="D66" s="293"/>
      <c r="E66" s="293"/>
      <c r="F66" s="293"/>
      <c r="G66" s="293"/>
      <c r="H66" s="293"/>
      <c r="I66" s="293"/>
      <c r="J66" s="293"/>
      <c r="K66" s="293"/>
      <c r="L66" s="293"/>
      <c r="M66" s="293"/>
      <c r="N66" s="293"/>
      <c r="O66" s="293"/>
      <c r="P66" s="293"/>
      <c r="Q66" s="293"/>
      <c r="R66" s="293"/>
      <c r="S66" s="293"/>
      <c r="T66" s="293"/>
      <c r="U66" s="294"/>
      <c r="V66" s="1" t="s">
        <v>16</v>
      </c>
    </row>
    <row r="67" spans="1:36" x14ac:dyDescent="0.25">
      <c r="A67" s="192">
        <v>15</v>
      </c>
      <c r="B67" s="293" t="str">
        <f>RecherchePostesManquants(R5:R50,26)</f>
        <v>9, 10, 11, 12, 13, 14, 15, 16, 17, 18, 19, 24</v>
      </c>
      <c r="C67" s="293"/>
      <c r="D67" s="293"/>
      <c r="E67" s="293"/>
      <c r="F67" s="293"/>
      <c r="G67" s="293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3"/>
      <c r="S67" s="293"/>
      <c r="T67" s="293"/>
      <c r="U67" s="294"/>
      <c r="V67" s="1" t="s">
        <v>17</v>
      </c>
      <c r="AI67" s="1"/>
      <c r="AJ67" s="1"/>
    </row>
    <row r="68" spans="1:36" x14ac:dyDescent="0.25">
      <c r="A68" s="192">
        <v>16</v>
      </c>
      <c r="B68" s="293" t="str">
        <f>RecherchePostesManquants(S5:S50,26)</f>
        <v>9, 10, 11, 12, 13, 14, 15, 16, 17, 18, 19, 24</v>
      </c>
      <c r="C68" s="293"/>
      <c r="D68" s="293"/>
      <c r="E68" s="293"/>
      <c r="F68" s="293"/>
      <c r="G68" s="293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3"/>
      <c r="S68" s="293"/>
      <c r="T68" s="293"/>
      <c r="U68" s="294"/>
      <c r="V68" s="1" t="s">
        <v>18</v>
      </c>
      <c r="AI68" s="1"/>
      <c r="AJ68" s="1"/>
    </row>
    <row r="69" spans="1:36" x14ac:dyDescent="0.25">
      <c r="A69" s="192">
        <v>17</v>
      </c>
      <c r="B69" s="293" t="str">
        <f>RecherchePostesManquants(T5:T50,26)</f>
        <v>9, 10, 11, 12, 13, 14, 15, 16, 17, 18, 19, 24</v>
      </c>
      <c r="C69" s="293"/>
      <c r="D69" s="293"/>
      <c r="E69" s="293"/>
      <c r="F69" s="293"/>
      <c r="G69" s="293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3"/>
      <c r="S69" s="293"/>
      <c r="T69" s="293"/>
      <c r="U69" s="294"/>
      <c r="V69" s="1" t="s">
        <v>19</v>
      </c>
      <c r="AI69" s="1"/>
      <c r="AJ69" s="1"/>
    </row>
    <row r="70" spans="1:36" x14ac:dyDescent="0.25">
      <c r="A70" s="192">
        <v>18</v>
      </c>
      <c r="B70" s="293" t="str">
        <f>RecherchePostesManquants(U5:U50,26)</f>
        <v>9, 10, 11, 12, 13, 14, 15, 16, 17, 18, 19, 24</v>
      </c>
      <c r="C70" s="293"/>
      <c r="D70" s="293"/>
      <c r="E70" s="293"/>
      <c r="F70" s="293"/>
      <c r="G70" s="293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3"/>
      <c r="S70" s="293"/>
      <c r="T70" s="293"/>
      <c r="U70" s="294"/>
      <c r="V70" s="1" t="s">
        <v>20</v>
      </c>
      <c r="AI70" s="1"/>
      <c r="AJ70" s="1"/>
    </row>
    <row r="71" spans="1:36" x14ac:dyDescent="0.25">
      <c r="A71" s="192">
        <v>19</v>
      </c>
      <c r="B71" s="293" t="str">
        <f>RecherchePostesManquants(V5:V50,26)</f>
        <v>9, 10, 11, 12, 13, 14, 15, 16, 17, 18, 19, 24</v>
      </c>
      <c r="C71" s="293"/>
      <c r="D71" s="293"/>
      <c r="E71" s="293"/>
      <c r="F71" s="293"/>
      <c r="G71" s="293"/>
      <c r="H71" s="293"/>
      <c r="I71" s="293"/>
      <c r="J71" s="293"/>
      <c r="K71" s="293"/>
      <c r="L71" s="293"/>
      <c r="M71" s="293"/>
      <c r="N71" s="293"/>
      <c r="O71" s="293"/>
      <c r="P71" s="293"/>
      <c r="Q71" s="293"/>
      <c r="R71" s="293"/>
      <c r="S71" s="293"/>
      <c r="T71" s="293"/>
      <c r="U71" s="294"/>
      <c r="V71" s="1" t="s">
        <v>21</v>
      </c>
      <c r="AI71" s="1"/>
      <c r="AJ71" s="1"/>
    </row>
    <row r="72" spans="1:36" x14ac:dyDescent="0.25">
      <c r="A72" s="107">
        <v>20</v>
      </c>
      <c r="B72" s="293" t="str">
        <f>RecherchePostesManquants(W5:W50,26)</f>
        <v>1, 2, 3, 4, 5, 6, 7, 8, 9, 10, 11, 12, 13, 14, 15, 16, 17, 18, 19, 20, 21, 22, 23, 24, 25, 26</v>
      </c>
      <c r="C72" s="293"/>
      <c r="D72" s="293"/>
      <c r="E72" s="293"/>
      <c r="F72" s="293"/>
      <c r="G72" s="293"/>
      <c r="H72" s="293"/>
      <c r="I72" s="293"/>
      <c r="J72" s="293"/>
      <c r="K72" s="293"/>
      <c r="L72" s="293"/>
      <c r="M72" s="293"/>
      <c r="N72" s="293"/>
      <c r="O72" s="293"/>
      <c r="P72" s="293"/>
      <c r="Q72" s="293"/>
      <c r="R72" s="293"/>
      <c r="S72" s="293"/>
      <c r="T72" s="293"/>
      <c r="U72" s="294"/>
      <c r="V72" s="1" t="s">
        <v>22</v>
      </c>
      <c r="AI72" s="1"/>
      <c r="AJ72" s="1"/>
    </row>
    <row r="73" spans="1:36" x14ac:dyDescent="0.25">
      <c r="A73" s="107">
        <v>21</v>
      </c>
      <c r="B73" s="293" t="str">
        <f>RecherchePostesManquants(X5:X50,26)</f>
        <v>1, 2, 3, 4, 5, 6, 7, 8, 9, 10, 11, 12, 13, 14, 15, 16, 17, 18, 19, 20, 21, 22, 23, 24, 25, 26</v>
      </c>
      <c r="C73" s="293"/>
      <c r="D73" s="293"/>
      <c r="E73" s="293"/>
      <c r="F73" s="293"/>
      <c r="G73" s="293"/>
      <c r="H73" s="293"/>
      <c r="I73" s="293"/>
      <c r="J73" s="293"/>
      <c r="K73" s="293"/>
      <c r="L73" s="293"/>
      <c r="M73" s="293"/>
      <c r="N73" s="293"/>
      <c r="O73" s="293"/>
      <c r="P73" s="293"/>
      <c r="Q73" s="293"/>
      <c r="R73" s="293"/>
      <c r="S73" s="293"/>
      <c r="T73" s="293"/>
      <c r="U73" s="294"/>
      <c r="V73" s="1" t="s">
        <v>23</v>
      </c>
      <c r="AI73" s="1"/>
      <c r="AJ73" s="1"/>
    </row>
    <row r="74" spans="1:36" x14ac:dyDescent="0.25">
      <c r="A74" s="192">
        <v>22</v>
      </c>
      <c r="B74" s="293" t="str">
        <f>RecherchePostesManquants(Y5:Y50,26)</f>
        <v>9, 10, 11, 12, 13, 14, 15, 16, 17, 18, 19, 24</v>
      </c>
      <c r="C74" s="293"/>
      <c r="D74" s="293"/>
      <c r="E74" s="293"/>
      <c r="F74" s="293"/>
      <c r="G74" s="293"/>
      <c r="H74" s="293"/>
      <c r="I74" s="293"/>
      <c r="J74" s="293"/>
      <c r="K74" s="293"/>
      <c r="L74" s="293"/>
      <c r="M74" s="293"/>
      <c r="N74" s="293"/>
      <c r="O74" s="293"/>
      <c r="P74" s="293"/>
      <c r="Q74" s="293"/>
      <c r="R74" s="293"/>
      <c r="S74" s="293"/>
      <c r="T74" s="293"/>
      <c r="U74" s="294"/>
      <c r="V74" s="1" t="s">
        <v>24</v>
      </c>
      <c r="AI74" s="1"/>
      <c r="AJ74" s="1"/>
    </row>
    <row r="75" spans="1:36" x14ac:dyDescent="0.25">
      <c r="A75" s="192">
        <v>23</v>
      </c>
      <c r="B75" s="293" t="str">
        <f>RecherchePostesManquants(Z5:Z50,26)</f>
        <v>9, 10, 11, 12, 13, 14, 15, 16, 17, 18, 19, 24</v>
      </c>
      <c r="C75" s="293"/>
      <c r="D75" s="293"/>
      <c r="E75" s="293"/>
      <c r="F75" s="293"/>
      <c r="G75" s="293"/>
      <c r="H75" s="293"/>
      <c r="I75" s="293"/>
      <c r="J75" s="293"/>
      <c r="K75" s="293"/>
      <c r="L75" s="293"/>
      <c r="M75" s="293"/>
      <c r="N75" s="293"/>
      <c r="O75" s="293"/>
      <c r="P75" s="293"/>
      <c r="Q75" s="293"/>
      <c r="R75" s="293"/>
      <c r="S75" s="293"/>
      <c r="T75" s="293"/>
      <c r="U75" s="294"/>
      <c r="V75" s="1" t="s">
        <v>25</v>
      </c>
      <c r="AI75" s="1"/>
      <c r="AJ75" s="1"/>
    </row>
    <row r="76" spans="1:36" x14ac:dyDescent="0.25">
      <c r="A76" s="192">
        <v>24</v>
      </c>
      <c r="B76" s="293" t="str">
        <f>RecherchePostesManquants(AA5:AA50,26)</f>
        <v>9, 10, 11, 12, 13, 14, 15, 16, 17, 18, 19, 24</v>
      </c>
      <c r="C76" s="293"/>
      <c r="D76" s="293"/>
      <c r="E76" s="293"/>
      <c r="F76" s="293"/>
      <c r="G76" s="293"/>
      <c r="H76" s="293"/>
      <c r="I76" s="293"/>
      <c r="J76" s="293"/>
      <c r="K76" s="293"/>
      <c r="L76" s="293"/>
      <c r="M76" s="293"/>
      <c r="N76" s="293"/>
      <c r="O76" s="293"/>
      <c r="P76" s="293"/>
      <c r="Q76" s="293"/>
      <c r="R76" s="293"/>
      <c r="S76" s="293"/>
      <c r="T76" s="293"/>
      <c r="U76" s="294"/>
      <c r="V76" s="1" t="s">
        <v>26</v>
      </c>
      <c r="AI76" s="1"/>
      <c r="AJ76" s="1"/>
    </row>
    <row r="77" spans="1:36" x14ac:dyDescent="0.25">
      <c r="A77" s="192">
        <v>25</v>
      </c>
      <c r="B77" s="293" t="str">
        <f>RecherchePostesManquants(AB5:AB50,26)</f>
        <v>9, 10, 11, 12, 13, 14, 15, 16, 17, 18, 19, 24</v>
      </c>
      <c r="C77" s="293"/>
      <c r="D77" s="293"/>
      <c r="E77" s="293"/>
      <c r="F77" s="293"/>
      <c r="G77" s="293"/>
      <c r="H77" s="293"/>
      <c r="I77" s="293"/>
      <c r="J77" s="293"/>
      <c r="K77" s="293"/>
      <c r="L77" s="293"/>
      <c r="M77" s="293"/>
      <c r="N77" s="293"/>
      <c r="O77" s="293"/>
      <c r="P77" s="293"/>
      <c r="Q77" s="293"/>
      <c r="R77" s="293"/>
      <c r="S77" s="293"/>
      <c r="T77" s="293"/>
      <c r="U77" s="294"/>
      <c r="V77" s="1" t="s">
        <v>27</v>
      </c>
      <c r="AI77" s="1"/>
      <c r="AJ77" s="1"/>
    </row>
    <row r="78" spans="1:36" x14ac:dyDescent="0.25">
      <c r="A78" s="192">
        <v>26</v>
      </c>
      <c r="B78" s="293" t="str">
        <f>RecherchePostesManquants(AC5:AC50,26)</f>
        <v>9, 10, 11, 12, 13, 14, 15, 16, 17, 18, 19, 24</v>
      </c>
      <c r="C78" s="293"/>
      <c r="D78" s="293"/>
      <c r="E78" s="293"/>
      <c r="F78" s="293"/>
      <c r="G78" s="293"/>
      <c r="H78" s="293"/>
      <c r="I78" s="293"/>
      <c r="J78" s="293"/>
      <c r="K78" s="293"/>
      <c r="L78" s="293"/>
      <c r="M78" s="293"/>
      <c r="N78" s="293"/>
      <c r="O78" s="293"/>
      <c r="P78" s="293"/>
      <c r="Q78" s="293"/>
      <c r="R78" s="293"/>
      <c r="S78" s="293"/>
      <c r="T78" s="293"/>
      <c r="U78" s="294"/>
      <c r="V78" s="1" t="s">
        <v>28</v>
      </c>
      <c r="AI78" s="1"/>
      <c r="AJ78" s="1"/>
    </row>
    <row r="79" spans="1:36" x14ac:dyDescent="0.25">
      <c r="A79" s="107">
        <v>27</v>
      </c>
      <c r="B79" s="293" t="str">
        <f>RecherchePostesManquants(AD5:AD50,26)</f>
        <v>1, 2, 3, 4, 5, 6, 7, 8, 9, 10, 11, 12, 13, 14, 15, 16, 17, 18, 19, 20, 21, 22, 23, 24, 25, 26</v>
      </c>
      <c r="C79" s="293"/>
      <c r="D79" s="293"/>
      <c r="E79" s="293"/>
      <c r="F79" s="293"/>
      <c r="G79" s="293"/>
      <c r="H79" s="293"/>
      <c r="I79" s="293"/>
      <c r="J79" s="293"/>
      <c r="K79" s="293"/>
      <c r="L79" s="293"/>
      <c r="M79" s="293"/>
      <c r="N79" s="293"/>
      <c r="O79" s="293"/>
      <c r="P79" s="293"/>
      <c r="Q79" s="293"/>
      <c r="R79" s="293"/>
      <c r="S79" s="293"/>
      <c r="T79" s="293"/>
      <c r="U79" s="294"/>
      <c r="V79" s="1" t="s">
        <v>29</v>
      </c>
      <c r="AI79" s="1"/>
      <c r="AJ79" s="1"/>
    </row>
    <row r="80" spans="1:36" x14ac:dyDescent="0.25">
      <c r="A80" s="107">
        <v>28</v>
      </c>
      <c r="B80" s="293" t="str">
        <f>RecherchePostesManquants(AE5:AE50,26)</f>
        <v>1, 2, 3, 4, 5, 6, 7, 8, 9, 10, 11, 12, 13, 14, 15, 16, 17, 18, 19, 20, 21, 22, 23, 24, 25, 26</v>
      </c>
      <c r="C80" s="293"/>
      <c r="D80" s="293"/>
      <c r="E80" s="293"/>
      <c r="F80" s="293"/>
      <c r="G80" s="293"/>
      <c r="H80" s="293"/>
      <c r="I80" s="293"/>
      <c r="J80" s="293"/>
      <c r="K80" s="293"/>
      <c r="L80" s="293"/>
      <c r="M80" s="293"/>
      <c r="N80" s="293"/>
      <c r="O80" s="293"/>
      <c r="P80" s="293"/>
      <c r="Q80" s="293"/>
      <c r="R80" s="293"/>
      <c r="S80" s="293"/>
      <c r="T80" s="293"/>
      <c r="U80" s="294"/>
      <c r="V80" s="1" t="s">
        <v>30</v>
      </c>
      <c r="AI80" s="1"/>
      <c r="AJ80" s="1"/>
    </row>
    <row r="81" spans="1:36" x14ac:dyDescent="0.25">
      <c r="A81" s="192">
        <v>29</v>
      </c>
      <c r="B81" s="293" t="str">
        <f>RecherchePostesManquants(AF5:AF50,26)</f>
        <v>9, 10, 11, 12, 13, 14, 15, 16, 17, 18, 19, 24</v>
      </c>
      <c r="C81" s="293"/>
      <c r="D81" s="293"/>
      <c r="E81" s="293"/>
      <c r="F81" s="293"/>
      <c r="G81" s="293"/>
      <c r="H81" s="293"/>
      <c r="I81" s="293"/>
      <c r="J81" s="293"/>
      <c r="K81" s="293"/>
      <c r="L81" s="293"/>
      <c r="M81" s="293"/>
      <c r="N81" s="293"/>
      <c r="O81" s="293"/>
      <c r="P81" s="293"/>
      <c r="Q81" s="293"/>
      <c r="R81" s="293"/>
      <c r="S81" s="293"/>
      <c r="T81" s="293"/>
      <c r="U81" s="294"/>
      <c r="V81" s="1" t="s">
        <v>31</v>
      </c>
      <c r="AI81" s="1"/>
      <c r="AJ81" s="1"/>
    </row>
    <row r="82" spans="1:36" x14ac:dyDescent="0.25">
      <c r="A82" s="192">
        <v>30</v>
      </c>
      <c r="B82" s="293" t="str">
        <f>RecherchePostesManquants(AG5:AG50,26)</f>
        <v>9, 10, 11, 12, 13, 14, 15, 16, 17, 18, 19, 24</v>
      </c>
      <c r="C82" s="293"/>
      <c r="D82" s="293"/>
      <c r="E82" s="293"/>
      <c r="F82" s="293"/>
      <c r="G82" s="293"/>
      <c r="H82" s="293"/>
      <c r="I82" s="293"/>
      <c r="J82" s="293"/>
      <c r="K82" s="293"/>
      <c r="L82" s="293"/>
      <c r="M82" s="293"/>
      <c r="N82" s="293"/>
      <c r="O82" s="293"/>
      <c r="P82" s="293"/>
      <c r="Q82" s="293"/>
      <c r="R82" s="293"/>
      <c r="S82" s="293"/>
      <c r="T82" s="293"/>
      <c r="U82" s="294"/>
      <c r="AI82" s="1"/>
      <c r="AJ82" s="1"/>
    </row>
    <row r="83" spans="1:36" x14ac:dyDescent="0.25">
      <c r="A83" s="7"/>
      <c r="AI83" s="1"/>
      <c r="AJ83" s="1"/>
    </row>
    <row r="84" spans="1:36" x14ac:dyDescent="0.25">
      <c r="A84" s="7"/>
      <c r="AI84" s="1"/>
      <c r="AJ84" s="1"/>
    </row>
    <row r="85" spans="1:36" x14ac:dyDescent="0.25">
      <c r="A85" s="7"/>
      <c r="AI85" s="1"/>
      <c r="AJ85" s="1"/>
    </row>
    <row r="86" spans="1:36" x14ac:dyDescent="0.25">
      <c r="A86" s="7"/>
      <c r="AI86" s="1"/>
      <c r="AJ86" s="1"/>
    </row>
    <row r="87" spans="1:36" x14ac:dyDescent="0.25">
      <c r="A87" s="7"/>
      <c r="AI87" s="1"/>
      <c r="AJ87" s="1"/>
    </row>
    <row r="88" spans="1:36" x14ac:dyDescent="0.25">
      <c r="A88" s="7"/>
      <c r="AI88" s="1"/>
      <c r="AJ88" s="1"/>
    </row>
    <row r="89" spans="1:36" x14ac:dyDescent="0.25">
      <c r="A89" s="7"/>
      <c r="AI89" s="1"/>
      <c r="AJ89" s="1"/>
    </row>
  </sheetData>
  <autoFilter ref="C2:C89"/>
  <mergeCells count="76">
    <mergeCell ref="A1:C1"/>
    <mergeCell ref="AM1:AM3"/>
    <mergeCell ref="AN1:BB1"/>
    <mergeCell ref="A2:A3"/>
    <mergeCell ref="B2:B3"/>
    <mergeCell ref="C2:C3"/>
    <mergeCell ref="AI3:AJ3"/>
    <mergeCell ref="AK3:AL3"/>
    <mergeCell ref="AN3:AQ3"/>
    <mergeCell ref="AR3:AU3"/>
    <mergeCell ref="AV3:AX3"/>
    <mergeCell ref="AY3:BB3"/>
    <mergeCell ref="AI4:AL4"/>
    <mergeCell ref="AN4:AQ4"/>
    <mergeCell ref="AR4:AU4"/>
    <mergeCell ref="AV4:AX4"/>
    <mergeCell ref="AY4:BB4"/>
    <mergeCell ref="AM5:AM50"/>
    <mergeCell ref="A16:A18"/>
    <mergeCell ref="A19:A20"/>
    <mergeCell ref="A21:A24"/>
    <mergeCell ref="A26:A29"/>
    <mergeCell ref="A30:A33"/>
    <mergeCell ref="A35:A38"/>
    <mergeCell ref="A41:A42"/>
    <mergeCell ref="A47:A50"/>
    <mergeCell ref="AW51:AX51"/>
    <mergeCell ref="BA51:BB51"/>
    <mergeCell ref="B52:U52"/>
    <mergeCell ref="AI52:BB52"/>
    <mergeCell ref="B53:U53"/>
    <mergeCell ref="AI53:BB53"/>
    <mergeCell ref="A51:B51"/>
    <mergeCell ref="AI51:AJ51"/>
    <mergeCell ref="AK51:AL51"/>
    <mergeCell ref="AP51:AQ51"/>
    <mergeCell ref="AR51:AS51"/>
    <mergeCell ref="AT51:AU51"/>
    <mergeCell ref="B54:U54"/>
    <mergeCell ref="B55:U55"/>
    <mergeCell ref="AI55:AO56"/>
    <mergeCell ref="AP55:BB55"/>
    <mergeCell ref="B56:U56"/>
    <mergeCell ref="AP56:BB56"/>
    <mergeCell ref="B59:U59"/>
    <mergeCell ref="AI59:AO60"/>
    <mergeCell ref="AP59:BB59"/>
    <mergeCell ref="B60:U60"/>
    <mergeCell ref="AP60:BB60"/>
    <mergeCell ref="B57:U57"/>
    <mergeCell ref="AI57:AO58"/>
    <mergeCell ref="AP57:BB57"/>
    <mergeCell ref="B58:U58"/>
    <mergeCell ref="AP58:BB58"/>
    <mergeCell ref="B72:U72"/>
    <mergeCell ref="B61:U61"/>
    <mergeCell ref="B62:U62"/>
    <mergeCell ref="B63:U63"/>
    <mergeCell ref="B64:U64"/>
    <mergeCell ref="B65:U65"/>
    <mergeCell ref="B66:U66"/>
    <mergeCell ref="B67:U67"/>
    <mergeCell ref="B68:U68"/>
    <mergeCell ref="B69:U69"/>
    <mergeCell ref="B70:U70"/>
    <mergeCell ref="B71:U71"/>
    <mergeCell ref="B79:U79"/>
    <mergeCell ref="B80:U80"/>
    <mergeCell ref="B81:U81"/>
    <mergeCell ref="B82:U82"/>
    <mergeCell ref="B73:U73"/>
    <mergeCell ref="B74:U74"/>
    <mergeCell ref="B75:U75"/>
    <mergeCell ref="B76:U76"/>
    <mergeCell ref="B77:U77"/>
    <mergeCell ref="B78:U78"/>
  </mergeCells>
  <conditionalFormatting sqref="C2:AD3 C51 C4:AC4">
    <cfRule type="expression" dxfId="1418" priority="143">
      <formula>WEEKDAY(E$2,2)=2</formula>
    </cfRule>
  </conditionalFormatting>
  <conditionalFormatting sqref="D2:AE3 D4:AC4">
    <cfRule type="expression" dxfId="1417" priority="144">
      <formula>WEEKDAY(E$2,2)=7</formula>
    </cfRule>
  </conditionalFormatting>
  <conditionalFormatting sqref="D4:AD4 D2:AH3">
    <cfRule type="containsText" dxfId="1416" priority="146" operator="containsText" text="CF">
      <formula>NOT(ISERROR(SEARCH("CF",#REF!)))</formula>
    </cfRule>
    <cfRule type="containsText" dxfId="1415" priority="147" operator="containsText" text="RC">
      <formula>NOT(ISERROR(SEARCH("RC",#REF!)))</formula>
    </cfRule>
    <cfRule type="containsText" dxfId="1414" priority="148" operator="containsText" text="RTT">
      <formula>NOT(ISERROR(SEARCH("RTT",#REF!)))</formula>
    </cfRule>
    <cfRule type="containsText" dxfId="1413" priority="149" operator="containsText" text="RF">
      <formula>NOT(ISERROR(SEARCH("RF",#REF!)))</formula>
    </cfRule>
    <cfRule type="containsText" dxfId="1412" priority="150" operator="containsText" text="FR">
      <formula>NOT(ISERROR(SEARCH("FR",#REF!)))</formula>
    </cfRule>
    <cfRule type="containsText" dxfId="1411" priority="151" operator="containsText" text="HS">
      <formula>NOT(ISERROR(SEARCH("HS",#REF!)))</formula>
    </cfRule>
    <cfRule type="containsText" dxfId="1410" priority="152" operator="containsText" text="CA">
      <formula>NOT(ISERROR(SEARCH("CA",#REF!)))</formula>
    </cfRule>
    <cfRule type="containsText" dxfId="1409" priority="153" operator="containsText" text="RH">
      <formula>NOT(ISERROR(SEARCH("RH",#REF!)))</formula>
    </cfRule>
  </conditionalFormatting>
  <conditionalFormatting sqref="D2:AF3 D4:AD4">
    <cfRule type="containsText" dxfId="1408" priority="145" operator="containsText" text="JDF">
      <formula>NOT(ISERROR(SEARCH("JDF",#REF!)))</formula>
    </cfRule>
  </conditionalFormatting>
  <conditionalFormatting sqref="D52:AG81 D83:AG89 V82:AG82">
    <cfRule type="containsText" dxfId="1407" priority="154" operator="containsText" text="CF">
      <formula>NOT(ISERROR(SEARCH("CF",#REF!)))</formula>
    </cfRule>
    <cfRule type="containsText" dxfId="1406" priority="155" operator="containsText" text="RC">
      <formula>NOT(ISERROR(SEARCH("RC",#REF!)))</formula>
    </cfRule>
    <cfRule type="containsText" dxfId="1405" priority="156" operator="containsText" text="RTT">
      <formula>NOT(ISERROR(SEARCH("RTT",#REF!)))</formula>
    </cfRule>
    <cfRule type="containsText" dxfId="1404" priority="157" operator="containsText" text="RF">
      <formula>NOT(ISERROR(SEARCH("RF",#REF!)))</formula>
    </cfRule>
    <cfRule type="containsText" dxfId="1403" priority="158" operator="containsText" text="FR">
      <formula>NOT(ISERROR(SEARCH("FR",#REF!)))</formula>
    </cfRule>
    <cfRule type="containsText" dxfId="1402" priority="159" operator="containsText" text="HS">
      <formula>NOT(ISERROR(SEARCH("HS",#REF!)))</formula>
    </cfRule>
    <cfRule type="containsText" dxfId="1401" priority="160" operator="containsText" text="CA">
      <formula>NOT(ISERROR(SEARCH("CA",#REF!)))</formula>
    </cfRule>
    <cfRule type="containsText" dxfId="1400" priority="161" operator="containsText" text="RH">
      <formula>NOT(ISERROR(SEARCH("RH",#REF!)))</formula>
    </cfRule>
  </conditionalFormatting>
  <conditionalFormatting sqref="D52:AG81 D83:AG89 V82:AG82">
    <cfRule type="containsText" dxfId="1399" priority="162" operator="containsText" text="JDF">
      <formula>NOT(ISERROR(SEARCH("JDF",#REF!)))</formula>
    </cfRule>
  </conditionalFormatting>
  <conditionalFormatting sqref="D2 H2 J2 L2 N2 P2 R2 T2 V2 X2 Z2 AB2 AD2 AF2 F2">
    <cfRule type="duplicateValues" dxfId="1398" priority="181"/>
  </conditionalFormatting>
  <conditionalFormatting sqref="AE2:AF3 AD4">
    <cfRule type="expression" dxfId="1397" priority="182">
      <formula>WEEKDAY(#REF!,2)=2</formula>
    </cfRule>
  </conditionalFormatting>
  <conditionalFormatting sqref="AF2:AF3">
    <cfRule type="expression" dxfId="1396" priority="183">
      <formula>WEEKDAY(#REF!,2)=7</formula>
    </cfRule>
  </conditionalFormatting>
  <conditionalFormatting sqref="D5:AH50">
    <cfRule type="cellIs" dxfId="1395" priority="123" operator="equal">
      <formula>27</formula>
    </cfRule>
    <cfRule type="containsText" dxfId="1394" priority="124" operator="containsText" text="JSR">
      <formula>NOT(ISERROR(SEARCH("JSR",D5)))</formula>
    </cfRule>
    <cfRule type="containsText" dxfId="1393" priority="125" operator="containsText" text="JS">
      <formula>NOT(ISERROR(SEARCH("JS",D5)))</formula>
    </cfRule>
    <cfRule type="containsText" dxfId="1392" priority="126" operator="containsText" text="RTP">
      <formula>NOT(ISERROR(SEARCH("RTP",D5)))</formula>
    </cfRule>
    <cfRule type="containsText" dxfId="1391" priority="127" operator="containsText" text="RTJ">
      <formula>NOT(ISERROR(SEARCH("RTJ",D5)))</formula>
    </cfRule>
    <cfRule type="containsText" dxfId="1390" priority="128" operator="containsText" text="RTT">
      <formula>NOT(ISERROR(SEARCH("RTT",D5)))</formula>
    </cfRule>
    <cfRule type="containsText" dxfId="1389" priority="129" operator="containsText" text="RF">
      <formula>NOT(ISERROR(SEARCH("RF",D5)))</formula>
    </cfRule>
    <cfRule type="containsText" dxfId="1388" priority="130" operator="containsText" text="RC">
      <formula>NOT(ISERROR(SEARCH("RC",D5)))</formula>
    </cfRule>
    <cfRule type="containsText" dxfId="1387" priority="131" operator="containsText" text="NM">
      <formula>NOT(ISERROR(SEARCH("NM",D5)))</formula>
    </cfRule>
    <cfRule type="containsText" dxfId="1386" priority="132" operator="containsText" text="JDF">
      <formula>NOT(ISERROR(SEARCH("JDF",D5)))</formula>
    </cfRule>
    <cfRule type="containsText" dxfId="1385" priority="133" operator="containsText" text="HSM">
      <formula>NOT(ISERROR(SEARCH("HSM",D5)))</formula>
    </cfRule>
    <cfRule type="containsText" dxfId="1384" priority="134" operator="containsText" text="HS">
      <formula>NOT(ISERROR(SEARCH("HS",D5)))</formula>
    </cfRule>
    <cfRule type="containsText" dxfId="1383" priority="135" operator="containsText" text="FR">
      <formula>NOT(ISERROR(SEARCH("FR",D5)))</formula>
    </cfRule>
    <cfRule type="containsText" dxfId="1382" priority="136" operator="containsText" text="CFS">
      <formula>NOT(ISERROR(SEARCH("CFS",D5)))</formula>
    </cfRule>
    <cfRule type="containsText" dxfId="1381" priority="137" operator="containsText" text="CFJ">
      <formula>NOT(ISERROR(SEARCH("CFJ",D5)))</formula>
    </cfRule>
    <cfRule type="containsText" dxfId="1380" priority="138" operator="containsText" text="CAR">
      <formula>NOT(ISERROR(SEARCH("CAR",D5)))</formula>
    </cfRule>
    <cfRule type="containsText" dxfId="1379" priority="139" operator="containsText" text="CAM">
      <formula>NOT(ISERROR(SEARCH("CAM",D5)))</formula>
    </cfRule>
    <cfRule type="containsText" dxfId="1378" priority="140" operator="containsText" text="CA">
      <formula>NOT(ISERROR(SEARCH("CA",D5)))</formula>
    </cfRule>
    <cfRule type="containsText" dxfId="1377" priority="141" operator="containsText" text="AAS">
      <formula>NOT(ISERROR(SEARCH("AAS",D5)))</formula>
    </cfRule>
    <cfRule type="containsText" dxfId="1376" priority="142" operator="containsText" text="RH">
      <formula>NOT(ISERROR(SEARCH("RH",D5)))</formula>
    </cfRule>
  </conditionalFormatting>
  <conditionalFormatting sqref="D90:AG1048571">
    <cfRule type="containsText" dxfId="1375" priority="163" operator="containsText" text="CF">
      <formula>NOT(ISERROR(SEARCH("CF",#REF!)))</formula>
    </cfRule>
    <cfRule type="containsText" dxfId="1374" priority="164" operator="containsText" text="RC">
      <formula>NOT(ISERROR(SEARCH("RC",#REF!)))</formula>
    </cfRule>
    <cfRule type="containsText" dxfId="1373" priority="165" operator="containsText" text="RTT">
      <formula>NOT(ISERROR(SEARCH("RTT",#REF!)))</formula>
    </cfRule>
    <cfRule type="containsText" dxfId="1372" priority="166" operator="containsText" text="RF">
      <formula>NOT(ISERROR(SEARCH("RF",#REF!)))</formula>
    </cfRule>
    <cfRule type="containsText" dxfId="1371" priority="167" operator="containsText" text="FR">
      <formula>NOT(ISERROR(SEARCH("FR",#REF!)))</formula>
    </cfRule>
    <cfRule type="containsText" dxfId="1370" priority="168" operator="containsText" text="HS">
      <formula>NOT(ISERROR(SEARCH("HS",#REF!)))</formula>
    </cfRule>
    <cfRule type="containsText" dxfId="1369" priority="169" operator="containsText" text="CA">
      <formula>NOT(ISERROR(SEARCH("CA",#REF!)))</formula>
    </cfRule>
    <cfRule type="containsText" dxfId="1368" priority="170" operator="containsText" text="RH">
      <formula>NOT(ISERROR(SEARCH("RH",#REF!)))</formula>
    </cfRule>
  </conditionalFormatting>
  <conditionalFormatting sqref="D90:AG1048571">
    <cfRule type="containsText" dxfId="1367" priority="171" operator="containsText" text="JDF">
      <formula>NOT(ISERROR(SEARCH("JDF",#REF!)))</formula>
    </cfRule>
  </conditionalFormatting>
  <conditionalFormatting sqref="D1048572:AG1048576">
    <cfRule type="containsText" dxfId="1366" priority="172" operator="containsText" text="CF">
      <formula>NOT(ISERROR(SEARCH("CF",#REF!)))</formula>
    </cfRule>
    <cfRule type="containsText" dxfId="1365" priority="173" operator="containsText" text="RC">
      <formula>NOT(ISERROR(SEARCH("RC",#REF!)))</formula>
    </cfRule>
    <cfRule type="containsText" dxfId="1364" priority="174" operator="containsText" text="RTT">
      <formula>NOT(ISERROR(SEARCH("RTT",#REF!)))</formula>
    </cfRule>
    <cfRule type="containsText" dxfId="1363" priority="175" operator="containsText" text="RF">
      <formula>NOT(ISERROR(SEARCH("RF",#REF!)))</formula>
    </cfRule>
    <cfRule type="containsText" dxfId="1362" priority="176" operator="containsText" text="FR">
      <formula>NOT(ISERROR(SEARCH("FR",#REF!)))</formula>
    </cfRule>
    <cfRule type="containsText" dxfId="1361" priority="177" operator="containsText" text="HS">
      <formula>NOT(ISERROR(SEARCH("HS",#REF!)))</formula>
    </cfRule>
    <cfRule type="containsText" dxfId="1360" priority="178" operator="containsText" text="CA">
      <formula>NOT(ISERROR(SEARCH("CA",#REF!)))</formula>
    </cfRule>
    <cfRule type="containsText" dxfId="1359" priority="179" operator="containsText" text="RH">
      <formula>NOT(ISERROR(SEARCH("RH",#REF!)))</formula>
    </cfRule>
  </conditionalFormatting>
  <conditionalFormatting sqref="D1048572:AG1048576">
    <cfRule type="containsText" dxfId="1358" priority="180" operator="containsText" text="JDF">
      <formula>NOT(ISERROR(SEARCH("JDF",#REF!)))</formula>
    </cfRule>
  </conditionalFormatting>
  <conditionalFormatting sqref="AP51">
    <cfRule type="cellIs" dxfId="1357" priority="74" operator="equal">
      <formula>27</formula>
    </cfRule>
    <cfRule type="containsText" dxfId="1356" priority="75" operator="containsText" text="JSR">
      <formula>NOT(ISERROR(SEARCH("JSR",AP51)))</formula>
    </cfRule>
    <cfRule type="containsText" dxfId="1355" priority="76" operator="containsText" text="JS">
      <formula>NOT(ISERROR(SEARCH("JS",AP51)))</formula>
    </cfRule>
    <cfRule type="containsText" dxfId="1354" priority="77" operator="containsText" text="RTP">
      <formula>NOT(ISERROR(SEARCH("RTP",AP51)))</formula>
    </cfRule>
    <cfRule type="containsText" dxfId="1353" priority="78" operator="containsText" text="RTJ">
      <formula>NOT(ISERROR(SEARCH("RTJ",AP51)))</formula>
    </cfRule>
    <cfRule type="containsText" dxfId="1352" priority="79" operator="containsText" text="RTT">
      <formula>NOT(ISERROR(SEARCH("RTT",AP51)))</formula>
    </cfRule>
    <cfRule type="containsText" dxfId="1351" priority="80" operator="containsText" text="RF">
      <formula>NOT(ISERROR(SEARCH("RF",AP51)))</formula>
    </cfRule>
    <cfRule type="containsText" dxfId="1350" priority="81" operator="containsText" text="RC">
      <formula>NOT(ISERROR(SEARCH("RC",AP51)))</formula>
    </cfRule>
    <cfRule type="containsText" dxfId="1349" priority="82" operator="containsText" text="NM">
      <formula>NOT(ISERROR(SEARCH("NM",AP51)))</formula>
    </cfRule>
    <cfRule type="containsText" dxfId="1348" priority="83" operator="containsText" text="JDF">
      <formula>NOT(ISERROR(SEARCH("JDF",AP51)))</formula>
    </cfRule>
    <cfRule type="containsText" dxfId="1347" priority="84" operator="containsText" text="HSM">
      <formula>NOT(ISERROR(SEARCH("HSM",AP51)))</formula>
    </cfRule>
    <cfRule type="containsText" dxfId="1346" priority="85" operator="containsText" text="HS">
      <formula>NOT(ISERROR(SEARCH("HS",AP51)))</formula>
    </cfRule>
    <cfRule type="containsText" dxfId="1345" priority="86" operator="containsText" text="FR">
      <formula>NOT(ISERROR(SEARCH("FR",AP51)))</formula>
    </cfRule>
    <cfRule type="containsText" dxfId="1344" priority="87" operator="containsText" text="CFS">
      <formula>NOT(ISERROR(SEARCH("CFS",AP51)))</formula>
    </cfRule>
    <cfRule type="containsText" dxfId="1343" priority="88" operator="containsText" text="CFJ">
      <formula>NOT(ISERROR(SEARCH("CFJ",AP51)))</formula>
    </cfRule>
    <cfRule type="containsText" dxfId="1342" priority="89" operator="containsText" text="CAR">
      <formula>NOT(ISERROR(SEARCH("CAR",AP51)))</formula>
    </cfRule>
    <cfRule type="containsText" dxfId="1341" priority="90" operator="containsText" text="CAM">
      <formula>NOT(ISERROR(SEARCH("CAM",AP51)))</formula>
    </cfRule>
    <cfRule type="containsText" dxfId="1340" priority="91" operator="containsText" text="CA">
      <formula>NOT(ISERROR(SEARCH("CA",AP51)))</formula>
    </cfRule>
    <cfRule type="containsText" dxfId="1339" priority="92" operator="containsText" text="AAS">
      <formula>NOT(ISERROR(SEARCH("AAS",AP51)))</formula>
    </cfRule>
    <cfRule type="containsText" dxfId="1338" priority="93" operator="containsText" text="RH">
      <formula>NOT(ISERROR(SEARCH("RH",AP51)))</formula>
    </cfRule>
  </conditionalFormatting>
  <conditionalFormatting sqref="AD4">
    <cfRule type="expression" dxfId="1337" priority="184">
      <formula>WEEKDAY(AF$2,2)=7</formula>
    </cfRule>
  </conditionalFormatting>
  <conditionalFormatting sqref="AH53">
    <cfRule type="expression" dxfId="1336" priority="185">
      <formula>WEEKDAY(#REF!,2)=2</formula>
    </cfRule>
  </conditionalFormatting>
  <conditionalFormatting sqref="AP55:AP60">
    <cfRule type="containsText" dxfId="1335" priority="114" operator="containsText" text="JDF">
      <formula>NOT(ISERROR(SEARCH("JDF",#REF!)))</formula>
    </cfRule>
  </conditionalFormatting>
  <conditionalFormatting sqref="AP55:AP60">
    <cfRule type="containsText" dxfId="1334" priority="115" operator="containsText" text="CF">
      <formula>NOT(ISERROR(SEARCH("CF",#REF!)))</formula>
    </cfRule>
    <cfRule type="containsText" dxfId="1333" priority="116" operator="containsText" text="RC">
      <formula>NOT(ISERROR(SEARCH("RC",#REF!)))</formula>
    </cfRule>
    <cfRule type="containsText" dxfId="1332" priority="117" operator="containsText" text="RTT">
      <formula>NOT(ISERROR(SEARCH("RTT",#REF!)))</formula>
    </cfRule>
    <cfRule type="containsText" dxfId="1331" priority="118" operator="containsText" text="RF">
      <formula>NOT(ISERROR(SEARCH("RF",#REF!)))</formula>
    </cfRule>
    <cfRule type="containsText" dxfId="1330" priority="119" operator="containsText" text="FR">
      <formula>NOT(ISERROR(SEARCH("FR",#REF!)))</formula>
    </cfRule>
    <cfRule type="containsText" dxfId="1329" priority="120" operator="containsText" text="HS">
      <formula>NOT(ISERROR(SEARCH("HS",#REF!)))</formula>
    </cfRule>
    <cfRule type="containsText" dxfId="1328" priority="121" operator="containsText" text="CA">
      <formula>NOT(ISERROR(SEARCH("CA",#REF!)))</formula>
    </cfRule>
    <cfRule type="containsText" dxfId="1327" priority="122" operator="containsText" text="RH">
      <formula>NOT(ISERROR(SEARCH("RH",#REF!)))</formula>
    </cfRule>
  </conditionalFormatting>
  <conditionalFormatting sqref="AK51 AL5:AQ5 AL6:AL50 AN6:AQ50">
    <cfRule type="cellIs" dxfId="1326" priority="94" operator="equal">
      <formula>27</formula>
    </cfRule>
    <cfRule type="containsText" dxfId="1325" priority="95" operator="containsText" text="JSR">
      <formula>NOT(ISERROR(SEARCH("JSR",AK5)))</formula>
    </cfRule>
    <cfRule type="containsText" dxfId="1324" priority="96" operator="containsText" text="JS">
      <formula>NOT(ISERROR(SEARCH("JS",AK5)))</formula>
    </cfRule>
    <cfRule type="containsText" dxfId="1323" priority="97" operator="containsText" text="RTP">
      <formula>NOT(ISERROR(SEARCH("RTP",AK5)))</formula>
    </cfRule>
    <cfRule type="containsText" dxfId="1322" priority="98" operator="containsText" text="RTJ">
      <formula>NOT(ISERROR(SEARCH("RTJ",AK5)))</formula>
    </cfRule>
    <cfRule type="containsText" dxfId="1321" priority="99" operator="containsText" text="RTT">
      <formula>NOT(ISERROR(SEARCH("RTT",AK5)))</formula>
    </cfRule>
    <cfRule type="containsText" dxfId="1320" priority="100" operator="containsText" text="RF">
      <formula>NOT(ISERROR(SEARCH("RF",AK5)))</formula>
    </cfRule>
    <cfRule type="containsText" dxfId="1319" priority="101" operator="containsText" text="RC">
      <formula>NOT(ISERROR(SEARCH("RC",AK5)))</formula>
    </cfRule>
    <cfRule type="containsText" dxfId="1318" priority="102" operator="containsText" text="NM">
      <formula>NOT(ISERROR(SEARCH("NM",AK5)))</formula>
    </cfRule>
    <cfRule type="containsText" dxfId="1317" priority="103" operator="containsText" text="JDF">
      <formula>NOT(ISERROR(SEARCH("JDF",AK5)))</formula>
    </cfRule>
    <cfRule type="containsText" dxfId="1316" priority="104" operator="containsText" text="HSM">
      <formula>NOT(ISERROR(SEARCH("HSM",AK5)))</formula>
    </cfRule>
    <cfRule type="containsText" dxfId="1315" priority="105" operator="containsText" text="HS">
      <formula>NOT(ISERROR(SEARCH("HS",AK5)))</formula>
    </cfRule>
    <cfRule type="containsText" dxfId="1314" priority="106" operator="containsText" text="FR">
      <formula>NOT(ISERROR(SEARCH("FR",AK5)))</formula>
    </cfRule>
    <cfRule type="containsText" dxfId="1313" priority="107" operator="containsText" text="CFS">
      <formula>NOT(ISERROR(SEARCH("CFS",AK5)))</formula>
    </cfRule>
    <cfRule type="containsText" dxfId="1312" priority="108" operator="containsText" text="CFJ">
      <formula>NOT(ISERROR(SEARCH("CFJ",AK5)))</formula>
    </cfRule>
    <cfRule type="containsText" dxfId="1311" priority="109" operator="containsText" text="CAR">
      <formula>NOT(ISERROR(SEARCH("CAR",AK5)))</formula>
    </cfRule>
    <cfRule type="containsText" dxfId="1310" priority="110" operator="containsText" text="CAM">
      <formula>NOT(ISERROR(SEARCH("CAM",AK5)))</formula>
    </cfRule>
    <cfRule type="containsText" dxfId="1309" priority="111" operator="containsText" text="CA">
      <formula>NOT(ISERROR(SEARCH("CA",AK5)))</formula>
    </cfRule>
    <cfRule type="containsText" dxfId="1308" priority="112" operator="containsText" text="AAS">
      <formula>NOT(ISERROR(SEARCH("AAS",AK5)))</formula>
    </cfRule>
    <cfRule type="containsText" dxfId="1307" priority="113" operator="containsText" text="RH">
      <formula>NOT(ISERROR(SEARCH("RH",AK5)))</formula>
    </cfRule>
  </conditionalFormatting>
  <conditionalFormatting sqref="BA51">
    <cfRule type="cellIs" dxfId="1306" priority="54" operator="equal">
      <formula>27</formula>
    </cfRule>
    <cfRule type="containsText" dxfId="1305" priority="55" operator="containsText" text="JSR">
      <formula>NOT(ISERROR(SEARCH("JSR",BA51)))</formula>
    </cfRule>
    <cfRule type="containsText" dxfId="1304" priority="56" operator="containsText" text="JS">
      <formula>NOT(ISERROR(SEARCH("JS",BA51)))</formula>
    </cfRule>
    <cfRule type="containsText" dxfId="1303" priority="57" operator="containsText" text="RTP">
      <formula>NOT(ISERROR(SEARCH("RTP",BA51)))</formula>
    </cfRule>
    <cfRule type="containsText" dxfId="1302" priority="58" operator="containsText" text="RTJ">
      <formula>NOT(ISERROR(SEARCH("RTJ",BA51)))</formula>
    </cfRule>
    <cfRule type="containsText" dxfId="1301" priority="59" operator="containsText" text="RTT">
      <formula>NOT(ISERROR(SEARCH("RTT",BA51)))</formula>
    </cfRule>
    <cfRule type="containsText" dxfId="1300" priority="60" operator="containsText" text="RF">
      <formula>NOT(ISERROR(SEARCH("RF",BA51)))</formula>
    </cfRule>
    <cfRule type="containsText" dxfId="1299" priority="61" operator="containsText" text="RC">
      <formula>NOT(ISERROR(SEARCH("RC",BA51)))</formula>
    </cfRule>
    <cfRule type="containsText" dxfId="1298" priority="62" operator="containsText" text="NM">
      <formula>NOT(ISERROR(SEARCH("NM",BA51)))</formula>
    </cfRule>
    <cfRule type="containsText" dxfId="1297" priority="63" operator="containsText" text="JDF">
      <formula>NOT(ISERROR(SEARCH("JDF",BA51)))</formula>
    </cfRule>
    <cfRule type="containsText" dxfId="1296" priority="64" operator="containsText" text="HSM">
      <formula>NOT(ISERROR(SEARCH("HSM",BA51)))</formula>
    </cfRule>
    <cfRule type="containsText" dxfId="1295" priority="65" operator="containsText" text="HS">
      <formula>NOT(ISERROR(SEARCH("HS",BA51)))</formula>
    </cfRule>
    <cfRule type="containsText" dxfId="1294" priority="66" operator="containsText" text="FR">
      <formula>NOT(ISERROR(SEARCH("FR",BA51)))</formula>
    </cfRule>
    <cfRule type="containsText" dxfId="1293" priority="67" operator="containsText" text="CFS">
      <formula>NOT(ISERROR(SEARCH("CFS",BA51)))</formula>
    </cfRule>
    <cfRule type="containsText" dxfId="1292" priority="68" operator="containsText" text="CFJ">
      <formula>NOT(ISERROR(SEARCH("CFJ",BA51)))</formula>
    </cfRule>
    <cfRule type="containsText" dxfId="1291" priority="69" operator="containsText" text="CAR">
      <formula>NOT(ISERROR(SEARCH("CAR",BA51)))</formula>
    </cfRule>
    <cfRule type="containsText" dxfId="1290" priority="70" operator="containsText" text="CAM">
      <formula>NOT(ISERROR(SEARCH("CAM",BA51)))</formula>
    </cfRule>
    <cfRule type="containsText" dxfId="1289" priority="71" operator="containsText" text="CA">
      <formula>NOT(ISERROR(SEARCH("CA",BA51)))</formula>
    </cfRule>
    <cfRule type="containsText" dxfId="1288" priority="72" operator="containsText" text="AAS">
      <formula>NOT(ISERROR(SEARCH("AAS",BA51)))</formula>
    </cfRule>
    <cfRule type="containsText" dxfId="1287" priority="73" operator="containsText" text="RH">
      <formula>NOT(ISERROR(SEARCH("RH",BA51)))</formula>
    </cfRule>
  </conditionalFormatting>
  <conditionalFormatting sqref="C5:C28 C30:C50">
    <cfRule type="expression" dxfId="1286" priority="53">
      <formula>WEEKDAY(E$1,2)=2</formula>
    </cfRule>
  </conditionalFormatting>
  <conditionalFormatting sqref="C48">
    <cfRule type="expression" dxfId="1285" priority="52">
      <formula>WEEKDAY(E$1,2)=2</formula>
    </cfRule>
  </conditionalFormatting>
  <conditionalFormatting sqref="C50">
    <cfRule type="expression" dxfId="1284" priority="51">
      <formula>WEEKDAY(E$1,2)=2</formula>
    </cfRule>
  </conditionalFormatting>
  <conditionalFormatting sqref="C47">
    <cfRule type="expression" dxfId="1283" priority="50">
      <formula>WEEKDAY(E$1,2)=2</formula>
    </cfRule>
  </conditionalFormatting>
  <conditionalFormatting sqref="C49">
    <cfRule type="expression" dxfId="1282" priority="49">
      <formula>WEEKDAY(E$1,2)=2</formula>
    </cfRule>
  </conditionalFormatting>
  <conditionalFormatting sqref="C48">
    <cfRule type="expression" dxfId="1281" priority="48">
      <formula>WEEKDAY(E$1,2)=2</formula>
    </cfRule>
  </conditionalFormatting>
  <conditionalFormatting sqref="C49">
    <cfRule type="expression" dxfId="1280" priority="47">
      <formula>WEEKDAY(E$1,2)=2</formula>
    </cfRule>
  </conditionalFormatting>
  <conditionalFormatting sqref="C29">
    <cfRule type="expression" dxfId="1279" priority="46">
      <formula>WEEKDAY(E$1,2)=2</formula>
    </cfRule>
  </conditionalFormatting>
  <conditionalFormatting sqref="AG2:AH3">
    <cfRule type="containsText" dxfId="1278" priority="34" operator="containsText" text="JDF">
      <formula>NOT(ISERROR(SEARCH("JDF",#REF!)))</formula>
    </cfRule>
  </conditionalFormatting>
  <conditionalFormatting sqref="AG2:AH3">
    <cfRule type="expression" dxfId="1277" priority="44">
      <formula>WEEKDAY(#REF!,2)=2</formula>
    </cfRule>
  </conditionalFormatting>
  <conditionalFormatting sqref="AH2:AH3">
    <cfRule type="expression" dxfId="1276" priority="45">
      <formula>WEEKDAY(#REF!,2)=7</formula>
    </cfRule>
  </conditionalFormatting>
  <conditionalFormatting sqref="AJ5:AJ50">
    <cfRule type="cellIs" dxfId="1275" priority="12" operator="lessThan">
      <formula>0</formula>
    </cfRule>
  </conditionalFormatting>
  <conditionalFormatting sqref="AL5">
    <cfRule type="cellIs" dxfId="1274" priority="11" operator="lessThan">
      <formula>0</formula>
    </cfRule>
  </conditionalFormatting>
  <conditionalFormatting sqref="AL6:AL50">
    <cfRule type="cellIs" dxfId="1273" priority="10" operator="lessThan">
      <formula>0</formula>
    </cfRule>
  </conditionalFormatting>
  <conditionalFormatting sqref="AG2:AG3">
    <cfRule type="expression" dxfId="1272" priority="10303">
      <formula>WEEKDAY(#REF!,2)=7</formula>
    </cfRule>
  </conditionalFormatting>
  <conditionalFormatting sqref="AH2">
    <cfRule type="duplicateValues" dxfId="1271" priority="10322"/>
  </conditionalFormatting>
  <conditionalFormatting sqref="D82:U82">
    <cfRule type="containsText" dxfId="1270" priority="1" operator="containsText" text="CF">
      <formula>NOT(ISERROR(SEARCH("CF",#REF!)))</formula>
    </cfRule>
    <cfRule type="containsText" dxfId="1269" priority="2" operator="containsText" text="RC">
      <formula>NOT(ISERROR(SEARCH("RC",#REF!)))</formula>
    </cfRule>
    <cfRule type="containsText" dxfId="1268" priority="3" operator="containsText" text="RTT">
      <formula>NOT(ISERROR(SEARCH("RTT",#REF!)))</formula>
    </cfRule>
    <cfRule type="containsText" dxfId="1267" priority="4" operator="containsText" text="RF">
      <formula>NOT(ISERROR(SEARCH("RF",#REF!)))</formula>
    </cfRule>
    <cfRule type="containsText" dxfId="1266" priority="5" operator="containsText" text="FR">
      <formula>NOT(ISERROR(SEARCH("FR",#REF!)))</formula>
    </cfRule>
    <cfRule type="containsText" dxfId="1265" priority="6" operator="containsText" text="HS">
      <formula>NOT(ISERROR(SEARCH("HS",#REF!)))</formula>
    </cfRule>
    <cfRule type="containsText" dxfId="1264" priority="7" operator="containsText" text="CA">
      <formula>NOT(ISERROR(SEARCH("CA",#REF!)))</formula>
    </cfRule>
    <cfRule type="containsText" dxfId="1263" priority="8" operator="containsText" text="RH">
      <formula>NOT(ISERROR(SEARCH("RH",#REF!)))</formula>
    </cfRule>
  </conditionalFormatting>
  <conditionalFormatting sqref="D82:U82">
    <cfRule type="containsText" dxfId="1262" priority="9" operator="containsText" text="JDF">
      <formula>NOT(ISERROR(SEARCH("JDF",#REF!)))</formula>
    </cfRule>
  </conditionalFormatting>
  <printOptions horizontalCentered="1" verticalCentered="1"/>
  <pageMargins left="0.11811023622047245" right="0.11811023622047245" top="0.35433070866141736" bottom="0.15748031496062992" header="0.31496062992125984" footer="0.31496062992125984"/>
  <pageSetup paperSize="8" scale="145" fitToWidth="0" orientation="landscape" r:id="rId1"/>
  <headerFooter scaleWithDoc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9697" r:id="rId4" name="Button 1">
              <controlPr defaultSize="0" print="0" autoFill="0" autoPict="0" macro="[0]!Doublons">
                <anchor moveWithCells="1" sizeWithCells="1">
                  <from>
                    <xdr:col>9</xdr:col>
                    <xdr:colOff>123825</xdr:colOff>
                    <xdr:row>0</xdr:row>
                    <xdr:rowOff>0</xdr:rowOff>
                  </from>
                  <to>
                    <xdr:col>20</xdr:col>
                    <xdr:colOff>9525</xdr:colOff>
                    <xdr:row>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698" r:id="rId5" name="Button 2">
              <controlPr defaultSize="0" print="0" autoFill="0" autoPict="0" macro="[0]!Bouton7_Cliquer">
                <anchor moveWithCells="1" sizeWithCells="1">
                  <from>
                    <xdr:col>3</xdr:col>
                    <xdr:colOff>0</xdr:colOff>
                    <xdr:row>0</xdr:row>
                    <xdr:rowOff>28575</xdr:rowOff>
                  </from>
                  <to>
                    <xdr:col>9</xdr:col>
                    <xdr:colOff>133350</xdr:colOff>
                    <xdr:row>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699" r:id="rId6" name="Button 3">
              <controlPr defaultSize="0" print="0" autoFill="0" autoPict="0" macro="[0]!Bouton8_Cliquer">
                <anchor moveWithCells="1" sizeWithCells="1">
                  <from>
                    <xdr:col>26</xdr:col>
                    <xdr:colOff>76200</xdr:colOff>
                    <xdr:row>0</xdr:row>
                    <xdr:rowOff>0</xdr:rowOff>
                  </from>
                  <to>
                    <xdr:col>31</xdr:col>
                    <xdr:colOff>285750</xdr:colOff>
                    <xdr:row>0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0" r:id="rId7" name="Button 4">
              <controlPr defaultSize="0" print="0" autoFill="0" autoPict="0" macro="[0]!Bouton9_Cliquer">
                <anchor moveWithCells="1" sizeWithCells="1">
                  <from>
                    <xdr:col>20</xdr:col>
                    <xdr:colOff>47625</xdr:colOff>
                    <xdr:row>0</xdr:row>
                    <xdr:rowOff>0</xdr:rowOff>
                  </from>
                  <to>
                    <xdr:col>26</xdr:col>
                    <xdr:colOff>66675</xdr:colOff>
                    <xdr:row>0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AAI89"/>
  <sheetViews>
    <sheetView zoomScaleNormal="100" workbookViewId="0">
      <selection activeCell="C5" sqref="C5:C50"/>
    </sheetView>
  </sheetViews>
  <sheetFormatPr baseColWidth="10" defaultRowHeight="15" x14ac:dyDescent="0.25"/>
  <cols>
    <col min="1" max="1" width="26.85546875" customWidth="1"/>
    <col min="2" max="2" width="3.7109375" customWidth="1"/>
    <col min="3" max="3" width="18.140625" customWidth="1"/>
    <col min="4" max="4" width="4.28515625" customWidth="1"/>
    <col min="5" max="5" width="4.85546875" customWidth="1"/>
    <col min="6" max="6" width="3.42578125" customWidth="1"/>
    <col min="7" max="7" width="4.42578125" customWidth="1"/>
    <col min="8" max="9" width="3.42578125" style="1" customWidth="1"/>
    <col min="10" max="10" width="4.28515625" customWidth="1"/>
    <col min="11" max="11" width="4.140625" customWidth="1"/>
    <col min="12" max="13" width="3.42578125" customWidth="1"/>
    <col min="14" max="14" width="4.42578125" customWidth="1"/>
    <col min="15" max="16" width="3.42578125" style="1" customWidth="1"/>
    <col min="17" max="17" width="4.85546875" customWidth="1"/>
    <col min="18" max="18" width="4" customWidth="1"/>
    <col min="19" max="20" width="3.42578125" customWidth="1"/>
    <col min="21" max="21" width="5.28515625" customWidth="1"/>
    <col min="22" max="23" width="3.42578125" style="1" customWidth="1"/>
    <col min="24" max="24" width="4.42578125" customWidth="1"/>
    <col min="25" max="25" width="4.28515625" customWidth="1"/>
    <col min="26" max="27" width="3.42578125" customWidth="1"/>
    <col min="28" max="28" width="4.28515625" customWidth="1"/>
    <col min="29" max="30" width="3.42578125" style="1" customWidth="1"/>
    <col min="31" max="33" width="4.42578125" customWidth="1"/>
    <col min="34" max="34" width="5.42578125" customWidth="1"/>
    <col min="35" max="35" width="2" style="6" customWidth="1"/>
    <col min="36" max="39" width="7.42578125" customWidth="1"/>
    <col min="40" max="40" width="2.140625" customWidth="1"/>
    <col min="41" max="63" width="7.42578125" customWidth="1"/>
  </cols>
  <sheetData>
    <row r="1" spans="1:711" ht="32.25" customHeight="1" thickBot="1" x14ac:dyDescent="0.3">
      <c r="A1" s="288" t="s">
        <v>77</v>
      </c>
      <c r="B1" s="289"/>
      <c r="C1" s="290"/>
      <c r="AJ1" s="125" t="s">
        <v>87</v>
      </c>
      <c r="AK1" s="100"/>
      <c r="AL1" s="100"/>
      <c r="AM1" s="102"/>
      <c r="AN1" s="254"/>
      <c r="AO1" s="259" t="s">
        <v>88</v>
      </c>
      <c r="AP1" s="260"/>
      <c r="AQ1" s="260"/>
      <c r="AR1" s="260"/>
      <c r="AS1" s="260"/>
      <c r="AT1" s="260"/>
      <c r="AU1" s="260"/>
      <c r="AV1" s="260"/>
      <c r="AW1" s="260"/>
      <c r="AX1" s="260"/>
      <c r="AY1" s="260"/>
      <c r="AZ1" s="260"/>
      <c r="BA1" s="260"/>
      <c r="BB1" s="260"/>
      <c r="BC1" s="261"/>
    </row>
    <row r="2" spans="1:711" ht="15" customHeight="1" thickBot="1" x14ac:dyDescent="0.3">
      <c r="A2" s="265" t="s">
        <v>34</v>
      </c>
      <c r="B2" s="267"/>
      <c r="C2" s="269">
        <v>44013</v>
      </c>
      <c r="D2" s="53">
        <f>C2</f>
        <v>44013</v>
      </c>
      <c r="E2" s="54">
        <f>D2+1</f>
        <v>44014</v>
      </c>
      <c r="F2" s="54">
        <f t="shared" ref="F2:AH2" si="0">E2+1</f>
        <v>44015</v>
      </c>
      <c r="G2" s="54">
        <f t="shared" si="0"/>
        <v>44016</v>
      </c>
      <c r="H2" s="54">
        <f t="shared" si="0"/>
        <v>44017</v>
      </c>
      <c r="I2" s="54">
        <f t="shared" si="0"/>
        <v>44018</v>
      </c>
      <c r="J2" s="54">
        <f t="shared" si="0"/>
        <v>44019</v>
      </c>
      <c r="K2" s="54">
        <f t="shared" si="0"/>
        <v>44020</v>
      </c>
      <c r="L2" s="54">
        <f t="shared" si="0"/>
        <v>44021</v>
      </c>
      <c r="M2" s="54">
        <f t="shared" si="0"/>
        <v>44022</v>
      </c>
      <c r="N2" s="54">
        <f t="shared" si="0"/>
        <v>44023</v>
      </c>
      <c r="O2" s="54">
        <f t="shared" si="0"/>
        <v>44024</v>
      </c>
      <c r="P2" s="54">
        <f t="shared" si="0"/>
        <v>44025</v>
      </c>
      <c r="Q2" s="104">
        <f t="shared" si="0"/>
        <v>44026</v>
      </c>
      <c r="R2" s="54">
        <f t="shared" si="0"/>
        <v>44027</v>
      </c>
      <c r="S2" s="54">
        <f t="shared" si="0"/>
        <v>44028</v>
      </c>
      <c r="T2" s="54">
        <f t="shared" si="0"/>
        <v>44029</v>
      </c>
      <c r="U2" s="54">
        <f t="shared" si="0"/>
        <v>44030</v>
      </c>
      <c r="V2" s="54">
        <f t="shared" si="0"/>
        <v>44031</v>
      </c>
      <c r="W2" s="54">
        <f t="shared" si="0"/>
        <v>44032</v>
      </c>
      <c r="X2" s="54">
        <f t="shared" si="0"/>
        <v>44033</v>
      </c>
      <c r="Y2" s="54">
        <f t="shared" si="0"/>
        <v>44034</v>
      </c>
      <c r="Z2" s="54">
        <f t="shared" si="0"/>
        <v>44035</v>
      </c>
      <c r="AA2" s="54">
        <f t="shared" si="0"/>
        <v>44036</v>
      </c>
      <c r="AB2" s="54">
        <f t="shared" si="0"/>
        <v>44037</v>
      </c>
      <c r="AC2" s="54">
        <f t="shared" si="0"/>
        <v>44038</v>
      </c>
      <c r="AD2" s="54">
        <f t="shared" si="0"/>
        <v>44039</v>
      </c>
      <c r="AE2" s="54">
        <f t="shared" si="0"/>
        <v>44040</v>
      </c>
      <c r="AF2" s="54">
        <f t="shared" si="0"/>
        <v>44041</v>
      </c>
      <c r="AG2" s="54">
        <f t="shared" si="0"/>
        <v>44042</v>
      </c>
      <c r="AH2" s="176">
        <f t="shared" si="0"/>
        <v>44043</v>
      </c>
      <c r="AI2" s="126"/>
      <c r="AJ2" s="66" t="s">
        <v>55</v>
      </c>
      <c r="AK2" s="70" t="s">
        <v>70</v>
      </c>
      <c r="AL2" s="71" t="s">
        <v>57</v>
      </c>
      <c r="AM2" s="72" t="s">
        <v>58</v>
      </c>
      <c r="AN2" s="255"/>
      <c r="AO2" s="103" t="s">
        <v>82</v>
      </c>
      <c r="AP2" s="97" t="s">
        <v>83</v>
      </c>
      <c r="AQ2" s="97" t="s">
        <v>59</v>
      </c>
      <c r="AR2" s="98" t="s">
        <v>60</v>
      </c>
      <c r="AS2" s="66" t="s">
        <v>84</v>
      </c>
      <c r="AT2" s="99" t="s">
        <v>85</v>
      </c>
      <c r="AU2" s="99" t="s">
        <v>61</v>
      </c>
      <c r="AV2" s="73" t="s">
        <v>62</v>
      </c>
      <c r="AW2" s="99" t="s">
        <v>86</v>
      </c>
      <c r="AX2" s="74" t="s">
        <v>63</v>
      </c>
      <c r="AY2" s="70" t="s">
        <v>64</v>
      </c>
      <c r="AZ2" s="87" t="s">
        <v>81</v>
      </c>
      <c r="BA2" s="84" t="s">
        <v>80</v>
      </c>
      <c r="BB2" s="82" t="s">
        <v>66</v>
      </c>
      <c r="BC2" s="72" t="s">
        <v>67</v>
      </c>
      <c r="AAH2" s="69"/>
      <c r="AAI2">
        <v>1</v>
      </c>
    </row>
    <row r="3" spans="1:711" ht="11.25" customHeight="1" thickBot="1" x14ac:dyDescent="0.3">
      <c r="A3" s="266"/>
      <c r="B3" s="268"/>
      <c r="C3" s="270"/>
      <c r="D3" s="129">
        <f>C2</f>
        <v>44013</v>
      </c>
      <c r="E3" s="52">
        <f>C2+1</f>
        <v>44014</v>
      </c>
      <c r="F3" s="52">
        <f>E2+1</f>
        <v>44015</v>
      </c>
      <c r="G3" s="62">
        <f>F2+1</f>
        <v>44016</v>
      </c>
      <c r="H3" s="62">
        <f>G2+1</f>
        <v>44017</v>
      </c>
      <c r="I3" s="52">
        <f t="shared" ref="I3:AH3" si="1">H2+1</f>
        <v>44018</v>
      </c>
      <c r="J3" s="52">
        <f t="shared" si="1"/>
        <v>44019</v>
      </c>
      <c r="K3" s="52">
        <f t="shared" si="1"/>
        <v>44020</v>
      </c>
      <c r="L3" s="52">
        <f t="shared" si="1"/>
        <v>44021</v>
      </c>
      <c r="M3" s="52">
        <f t="shared" si="1"/>
        <v>44022</v>
      </c>
      <c r="N3" s="52">
        <f t="shared" si="1"/>
        <v>44023</v>
      </c>
      <c r="O3" s="52">
        <f t="shared" si="1"/>
        <v>44024</v>
      </c>
      <c r="P3" s="52">
        <f t="shared" si="1"/>
        <v>44025</v>
      </c>
      <c r="Q3" s="105">
        <f t="shared" si="1"/>
        <v>44026</v>
      </c>
      <c r="R3" s="52">
        <f t="shared" si="1"/>
        <v>44027</v>
      </c>
      <c r="S3" s="52">
        <f t="shared" si="1"/>
        <v>44028</v>
      </c>
      <c r="T3" s="52">
        <f t="shared" si="1"/>
        <v>44029</v>
      </c>
      <c r="U3" s="52">
        <f t="shared" si="1"/>
        <v>44030</v>
      </c>
      <c r="V3" s="52">
        <f t="shared" si="1"/>
        <v>44031</v>
      </c>
      <c r="W3" s="52">
        <f t="shared" si="1"/>
        <v>44032</v>
      </c>
      <c r="X3" s="52">
        <f t="shared" si="1"/>
        <v>44033</v>
      </c>
      <c r="Y3" s="52">
        <f t="shared" si="1"/>
        <v>44034</v>
      </c>
      <c r="Z3" s="52">
        <f t="shared" si="1"/>
        <v>44035</v>
      </c>
      <c r="AA3" s="52">
        <f t="shared" si="1"/>
        <v>44036</v>
      </c>
      <c r="AB3" s="52">
        <f t="shared" si="1"/>
        <v>44037</v>
      </c>
      <c r="AC3" s="52">
        <f t="shared" si="1"/>
        <v>44038</v>
      </c>
      <c r="AD3" s="52">
        <f t="shared" si="1"/>
        <v>44039</v>
      </c>
      <c r="AE3" s="52">
        <f t="shared" si="1"/>
        <v>44040</v>
      </c>
      <c r="AF3" s="62">
        <f t="shared" si="1"/>
        <v>44041</v>
      </c>
      <c r="AG3" s="52">
        <f t="shared" si="1"/>
        <v>44042</v>
      </c>
      <c r="AH3" s="177">
        <f t="shared" si="1"/>
        <v>44043</v>
      </c>
      <c r="AI3" s="127"/>
      <c r="AJ3" s="312" t="s">
        <v>69</v>
      </c>
      <c r="AK3" s="313"/>
      <c r="AL3" s="244" t="s">
        <v>54</v>
      </c>
      <c r="AM3" s="245"/>
      <c r="AN3" s="256"/>
      <c r="AO3" s="247" t="s">
        <v>71</v>
      </c>
      <c r="AP3" s="247"/>
      <c r="AQ3" s="247"/>
      <c r="AR3" s="247"/>
      <c r="AS3" s="251" t="s">
        <v>72</v>
      </c>
      <c r="AT3" s="252"/>
      <c r="AU3" s="252"/>
      <c r="AV3" s="253"/>
      <c r="AW3" s="251" t="s">
        <v>65</v>
      </c>
      <c r="AX3" s="252"/>
      <c r="AY3" s="253"/>
      <c r="AZ3" s="244" t="s">
        <v>68</v>
      </c>
      <c r="BA3" s="246"/>
      <c r="BB3" s="246"/>
      <c r="BC3" s="245"/>
    </row>
    <row r="4" spans="1:711" s="186" customFormat="1" ht="11.25" customHeight="1" thickBot="1" x14ac:dyDescent="0.3">
      <c r="A4" s="3"/>
      <c r="B4" s="3"/>
      <c r="C4" s="2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190" t="s">
        <v>91</v>
      </c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184"/>
      <c r="AE4" s="184"/>
      <c r="AF4" s="184"/>
      <c r="AG4" s="184"/>
      <c r="AH4" s="184"/>
      <c r="AI4" s="4"/>
      <c r="AJ4" s="314" t="s">
        <v>89</v>
      </c>
      <c r="AK4" s="315"/>
      <c r="AL4" s="315"/>
      <c r="AM4" s="316"/>
      <c r="AN4" s="185"/>
      <c r="AO4" s="314" t="s">
        <v>89</v>
      </c>
      <c r="AP4" s="315"/>
      <c r="AQ4" s="315"/>
      <c r="AR4" s="316"/>
      <c r="AS4" s="314" t="s">
        <v>89</v>
      </c>
      <c r="AT4" s="315"/>
      <c r="AU4" s="315"/>
      <c r="AV4" s="316"/>
      <c r="AW4" s="317" t="s">
        <v>89</v>
      </c>
      <c r="AX4" s="318"/>
      <c r="AY4" s="319"/>
      <c r="AZ4" s="314" t="s">
        <v>89</v>
      </c>
      <c r="BA4" s="315"/>
      <c r="BB4" s="315"/>
      <c r="BC4" s="316"/>
    </row>
    <row r="5" spans="1:711" ht="12" customHeight="1" x14ac:dyDescent="0.25">
      <c r="A5" s="25" t="s">
        <v>53</v>
      </c>
      <c r="B5" s="131">
        <v>1</v>
      </c>
      <c r="C5" s="140"/>
      <c r="D5" s="141">
        <v>1</v>
      </c>
      <c r="E5" s="141">
        <v>1</v>
      </c>
      <c r="F5" s="141">
        <v>1</v>
      </c>
      <c r="G5" s="141" t="s">
        <v>56</v>
      </c>
      <c r="H5" s="141" t="s">
        <v>56</v>
      </c>
      <c r="I5" s="141">
        <v>1</v>
      </c>
      <c r="J5" s="141">
        <v>1</v>
      </c>
      <c r="K5" s="141">
        <v>1</v>
      </c>
      <c r="L5" s="141">
        <v>1</v>
      </c>
      <c r="M5" s="141">
        <v>1</v>
      </c>
      <c r="N5" s="141" t="s">
        <v>56</v>
      </c>
      <c r="O5" s="141" t="s">
        <v>56</v>
      </c>
      <c r="P5" s="141">
        <v>1</v>
      </c>
      <c r="Q5" s="189"/>
      <c r="R5" s="141">
        <v>1</v>
      </c>
      <c r="S5" s="141">
        <v>1</v>
      </c>
      <c r="T5" s="141">
        <v>1</v>
      </c>
      <c r="U5" s="141" t="s">
        <v>56</v>
      </c>
      <c r="V5" s="141" t="s">
        <v>56</v>
      </c>
      <c r="W5" s="141">
        <v>1</v>
      </c>
      <c r="X5" s="141">
        <v>1</v>
      </c>
      <c r="Y5" s="141">
        <v>1</v>
      </c>
      <c r="Z5" s="141">
        <v>1</v>
      </c>
      <c r="AA5" s="141">
        <v>1</v>
      </c>
      <c r="AB5" s="141" t="s">
        <v>56</v>
      </c>
      <c r="AC5" s="141" t="s">
        <v>56</v>
      </c>
      <c r="AD5" s="141">
        <v>1</v>
      </c>
      <c r="AE5" s="141">
        <v>1</v>
      </c>
      <c r="AF5" s="141">
        <v>1</v>
      </c>
      <c r="AG5" s="141">
        <v>1</v>
      </c>
      <c r="AH5" s="141">
        <v>1</v>
      </c>
      <c r="AI5" s="123"/>
      <c r="AJ5" s="187">
        <f>COUNTIF(D5:AH5,"RTT")+'Juin 2020'!AI5</f>
        <v>0</v>
      </c>
      <c r="AK5" s="188">
        <f>15 -(AJ5)</f>
        <v>15</v>
      </c>
      <c r="AL5" s="71">
        <f>COUNTIF(D5:AH5,"CA")+'Juin 2020'!AK5</f>
        <v>0</v>
      </c>
      <c r="AM5" s="72">
        <f>25 -(AL5)</f>
        <v>25</v>
      </c>
      <c r="AN5" s="309"/>
      <c r="AO5" s="71"/>
      <c r="AP5" s="82"/>
      <c r="AQ5" s="82">
        <f>COUNTIF(E5:AF5,"HS")</f>
        <v>0</v>
      </c>
      <c r="AR5" s="94"/>
      <c r="AS5" s="75"/>
      <c r="AT5" s="76"/>
      <c r="AU5" s="76">
        <f>COUNTIF(G5:AH5,"jdf")</f>
        <v>0</v>
      </c>
      <c r="AV5" s="89"/>
      <c r="AW5" s="157">
        <f ca="1">jaunesNum(B5:AH5)</f>
        <v>1</v>
      </c>
      <c r="AX5" s="122">
        <f>COUNTIF(G5:AJ5,"RF")+'Juin 2020'!AW5</f>
        <v>0</v>
      </c>
      <c r="AY5" s="161">
        <f ca="1">AW5-(AX5)</f>
        <v>1</v>
      </c>
      <c r="AZ5" s="71"/>
      <c r="BA5" s="82">
        <f>(AZ5&gt;2)*1</f>
        <v>0</v>
      </c>
      <c r="BB5" s="82">
        <f>COUNTIF(K5:AL5,"FR")</f>
        <v>0</v>
      </c>
      <c r="BC5" s="72">
        <f>BB5-BA5</f>
        <v>0</v>
      </c>
    </row>
    <row r="6" spans="1:711" ht="12" customHeight="1" x14ac:dyDescent="0.25">
      <c r="A6" s="26" t="s">
        <v>35</v>
      </c>
      <c r="B6" s="132">
        <v>2</v>
      </c>
      <c r="C6" s="143"/>
      <c r="D6" s="39">
        <v>2</v>
      </c>
      <c r="E6" s="39">
        <v>2</v>
      </c>
      <c r="F6" s="39">
        <v>2</v>
      </c>
      <c r="G6" s="39" t="s">
        <v>56</v>
      </c>
      <c r="H6" s="39" t="s">
        <v>56</v>
      </c>
      <c r="I6" s="39">
        <v>2</v>
      </c>
      <c r="J6" s="39">
        <v>2</v>
      </c>
      <c r="K6" s="39">
        <v>2</v>
      </c>
      <c r="L6" s="39">
        <v>2</v>
      </c>
      <c r="M6" s="39">
        <v>2</v>
      </c>
      <c r="N6" s="39" t="s">
        <v>56</v>
      </c>
      <c r="O6" s="39" t="s">
        <v>56</v>
      </c>
      <c r="P6" s="39">
        <v>2</v>
      </c>
      <c r="Q6" s="119"/>
      <c r="R6" s="39">
        <v>2</v>
      </c>
      <c r="S6" s="39">
        <v>2</v>
      </c>
      <c r="T6" s="39">
        <v>2</v>
      </c>
      <c r="U6" s="39" t="s">
        <v>56</v>
      </c>
      <c r="V6" s="39" t="s">
        <v>56</v>
      </c>
      <c r="W6" s="39">
        <v>2</v>
      </c>
      <c r="X6" s="39">
        <v>2</v>
      </c>
      <c r="Y6" s="39">
        <v>2</v>
      </c>
      <c r="Z6" s="39">
        <v>2</v>
      </c>
      <c r="AA6" s="39">
        <v>2</v>
      </c>
      <c r="AB6" s="39" t="s">
        <v>56</v>
      </c>
      <c r="AC6" s="39" t="s">
        <v>56</v>
      </c>
      <c r="AD6" s="39">
        <v>2</v>
      </c>
      <c r="AE6" s="39">
        <v>2</v>
      </c>
      <c r="AF6" s="39">
        <v>2</v>
      </c>
      <c r="AG6" s="39">
        <v>2</v>
      </c>
      <c r="AH6" s="39">
        <v>2</v>
      </c>
      <c r="AI6" s="123"/>
      <c r="AJ6" s="187">
        <f>COUNTIF(D6:AH6,"RTT")+'Juin 2020'!AI6</f>
        <v>0</v>
      </c>
      <c r="AK6" s="178">
        <f>15 -(AJ6)</f>
        <v>15</v>
      </c>
      <c r="AL6" s="92">
        <f>COUNTIF(D6:AH6,"CA")+'Juin 2020'!AK6</f>
        <v>0</v>
      </c>
      <c r="AM6" s="167">
        <f>25 -(AL6)</f>
        <v>25</v>
      </c>
      <c r="AN6" s="310"/>
      <c r="AO6" s="92"/>
      <c r="AP6" s="81"/>
      <c r="AQ6" s="81">
        <f>COUNTIF(E6:AF6,"HS")</f>
        <v>0</v>
      </c>
      <c r="AR6" s="95"/>
      <c r="AS6" s="77"/>
      <c r="AT6" s="64"/>
      <c r="AU6" s="64">
        <f>COUNTIF(G6:AH6,"jdf")</f>
        <v>0</v>
      </c>
      <c r="AV6" s="90"/>
      <c r="AW6" s="118">
        <f ca="1">jaunesNum(B6:AH6)</f>
        <v>1</v>
      </c>
      <c r="AX6" s="120">
        <f>COUNTIF(G6:AJ6,"RF")+'Juin 2020'!AW6</f>
        <v>0</v>
      </c>
      <c r="AY6" s="162">
        <f ca="1">AW6-(AX6)</f>
        <v>1</v>
      </c>
      <c r="AZ6" s="92"/>
      <c r="BA6" s="81"/>
      <c r="BB6" s="81">
        <f>COUNTIF(K6:AL6,"FR")</f>
        <v>0</v>
      </c>
      <c r="BC6" s="167"/>
    </row>
    <row r="7" spans="1:711" ht="14.25" customHeight="1" x14ac:dyDescent="0.25">
      <c r="A7" s="27"/>
      <c r="B7" s="42"/>
      <c r="C7" s="145"/>
      <c r="D7" s="39" t="str">
        <f t="shared" ref="D7" si="2">IF(OR(WEEKDAY(D3,2)=6,WEEKDAY(D3,2)=7),"RH","")</f>
        <v/>
      </c>
      <c r="E7" s="39" t="str">
        <f t="shared" ref="E7:AG7" si="3">IF(OR(WEEKDAY(E3,2)=6,WEEKDAY(E3,2)=7),"RH","")</f>
        <v/>
      </c>
      <c r="F7" s="39" t="str">
        <f t="shared" si="3"/>
        <v/>
      </c>
      <c r="G7" s="39" t="str">
        <f t="shared" ref="G7:H7" si="4">IF(OR(WEEKDAY(G3,2)=6,WEEKDAY(G3,2)=7),"RH","")</f>
        <v>RH</v>
      </c>
      <c r="H7" s="39" t="str">
        <f t="shared" si="4"/>
        <v>RH</v>
      </c>
      <c r="I7" s="39" t="str">
        <f t="shared" si="3"/>
        <v/>
      </c>
      <c r="J7" s="39" t="str">
        <f t="shared" ref="J7:K7" si="5">IF(OR(WEEKDAY(J3,2)=6,WEEKDAY(J3,2)=7),"RH","")</f>
        <v/>
      </c>
      <c r="K7" s="39" t="str">
        <f t="shared" si="5"/>
        <v/>
      </c>
      <c r="L7" s="39" t="str">
        <f t="shared" si="3"/>
        <v/>
      </c>
      <c r="M7" s="39" t="str">
        <f t="shared" si="3"/>
        <v/>
      </c>
      <c r="N7" s="39" t="str">
        <f t="shared" ref="N7:O7" si="6">IF(OR(WEEKDAY(N3,2)=6,WEEKDAY(N3,2)=7),"RH","")</f>
        <v>RH</v>
      </c>
      <c r="O7" s="39" t="str">
        <f t="shared" si="6"/>
        <v>RH</v>
      </c>
      <c r="P7" s="39" t="str">
        <f t="shared" si="3"/>
        <v/>
      </c>
      <c r="Q7" s="119"/>
      <c r="R7" s="39" t="str">
        <f t="shared" ref="R7" si="7">IF(OR(WEEKDAY(R3,2)=6,WEEKDAY(R3,2)=7),"RH","")</f>
        <v/>
      </c>
      <c r="S7" s="39" t="str">
        <f t="shared" ref="S7" si="8">IF(OR(WEEKDAY(S3,2)=6,WEEKDAY(S3,2)=7),"RH","")</f>
        <v/>
      </c>
      <c r="T7" s="39" t="str">
        <f t="shared" si="3"/>
        <v/>
      </c>
      <c r="U7" s="39" t="str">
        <f t="shared" ref="U7:V7" si="9">IF(OR(WEEKDAY(U3,2)=6,WEEKDAY(U3,2)=7),"RH","")</f>
        <v>RH</v>
      </c>
      <c r="V7" s="39" t="str">
        <f t="shared" si="9"/>
        <v>RH</v>
      </c>
      <c r="W7" s="39" t="str">
        <f t="shared" si="3"/>
        <v/>
      </c>
      <c r="X7" s="39" t="str">
        <f t="shared" ref="X7:Y7" si="10">IF(OR(WEEKDAY(X3,2)=6,WEEKDAY(X3,2)=7),"RH","")</f>
        <v/>
      </c>
      <c r="Y7" s="39" t="str">
        <f t="shared" si="10"/>
        <v/>
      </c>
      <c r="Z7" s="39" t="str">
        <f t="shared" si="3"/>
        <v/>
      </c>
      <c r="AA7" s="39" t="str">
        <f t="shared" si="3"/>
        <v/>
      </c>
      <c r="AB7" s="39" t="str">
        <f t="shared" ref="AB7:AC7" si="11">IF(OR(WEEKDAY(AB3,2)=6,WEEKDAY(AB3,2)=7),"RH","")</f>
        <v>RH</v>
      </c>
      <c r="AC7" s="39" t="str">
        <f t="shared" si="11"/>
        <v>RH</v>
      </c>
      <c r="AD7" s="39" t="str">
        <f t="shared" si="3"/>
        <v/>
      </c>
      <c r="AE7" s="39" t="str">
        <f t="shared" ref="AE7:AF7" si="12">IF(OR(WEEKDAY(AE3,2)=6,WEEKDAY(AE3,2)=7),"RH","")</f>
        <v/>
      </c>
      <c r="AF7" s="39" t="str">
        <f t="shared" si="12"/>
        <v/>
      </c>
      <c r="AG7" s="39" t="str">
        <f t="shared" si="3"/>
        <v/>
      </c>
      <c r="AH7" s="39" t="str">
        <f t="shared" ref="AH7" si="13">IF(OR(WEEKDAY(AH3,2)=6,WEEKDAY(AH3,2)=7),"RH","")</f>
        <v/>
      </c>
      <c r="AI7" s="123"/>
      <c r="AJ7" s="187">
        <f>COUNTIF(D7:AH7,"RTT")+'Juin 2020'!AI7</f>
        <v>0</v>
      </c>
      <c r="AK7" s="178">
        <f t="shared" ref="AK7:AK50" si="14">15 -(AJ7)</f>
        <v>15</v>
      </c>
      <c r="AL7" s="92">
        <f>COUNTIF(D7:AH7,"CA")+'Juin 2020'!AK7</f>
        <v>0</v>
      </c>
      <c r="AM7" s="167">
        <f t="shared" ref="AM7:AM50" si="15">25 -(AL7)</f>
        <v>25</v>
      </c>
      <c r="AN7" s="310"/>
      <c r="AO7" s="92"/>
      <c r="AP7" s="81"/>
      <c r="AQ7" s="81">
        <f>COUNTIF(E7:AF7,"HS")</f>
        <v>0</v>
      </c>
      <c r="AR7" s="95"/>
      <c r="AS7" s="77"/>
      <c r="AT7" s="64"/>
      <c r="AU7" s="64">
        <f>COUNTIF(G7:AH7,"jdf")</f>
        <v>0</v>
      </c>
      <c r="AV7" s="90"/>
      <c r="AW7" s="118">
        <f t="shared" ref="AW7:AW50" ca="1" si="16">jaunesNum(B7:AH7)</f>
        <v>1</v>
      </c>
      <c r="AX7" s="120">
        <f>COUNTIF(G7:AJ7,"RF")+'Juin 2020'!AW7</f>
        <v>0</v>
      </c>
      <c r="AY7" s="162">
        <f t="shared" ref="AY7:AY50" ca="1" si="17">AW7-(AX7)</f>
        <v>1</v>
      </c>
      <c r="AZ7" s="92"/>
      <c r="BA7" s="81"/>
      <c r="BB7" s="81">
        <f>COUNTIF(K7:AL7,"FR")</f>
        <v>0</v>
      </c>
      <c r="BC7" s="167"/>
    </row>
    <row r="8" spans="1:711" ht="12" customHeight="1" x14ac:dyDescent="0.25">
      <c r="A8" s="28" t="s">
        <v>36</v>
      </c>
      <c r="B8" s="43">
        <v>3</v>
      </c>
      <c r="C8" s="145"/>
      <c r="D8" s="39">
        <v>3</v>
      </c>
      <c r="E8" s="39">
        <v>3</v>
      </c>
      <c r="F8" s="39">
        <v>3</v>
      </c>
      <c r="G8" s="39" t="str">
        <f t="shared" ref="G8" si="18">IF(OR(WEEKDAY(G4,2)=6,WEEKDAY(G4,2)=7),"RH","")</f>
        <v>RH</v>
      </c>
      <c r="H8" s="39" t="s">
        <v>56</v>
      </c>
      <c r="I8" s="39">
        <v>3</v>
      </c>
      <c r="J8" s="39">
        <v>3</v>
      </c>
      <c r="K8" s="39">
        <v>3</v>
      </c>
      <c r="L8" s="39">
        <v>3</v>
      </c>
      <c r="M8" s="39">
        <v>3</v>
      </c>
      <c r="N8" s="39" t="str">
        <f t="shared" ref="N8" si="19">IF(OR(WEEKDAY(N4,2)=6,WEEKDAY(N4,2)=7),"RH","")</f>
        <v>RH</v>
      </c>
      <c r="O8" s="39" t="s">
        <v>56</v>
      </c>
      <c r="P8" s="39">
        <v>3</v>
      </c>
      <c r="Q8" s="119"/>
      <c r="R8" s="39">
        <v>3</v>
      </c>
      <c r="S8" s="39">
        <v>3</v>
      </c>
      <c r="T8" s="39">
        <v>3</v>
      </c>
      <c r="U8" s="39" t="str">
        <f t="shared" ref="U8" si="20">IF(OR(WEEKDAY(U4,2)=6,WEEKDAY(U4,2)=7),"RH","")</f>
        <v>RH</v>
      </c>
      <c r="V8" s="39" t="s">
        <v>56</v>
      </c>
      <c r="W8" s="39">
        <v>3</v>
      </c>
      <c r="X8" s="39">
        <v>3</v>
      </c>
      <c r="Y8" s="39">
        <v>3</v>
      </c>
      <c r="Z8" s="39">
        <v>3</v>
      </c>
      <c r="AA8" s="39">
        <v>3</v>
      </c>
      <c r="AB8" s="39" t="str">
        <f t="shared" ref="AB8" si="21">IF(OR(WEEKDAY(AB4,2)=6,WEEKDAY(AB4,2)=7),"RH","")</f>
        <v>RH</v>
      </c>
      <c r="AC8" s="39" t="s">
        <v>56</v>
      </c>
      <c r="AD8" s="39">
        <v>3</v>
      </c>
      <c r="AE8" s="39">
        <v>3</v>
      </c>
      <c r="AF8" s="39">
        <v>3</v>
      </c>
      <c r="AG8" s="39">
        <v>3</v>
      </c>
      <c r="AH8" s="39">
        <v>3</v>
      </c>
      <c r="AI8" s="123"/>
      <c r="AJ8" s="187">
        <f>COUNTIF(D8:AH8,"RTT")+'Juin 2020'!AI8</f>
        <v>0</v>
      </c>
      <c r="AK8" s="178">
        <f t="shared" si="14"/>
        <v>15</v>
      </c>
      <c r="AL8" s="92">
        <f>COUNTIF(D8:AH8,"CA")+'Juin 2020'!AK8</f>
        <v>0</v>
      </c>
      <c r="AM8" s="167">
        <f t="shared" si="15"/>
        <v>25</v>
      </c>
      <c r="AN8" s="310"/>
      <c r="AO8" s="92"/>
      <c r="AP8" s="81"/>
      <c r="AQ8" s="81">
        <f>COUNTIF(E8:AF8,"HS")</f>
        <v>0</v>
      </c>
      <c r="AR8" s="95"/>
      <c r="AS8" s="77"/>
      <c r="AT8" s="64"/>
      <c r="AU8" s="64">
        <f>COUNTIF(G8:AH8,"jdf")</f>
        <v>0</v>
      </c>
      <c r="AV8" s="90"/>
      <c r="AW8" s="118">
        <f t="shared" ca="1" si="16"/>
        <v>1</v>
      </c>
      <c r="AX8" s="120">
        <f>COUNTIF(G8:AJ8,"RF")+'Juin 2020'!AW8</f>
        <v>0</v>
      </c>
      <c r="AY8" s="162">
        <f t="shared" ca="1" si="17"/>
        <v>1</v>
      </c>
      <c r="AZ8" s="92"/>
      <c r="BA8" s="81"/>
      <c r="BB8" s="81">
        <f>COUNTIF(K8:AL8,"FR")</f>
        <v>0</v>
      </c>
      <c r="BC8" s="167"/>
    </row>
    <row r="9" spans="1:711" ht="12" customHeight="1" thickBot="1" x14ac:dyDescent="0.3">
      <c r="A9" s="29" t="s">
        <v>52</v>
      </c>
      <c r="B9" s="43">
        <v>4</v>
      </c>
      <c r="C9" s="145"/>
      <c r="D9" s="39">
        <v>4</v>
      </c>
      <c r="E9" s="39">
        <v>4</v>
      </c>
      <c r="F9" s="39">
        <v>4</v>
      </c>
      <c r="G9" s="39" t="s">
        <v>56</v>
      </c>
      <c r="H9" s="39" t="s">
        <v>56</v>
      </c>
      <c r="I9" s="39">
        <v>4</v>
      </c>
      <c r="J9" s="39">
        <v>4</v>
      </c>
      <c r="K9" s="39">
        <v>4</v>
      </c>
      <c r="L9" s="39">
        <v>4</v>
      </c>
      <c r="M9" s="39">
        <v>4</v>
      </c>
      <c r="N9" s="39" t="s">
        <v>56</v>
      </c>
      <c r="O9" s="39" t="s">
        <v>56</v>
      </c>
      <c r="P9" s="39">
        <v>4</v>
      </c>
      <c r="Q9" s="119"/>
      <c r="R9" s="39">
        <v>4</v>
      </c>
      <c r="S9" s="39">
        <v>4</v>
      </c>
      <c r="T9" s="39">
        <v>4</v>
      </c>
      <c r="U9" s="39" t="s">
        <v>56</v>
      </c>
      <c r="V9" s="39" t="s">
        <v>56</v>
      </c>
      <c r="W9" s="39">
        <v>4</v>
      </c>
      <c r="X9" s="39">
        <v>4</v>
      </c>
      <c r="Y9" s="39">
        <v>4</v>
      </c>
      <c r="Z9" s="39">
        <v>4</v>
      </c>
      <c r="AA9" s="39">
        <v>4</v>
      </c>
      <c r="AB9" s="39" t="s">
        <v>56</v>
      </c>
      <c r="AC9" s="39" t="s">
        <v>56</v>
      </c>
      <c r="AD9" s="39">
        <v>4</v>
      </c>
      <c r="AE9" s="39">
        <v>4</v>
      </c>
      <c r="AF9" s="39">
        <v>4</v>
      </c>
      <c r="AG9" s="39">
        <v>4</v>
      </c>
      <c r="AH9" s="39">
        <v>4</v>
      </c>
      <c r="AI9" s="123"/>
      <c r="AJ9" s="187">
        <f>COUNTIF(D9:AH9,"RTT")+'Juin 2020'!AI9</f>
        <v>0</v>
      </c>
      <c r="AK9" s="178">
        <f t="shared" si="14"/>
        <v>15</v>
      </c>
      <c r="AL9" s="92">
        <f>COUNTIF(D9:AH9,"CA")+'Juin 2020'!AK9</f>
        <v>0</v>
      </c>
      <c r="AM9" s="167">
        <f t="shared" si="15"/>
        <v>25</v>
      </c>
      <c r="AN9" s="310"/>
      <c r="AO9" s="92"/>
      <c r="AP9" s="81"/>
      <c r="AQ9" s="81">
        <f>COUNTIF(E9:AF9,"HS")</f>
        <v>0</v>
      </c>
      <c r="AR9" s="95"/>
      <c r="AS9" s="77"/>
      <c r="AT9" s="64"/>
      <c r="AU9" s="64">
        <f>COUNTIF(G9:AH9,"jdf")</f>
        <v>0</v>
      </c>
      <c r="AV9" s="90"/>
      <c r="AW9" s="118">
        <f t="shared" ca="1" si="16"/>
        <v>1</v>
      </c>
      <c r="AX9" s="120">
        <f>COUNTIF(G9:AJ9,"RF")+'Juin 2020'!AW9</f>
        <v>0</v>
      </c>
      <c r="AY9" s="162">
        <f t="shared" ca="1" si="17"/>
        <v>1</v>
      </c>
      <c r="AZ9" s="92"/>
      <c r="BA9" s="81"/>
      <c r="BB9" s="81">
        <f>COUNTIF(K9:AL9,"FR")</f>
        <v>0</v>
      </c>
      <c r="BC9" s="167"/>
    </row>
    <row r="10" spans="1:711" ht="2.25" customHeight="1" thickBot="1" x14ac:dyDescent="0.3">
      <c r="A10" s="12"/>
      <c r="B10" s="42"/>
      <c r="C10" s="146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11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123"/>
      <c r="AJ10" s="187">
        <f>COUNTIF(D10:AH10,"RTT")+'Juin 2020'!AI10</f>
        <v>0</v>
      </c>
      <c r="AK10" s="178"/>
      <c r="AL10" s="92">
        <f>COUNTIF(D10:AH10,"CA")+'Juin 2020'!AK10</f>
        <v>0</v>
      </c>
      <c r="AM10" s="167"/>
      <c r="AN10" s="310"/>
      <c r="AO10" s="92"/>
      <c r="AP10" s="81"/>
      <c r="AQ10" s="81"/>
      <c r="AR10" s="95"/>
      <c r="AS10" s="77"/>
      <c r="AT10" s="64"/>
      <c r="AU10" s="64"/>
      <c r="AV10" s="90"/>
      <c r="AW10" s="118"/>
      <c r="AX10" s="120">
        <f>COUNTIF(G10:AJ10,"RF")+'Juin 2020'!AW10</f>
        <v>0</v>
      </c>
      <c r="AY10" s="163"/>
      <c r="AZ10" s="92"/>
      <c r="BA10" s="81"/>
      <c r="BB10" s="81"/>
      <c r="BC10" s="167"/>
    </row>
    <row r="11" spans="1:711" s="1" customFormat="1" ht="12" customHeight="1" thickBot="1" x14ac:dyDescent="0.3">
      <c r="A11" s="30" t="s">
        <v>37</v>
      </c>
      <c r="B11" s="133">
        <v>5</v>
      </c>
      <c r="C11" s="147"/>
      <c r="D11" s="39">
        <v>5</v>
      </c>
      <c r="E11" s="39">
        <v>5</v>
      </c>
      <c r="F11" s="39">
        <v>5</v>
      </c>
      <c r="G11" s="39" t="s">
        <v>56</v>
      </c>
      <c r="H11" s="39" t="s">
        <v>56</v>
      </c>
      <c r="I11" s="39">
        <v>5</v>
      </c>
      <c r="J11" s="39">
        <v>5</v>
      </c>
      <c r="K11" s="39">
        <v>5</v>
      </c>
      <c r="L11" s="39">
        <v>5</v>
      </c>
      <c r="M11" s="39">
        <v>5</v>
      </c>
      <c r="N11" s="39" t="s">
        <v>56</v>
      </c>
      <c r="O11" s="39" t="s">
        <v>56</v>
      </c>
      <c r="P11" s="39">
        <v>5</v>
      </c>
      <c r="Q11" s="119"/>
      <c r="R11" s="39">
        <v>5</v>
      </c>
      <c r="S11" s="39">
        <v>5</v>
      </c>
      <c r="T11" s="39">
        <v>5</v>
      </c>
      <c r="U11" s="39" t="s">
        <v>56</v>
      </c>
      <c r="V11" s="39" t="s">
        <v>56</v>
      </c>
      <c r="W11" s="39">
        <v>5</v>
      </c>
      <c r="X11" s="39">
        <v>5</v>
      </c>
      <c r="Y11" s="39">
        <v>5</v>
      </c>
      <c r="Z11" s="39">
        <v>5</v>
      </c>
      <c r="AA11" s="39">
        <v>5</v>
      </c>
      <c r="AB11" s="39" t="s">
        <v>56</v>
      </c>
      <c r="AC11" s="39" t="s">
        <v>56</v>
      </c>
      <c r="AD11" s="39">
        <v>5</v>
      </c>
      <c r="AE11" s="39">
        <v>5</v>
      </c>
      <c r="AF11" s="39">
        <v>5</v>
      </c>
      <c r="AG11" s="39">
        <v>5</v>
      </c>
      <c r="AH11" s="39">
        <v>5</v>
      </c>
      <c r="AI11" s="123"/>
      <c r="AJ11" s="187">
        <f>COUNTIF(D11:AH11,"RTT")+'Juin 2020'!AI11</f>
        <v>0</v>
      </c>
      <c r="AK11" s="178">
        <f t="shared" si="14"/>
        <v>15</v>
      </c>
      <c r="AL11" s="92">
        <f>COUNTIF(D11:AH11,"CA")+'Juin 2020'!AK11</f>
        <v>0</v>
      </c>
      <c r="AM11" s="167">
        <f t="shared" si="15"/>
        <v>25</v>
      </c>
      <c r="AN11" s="310"/>
      <c r="AO11" s="92"/>
      <c r="AP11" s="81"/>
      <c r="AQ11" s="81">
        <f>COUNTIF(E11:AF11,"HS")</f>
        <v>0</v>
      </c>
      <c r="AR11" s="95"/>
      <c r="AS11" s="77"/>
      <c r="AT11" s="64"/>
      <c r="AU11" s="64">
        <f>COUNTIF(G11:AH11,"jdf")</f>
        <v>0</v>
      </c>
      <c r="AV11" s="90"/>
      <c r="AW11" s="118">
        <f ca="1">jaunesNum(B11:AH11)</f>
        <v>1</v>
      </c>
      <c r="AX11" s="120">
        <f>COUNTIF(G11:AJ11,"RF")+'Juin 2020'!AW11</f>
        <v>0</v>
      </c>
      <c r="AY11" s="162">
        <f t="shared" ca="1" si="17"/>
        <v>1</v>
      </c>
      <c r="AZ11" s="92"/>
      <c r="BA11" s="81"/>
      <c r="BB11" s="81">
        <f>COUNTIF(K11:AL11,"FR")</f>
        <v>0</v>
      </c>
      <c r="BC11" s="167"/>
    </row>
    <row r="12" spans="1:711" s="5" customFormat="1" ht="12" customHeight="1" x14ac:dyDescent="0.25">
      <c r="A12" s="31" t="s">
        <v>38</v>
      </c>
      <c r="B12" s="43">
        <v>6</v>
      </c>
      <c r="C12" s="148"/>
      <c r="D12" s="39">
        <v>6</v>
      </c>
      <c r="E12" s="39">
        <v>6</v>
      </c>
      <c r="F12" s="39">
        <v>6</v>
      </c>
      <c r="G12" s="39" t="s">
        <v>56</v>
      </c>
      <c r="H12" s="39" t="s">
        <v>56</v>
      </c>
      <c r="I12" s="39">
        <v>6</v>
      </c>
      <c r="J12" s="39">
        <v>6</v>
      </c>
      <c r="K12" s="39">
        <v>6</v>
      </c>
      <c r="L12" s="39">
        <v>6</v>
      </c>
      <c r="M12" s="39">
        <v>6</v>
      </c>
      <c r="N12" s="39" t="s">
        <v>56</v>
      </c>
      <c r="O12" s="39" t="s">
        <v>56</v>
      </c>
      <c r="P12" s="39">
        <v>6</v>
      </c>
      <c r="Q12" s="119"/>
      <c r="R12" s="39">
        <v>6</v>
      </c>
      <c r="S12" s="39">
        <v>6</v>
      </c>
      <c r="T12" s="39">
        <v>6</v>
      </c>
      <c r="U12" s="39" t="s">
        <v>56</v>
      </c>
      <c r="V12" s="39" t="s">
        <v>56</v>
      </c>
      <c r="W12" s="39">
        <v>6</v>
      </c>
      <c r="X12" s="39">
        <v>6</v>
      </c>
      <c r="Y12" s="39">
        <v>6</v>
      </c>
      <c r="Z12" s="39">
        <v>6</v>
      </c>
      <c r="AA12" s="39">
        <v>6</v>
      </c>
      <c r="AB12" s="39" t="s">
        <v>56</v>
      </c>
      <c r="AC12" s="39" t="s">
        <v>56</v>
      </c>
      <c r="AD12" s="39">
        <v>6</v>
      </c>
      <c r="AE12" s="39">
        <v>6</v>
      </c>
      <c r="AF12" s="39">
        <v>6</v>
      </c>
      <c r="AG12" s="39">
        <v>6</v>
      </c>
      <c r="AH12" s="39">
        <v>6</v>
      </c>
      <c r="AI12" s="123"/>
      <c r="AJ12" s="187">
        <f>COUNTIF(D12:AH12,"RTT")+'Juin 2020'!AI12</f>
        <v>0</v>
      </c>
      <c r="AK12" s="178">
        <f t="shared" si="14"/>
        <v>15</v>
      </c>
      <c r="AL12" s="92">
        <f>COUNTIF(D12:AH12,"CA")+'Juin 2020'!AK12</f>
        <v>0</v>
      </c>
      <c r="AM12" s="167">
        <f t="shared" si="15"/>
        <v>25</v>
      </c>
      <c r="AN12" s="310"/>
      <c r="AO12" s="92"/>
      <c r="AP12" s="81"/>
      <c r="AQ12" s="81">
        <f>COUNTIF(E12:AF12,"HS")</f>
        <v>0</v>
      </c>
      <c r="AR12" s="95"/>
      <c r="AS12" s="77"/>
      <c r="AT12" s="64"/>
      <c r="AU12" s="64">
        <f>COUNTIF(G12:AH12,"jdf")</f>
        <v>0</v>
      </c>
      <c r="AV12" s="90"/>
      <c r="AW12" s="118">
        <f t="shared" ca="1" si="16"/>
        <v>1</v>
      </c>
      <c r="AX12" s="120">
        <f>COUNTIF(G12:AJ12,"RF")+'Juin 2020'!AW12</f>
        <v>0</v>
      </c>
      <c r="AY12" s="162">
        <f t="shared" ca="1" si="17"/>
        <v>1</v>
      </c>
      <c r="AZ12" s="92"/>
      <c r="BA12" s="81"/>
      <c r="BB12" s="81">
        <f>COUNTIF(K12:AL12,"FR")</f>
        <v>0</v>
      </c>
      <c r="BC12" s="167"/>
    </row>
    <row r="13" spans="1:711" ht="12" customHeight="1" thickBot="1" x14ac:dyDescent="0.3">
      <c r="A13" s="32" t="s">
        <v>39</v>
      </c>
      <c r="B13" s="132">
        <v>7</v>
      </c>
      <c r="C13" s="149"/>
      <c r="D13" s="39">
        <v>7</v>
      </c>
      <c r="E13" s="39">
        <v>7</v>
      </c>
      <c r="F13" s="39">
        <v>7</v>
      </c>
      <c r="G13" s="39" t="s">
        <v>56</v>
      </c>
      <c r="H13" s="39" t="s">
        <v>56</v>
      </c>
      <c r="I13" s="39">
        <v>7</v>
      </c>
      <c r="J13" s="39">
        <v>7</v>
      </c>
      <c r="K13" s="39">
        <v>7</v>
      </c>
      <c r="L13" s="39">
        <v>7</v>
      </c>
      <c r="M13" s="39">
        <v>7</v>
      </c>
      <c r="N13" s="39" t="s">
        <v>56</v>
      </c>
      <c r="O13" s="39" t="s">
        <v>56</v>
      </c>
      <c r="P13" s="39">
        <v>7</v>
      </c>
      <c r="Q13" s="119"/>
      <c r="R13" s="39">
        <v>7</v>
      </c>
      <c r="S13" s="39">
        <v>7</v>
      </c>
      <c r="T13" s="39">
        <v>7</v>
      </c>
      <c r="U13" s="39" t="s">
        <v>56</v>
      </c>
      <c r="V13" s="39" t="s">
        <v>56</v>
      </c>
      <c r="W13" s="39">
        <v>7</v>
      </c>
      <c r="X13" s="39">
        <v>7</v>
      </c>
      <c r="Y13" s="39">
        <v>7</v>
      </c>
      <c r="Z13" s="39">
        <v>7</v>
      </c>
      <c r="AA13" s="39">
        <v>7</v>
      </c>
      <c r="AB13" s="39" t="s">
        <v>56</v>
      </c>
      <c r="AC13" s="39" t="s">
        <v>56</v>
      </c>
      <c r="AD13" s="39">
        <v>7</v>
      </c>
      <c r="AE13" s="39">
        <v>7</v>
      </c>
      <c r="AF13" s="39">
        <v>7</v>
      </c>
      <c r="AG13" s="39">
        <v>7</v>
      </c>
      <c r="AH13" s="39">
        <v>7</v>
      </c>
      <c r="AI13" s="123"/>
      <c r="AJ13" s="187">
        <f>COUNTIF(D13:AH13,"RTT")+'Juin 2020'!AI13</f>
        <v>0</v>
      </c>
      <c r="AK13" s="178">
        <f t="shared" si="14"/>
        <v>15</v>
      </c>
      <c r="AL13" s="92">
        <f>COUNTIF(D13:AH13,"CA")+'Juin 2020'!AK13</f>
        <v>0</v>
      </c>
      <c r="AM13" s="167">
        <f t="shared" si="15"/>
        <v>25</v>
      </c>
      <c r="AN13" s="310"/>
      <c r="AO13" s="92"/>
      <c r="AP13" s="81"/>
      <c r="AQ13" s="81">
        <f>COUNTIF(E13:AF13,"HS")</f>
        <v>0</v>
      </c>
      <c r="AR13" s="95"/>
      <c r="AS13" s="77"/>
      <c r="AT13" s="64"/>
      <c r="AU13" s="64">
        <f>COUNTIF(G13:AH13,"jdf")</f>
        <v>0</v>
      </c>
      <c r="AV13" s="90"/>
      <c r="AW13" s="118">
        <f t="shared" ca="1" si="16"/>
        <v>1</v>
      </c>
      <c r="AX13" s="120">
        <f>COUNTIF(G13:AJ13,"RF")+'Juin 2020'!AW13</f>
        <v>0</v>
      </c>
      <c r="AY13" s="162">
        <f t="shared" ca="1" si="17"/>
        <v>1</v>
      </c>
      <c r="AZ13" s="92"/>
      <c r="BA13" s="81"/>
      <c r="BB13" s="81">
        <f>COUNTIF(K13:AL13,"FR")</f>
        <v>0</v>
      </c>
      <c r="BC13" s="167"/>
    </row>
    <row r="14" spans="1:711" ht="1.5" customHeight="1" thickBot="1" x14ac:dyDescent="0.3">
      <c r="A14" s="13"/>
      <c r="B14" s="46"/>
      <c r="C14" s="150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11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123"/>
      <c r="AJ14" s="187">
        <f>COUNTIF(D14:AH14,"RTT")+'Juin 2020'!AI14</f>
        <v>0</v>
      </c>
      <c r="AK14" s="178"/>
      <c r="AL14" s="92">
        <f>COUNTIF(D14:AH14,"CA")+'Juin 2020'!AK14</f>
        <v>0</v>
      </c>
      <c r="AM14" s="167"/>
      <c r="AN14" s="310"/>
      <c r="AO14" s="92"/>
      <c r="AP14" s="81"/>
      <c r="AQ14" s="81"/>
      <c r="AR14" s="95"/>
      <c r="AS14" s="77"/>
      <c r="AT14" s="64"/>
      <c r="AU14" s="64"/>
      <c r="AV14" s="90"/>
      <c r="AW14" s="118"/>
      <c r="AX14" s="120">
        <f>COUNTIF(G14:AJ14,"RF")+'Juin 2020'!AW14</f>
        <v>0</v>
      </c>
      <c r="AY14" s="163"/>
      <c r="AZ14" s="92"/>
      <c r="BA14" s="81"/>
      <c r="BB14" s="81"/>
      <c r="BC14" s="167"/>
    </row>
    <row r="15" spans="1:711" ht="12" customHeight="1" thickBot="1" x14ac:dyDescent="0.3">
      <c r="A15" s="33" t="s">
        <v>40</v>
      </c>
      <c r="B15" s="134">
        <v>8</v>
      </c>
      <c r="C15" s="145"/>
      <c r="D15" s="39">
        <v>8</v>
      </c>
      <c r="E15" s="39">
        <v>8</v>
      </c>
      <c r="F15" s="39">
        <v>8</v>
      </c>
      <c r="G15" s="39" t="s">
        <v>56</v>
      </c>
      <c r="H15" s="39" t="s">
        <v>56</v>
      </c>
      <c r="I15" s="39">
        <v>8</v>
      </c>
      <c r="J15" s="39">
        <v>8</v>
      </c>
      <c r="K15" s="39">
        <v>8</v>
      </c>
      <c r="L15" s="39">
        <v>8</v>
      </c>
      <c r="M15" s="39">
        <v>8</v>
      </c>
      <c r="N15" s="39" t="s">
        <v>56</v>
      </c>
      <c r="O15" s="39" t="s">
        <v>56</v>
      </c>
      <c r="P15" s="39">
        <v>8</v>
      </c>
      <c r="Q15" s="119"/>
      <c r="R15" s="39">
        <v>8</v>
      </c>
      <c r="S15" s="39">
        <v>8</v>
      </c>
      <c r="T15" s="39">
        <v>8</v>
      </c>
      <c r="U15" s="39" t="s">
        <v>56</v>
      </c>
      <c r="V15" s="39" t="s">
        <v>56</v>
      </c>
      <c r="W15" s="39">
        <v>8</v>
      </c>
      <c r="X15" s="39">
        <v>8</v>
      </c>
      <c r="Y15" s="39">
        <v>8</v>
      </c>
      <c r="Z15" s="39">
        <v>8</v>
      </c>
      <c r="AA15" s="39">
        <v>8</v>
      </c>
      <c r="AB15" s="39" t="s">
        <v>56</v>
      </c>
      <c r="AC15" s="39" t="s">
        <v>56</v>
      </c>
      <c r="AD15" s="39">
        <v>8</v>
      </c>
      <c r="AE15" s="39">
        <v>8</v>
      </c>
      <c r="AF15" s="39">
        <v>8</v>
      </c>
      <c r="AG15" s="39">
        <v>8</v>
      </c>
      <c r="AH15" s="39">
        <v>8</v>
      </c>
      <c r="AI15" s="123"/>
      <c r="AJ15" s="187">
        <f>COUNTIF(D15:AH15,"RTT")+'Juin 2020'!AI15</f>
        <v>0</v>
      </c>
      <c r="AK15" s="178">
        <f t="shared" si="14"/>
        <v>15</v>
      </c>
      <c r="AL15" s="92">
        <f>COUNTIF(D15:AH15,"CA")+'Juin 2020'!AK15</f>
        <v>0</v>
      </c>
      <c r="AM15" s="167">
        <f t="shared" si="15"/>
        <v>25</v>
      </c>
      <c r="AN15" s="310"/>
      <c r="AO15" s="92"/>
      <c r="AP15" s="81"/>
      <c r="AQ15" s="81">
        <f t="shared" ref="AQ15:AQ24" si="22">COUNTIF(E15:AF15,"HS")</f>
        <v>0</v>
      </c>
      <c r="AR15" s="95"/>
      <c r="AS15" s="77"/>
      <c r="AT15" s="64"/>
      <c r="AU15" s="64">
        <f t="shared" ref="AU15:AU24" si="23">COUNTIF(G15:AH15,"jdf")</f>
        <v>0</v>
      </c>
      <c r="AV15" s="90"/>
      <c r="AW15" s="118">
        <f ca="1">jaunesNum(B15:AH15)</f>
        <v>1</v>
      </c>
      <c r="AX15" s="120">
        <f>COUNTIF(G15:AJ15,"RF")+'Juin 2020'!AW15</f>
        <v>0</v>
      </c>
      <c r="AY15" s="162">
        <f t="shared" ca="1" si="17"/>
        <v>1</v>
      </c>
      <c r="AZ15" s="92"/>
      <c r="BA15" s="81"/>
      <c r="BB15" s="81">
        <f t="shared" ref="BB15:BB24" si="24">COUNTIF(K15:AL15,"FR")</f>
        <v>0</v>
      </c>
      <c r="BC15" s="167"/>
    </row>
    <row r="16" spans="1:711" ht="12" customHeight="1" x14ac:dyDescent="0.25">
      <c r="A16" s="271" t="s">
        <v>41</v>
      </c>
      <c r="B16" s="134">
        <v>9</v>
      </c>
      <c r="C16" s="149"/>
      <c r="D16" s="39" t="str">
        <f t="shared" ref="D16:AH16" si="25">IF(OR(WEEKDAY(D3,2)=6,WEEKDAY(D3,2)=7,WEEKDAY(D3,2)=2),"RH","")</f>
        <v/>
      </c>
      <c r="E16" s="39" t="str">
        <f t="shared" si="25"/>
        <v/>
      </c>
      <c r="F16" s="39" t="str">
        <f t="shared" si="25"/>
        <v/>
      </c>
      <c r="G16" s="39" t="str">
        <f t="shared" si="25"/>
        <v>RH</v>
      </c>
      <c r="H16" s="39" t="str">
        <f t="shared" si="25"/>
        <v>RH</v>
      </c>
      <c r="I16" s="39" t="str">
        <f t="shared" si="25"/>
        <v/>
      </c>
      <c r="J16" s="39" t="str">
        <f t="shared" si="25"/>
        <v>RH</v>
      </c>
      <c r="K16" s="39" t="str">
        <f t="shared" si="25"/>
        <v/>
      </c>
      <c r="L16" s="39" t="str">
        <f t="shared" si="25"/>
        <v/>
      </c>
      <c r="M16" s="39" t="str">
        <f t="shared" si="25"/>
        <v/>
      </c>
      <c r="N16" s="39" t="str">
        <f t="shared" si="25"/>
        <v>RH</v>
      </c>
      <c r="O16" s="39" t="str">
        <f t="shared" si="25"/>
        <v>RH</v>
      </c>
      <c r="P16" s="39" t="str">
        <f t="shared" si="25"/>
        <v/>
      </c>
      <c r="Q16" s="119" t="str">
        <f t="shared" si="25"/>
        <v>RH</v>
      </c>
      <c r="R16" s="39" t="str">
        <f t="shared" si="25"/>
        <v/>
      </c>
      <c r="S16" s="39" t="str">
        <f t="shared" si="25"/>
        <v/>
      </c>
      <c r="T16" s="39" t="str">
        <f t="shared" si="25"/>
        <v/>
      </c>
      <c r="U16" s="39" t="str">
        <f t="shared" si="25"/>
        <v>RH</v>
      </c>
      <c r="V16" s="39" t="str">
        <f t="shared" si="25"/>
        <v>RH</v>
      </c>
      <c r="W16" s="39" t="str">
        <f t="shared" si="25"/>
        <v/>
      </c>
      <c r="X16" s="39" t="str">
        <f t="shared" si="25"/>
        <v>RH</v>
      </c>
      <c r="Y16" s="39" t="str">
        <f t="shared" si="25"/>
        <v/>
      </c>
      <c r="Z16" s="39" t="str">
        <f t="shared" si="25"/>
        <v/>
      </c>
      <c r="AA16" s="39" t="str">
        <f t="shared" si="25"/>
        <v/>
      </c>
      <c r="AB16" s="39" t="str">
        <f t="shared" si="25"/>
        <v>RH</v>
      </c>
      <c r="AC16" s="39" t="str">
        <f t="shared" si="25"/>
        <v>RH</v>
      </c>
      <c r="AD16" s="39" t="str">
        <f t="shared" si="25"/>
        <v/>
      </c>
      <c r="AE16" s="39" t="str">
        <f t="shared" si="25"/>
        <v>RH</v>
      </c>
      <c r="AF16" s="39" t="str">
        <f t="shared" si="25"/>
        <v/>
      </c>
      <c r="AG16" s="39" t="str">
        <f t="shared" si="25"/>
        <v/>
      </c>
      <c r="AH16" s="144" t="str">
        <f t="shared" si="25"/>
        <v/>
      </c>
      <c r="AI16" s="123"/>
      <c r="AJ16" s="187">
        <f>COUNTIF(D16:AH16,"RTT")+'Juin 2020'!AI16</f>
        <v>0</v>
      </c>
      <c r="AK16" s="178">
        <f t="shared" si="14"/>
        <v>15</v>
      </c>
      <c r="AL16" s="92">
        <f>COUNTIF(D16:AH16,"CA")+'Juin 2020'!AK16</f>
        <v>0</v>
      </c>
      <c r="AM16" s="167">
        <f t="shared" si="15"/>
        <v>25</v>
      </c>
      <c r="AN16" s="310"/>
      <c r="AO16" s="92"/>
      <c r="AP16" s="81"/>
      <c r="AQ16" s="81">
        <f t="shared" si="22"/>
        <v>0</v>
      </c>
      <c r="AR16" s="95"/>
      <c r="AS16" s="77"/>
      <c r="AT16" s="64"/>
      <c r="AU16" s="64">
        <f t="shared" si="23"/>
        <v>0</v>
      </c>
      <c r="AV16" s="90"/>
      <c r="AW16" s="118">
        <f t="shared" ca="1" si="16"/>
        <v>0</v>
      </c>
      <c r="AX16" s="120">
        <f>COUNTIF(G16:AJ16,"RF")+'Juin 2020'!AW16</f>
        <v>0</v>
      </c>
      <c r="AY16" s="162">
        <f t="shared" ca="1" si="17"/>
        <v>0</v>
      </c>
      <c r="AZ16" s="92"/>
      <c r="BA16" s="81"/>
      <c r="BB16" s="81">
        <f t="shared" si="24"/>
        <v>0</v>
      </c>
      <c r="BC16" s="167"/>
    </row>
    <row r="17" spans="1:55" ht="12" customHeight="1" x14ac:dyDescent="0.25">
      <c r="A17" s="272"/>
      <c r="B17" s="134">
        <v>10</v>
      </c>
      <c r="C17" s="145"/>
      <c r="D17" s="39" t="str">
        <f t="shared" ref="D17:AH17" si="26">IF(OR(WEEKDAY(D3,2)=6,WEEKDAY(D3,2)=7),"RH","")</f>
        <v/>
      </c>
      <c r="E17" s="39" t="str">
        <f t="shared" si="26"/>
        <v/>
      </c>
      <c r="F17" s="39" t="str">
        <f t="shared" si="26"/>
        <v/>
      </c>
      <c r="G17" s="39" t="str">
        <f t="shared" si="26"/>
        <v>RH</v>
      </c>
      <c r="H17" s="39" t="str">
        <f t="shared" si="26"/>
        <v>RH</v>
      </c>
      <c r="I17" s="39" t="str">
        <f t="shared" si="26"/>
        <v/>
      </c>
      <c r="J17" s="39" t="str">
        <f t="shared" si="26"/>
        <v/>
      </c>
      <c r="K17" s="39" t="str">
        <f t="shared" si="26"/>
        <v/>
      </c>
      <c r="L17" s="39" t="str">
        <f t="shared" si="26"/>
        <v/>
      </c>
      <c r="M17" s="39" t="str">
        <f t="shared" si="26"/>
        <v/>
      </c>
      <c r="N17" s="39" t="str">
        <f t="shared" si="26"/>
        <v>RH</v>
      </c>
      <c r="O17" s="39" t="str">
        <f t="shared" si="26"/>
        <v>RH</v>
      </c>
      <c r="P17" s="39" t="str">
        <f t="shared" si="26"/>
        <v/>
      </c>
      <c r="Q17" s="119" t="str">
        <f t="shared" si="26"/>
        <v/>
      </c>
      <c r="R17" s="39" t="str">
        <f t="shared" si="26"/>
        <v/>
      </c>
      <c r="S17" s="39" t="str">
        <f t="shared" si="26"/>
        <v/>
      </c>
      <c r="T17" s="39" t="str">
        <f t="shared" si="26"/>
        <v/>
      </c>
      <c r="U17" s="39" t="str">
        <f t="shared" si="26"/>
        <v>RH</v>
      </c>
      <c r="V17" s="39" t="str">
        <f t="shared" si="26"/>
        <v>RH</v>
      </c>
      <c r="W17" s="39" t="str">
        <f t="shared" si="26"/>
        <v/>
      </c>
      <c r="X17" s="39" t="str">
        <f t="shared" si="26"/>
        <v/>
      </c>
      <c r="Y17" s="39" t="str">
        <f t="shared" si="26"/>
        <v/>
      </c>
      <c r="Z17" s="39" t="str">
        <f t="shared" si="26"/>
        <v/>
      </c>
      <c r="AA17" s="39" t="str">
        <f t="shared" si="26"/>
        <v/>
      </c>
      <c r="AB17" s="39" t="str">
        <f t="shared" si="26"/>
        <v>RH</v>
      </c>
      <c r="AC17" s="39" t="str">
        <f t="shared" si="26"/>
        <v>RH</v>
      </c>
      <c r="AD17" s="39" t="str">
        <f t="shared" si="26"/>
        <v/>
      </c>
      <c r="AE17" s="39" t="str">
        <f t="shared" si="26"/>
        <v/>
      </c>
      <c r="AF17" s="39" t="str">
        <f t="shared" si="26"/>
        <v/>
      </c>
      <c r="AG17" s="39" t="str">
        <f t="shared" si="26"/>
        <v/>
      </c>
      <c r="AH17" s="144" t="str">
        <f t="shared" si="26"/>
        <v/>
      </c>
      <c r="AI17" s="123"/>
      <c r="AJ17" s="187">
        <f>COUNTIF(D17:AH17,"RTT")+'Juin 2020'!AI17</f>
        <v>0</v>
      </c>
      <c r="AK17" s="178">
        <f t="shared" si="14"/>
        <v>15</v>
      </c>
      <c r="AL17" s="92">
        <f>COUNTIF(D17:AH17,"CA")+'Juin 2020'!AK17</f>
        <v>0</v>
      </c>
      <c r="AM17" s="167">
        <f t="shared" si="15"/>
        <v>25</v>
      </c>
      <c r="AN17" s="310"/>
      <c r="AO17" s="92"/>
      <c r="AP17" s="81"/>
      <c r="AQ17" s="81">
        <f t="shared" si="22"/>
        <v>0</v>
      </c>
      <c r="AR17" s="95"/>
      <c r="AS17" s="77"/>
      <c r="AT17" s="64"/>
      <c r="AU17" s="64">
        <f t="shared" si="23"/>
        <v>0</v>
      </c>
      <c r="AV17" s="90"/>
      <c r="AW17" s="118">
        <f t="shared" ca="1" si="16"/>
        <v>0</v>
      </c>
      <c r="AX17" s="120">
        <f>COUNTIF(G17:AJ17,"RF")+'Juin 2020'!AW17</f>
        <v>0</v>
      </c>
      <c r="AY17" s="162">
        <f t="shared" ca="1" si="17"/>
        <v>0</v>
      </c>
      <c r="AZ17" s="92"/>
      <c r="BA17" s="81"/>
      <c r="BB17" s="81">
        <f t="shared" si="24"/>
        <v>0</v>
      </c>
      <c r="BC17" s="167"/>
    </row>
    <row r="18" spans="1:55" ht="12" customHeight="1" x14ac:dyDescent="0.25">
      <c r="A18" s="272"/>
      <c r="B18" s="134">
        <v>11</v>
      </c>
      <c r="C18" s="145"/>
      <c r="D18" s="39" t="str">
        <f t="shared" ref="D18:AH18" si="27">IF(OR(WEEKDAY(D3,2)=6,WEEKDAY(D3,2)=7,WEEKDAY(D3,2)=1),"RH","")</f>
        <v/>
      </c>
      <c r="E18" s="39" t="str">
        <f t="shared" si="27"/>
        <v/>
      </c>
      <c r="F18" s="39" t="str">
        <f t="shared" si="27"/>
        <v/>
      </c>
      <c r="G18" s="39" t="str">
        <f t="shared" si="27"/>
        <v>RH</v>
      </c>
      <c r="H18" s="39" t="str">
        <f t="shared" si="27"/>
        <v>RH</v>
      </c>
      <c r="I18" s="39" t="str">
        <f t="shared" si="27"/>
        <v>RH</v>
      </c>
      <c r="J18" s="39" t="str">
        <f t="shared" si="27"/>
        <v/>
      </c>
      <c r="K18" s="39" t="str">
        <f t="shared" si="27"/>
        <v/>
      </c>
      <c r="L18" s="39" t="str">
        <f t="shared" si="27"/>
        <v/>
      </c>
      <c r="M18" s="39" t="str">
        <f t="shared" si="27"/>
        <v/>
      </c>
      <c r="N18" s="39" t="str">
        <f t="shared" si="27"/>
        <v>RH</v>
      </c>
      <c r="O18" s="39" t="str">
        <f t="shared" si="27"/>
        <v>RH</v>
      </c>
      <c r="P18" s="39" t="str">
        <f t="shared" si="27"/>
        <v>RH</v>
      </c>
      <c r="Q18" s="119" t="str">
        <f t="shared" si="27"/>
        <v/>
      </c>
      <c r="R18" s="39" t="str">
        <f t="shared" si="27"/>
        <v/>
      </c>
      <c r="S18" s="39" t="str">
        <f t="shared" si="27"/>
        <v/>
      </c>
      <c r="T18" s="39" t="str">
        <f t="shared" si="27"/>
        <v/>
      </c>
      <c r="U18" s="39" t="str">
        <f t="shared" si="27"/>
        <v>RH</v>
      </c>
      <c r="V18" s="39" t="str">
        <f t="shared" si="27"/>
        <v>RH</v>
      </c>
      <c r="W18" s="39" t="str">
        <f t="shared" si="27"/>
        <v>RH</v>
      </c>
      <c r="X18" s="39" t="str">
        <f t="shared" si="27"/>
        <v/>
      </c>
      <c r="Y18" s="39" t="str">
        <f t="shared" si="27"/>
        <v/>
      </c>
      <c r="Z18" s="39" t="str">
        <f t="shared" si="27"/>
        <v/>
      </c>
      <c r="AA18" s="39" t="str">
        <f t="shared" si="27"/>
        <v/>
      </c>
      <c r="AB18" s="39" t="str">
        <f t="shared" si="27"/>
        <v>RH</v>
      </c>
      <c r="AC18" s="39" t="str">
        <f t="shared" si="27"/>
        <v>RH</v>
      </c>
      <c r="AD18" s="39" t="str">
        <f t="shared" si="27"/>
        <v>RH</v>
      </c>
      <c r="AE18" s="39" t="str">
        <f t="shared" si="27"/>
        <v/>
      </c>
      <c r="AF18" s="39" t="str">
        <f t="shared" si="27"/>
        <v/>
      </c>
      <c r="AG18" s="39" t="str">
        <f t="shared" si="27"/>
        <v/>
      </c>
      <c r="AH18" s="144" t="str">
        <f t="shared" si="27"/>
        <v/>
      </c>
      <c r="AI18" s="123"/>
      <c r="AJ18" s="187">
        <f>COUNTIF(D18:AH18,"RTT")+'Juin 2020'!AI18</f>
        <v>0</v>
      </c>
      <c r="AK18" s="178">
        <f t="shared" si="14"/>
        <v>15</v>
      </c>
      <c r="AL18" s="92">
        <f>COUNTIF(D18:AH18,"CA")+'Juin 2020'!AK18</f>
        <v>0</v>
      </c>
      <c r="AM18" s="167">
        <f t="shared" si="15"/>
        <v>25</v>
      </c>
      <c r="AN18" s="310"/>
      <c r="AO18" s="92"/>
      <c r="AP18" s="81"/>
      <c r="AQ18" s="81">
        <f t="shared" si="22"/>
        <v>0</v>
      </c>
      <c r="AR18" s="95"/>
      <c r="AS18" s="77"/>
      <c r="AT18" s="64"/>
      <c r="AU18" s="64">
        <f t="shared" si="23"/>
        <v>0</v>
      </c>
      <c r="AV18" s="90"/>
      <c r="AW18" s="118">
        <f t="shared" ca="1" si="16"/>
        <v>0</v>
      </c>
      <c r="AX18" s="120">
        <f>COUNTIF(G18:AJ18,"RF")+'Juin 2020'!AW18</f>
        <v>0</v>
      </c>
      <c r="AY18" s="162">
        <f t="shared" ca="1" si="17"/>
        <v>0</v>
      </c>
      <c r="AZ18" s="92"/>
      <c r="BA18" s="81"/>
      <c r="BB18" s="81">
        <f t="shared" si="24"/>
        <v>0</v>
      </c>
      <c r="BC18" s="167"/>
    </row>
    <row r="19" spans="1:55" ht="12" customHeight="1" x14ac:dyDescent="0.25">
      <c r="A19" s="273" t="s">
        <v>42</v>
      </c>
      <c r="B19" s="134"/>
      <c r="C19" s="145"/>
      <c r="D19" s="39" t="str">
        <f t="shared" ref="D19:AH19" si="28">IF(OR(WEEKDAY(D3,2)=6,WEEKDAY(D3,2)=7,WEEKDAY(D3,2)=1),"RH","")</f>
        <v/>
      </c>
      <c r="E19" s="39" t="str">
        <f t="shared" si="28"/>
        <v/>
      </c>
      <c r="F19" s="39" t="str">
        <f t="shared" si="28"/>
        <v/>
      </c>
      <c r="G19" s="39" t="str">
        <f t="shared" si="28"/>
        <v>RH</v>
      </c>
      <c r="H19" s="39" t="str">
        <f t="shared" si="28"/>
        <v>RH</v>
      </c>
      <c r="I19" s="39" t="str">
        <f t="shared" si="28"/>
        <v>RH</v>
      </c>
      <c r="J19" s="39" t="str">
        <f t="shared" si="28"/>
        <v/>
      </c>
      <c r="K19" s="39" t="str">
        <f t="shared" si="28"/>
        <v/>
      </c>
      <c r="L19" s="39" t="str">
        <f t="shared" si="28"/>
        <v/>
      </c>
      <c r="M19" s="39" t="str">
        <f t="shared" si="28"/>
        <v/>
      </c>
      <c r="N19" s="39" t="str">
        <f t="shared" si="28"/>
        <v>RH</v>
      </c>
      <c r="O19" s="39" t="str">
        <f t="shared" si="28"/>
        <v>RH</v>
      </c>
      <c r="P19" s="39" t="str">
        <f t="shared" si="28"/>
        <v>RH</v>
      </c>
      <c r="Q19" s="119" t="str">
        <f t="shared" si="28"/>
        <v/>
      </c>
      <c r="R19" s="39" t="str">
        <f t="shared" si="28"/>
        <v/>
      </c>
      <c r="S19" s="39" t="str">
        <f t="shared" si="28"/>
        <v/>
      </c>
      <c r="T19" s="39" t="str">
        <f t="shared" si="28"/>
        <v/>
      </c>
      <c r="U19" s="39" t="str">
        <f t="shared" si="28"/>
        <v>RH</v>
      </c>
      <c r="V19" s="39" t="str">
        <f t="shared" si="28"/>
        <v>RH</v>
      </c>
      <c r="W19" s="39" t="str">
        <f t="shared" si="28"/>
        <v>RH</v>
      </c>
      <c r="X19" s="39" t="str">
        <f t="shared" si="28"/>
        <v/>
      </c>
      <c r="Y19" s="39" t="str">
        <f t="shared" si="28"/>
        <v/>
      </c>
      <c r="Z19" s="39" t="str">
        <f t="shared" si="28"/>
        <v/>
      </c>
      <c r="AA19" s="39" t="str">
        <f t="shared" si="28"/>
        <v/>
      </c>
      <c r="AB19" s="39" t="str">
        <f t="shared" si="28"/>
        <v>RH</v>
      </c>
      <c r="AC19" s="39" t="str">
        <f t="shared" si="28"/>
        <v>RH</v>
      </c>
      <c r="AD19" s="39" t="str">
        <f t="shared" si="28"/>
        <v>RH</v>
      </c>
      <c r="AE19" s="39" t="str">
        <f t="shared" si="28"/>
        <v/>
      </c>
      <c r="AF19" s="39" t="str">
        <f t="shared" si="28"/>
        <v/>
      </c>
      <c r="AG19" s="39" t="str">
        <f t="shared" si="28"/>
        <v/>
      </c>
      <c r="AH19" s="144" t="str">
        <f t="shared" si="28"/>
        <v/>
      </c>
      <c r="AI19" s="123"/>
      <c r="AJ19" s="187">
        <f>COUNTIF(D19:AH19,"RTT")+'Juin 2020'!AI19</f>
        <v>0</v>
      </c>
      <c r="AK19" s="178">
        <f t="shared" si="14"/>
        <v>15</v>
      </c>
      <c r="AL19" s="92">
        <f>COUNTIF(D19:AH19,"CA")+'Juin 2020'!AK19</f>
        <v>0</v>
      </c>
      <c r="AM19" s="167">
        <f t="shared" si="15"/>
        <v>25</v>
      </c>
      <c r="AN19" s="310"/>
      <c r="AO19" s="92"/>
      <c r="AP19" s="81"/>
      <c r="AQ19" s="81">
        <f t="shared" si="22"/>
        <v>0</v>
      </c>
      <c r="AR19" s="95"/>
      <c r="AS19" s="77"/>
      <c r="AT19" s="64"/>
      <c r="AU19" s="64">
        <f t="shared" si="23"/>
        <v>0</v>
      </c>
      <c r="AV19" s="90"/>
      <c r="AW19" s="118">
        <f t="shared" ca="1" si="16"/>
        <v>0</v>
      </c>
      <c r="AX19" s="120">
        <f>COUNTIF(G19:AJ19,"RF")+'Juin 2020'!AW19</f>
        <v>0</v>
      </c>
      <c r="AY19" s="162">
        <f t="shared" ca="1" si="17"/>
        <v>0</v>
      </c>
      <c r="AZ19" s="92"/>
      <c r="BA19" s="81"/>
      <c r="BB19" s="81">
        <f t="shared" si="24"/>
        <v>0</v>
      </c>
      <c r="BC19" s="167"/>
    </row>
    <row r="20" spans="1:55" ht="12" customHeight="1" x14ac:dyDescent="0.25">
      <c r="A20" s="274"/>
      <c r="B20" s="134"/>
      <c r="C20" s="149"/>
      <c r="D20" s="39" t="s">
        <v>92</v>
      </c>
      <c r="E20" s="39" t="str">
        <f t="shared" ref="E20:AH20" si="29">IF(OR(WEEKDAY(E3,2)=6,WEEKDAY(E3,2)=7,WEEKDAY(E3,2)=3),"RH","")</f>
        <v/>
      </c>
      <c r="F20" s="39" t="str">
        <f t="shared" si="29"/>
        <v/>
      </c>
      <c r="G20" s="39" t="str">
        <f t="shared" si="29"/>
        <v>RH</v>
      </c>
      <c r="H20" s="39" t="str">
        <f t="shared" si="29"/>
        <v>RH</v>
      </c>
      <c r="I20" s="39" t="str">
        <f t="shared" si="29"/>
        <v/>
      </c>
      <c r="J20" s="39" t="str">
        <f t="shared" si="29"/>
        <v/>
      </c>
      <c r="K20" s="39" t="s">
        <v>92</v>
      </c>
      <c r="L20" s="39" t="str">
        <f t="shared" si="29"/>
        <v/>
      </c>
      <c r="M20" s="39" t="str">
        <f t="shared" si="29"/>
        <v/>
      </c>
      <c r="N20" s="39" t="str">
        <f t="shared" si="29"/>
        <v>RH</v>
      </c>
      <c r="O20" s="39" t="str">
        <f t="shared" si="29"/>
        <v>RH</v>
      </c>
      <c r="P20" s="39" t="str">
        <f t="shared" si="29"/>
        <v/>
      </c>
      <c r="Q20" s="119" t="str">
        <f t="shared" si="29"/>
        <v/>
      </c>
      <c r="R20" s="39" t="s">
        <v>92</v>
      </c>
      <c r="S20" s="39" t="str">
        <f t="shared" si="29"/>
        <v/>
      </c>
      <c r="T20" s="39" t="str">
        <f t="shared" si="29"/>
        <v/>
      </c>
      <c r="U20" s="39" t="str">
        <f t="shared" si="29"/>
        <v>RH</v>
      </c>
      <c r="V20" s="39" t="str">
        <f t="shared" si="29"/>
        <v>RH</v>
      </c>
      <c r="W20" s="39" t="str">
        <f t="shared" si="29"/>
        <v/>
      </c>
      <c r="X20" s="39" t="str">
        <f t="shared" si="29"/>
        <v/>
      </c>
      <c r="Y20" s="39" t="s">
        <v>92</v>
      </c>
      <c r="Z20" s="39" t="str">
        <f t="shared" si="29"/>
        <v/>
      </c>
      <c r="AA20" s="39" t="str">
        <f t="shared" si="29"/>
        <v/>
      </c>
      <c r="AB20" s="39" t="str">
        <f t="shared" si="29"/>
        <v>RH</v>
      </c>
      <c r="AC20" s="39" t="str">
        <f t="shared" si="29"/>
        <v>RH</v>
      </c>
      <c r="AD20" s="39" t="str">
        <f t="shared" si="29"/>
        <v/>
      </c>
      <c r="AE20" s="39" t="str">
        <f t="shared" si="29"/>
        <v/>
      </c>
      <c r="AF20" s="39" t="s">
        <v>92</v>
      </c>
      <c r="AG20" s="39" t="str">
        <f t="shared" si="29"/>
        <v/>
      </c>
      <c r="AH20" s="144" t="str">
        <f t="shared" si="29"/>
        <v/>
      </c>
      <c r="AI20" s="123"/>
      <c r="AJ20" s="187">
        <f>COUNTIF(D20:AH20,"RTT")+'Juin 2020'!AI20</f>
        <v>0</v>
      </c>
      <c r="AK20" s="178">
        <f t="shared" si="14"/>
        <v>15</v>
      </c>
      <c r="AL20" s="92">
        <f>COUNTIF(D20:AH20,"CA")+'Juin 2020'!AK20</f>
        <v>0</v>
      </c>
      <c r="AM20" s="167">
        <f t="shared" si="15"/>
        <v>25</v>
      </c>
      <c r="AN20" s="310"/>
      <c r="AO20" s="92"/>
      <c r="AP20" s="81"/>
      <c r="AQ20" s="81">
        <f t="shared" si="22"/>
        <v>0</v>
      </c>
      <c r="AR20" s="95"/>
      <c r="AS20" s="77"/>
      <c r="AT20" s="64"/>
      <c r="AU20" s="64">
        <f t="shared" si="23"/>
        <v>0</v>
      </c>
      <c r="AV20" s="90"/>
      <c r="AW20" s="118">
        <f t="shared" ca="1" si="16"/>
        <v>0</v>
      </c>
      <c r="AX20" s="120">
        <f>COUNTIF(G20:AJ20,"RF")+'Juin 2020'!AW20</f>
        <v>0</v>
      </c>
      <c r="AY20" s="162">
        <f t="shared" ca="1" si="17"/>
        <v>0</v>
      </c>
      <c r="AZ20" s="92"/>
      <c r="BA20" s="81"/>
      <c r="BB20" s="81">
        <f t="shared" si="24"/>
        <v>0</v>
      </c>
      <c r="BC20" s="167"/>
    </row>
    <row r="21" spans="1:55" ht="12" customHeight="1" x14ac:dyDescent="0.25">
      <c r="A21" s="275" t="s">
        <v>43</v>
      </c>
      <c r="B21" s="134"/>
      <c r="C21" s="145"/>
      <c r="D21" s="39" t="str">
        <f t="shared" ref="D21:AH21" si="30">IF(OR(WEEKDAY(D3,2)=6,WEEKDAY(D3,2)=7,WEEKDAY(D3,2)=1),"RH","")</f>
        <v/>
      </c>
      <c r="E21" s="39" t="str">
        <f t="shared" si="30"/>
        <v/>
      </c>
      <c r="F21" s="39" t="str">
        <f t="shared" si="30"/>
        <v/>
      </c>
      <c r="G21" s="39" t="str">
        <f t="shared" si="30"/>
        <v>RH</v>
      </c>
      <c r="H21" s="39" t="str">
        <f t="shared" si="30"/>
        <v>RH</v>
      </c>
      <c r="I21" s="39" t="str">
        <f t="shared" si="30"/>
        <v>RH</v>
      </c>
      <c r="J21" s="39" t="str">
        <f t="shared" si="30"/>
        <v/>
      </c>
      <c r="K21" s="39" t="str">
        <f t="shared" si="30"/>
        <v/>
      </c>
      <c r="L21" s="39" t="str">
        <f t="shared" si="30"/>
        <v/>
      </c>
      <c r="M21" s="39" t="str">
        <f t="shared" si="30"/>
        <v/>
      </c>
      <c r="N21" s="39" t="str">
        <f t="shared" si="30"/>
        <v>RH</v>
      </c>
      <c r="O21" s="39" t="str">
        <f t="shared" si="30"/>
        <v>RH</v>
      </c>
      <c r="P21" s="39" t="str">
        <f t="shared" si="30"/>
        <v>RH</v>
      </c>
      <c r="Q21" s="119" t="str">
        <f t="shared" si="30"/>
        <v/>
      </c>
      <c r="R21" s="39" t="str">
        <f t="shared" si="30"/>
        <v/>
      </c>
      <c r="S21" s="39" t="str">
        <f t="shared" si="30"/>
        <v/>
      </c>
      <c r="T21" s="39" t="str">
        <f t="shared" si="30"/>
        <v/>
      </c>
      <c r="U21" s="39" t="str">
        <f t="shared" si="30"/>
        <v>RH</v>
      </c>
      <c r="V21" s="39" t="str">
        <f t="shared" si="30"/>
        <v>RH</v>
      </c>
      <c r="W21" s="39" t="str">
        <f t="shared" si="30"/>
        <v>RH</v>
      </c>
      <c r="X21" s="39" t="str">
        <f t="shared" si="30"/>
        <v/>
      </c>
      <c r="Y21" s="39" t="str">
        <f t="shared" si="30"/>
        <v/>
      </c>
      <c r="Z21" s="39" t="str">
        <f t="shared" si="30"/>
        <v/>
      </c>
      <c r="AA21" s="39" t="str">
        <f t="shared" si="30"/>
        <v/>
      </c>
      <c r="AB21" s="39" t="str">
        <f t="shared" si="30"/>
        <v>RH</v>
      </c>
      <c r="AC21" s="39" t="str">
        <f t="shared" si="30"/>
        <v>RH</v>
      </c>
      <c r="AD21" s="39" t="str">
        <f t="shared" si="30"/>
        <v>RH</v>
      </c>
      <c r="AE21" s="39" t="str">
        <f t="shared" si="30"/>
        <v/>
      </c>
      <c r="AF21" s="39" t="str">
        <f t="shared" si="30"/>
        <v/>
      </c>
      <c r="AG21" s="39" t="str">
        <f t="shared" si="30"/>
        <v/>
      </c>
      <c r="AH21" s="144" t="str">
        <f t="shared" si="30"/>
        <v/>
      </c>
      <c r="AI21" s="123"/>
      <c r="AJ21" s="187">
        <f>COUNTIF(D21:AH21,"RTT")+'Juin 2020'!AI21</f>
        <v>0</v>
      </c>
      <c r="AK21" s="178">
        <f t="shared" si="14"/>
        <v>15</v>
      </c>
      <c r="AL21" s="92">
        <f>COUNTIF(D21:AH21,"CA")+'Juin 2020'!AK21</f>
        <v>0</v>
      </c>
      <c r="AM21" s="167">
        <f t="shared" si="15"/>
        <v>25</v>
      </c>
      <c r="AN21" s="310"/>
      <c r="AO21" s="92"/>
      <c r="AP21" s="81"/>
      <c r="AQ21" s="81">
        <f t="shared" si="22"/>
        <v>0</v>
      </c>
      <c r="AR21" s="95"/>
      <c r="AS21" s="77"/>
      <c r="AT21" s="64"/>
      <c r="AU21" s="64">
        <f t="shared" si="23"/>
        <v>0</v>
      </c>
      <c r="AV21" s="90"/>
      <c r="AW21" s="118">
        <f t="shared" ca="1" si="16"/>
        <v>0</v>
      </c>
      <c r="AX21" s="120">
        <f>COUNTIF(G21:AJ21,"RF")+'Juin 2020'!AW21</f>
        <v>0</v>
      </c>
      <c r="AY21" s="162">
        <f t="shared" ca="1" si="17"/>
        <v>0</v>
      </c>
      <c r="AZ21" s="92"/>
      <c r="BA21" s="81"/>
      <c r="BB21" s="81">
        <f t="shared" si="24"/>
        <v>0</v>
      </c>
      <c r="BC21" s="167"/>
    </row>
    <row r="22" spans="1:55" ht="12" customHeight="1" x14ac:dyDescent="0.25">
      <c r="A22" s="272"/>
      <c r="B22" s="134">
        <v>12</v>
      </c>
      <c r="C22" s="145"/>
      <c r="D22" s="39" t="str">
        <f t="shared" ref="D22:AH22" si="31">IF(OR(WEEKDAY(D3,2)=6,WEEKDAY(D3,2)=7,WEEKDAY(D3,2)=5),"RH","")</f>
        <v/>
      </c>
      <c r="E22" s="39" t="str">
        <f t="shared" si="31"/>
        <v/>
      </c>
      <c r="F22" s="39" t="str">
        <f t="shared" si="31"/>
        <v>RH</v>
      </c>
      <c r="G22" s="39" t="str">
        <f t="shared" si="31"/>
        <v>RH</v>
      </c>
      <c r="H22" s="39" t="str">
        <f t="shared" si="31"/>
        <v>RH</v>
      </c>
      <c r="I22" s="39" t="str">
        <f t="shared" si="31"/>
        <v/>
      </c>
      <c r="J22" s="39" t="str">
        <f t="shared" si="31"/>
        <v/>
      </c>
      <c r="K22" s="39" t="str">
        <f t="shared" si="31"/>
        <v/>
      </c>
      <c r="L22" s="39" t="str">
        <f t="shared" si="31"/>
        <v/>
      </c>
      <c r="M22" s="39" t="str">
        <f t="shared" si="31"/>
        <v>RH</v>
      </c>
      <c r="N22" s="39" t="str">
        <f t="shared" si="31"/>
        <v>RH</v>
      </c>
      <c r="O22" s="39" t="str">
        <f t="shared" si="31"/>
        <v>RH</v>
      </c>
      <c r="P22" s="39" t="str">
        <f t="shared" si="31"/>
        <v/>
      </c>
      <c r="Q22" s="119" t="str">
        <f t="shared" si="31"/>
        <v/>
      </c>
      <c r="R22" s="39" t="str">
        <f t="shared" si="31"/>
        <v/>
      </c>
      <c r="S22" s="39" t="str">
        <f t="shared" si="31"/>
        <v/>
      </c>
      <c r="T22" s="39" t="str">
        <f t="shared" si="31"/>
        <v>RH</v>
      </c>
      <c r="U22" s="39" t="str">
        <f t="shared" si="31"/>
        <v>RH</v>
      </c>
      <c r="V22" s="39" t="str">
        <f t="shared" si="31"/>
        <v>RH</v>
      </c>
      <c r="W22" s="39" t="str">
        <f t="shared" si="31"/>
        <v/>
      </c>
      <c r="X22" s="39" t="str">
        <f t="shared" si="31"/>
        <v/>
      </c>
      <c r="Y22" s="39" t="str">
        <f t="shared" si="31"/>
        <v/>
      </c>
      <c r="Z22" s="39" t="str">
        <f t="shared" si="31"/>
        <v/>
      </c>
      <c r="AA22" s="39" t="str">
        <f t="shared" si="31"/>
        <v>RH</v>
      </c>
      <c r="AB22" s="39" t="str">
        <f t="shared" si="31"/>
        <v>RH</v>
      </c>
      <c r="AC22" s="39" t="str">
        <f t="shared" si="31"/>
        <v>RH</v>
      </c>
      <c r="AD22" s="39" t="str">
        <f t="shared" si="31"/>
        <v/>
      </c>
      <c r="AE22" s="39" t="str">
        <f t="shared" si="31"/>
        <v/>
      </c>
      <c r="AF22" s="39" t="str">
        <f t="shared" si="31"/>
        <v/>
      </c>
      <c r="AG22" s="39" t="str">
        <f t="shared" si="31"/>
        <v/>
      </c>
      <c r="AH22" s="144" t="str">
        <f t="shared" si="31"/>
        <v>RH</v>
      </c>
      <c r="AI22" s="123"/>
      <c r="AJ22" s="187">
        <f>COUNTIF(D22:AH22,"RTT")+'Juin 2020'!AI22</f>
        <v>0</v>
      </c>
      <c r="AK22" s="178">
        <f t="shared" si="14"/>
        <v>15</v>
      </c>
      <c r="AL22" s="92">
        <f>COUNTIF(D22:AH22,"CA")+'Juin 2020'!AK22</f>
        <v>0</v>
      </c>
      <c r="AM22" s="167">
        <f t="shared" si="15"/>
        <v>25</v>
      </c>
      <c r="AN22" s="310"/>
      <c r="AO22" s="92"/>
      <c r="AP22" s="81"/>
      <c r="AQ22" s="81">
        <f t="shared" si="22"/>
        <v>0</v>
      </c>
      <c r="AR22" s="95"/>
      <c r="AS22" s="77"/>
      <c r="AT22" s="64"/>
      <c r="AU22" s="64">
        <f t="shared" si="23"/>
        <v>0</v>
      </c>
      <c r="AV22" s="90"/>
      <c r="AW22" s="118">
        <f ca="1">jaunesNum(B22:AH22)</f>
        <v>0</v>
      </c>
      <c r="AX22" s="120">
        <f>COUNTIF(G22:AJ22,"RF")+'Juin 2020'!AW22</f>
        <v>0</v>
      </c>
      <c r="AY22" s="162">
        <f t="shared" ca="1" si="17"/>
        <v>0</v>
      </c>
      <c r="AZ22" s="92"/>
      <c r="BA22" s="81"/>
      <c r="BB22" s="81">
        <f t="shared" si="24"/>
        <v>0</v>
      </c>
      <c r="BC22" s="167"/>
    </row>
    <row r="23" spans="1:55" ht="12" customHeight="1" x14ac:dyDescent="0.25">
      <c r="A23" s="272"/>
      <c r="B23" s="134"/>
      <c r="C23" s="145"/>
      <c r="D23" s="39" t="str">
        <f t="shared" ref="D23:AH23" si="32">IF(OR(WEEKDAY(D3,2)=6,WEEKDAY(D3,2)=7,WEEKDAY(D3,2)=1),"RH","")</f>
        <v/>
      </c>
      <c r="E23" s="39" t="str">
        <f t="shared" si="32"/>
        <v/>
      </c>
      <c r="F23" s="39" t="str">
        <f t="shared" si="32"/>
        <v/>
      </c>
      <c r="G23" s="39" t="str">
        <f t="shared" si="32"/>
        <v>RH</v>
      </c>
      <c r="H23" s="39" t="str">
        <f t="shared" si="32"/>
        <v>RH</v>
      </c>
      <c r="I23" s="39" t="str">
        <f t="shared" si="32"/>
        <v>RH</v>
      </c>
      <c r="J23" s="39" t="str">
        <f t="shared" si="32"/>
        <v/>
      </c>
      <c r="K23" s="39" t="str">
        <f t="shared" si="32"/>
        <v/>
      </c>
      <c r="L23" s="39" t="str">
        <f t="shared" si="32"/>
        <v/>
      </c>
      <c r="M23" s="39" t="str">
        <f t="shared" si="32"/>
        <v/>
      </c>
      <c r="N23" s="39" t="str">
        <f t="shared" si="32"/>
        <v>RH</v>
      </c>
      <c r="O23" s="39" t="str">
        <f t="shared" si="32"/>
        <v>RH</v>
      </c>
      <c r="P23" s="39" t="str">
        <f t="shared" si="32"/>
        <v>RH</v>
      </c>
      <c r="Q23" s="119" t="str">
        <f t="shared" si="32"/>
        <v/>
      </c>
      <c r="R23" s="39" t="str">
        <f t="shared" si="32"/>
        <v/>
      </c>
      <c r="S23" s="39" t="str">
        <f t="shared" si="32"/>
        <v/>
      </c>
      <c r="T23" s="39" t="str">
        <f t="shared" si="32"/>
        <v/>
      </c>
      <c r="U23" s="39" t="str">
        <f t="shared" si="32"/>
        <v>RH</v>
      </c>
      <c r="V23" s="39" t="str">
        <f t="shared" si="32"/>
        <v>RH</v>
      </c>
      <c r="W23" s="39" t="str">
        <f t="shared" si="32"/>
        <v>RH</v>
      </c>
      <c r="X23" s="39" t="str">
        <f t="shared" si="32"/>
        <v/>
      </c>
      <c r="Y23" s="39" t="str">
        <f t="shared" si="32"/>
        <v/>
      </c>
      <c r="Z23" s="39" t="str">
        <f t="shared" si="32"/>
        <v/>
      </c>
      <c r="AA23" s="39" t="str">
        <f t="shared" si="32"/>
        <v/>
      </c>
      <c r="AB23" s="39" t="str">
        <f t="shared" si="32"/>
        <v>RH</v>
      </c>
      <c r="AC23" s="39" t="str">
        <f t="shared" si="32"/>
        <v>RH</v>
      </c>
      <c r="AD23" s="39" t="str">
        <f t="shared" si="32"/>
        <v>RH</v>
      </c>
      <c r="AE23" s="39" t="str">
        <f t="shared" si="32"/>
        <v/>
      </c>
      <c r="AF23" s="39" t="str">
        <f t="shared" si="32"/>
        <v/>
      </c>
      <c r="AG23" s="39" t="str">
        <f t="shared" si="32"/>
        <v/>
      </c>
      <c r="AH23" s="144" t="str">
        <f t="shared" si="32"/>
        <v/>
      </c>
      <c r="AI23" s="123"/>
      <c r="AJ23" s="187">
        <f>COUNTIF(D23:AH23,"RTT")+'Juin 2020'!AI23</f>
        <v>0</v>
      </c>
      <c r="AK23" s="178">
        <f t="shared" si="14"/>
        <v>15</v>
      </c>
      <c r="AL23" s="92">
        <f>COUNTIF(D23:AH23,"CA")+'Juin 2020'!AK23</f>
        <v>0</v>
      </c>
      <c r="AM23" s="167">
        <f t="shared" si="15"/>
        <v>25</v>
      </c>
      <c r="AN23" s="310"/>
      <c r="AO23" s="92"/>
      <c r="AP23" s="81"/>
      <c r="AQ23" s="81">
        <f t="shared" si="22"/>
        <v>0</v>
      </c>
      <c r="AR23" s="95"/>
      <c r="AS23" s="77"/>
      <c r="AT23" s="64"/>
      <c r="AU23" s="64">
        <f t="shared" si="23"/>
        <v>0</v>
      </c>
      <c r="AV23" s="90"/>
      <c r="AW23" s="118">
        <f t="shared" ca="1" si="16"/>
        <v>0</v>
      </c>
      <c r="AX23" s="120">
        <f>COUNTIF(G23:AJ23,"RF")+'Juin 2020'!AW23</f>
        <v>0</v>
      </c>
      <c r="AY23" s="162">
        <f t="shared" ca="1" si="17"/>
        <v>0</v>
      </c>
      <c r="AZ23" s="92"/>
      <c r="BA23" s="81"/>
      <c r="BB23" s="81">
        <f t="shared" si="24"/>
        <v>0</v>
      </c>
      <c r="BC23" s="167"/>
    </row>
    <row r="24" spans="1:55" s="6" customFormat="1" ht="12" customHeight="1" thickBot="1" x14ac:dyDescent="0.3">
      <c r="A24" s="276"/>
      <c r="B24" s="134"/>
      <c r="C24" s="145"/>
      <c r="D24" s="39" t="str">
        <f t="shared" ref="D24:AH24" si="33">IF(OR(WEEKDAY(D3,2)=6,WEEKDAY(D3,2)=7,WEEKDAY(D3,2)=2),"RH","")</f>
        <v/>
      </c>
      <c r="E24" s="39" t="str">
        <f t="shared" si="33"/>
        <v/>
      </c>
      <c r="F24" s="39" t="str">
        <f t="shared" si="33"/>
        <v/>
      </c>
      <c r="G24" s="39" t="str">
        <f t="shared" si="33"/>
        <v>RH</v>
      </c>
      <c r="H24" s="39" t="str">
        <f t="shared" si="33"/>
        <v>RH</v>
      </c>
      <c r="I24" s="39" t="str">
        <f t="shared" si="33"/>
        <v/>
      </c>
      <c r="J24" s="39" t="str">
        <f t="shared" si="33"/>
        <v>RH</v>
      </c>
      <c r="K24" s="39" t="str">
        <f t="shared" si="33"/>
        <v/>
      </c>
      <c r="L24" s="39" t="str">
        <f t="shared" si="33"/>
        <v/>
      </c>
      <c r="M24" s="39" t="str">
        <f t="shared" si="33"/>
        <v/>
      </c>
      <c r="N24" s="39" t="str">
        <f t="shared" si="33"/>
        <v>RH</v>
      </c>
      <c r="O24" s="39" t="str">
        <f t="shared" si="33"/>
        <v>RH</v>
      </c>
      <c r="P24" s="39" t="str">
        <f t="shared" si="33"/>
        <v/>
      </c>
      <c r="Q24" s="119" t="str">
        <f t="shared" si="33"/>
        <v>RH</v>
      </c>
      <c r="R24" s="39" t="str">
        <f t="shared" si="33"/>
        <v/>
      </c>
      <c r="S24" s="39" t="str">
        <f t="shared" si="33"/>
        <v/>
      </c>
      <c r="T24" s="39" t="str">
        <f t="shared" si="33"/>
        <v/>
      </c>
      <c r="U24" s="39" t="str">
        <f t="shared" si="33"/>
        <v>RH</v>
      </c>
      <c r="V24" s="39" t="str">
        <f t="shared" si="33"/>
        <v>RH</v>
      </c>
      <c r="W24" s="39" t="str">
        <f t="shared" si="33"/>
        <v/>
      </c>
      <c r="X24" s="39" t="str">
        <f t="shared" si="33"/>
        <v>RH</v>
      </c>
      <c r="Y24" s="39" t="str">
        <f t="shared" si="33"/>
        <v/>
      </c>
      <c r="Z24" s="39" t="str">
        <f t="shared" si="33"/>
        <v/>
      </c>
      <c r="AA24" s="39" t="str">
        <f t="shared" si="33"/>
        <v/>
      </c>
      <c r="AB24" s="39" t="str">
        <f t="shared" si="33"/>
        <v>RH</v>
      </c>
      <c r="AC24" s="39" t="str">
        <f t="shared" si="33"/>
        <v>RH</v>
      </c>
      <c r="AD24" s="39" t="str">
        <f t="shared" si="33"/>
        <v/>
      </c>
      <c r="AE24" s="39" t="str">
        <f t="shared" si="33"/>
        <v>RH</v>
      </c>
      <c r="AF24" s="39" t="str">
        <f t="shared" si="33"/>
        <v/>
      </c>
      <c r="AG24" s="39" t="str">
        <f t="shared" si="33"/>
        <v/>
      </c>
      <c r="AH24" s="144" t="str">
        <f t="shared" si="33"/>
        <v/>
      </c>
      <c r="AI24" s="123"/>
      <c r="AJ24" s="187">
        <f>COUNTIF(D24:AH24,"RTT")+'Juin 2020'!AI24</f>
        <v>0</v>
      </c>
      <c r="AK24" s="178">
        <f>0 -(AJ24)</f>
        <v>0</v>
      </c>
      <c r="AL24" s="92">
        <f>COUNTIF(D24:AH24,"CA")+'Juin 2020'!AK24</f>
        <v>0</v>
      </c>
      <c r="AM24" s="167">
        <f t="shared" si="15"/>
        <v>25</v>
      </c>
      <c r="AN24" s="310"/>
      <c r="AO24" s="92"/>
      <c r="AP24" s="81"/>
      <c r="AQ24" s="81">
        <f t="shared" si="22"/>
        <v>0</v>
      </c>
      <c r="AR24" s="95"/>
      <c r="AS24" s="77"/>
      <c r="AT24" s="64"/>
      <c r="AU24" s="64">
        <f t="shared" si="23"/>
        <v>0</v>
      </c>
      <c r="AV24" s="90"/>
      <c r="AW24" s="118">
        <f t="shared" ca="1" si="16"/>
        <v>0</v>
      </c>
      <c r="AX24" s="120">
        <f>COUNTIF(G24:AJ24,"RF")+'Juin 2020'!AW24</f>
        <v>0</v>
      </c>
      <c r="AY24" s="162">
        <f t="shared" ca="1" si="17"/>
        <v>0</v>
      </c>
      <c r="AZ24" s="92"/>
      <c r="BA24" s="81"/>
      <c r="BB24" s="81">
        <f t="shared" si="24"/>
        <v>0</v>
      </c>
      <c r="BC24" s="167"/>
    </row>
    <row r="25" spans="1:55" ht="2.25" customHeight="1" thickBot="1" x14ac:dyDescent="0.3">
      <c r="A25" s="14"/>
      <c r="B25" s="134"/>
      <c r="C25" s="145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11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144"/>
      <c r="AI25" s="123"/>
      <c r="AJ25" s="187">
        <f>COUNTIF(D25:AH25,"RTT")+'Juin 2020'!AI25</f>
        <v>0</v>
      </c>
      <c r="AK25" s="178"/>
      <c r="AL25" s="92">
        <f>COUNTIF(D25:AH25,"CA")+'Juin 2020'!AK25</f>
        <v>0</v>
      </c>
      <c r="AM25" s="167"/>
      <c r="AN25" s="310"/>
      <c r="AO25" s="92"/>
      <c r="AP25" s="81"/>
      <c r="AQ25" s="81"/>
      <c r="AR25" s="95"/>
      <c r="AS25" s="77"/>
      <c r="AT25" s="64"/>
      <c r="AU25" s="64"/>
      <c r="AV25" s="90"/>
      <c r="AW25" s="118"/>
      <c r="AX25" s="120">
        <f>COUNTIF(G25:AJ25,"RF")+'Juin 2020'!AW25</f>
        <v>0</v>
      </c>
      <c r="AY25" s="163"/>
      <c r="AZ25" s="92"/>
      <c r="BA25" s="81"/>
      <c r="BB25" s="81"/>
      <c r="BC25" s="167"/>
    </row>
    <row r="26" spans="1:55" ht="12" customHeight="1" x14ac:dyDescent="0.25">
      <c r="A26" s="277" t="s">
        <v>44</v>
      </c>
      <c r="B26" s="135">
        <v>13</v>
      </c>
      <c r="C26" s="149"/>
      <c r="D26" s="39" t="str">
        <f t="shared" ref="D26:AH26" si="34">IF(OR(WEEKDAY(D3,2)=6,WEEKDAY(D3,2)=7,WEEKDAY(D3,2)=3),"RH","")</f>
        <v>RH</v>
      </c>
      <c r="E26" s="39" t="str">
        <f t="shared" si="34"/>
        <v/>
      </c>
      <c r="F26" s="39" t="str">
        <f t="shared" si="34"/>
        <v/>
      </c>
      <c r="G26" s="39" t="str">
        <f t="shared" si="34"/>
        <v>RH</v>
      </c>
      <c r="H26" s="39" t="str">
        <f t="shared" si="34"/>
        <v>RH</v>
      </c>
      <c r="I26" s="39" t="str">
        <f t="shared" si="34"/>
        <v/>
      </c>
      <c r="J26" s="39" t="str">
        <f t="shared" si="34"/>
        <v/>
      </c>
      <c r="K26" s="39" t="str">
        <f t="shared" si="34"/>
        <v>RH</v>
      </c>
      <c r="L26" s="39" t="str">
        <f t="shared" si="34"/>
        <v/>
      </c>
      <c r="M26" s="39" t="str">
        <f t="shared" si="34"/>
        <v/>
      </c>
      <c r="N26" s="39" t="str">
        <f t="shared" si="34"/>
        <v>RH</v>
      </c>
      <c r="O26" s="39" t="str">
        <f t="shared" si="34"/>
        <v>RH</v>
      </c>
      <c r="P26" s="39" t="str">
        <f t="shared" si="34"/>
        <v/>
      </c>
      <c r="Q26" s="119" t="str">
        <f t="shared" si="34"/>
        <v/>
      </c>
      <c r="R26" s="39" t="str">
        <f t="shared" si="34"/>
        <v>RH</v>
      </c>
      <c r="S26" s="39" t="str">
        <f t="shared" si="34"/>
        <v/>
      </c>
      <c r="T26" s="39" t="str">
        <f t="shared" si="34"/>
        <v/>
      </c>
      <c r="U26" s="39" t="str">
        <f t="shared" si="34"/>
        <v>RH</v>
      </c>
      <c r="V26" s="39" t="str">
        <f t="shared" si="34"/>
        <v>RH</v>
      </c>
      <c r="W26" s="39" t="str">
        <f t="shared" si="34"/>
        <v/>
      </c>
      <c r="X26" s="39" t="str">
        <f t="shared" si="34"/>
        <v/>
      </c>
      <c r="Y26" s="39" t="str">
        <f t="shared" si="34"/>
        <v>RH</v>
      </c>
      <c r="Z26" s="39" t="str">
        <f t="shared" si="34"/>
        <v/>
      </c>
      <c r="AA26" s="39" t="str">
        <f t="shared" si="34"/>
        <v/>
      </c>
      <c r="AB26" s="39" t="str">
        <f t="shared" si="34"/>
        <v>RH</v>
      </c>
      <c r="AC26" s="39" t="str">
        <f t="shared" si="34"/>
        <v>RH</v>
      </c>
      <c r="AD26" s="39" t="str">
        <f t="shared" si="34"/>
        <v/>
      </c>
      <c r="AE26" s="39" t="str">
        <f t="shared" si="34"/>
        <v/>
      </c>
      <c r="AF26" s="39" t="str">
        <f t="shared" si="34"/>
        <v>RH</v>
      </c>
      <c r="AG26" s="39" t="str">
        <f t="shared" si="34"/>
        <v/>
      </c>
      <c r="AH26" s="144" t="str">
        <f t="shared" si="34"/>
        <v/>
      </c>
      <c r="AI26" s="123"/>
      <c r="AJ26" s="187">
        <f>COUNTIF(D26:AH26,"RTT")+'Juin 2020'!AI26</f>
        <v>0</v>
      </c>
      <c r="AK26" s="178">
        <f>0 -(AJ26)</f>
        <v>0</v>
      </c>
      <c r="AL26" s="92">
        <f>COUNTIF(D26:AH26,"CA")+'Juin 2020'!AK26</f>
        <v>0</v>
      </c>
      <c r="AM26" s="167">
        <f t="shared" si="15"/>
        <v>25</v>
      </c>
      <c r="AN26" s="310"/>
      <c r="AO26" s="92"/>
      <c r="AP26" s="81"/>
      <c r="AQ26" s="81">
        <f t="shared" ref="AQ26:AQ33" si="35">COUNTIF(E26:AF26,"HS")</f>
        <v>0</v>
      </c>
      <c r="AR26" s="95"/>
      <c r="AS26" s="77"/>
      <c r="AT26" s="64"/>
      <c r="AU26" s="64">
        <f t="shared" ref="AU26:AU33" si="36">COUNTIF(G26:AH26,"jdf")</f>
        <v>0</v>
      </c>
      <c r="AV26" s="90"/>
      <c r="AW26" s="118">
        <f t="shared" ca="1" si="16"/>
        <v>0</v>
      </c>
      <c r="AX26" s="120">
        <f>COUNTIF(G26:AJ26,"RF")+'Juin 2020'!AW26</f>
        <v>0</v>
      </c>
      <c r="AY26" s="162">
        <f t="shared" ca="1" si="17"/>
        <v>0</v>
      </c>
      <c r="AZ26" s="92"/>
      <c r="BA26" s="81"/>
      <c r="BB26" s="81">
        <f t="shared" ref="BB26:BB33" si="37">COUNTIF(K26:AL26,"FR")</f>
        <v>0</v>
      </c>
      <c r="BC26" s="167"/>
    </row>
    <row r="27" spans="1:55" ht="12" customHeight="1" x14ac:dyDescent="0.25">
      <c r="A27" s="278"/>
      <c r="B27" s="135"/>
      <c r="C27" s="145"/>
      <c r="D27" s="39" t="str">
        <f>IF(OR(WEEKDAY(D3,2)=6,WEEKDAY(D3,2)=7,WEEKDAY(D3,2)=3),"RH","")</f>
        <v>RH</v>
      </c>
      <c r="E27" s="39" t="str">
        <f t="shared" ref="E27:AH27" si="38">IF(OR(WEEKDAY(E3,2)=6,WEEKDAY(E3,2)=7,WEEKDAY(E3,2)=3),"RH","")</f>
        <v/>
      </c>
      <c r="F27" s="39" t="str">
        <f t="shared" si="38"/>
        <v/>
      </c>
      <c r="G27" s="39" t="str">
        <f t="shared" si="38"/>
        <v>RH</v>
      </c>
      <c r="H27" s="39" t="str">
        <f t="shared" si="38"/>
        <v>RH</v>
      </c>
      <c r="I27" s="39" t="str">
        <f t="shared" si="38"/>
        <v/>
      </c>
      <c r="J27" s="39" t="str">
        <f t="shared" si="38"/>
        <v/>
      </c>
      <c r="K27" s="39" t="str">
        <f t="shared" si="38"/>
        <v>RH</v>
      </c>
      <c r="L27" s="39" t="str">
        <f t="shared" si="38"/>
        <v/>
      </c>
      <c r="M27" s="39" t="str">
        <f t="shared" si="38"/>
        <v/>
      </c>
      <c r="N27" s="39" t="str">
        <f t="shared" si="38"/>
        <v>RH</v>
      </c>
      <c r="O27" s="39" t="str">
        <f t="shared" si="38"/>
        <v>RH</v>
      </c>
      <c r="P27" s="39" t="str">
        <f t="shared" si="38"/>
        <v/>
      </c>
      <c r="Q27" s="119" t="str">
        <f t="shared" si="38"/>
        <v/>
      </c>
      <c r="R27" s="39" t="str">
        <f t="shared" si="38"/>
        <v>RH</v>
      </c>
      <c r="S27" s="39" t="str">
        <f t="shared" si="38"/>
        <v/>
      </c>
      <c r="T27" s="39" t="str">
        <f t="shared" si="38"/>
        <v/>
      </c>
      <c r="U27" s="39" t="str">
        <f t="shared" si="38"/>
        <v>RH</v>
      </c>
      <c r="V27" s="39" t="str">
        <f t="shared" si="38"/>
        <v>RH</v>
      </c>
      <c r="W27" s="39" t="str">
        <f t="shared" si="38"/>
        <v/>
      </c>
      <c r="X27" s="39" t="str">
        <f t="shared" si="38"/>
        <v/>
      </c>
      <c r="Y27" s="39" t="str">
        <f t="shared" si="38"/>
        <v>RH</v>
      </c>
      <c r="Z27" s="39" t="str">
        <f t="shared" si="38"/>
        <v/>
      </c>
      <c r="AA27" s="39" t="str">
        <f t="shared" si="38"/>
        <v/>
      </c>
      <c r="AB27" s="39" t="str">
        <f t="shared" si="38"/>
        <v>RH</v>
      </c>
      <c r="AC27" s="39" t="str">
        <f t="shared" si="38"/>
        <v>RH</v>
      </c>
      <c r="AD27" s="39" t="str">
        <f t="shared" si="38"/>
        <v/>
      </c>
      <c r="AE27" s="39" t="str">
        <f t="shared" si="38"/>
        <v/>
      </c>
      <c r="AF27" s="39" t="str">
        <f t="shared" si="38"/>
        <v>RH</v>
      </c>
      <c r="AG27" s="39" t="str">
        <f t="shared" si="38"/>
        <v/>
      </c>
      <c r="AH27" s="144" t="str">
        <f t="shared" si="38"/>
        <v/>
      </c>
      <c r="AI27" s="123"/>
      <c r="AJ27" s="187">
        <f>COUNTIF(D27:AH27,"RTT")+'Juin 2020'!AI27</f>
        <v>0</v>
      </c>
      <c r="AK27" s="178">
        <f t="shared" si="14"/>
        <v>15</v>
      </c>
      <c r="AL27" s="92">
        <f>COUNTIF(D27:AH27,"CA")+'Juin 2020'!AK27</f>
        <v>0</v>
      </c>
      <c r="AM27" s="167">
        <f t="shared" si="15"/>
        <v>25</v>
      </c>
      <c r="AN27" s="310"/>
      <c r="AO27" s="92"/>
      <c r="AP27" s="81"/>
      <c r="AQ27" s="81">
        <f t="shared" si="35"/>
        <v>0</v>
      </c>
      <c r="AR27" s="95"/>
      <c r="AS27" s="77"/>
      <c r="AT27" s="64"/>
      <c r="AU27" s="64">
        <f t="shared" si="36"/>
        <v>0</v>
      </c>
      <c r="AV27" s="90"/>
      <c r="AW27" s="118">
        <f t="shared" ca="1" si="16"/>
        <v>0</v>
      </c>
      <c r="AX27" s="120">
        <f>COUNTIF(G27:AJ27,"RF")+'Juin 2020'!AW27</f>
        <v>0</v>
      </c>
      <c r="AY27" s="162">
        <f t="shared" ca="1" si="17"/>
        <v>0</v>
      </c>
      <c r="AZ27" s="92"/>
      <c r="BA27" s="81"/>
      <c r="BB27" s="81">
        <f t="shared" si="37"/>
        <v>0</v>
      </c>
      <c r="BC27" s="167"/>
    </row>
    <row r="28" spans="1:55" ht="12" customHeight="1" x14ac:dyDescent="0.25">
      <c r="A28" s="278"/>
      <c r="B28" s="135"/>
      <c r="C28" s="149"/>
      <c r="D28" s="39" t="str">
        <f t="shared" ref="D28:AH28" si="39">IF(OR(WEEKDAY(D3,2)=6,WEEKDAY(D3,2)=7,WEEKDAY(D3,2)=4),"RH","")</f>
        <v/>
      </c>
      <c r="E28" s="39" t="str">
        <f t="shared" si="39"/>
        <v>RH</v>
      </c>
      <c r="F28" s="39" t="str">
        <f t="shared" si="39"/>
        <v/>
      </c>
      <c r="G28" s="39" t="str">
        <f t="shared" si="39"/>
        <v>RH</v>
      </c>
      <c r="H28" s="39" t="str">
        <f t="shared" si="39"/>
        <v>RH</v>
      </c>
      <c r="I28" s="39" t="str">
        <f t="shared" si="39"/>
        <v/>
      </c>
      <c r="J28" s="39" t="str">
        <f t="shared" si="39"/>
        <v/>
      </c>
      <c r="K28" s="39" t="str">
        <f t="shared" si="39"/>
        <v/>
      </c>
      <c r="L28" s="39" t="str">
        <f t="shared" si="39"/>
        <v>RH</v>
      </c>
      <c r="M28" s="39" t="str">
        <f t="shared" si="39"/>
        <v/>
      </c>
      <c r="N28" s="39" t="str">
        <f t="shared" si="39"/>
        <v>RH</v>
      </c>
      <c r="O28" s="39" t="str">
        <f t="shared" si="39"/>
        <v>RH</v>
      </c>
      <c r="P28" s="39" t="str">
        <f t="shared" si="39"/>
        <v/>
      </c>
      <c r="Q28" s="119" t="str">
        <f t="shared" si="39"/>
        <v/>
      </c>
      <c r="R28" s="39" t="str">
        <f t="shared" si="39"/>
        <v/>
      </c>
      <c r="S28" s="39" t="str">
        <f t="shared" si="39"/>
        <v>RH</v>
      </c>
      <c r="T28" s="39" t="str">
        <f t="shared" si="39"/>
        <v/>
      </c>
      <c r="U28" s="39" t="str">
        <f t="shared" si="39"/>
        <v>RH</v>
      </c>
      <c r="V28" s="39" t="str">
        <f t="shared" si="39"/>
        <v>RH</v>
      </c>
      <c r="W28" s="39" t="str">
        <f t="shared" si="39"/>
        <v/>
      </c>
      <c r="X28" s="39" t="str">
        <f t="shared" si="39"/>
        <v/>
      </c>
      <c r="Y28" s="39" t="str">
        <f t="shared" si="39"/>
        <v/>
      </c>
      <c r="Z28" s="39" t="str">
        <f t="shared" si="39"/>
        <v>RH</v>
      </c>
      <c r="AA28" s="39" t="str">
        <f t="shared" si="39"/>
        <v/>
      </c>
      <c r="AB28" s="39" t="str">
        <f t="shared" si="39"/>
        <v>RH</v>
      </c>
      <c r="AC28" s="39" t="str">
        <f t="shared" si="39"/>
        <v>RH</v>
      </c>
      <c r="AD28" s="39" t="str">
        <f t="shared" si="39"/>
        <v/>
      </c>
      <c r="AE28" s="39" t="str">
        <f t="shared" si="39"/>
        <v/>
      </c>
      <c r="AF28" s="39" t="str">
        <f t="shared" si="39"/>
        <v/>
      </c>
      <c r="AG28" s="39" t="str">
        <f t="shared" si="39"/>
        <v>RH</v>
      </c>
      <c r="AH28" s="144" t="str">
        <f t="shared" si="39"/>
        <v/>
      </c>
      <c r="AI28" s="123"/>
      <c r="AJ28" s="187">
        <f>COUNTIF(D28:AH28,"RTT")+'Juin 2020'!AI28</f>
        <v>0</v>
      </c>
      <c r="AK28" s="178">
        <f t="shared" si="14"/>
        <v>15</v>
      </c>
      <c r="AL28" s="92">
        <f>COUNTIF(D28:AH28,"CA")+'Juin 2020'!AK28</f>
        <v>0</v>
      </c>
      <c r="AM28" s="167">
        <f t="shared" si="15"/>
        <v>25</v>
      </c>
      <c r="AN28" s="310"/>
      <c r="AO28" s="92"/>
      <c r="AP28" s="81"/>
      <c r="AQ28" s="81">
        <f t="shared" si="35"/>
        <v>0</v>
      </c>
      <c r="AR28" s="95"/>
      <c r="AS28" s="77"/>
      <c r="AT28" s="64"/>
      <c r="AU28" s="64">
        <f t="shared" si="36"/>
        <v>0</v>
      </c>
      <c r="AV28" s="90"/>
      <c r="AW28" s="118">
        <f ca="1">jaunesNum(B28:AH28)</f>
        <v>0</v>
      </c>
      <c r="AX28" s="120">
        <f>COUNTIF(G28:AJ28,"RF")+'Juin 2020'!AW28</f>
        <v>0</v>
      </c>
      <c r="AY28" s="162">
        <f t="shared" ca="1" si="17"/>
        <v>0</v>
      </c>
      <c r="AZ28" s="92"/>
      <c r="BA28" s="81"/>
      <c r="BB28" s="81">
        <f t="shared" si="37"/>
        <v>0</v>
      </c>
      <c r="BC28" s="167"/>
    </row>
    <row r="29" spans="1:55" ht="12" customHeight="1" thickBot="1" x14ac:dyDescent="0.3">
      <c r="A29" s="279"/>
      <c r="B29" s="135"/>
      <c r="C29" s="149"/>
      <c r="D29" s="39" t="str">
        <f t="shared" ref="D29:AH29" si="40">IF(OR(WEEKDAY(D3,2)=6,WEEKDAY(D3,2)=7,WEEKDAY(D3,2)=5),"RH","")</f>
        <v/>
      </c>
      <c r="E29" s="39" t="str">
        <f t="shared" si="40"/>
        <v/>
      </c>
      <c r="F29" s="39" t="str">
        <f t="shared" si="40"/>
        <v>RH</v>
      </c>
      <c r="G29" s="39" t="str">
        <f t="shared" si="40"/>
        <v>RH</v>
      </c>
      <c r="H29" s="39" t="str">
        <f t="shared" si="40"/>
        <v>RH</v>
      </c>
      <c r="I29" s="39" t="str">
        <f t="shared" si="40"/>
        <v/>
      </c>
      <c r="J29" s="39" t="str">
        <f t="shared" si="40"/>
        <v/>
      </c>
      <c r="K29" s="39" t="str">
        <f t="shared" si="40"/>
        <v/>
      </c>
      <c r="L29" s="39" t="str">
        <f t="shared" si="40"/>
        <v/>
      </c>
      <c r="M29" s="39" t="str">
        <f t="shared" si="40"/>
        <v>RH</v>
      </c>
      <c r="N29" s="39" t="str">
        <f t="shared" si="40"/>
        <v>RH</v>
      </c>
      <c r="O29" s="39" t="str">
        <f t="shared" si="40"/>
        <v>RH</v>
      </c>
      <c r="P29" s="39" t="str">
        <f t="shared" si="40"/>
        <v/>
      </c>
      <c r="Q29" s="119" t="str">
        <f t="shared" si="40"/>
        <v/>
      </c>
      <c r="R29" s="39" t="str">
        <f t="shared" si="40"/>
        <v/>
      </c>
      <c r="S29" s="39" t="str">
        <f t="shared" si="40"/>
        <v/>
      </c>
      <c r="T29" s="39" t="str">
        <f t="shared" si="40"/>
        <v>RH</v>
      </c>
      <c r="U29" s="39" t="str">
        <f t="shared" si="40"/>
        <v>RH</v>
      </c>
      <c r="V29" s="39" t="str">
        <f t="shared" si="40"/>
        <v>RH</v>
      </c>
      <c r="W29" s="39" t="str">
        <f t="shared" si="40"/>
        <v/>
      </c>
      <c r="X29" s="39" t="str">
        <f t="shared" si="40"/>
        <v/>
      </c>
      <c r="Y29" s="39" t="str">
        <f t="shared" si="40"/>
        <v/>
      </c>
      <c r="Z29" s="39" t="str">
        <f t="shared" si="40"/>
        <v/>
      </c>
      <c r="AA29" s="39" t="str">
        <f t="shared" si="40"/>
        <v>RH</v>
      </c>
      <c r="AB29" s="39" t="str">
        <f t="shared" si="40"/>
        <v>RH</v>
      </c>
      <c r="AC29" s="39" t="str">
        <f t="shared" si="40"/>
        <v>RH</v>
      </c>
      <c r="AD29" s="39" t="str">
        <f t="shared" si="40"/>
        <v/>
      </c>
      <c r="AE29" s="39" t="str">
        <f t="shared" si="40"/>
        <v/>
      </c>
      <c r="AF29" s="39" t="str">
        <f t="shared" si="40"/>
        <v/>
      </c>
      <c r="AG29" s="39" t="str">
        <f t="shared" si="40"/>
        <v/>
      </c>
      <c r="AH29" s="144" t="str">
        <f t="shared" si="40"/>
        <v>RH</v>
      </c>
      <c r="AI29" s="123"/>
      <c r="AJ29" s="187">
        <f>COUNTIF(D29:AH29,"RTT")+'Juin 2020'!AI29</f>
        <v>0</v>
      </c>
      <c r="AK29" s="178">
        <f t="shared" si="14"/>
        <v>15</v>
      </c>
      <c r="AL29" s="92">
        <f>COUNTIF(D29:AH29,"CA")+'Juin 2020'!AK29</f>
        <v>0</v>
      </c>
      <c r="AM29" s="167">
        <f t="shared" si="15"/>
        <v>25</v>
      </c>
      <c r="AN29" s="310"/>
      <c r="AO29" s="92"/>
      <c r="AP29" s="81"/>
      <c r="AQ29" s="81">
        <f t="shared" si="35"/>
        <v>0</v>
      </c>
      <c r="AR29" s="95"/>
      <c r="AS29" s="77"/>
      <c r="AT29" s="64"/>
      <c r="AU29" s="64">
        <f t="shared" si="36"/>
        <v>0</v>
      </c>
      <c r="AV29" s="90"/>
      <c r="AW29" s="118">
        <f t="shared" ca="1" si="16"/>
        <v>0</v>
      </c>
      <c r="AX29" s="120">
        <f>COUNTIF(G29:AJ29,"RF")+'Juin 2020'!AW29</f>
        <v>0</v>
      </c>
      <c r="AY29" s="162">
        <f t="shared" ca="1" si="17"/>
        <v>0</v>
      </c>
      <c r="AZ29" s="92"/>
      <c r="BA29" s="81"/>
      <c r="BB29" s="81">
        <f t="shared" si="37"/>
        <v>0</v>
      </c>
      <c r="BC29" s="167"/>
    </row>
    <row r="30" spans="1:55" ht="12" customHeight="1" x14ac:dyDescent="0.25">
      <c r="A30" s="280" t="s">
        <v>45</v>
      </c>
      <c r="B30" s="135">
        <v>14</v>
      </c>
      <c r="C30" s="149"/>
      <c r="D30" s="39" t="str">
        <f t="shared" ref="D30:AH30" si="41">IF(OR(WEEKDAY(D3,2)=6,WEEKDAY(D3,2)=7,WEEKDAY(D3,2)=2),"RH","")</f>
        <v/>
      </c>
      <c r="E30" s="39" t="str">
        <f t="shared" si="41"/>
        <v/>
      </c>
      <c r="F30" s="39" t="str">
        <f t="shared" si="41"/>
        <v/>
      </c>
      <c r="G30" s="39" t="str">
        <f t="shared" si="41"/>
        <v>RH</v>
      </c>
      <c r="H30" s="39" t="str">
        <f t="shared" si="41"/>
        <v>RH</v>
      </c>
      <c r="I30" s="39" t="str">
        <f t="shared" si="41"/>
        <v/>
      </c>
      <c r="J30" s="39" t="str">
        <f t="shared" si="41"/>
        <v>RH</v>
      </c>
      <c r="K30" s="39" t="str">
        <f t="shared" si="41"/>
        <v/>
      </c>
      <c r="L30" s="39" t="str">
        <f t="shared" si="41"/>
        <v/>
      </c>
      <c r="M30" s="39" t="str">
        <f t="shared" si="41"/>
        <v/>
      </c>
      <c r="N30" s="39" t="str">
        <f t="shared" si="41"/>
        <v>RH</v>
      </c>
      <c r="O30" s="39" t="str">
        <f t="shared" si="41"/>
        <v>RH</v>
      </c>
      <c r="P30" s="39" t="str">
        <f t="shared" si="41"/>
        <v/>
      </c>
      <c r="Q30" s="119" t="str">
        <f t="shared" si="41"/>
        <v>RH</v>
      </c>
      <c r="R30" s="39" t="str">
        <f t="shared" si="41"/>
        <v/>
      </c>
      <c r="S30" s="39" t="str">
        <f t="shared" si="41"/>
        <v/>
      </c>
      <c r="T30" s="39" t="str">
        <f t="shared" si="41"/>
        <v/>
      </c>
      <c r="U30" s="39" t="str">
        <f t="shared" si="41"/>
        <v>RH</v>
      </c>
      <c r="V30" s="39" t="str">
        <f t="shared" si="41"/>
        <v>RH</v>
      </c>
      <c r="W30" s="39" t="str">
        <f t="shared" si="41"/>
        <v/>
      </c>
      <c r="X30" s="39" t="str">
        <f t="shared" si="41"/>
        <v>RH</v>
      </c>
      <c r="Y30" s="39" t="str">
        <f t="shared" si="41"/>
        <v/>
      </c>
      <c r="Z30" s="39" t="str">
        <f t="shared" si="41"/>
        <v/>
      </c>
      <c r="AA30" s="39" t="str">
        <f t="shared" si="41"/>
        <v/>
      </c>
      <c r="AB30" s="39" t="str">
        <f t="shared" si="41"/>
        <v>RH</v>
      </c>
      <c r="AC30" s="39" t="str">
        <f t="shared" si="41"/>
        <v>RH</v>
      </c>
      <c r="AD30" s="39" t="str">
        <f t="shared" si="41"/>
        <v/>
      </c>
      <c r="AE30" s="39" t="str">
        <f t="shared" si="41"/>
        <v>RH</v>
      </c>
      <c r="AF30" s="39" t="str">
        <f t="shared" si="41"/>
        <v/>
      </c>
      <c r="AG30" s="39" t="str">
        <f t="shared" si="41"/>
        <v/>
      </c>
      <c r="AH30" s="144" t="str">
        <f t="shared" si="41"/>
        <v/>
      </c>
      <c r="AI30" s="123"/>
      <c r="AJ30" s="187">
        <f>COUNTIF(D30:AH30,"RTT")+'Juin 2020'!AI30</f>
        <v>0</v>
      </c>
      <c r="AK30" s="178">
        <f t="shared" si="14"/>
        <v>15</v>
      </c>
      <c r="AL30" s="92">
        <f>COUNTIF(D30:AH30,"CA")+'Juin 2020'!AK30</f>
        <v>0</v>
      </c>
      <c r="AM30" s="167">
        <f t="shared" si="15"/>
        <v>25</v>
      </c>
      <c r="AN30" s="310"/>
      <c r="AO30" s="92"/>
      <c r="AP30" s="81"/>
      <c r="AQ30" s="81">
        <f t="shared" si="35"/>
        <v>0</v>
      </c>
      <c r="AR30" s="95"/>
      <c r="AS30" s="77"/>
      <c r="AT30" s="64"/>
      <c r="AU30" s="64">
        <f t="shared" si="36"/>
        <v>0</v>
      </c>
      <c r="AV30" s="90"/>
      <c r="AW30" s="118">
        <f t="shared" ca="1" si="16"/>
        <v>0</v>
      </c>
      <c r="AX30" s="120">
        <f>COUNTIF(G30:AJ30,"RF")+'Juin 2020'!AW30</f>
        <v>0</v>
      </c>
      <c r="AY30" s="162">
        <f t="shared" ca="1" si="17"/>
        <v>0</v>
      </c>
      <c r="AZ30" s="92"/>
      <c r="BA30" s="81"/>
      <c r="BB30" s="81">
        <f t="shared" si="37"/>
        <v>0</v>
      </c>
      <c r="BC30" s="167"/>
    </row>
    <row r="31" spans="1:55" ht="12" customHeight="1" x14ac:dyDescent="0.25">
      <c r="A31" s="280"/>
      <c r="B31" s="135">
        <v>15</v>
      </c>
      <c r="C31" s="145"/>
      <c r="D31" s="39" t="str">
        <f t="shared" ref="D31:AH31" si="42">IF(OR(WEEKDAY(D3,2)=6,WEEKDAY(D3,2)=7,WEEKDAY(D3,2)=5),"RH","")</f>
        <v/>
      </c>
      <c r="E31" s="39" t="str">
        <f t="shared" si="42"/>
        <v/>
      </c>
      <c r="F31" s="39" t="str">
        <f t="shared" si="42"/>
        <v>RH</v>
      </c>
      <c r="G31" s="39" t="str">
        <f t="shared" si="42"/>
        <v>RH</v>
      </c>
      <c r="H31" s="39" t="str">
        <f t="shared" si="42"/>
        <v>RH</v>
      </c>
      <c r="I31" s="39" t="str">
        <f t="shared" si="42"/>
        <v/>
      </c>
      <c r="J31" s="39" t="str">
        <f t="shared" si="42"/>
        <v/>
      </c>
      <c r="K31" s="39" t="str">
        <f t="shared" si="42"/>
        <v/>
      </c>
      <c r="L31" s="39" t="str">
        <f t="shared" si="42"/>
        <v/>
      </c>
      <c r="M31" s="39" t="str">
        <f t="shared" si="42"/>
        <v>RH</v>
      </c>
      <c r="N31" s="39" t="str">
        <f t="shared" si="42"/>
        <v>RH</v>
      </c>
      <c r="O31" s="39" t="str">
        <f t="shared" si="42"/>
        <v>RH</v>
      </c>
      <c r="P31" s="39" t="str">
        <f t="shared" si="42"/>
        <v/>
      </c>
      <c r="Q31" s="119" t="str">
        <f t="shared" si="42"/>
        <v/>
      </c>
      <c r="R31" s="39" t="str">
        <f t="shared" si="42"/>
        <v/>
      </c>
      <c r="S31" s="39" t="str">
        <f t="shared" si="42"/>
        <v/>
      </c>
      <c r="T31" s="39" t="str">
        <f t="shared" si="42"/>
        <v>RH</v>
      </c>
      <c r="U31" s="39" t="str">
        <f t="shared" si="42"/>
        <v>RH</v>
      </c>
      <c r="V31" s="39" t="str">
        <f t="shared" si="42"/>
        <v>RH</v>
      </c>
      <c r="W31" s="39" t="str">
        <f t="shared" si="42"/>
        <v/>
      </c>
      <c r="X31" s="39" t="str">
        <f t="shared" si="42"/>
        <v/>
      </c>
      <c r="Y31" s="39" t="str">
        <f t="shared" si="42"/>
        <v/>
      </c>
      <c r="Z31" s="39" t="str">
        <f t="shared" si="42"/>
        <v/>
      </c>
      <c r="AA31" s="39" t="str">
        <f t="shared" si="42"/>
        <v>RH</v>
      </c>
      <c r="AB31" s="39" t="str">
        <f t="shared" si="42"/>
        <v>RH</v>
      </c>
      <c r="AC31" s="39" t="str">
        <f t="shared" si="42"/>
        <v>RH</v>
      </c>
      <c r="AD31" s="39" t="str">
        <f t="shared" si="42"/>
        <v/>
      </c>
      <c r="AE31" s="39" t="str">
        <f t="shared" si="42"/>
        <v/>
      </c>
      <c r="AF31" s="39" t="str">
        <f t="shared" si="42"/>
        <v/>
      </c>
      <c r="AG31" s="39" t="str">
        <f t="shared" si="42"/>
        <v/>
      </c>
      <c r="AH31" s="144" t="str">
        <f t="shared" si="42"/>
        <v>RH</v>
      </c>
      <c r="AI31" s="123"/>
      <c r="AJ31" s="187">
        <f>COUNTIF(D31:AH31,"RTT")+'Juin 2020'!AI31</f>
        <v>0</v>
      </c>
      <c r="AK31" s="178">
        <f t="shared" si="14"/>
        <v>15</v>
      </c>
      <c r="AL31" s="92">
        <f>COUNTIF(D31:AH31,"CA")+'Juin 2020'!AK31</f>
        <v>0</v>
      </c>
      <c r="AM31" s="167">
        <f t="shared" si="15"/>
        <v>25</v>
      </c>
      <c r="AN31" s="310"/>
      <c r="AO31" s="92"/>
      <c r="AP31" s="81"/>
      <c r="AQ31" s="81">
        <f t="shared" si="35"/>
        <v>0</v>
      </c>
      <c r="AR31" s="95"/>
      <c r="AS31" s="77"/>
      <c r="AT31" s="64"/>
      <c r="AU31" s="64">
        <f t="shared" si="36"/>
        <v>0</v>
      </c>
      <c r="AV31" s="90"/>
      <c r="AW31" s="118">
        <f t="shared" ca="1" si="16"/>
        <v>0</v>
      </c>
      <c r="AX31" s="120">
        <f>COUNTIF(G31:AJ31,"RF")+'Juin 2020'!AW31</f>
        <v>0</v>
      </c>
      <c r="AY31" s="162">
        <f t="shared" ca="1" si="17"/>
        <v>0</v>
      </c>
      <c r="AZ31" s="92"/>
      <c r="BA31" s="81"/>
      <c r="BB31" s="81">
        <f t="shared" si="37"/>
        <v>0</v>
      </c>
      <c r="BC31" s="167"/>
    </row>
    <row r="32" spans="1:55" ht="12" customHeight="1" x14ac:dyDescent="0.25">
      <c r="A32" s="280"/>
      <c r="B32" s="135">
        <v>16</v>
      </c>
      <c r="C32" s="145"/>
      <c r="D32" s="39" t="str">
        <f t="shared" ref="D32:AH32" si="43">IF(OR(WEEKDAY(D3,2)=6,WEEKDAY(D3,2)=7,WEEKDAY(D3,2)=4),"RH","")</f>
        <v/>
      </c>
      <c r="E32" s="39" t="str">
        <f t="shared" si="43"/>
        <v>RH</v>
      </c>
      <c r="F32" s="39" t="str">
        <f t="shared" si="43"/>
        <v/>
      </c>
      <c r="G32" s="39" t="str">
        <f t="shared" si="43"/>
        <v>RH</v>
      </c>
      <c r="H32" s="39" t="str">
        <f t="shared" si="43"/>
        <v>RH</v>
      </c>
      <c r="I32" s="39" t="str">
        <f t="shared" si="43"/>
        <v/>
      </c>
      <c r="J32" s="39" t="str">
        <f t="shared" si="43"/>
        <v/>
      </c>
      <c r="K32" s="39" t="str">
        <f t="shared" si="43"/>
        <v/>
      </c>
      <c r="L32" s="39" t="str">
        <f t="shared" si="43"/>
        <v>RH</v>
      </c>
      <c r="M32" s="39" t="str">
        <f t="shared" si="43"/>
        <v/>
      </c>
      <c r="N32" s="39" t="str">
        <f t="shared" si="43"/>
        <v>RH</v>
      </c>
      <c r="O32" s="39" t="str">
        <f t="shared" si="43"/>
        <v>RH</v>
      </c>
      <c r="P32" s="39" t="str">
        <f t="shared" si="43"/>
        <v/>
      </c>
      <c r="Q32" s="119" t="str">
        <f t="shared" si="43"/>
        <v/>
      </c>
      <c r="R32" s="39" t="str">
        <f t="shared" si="43"/>
        <v/>
      </c>
      <c r="S32" s="39" t="str">
        <f t="shared" si="43"/>
        <v>RH</v>
      </c>
      <c r="T32" s="39" t="str">
        <f t="shared" si="43"/>
        <v/>
      </c>
      <c r="U32" s="39" t="str">
        <f t="shared" si="43"/>
        <v>RH</v>
      </c>
      <c r="V32" s="39" t="str">
        <f t="shared" si="43"/>
        <v>RH</v>
      </c>
      <c r="W32" s="39" t="str">
        <f t="shared" si="43"/>
        <v/>
      </c>
      <c r="X32" s="39" t="str">
        <f t="shared" si="43"/>
        <v/>
      </c>
      <c r="Y32" s="39" t="str">
        <f t="shared" si="43"/>
        <v/>
      </c>
      <c r="Z32" s="39" t="str">
        <f t="shared" si="43"/>
        <v>RH</v>
      </c>
      <c r="AA32" s="39" t="str">
        <f t="shared" si="43"/>
        <v/>
      </c>
      <c r="AB32" s="39" t="str">
        <f t="shared" si="43"/>
        <v>RH</v>
      </c>
      <c r="AC32" s="39" t="str">
        <f t="shared" si="43"/>
        <v>RH</v>
      </c>
      <c r="AD32" s="39" t="str">
        <f t="shared" si="43"/>
        <v/>
      </c>
      <c r="AE32" s="39" t="str">
        <f t="shared" si="43"/>
        <v/>
      </c>
      <c r="AF32" s="39" t="str">
        <f t="shared" si="43"/>
        <v/>
      </c>
      <c r="AG32" s="39" t="str">
        <f t="shared" si="43"/>
        <v>RH</v>
      </c>
      <c r="AH32" s="144" t="str">
        <f t="shared" si="43"/>
        <v/>
      </c>
      <c r="AI32" s="123"/>
      <c r="AJ32" s="187">
        <f>COUNTIF(D32:AH32,"RTT")+'Juin 2020'!AI32</f>
        <v>0</v>
      </c>
      <c r="AK32" s="178">
        <f t="shared" si="14"/>
        <v>15</v>
      </c>
      <c r="AL32" s="92">
        <f>COUNTIF(D32:AH32,"CA")+'Juin 2020'!AK32</f>
        <v>0</v>
      </c>
      <c r="AM32" s="167">
        <f t="shared" si="15"/>
        <v>25</v>
      </c>
      <c r="AN32" s="310"/>
      <c r="AO32" s="92"/>
      <c r="AP32" s="81"/>
      <c r="AQ32" s="81">
        <f t="shared" si="35"/>
        <v>0</v>
      </c>
      <c r="AR32" s="95"/>
      <c r="AS32" s="77"/>
      <c r="AT32" s="64"/>
      <c r="AU32" s="64">
        <f t="shared" si="36"/>
        <v>0</v>
      </c>
      <c r="AV32" s="90"/>
      <c r="AW32" s="118">
        <f t="shared" ca="1" si="16"/>
        <v>0</v>
      </c>
      <c r="AX32" s="120">
        <f>COUNTIF(G32:AJ32,"RF")+'Juin 2020'!AW32</f>
        <v>0</v>
      </c>
      <c r="AY32" s="162">
        <f t="shared" ca="1" si="17"/>
        <v>0</v>
      </c>
      <c r="AZ32" s="92"/>
      <c r="BA32" s="81"/>
      <c r="BB32" s="81">
        <f t="shared" si="37"/>
        <v>0</v>
      </c>
      <c r="BC32" s="167"/>
    </row>
    <row r="33" spans="1:55" s="6" customFormat="1" ht="12" customHeight="1" thickBot="1" x14ac:dyDescent="0.3">
      <c r="A33" s="281"/>
      <c r="B33" s="135">
        <v>17</v>
      </c>
      <c r="C33" s="145"/>
      <c r="D33" s="39" t="str">
        <f t="shared" ref="D33:AH33" si="44">IF(OR(WEEKDAY(D3,2)=6,WEEKDAY(D3,2)=7,WEEKDAY(D3,2)=2),"RH","")</f>
        <v/>
      </c>
      <c r="E33" s="39" t="str">
        <f t="shared" si="44"/>
        <v/>
      </c>
      <c r="F33" s="39" t="str">
        <f t="shared" si="44"/>
        <v/>
      </c>
      <c r="G33" s="39" t="str">
        <f t="shared" si="44"/>
        <v>RH</v>
      </c>
      <c r="H33" s="39" t="str">
        <f t="shared" si="44"/>
        <v>RH</v>
      </c>
      <c r="I33" s="39" t="str">
        <f t="shared" si="44"/>
        <v/>
      </c>
      <c r="J33" s="39" t="str">
        <f t="shared" si="44"/>
        <v>RH</v>
      </c>
      <c r="K33" s="39" t="str">
        <f t="shared" si="44"/>
        <v/>
      </c>
      <c r="L33" s="39" t="str">
        <f t="shared" si="44"/>
        <v/>
      </c>
      <c r="M33" s="39" t="str">
        <f t="shared" si="44"/>
        <v/>
      </c>
      <c r="N33" s="39" t="str">
        <f t="shared" si="44"/>
        <v>RH</v>
      </c>
      <c r="O33" s="39" t="str">
        <f t="shared" si="44"/>
        <v>RH</v>
      </c>
      <c r="P33" s="39" t="str">
        <f t="shared" si="44"/>
        <v/>
      </c>
      <c r="Q33" s="119" t="str">
        <f t="shared" si="44"/>
        <v>RH</v>
      </c>
      <c r="R33" s="39" t="str">
        <f t="shared" si="44"/>
        <v/>
      </c>
      <c r="S33" s="39" t="str">
        <f t="shared" si="44"/>
        <v/>
      </c>
      <c r="T33" s="39" t="str">
        <f t="shared" si="44"/>
        <v/>
      </c>
      <c r="U33" s="39" t="str">
        <f t="shared" si="44"/>
        <v>RH</v>
      </c>
      <c r="V33" s="39" t="str">
        <f t="shared" si="44"/>
        <v>RH</v>
      </c>
      <c r="W33" s="39" t="str">
        <f t="shared" si="44"/>
        <v/>
      </c>
      <c r="X33" s="39" t="str">
        <f t="shared" si="44"/>
        <v>RH</v>
      </c>
      <c r="Y33" s="39" t="str">
        <f t="shared" si="44"/>
        <v/>
      </c>
      <c r="Z33" s="39" t="str">
        <f t="shared" si="44"/>
        <v/>
      </c>
      <c r="AA33" s="39" t="str">
        <f t="shared" si="44"/>
        <v/>
      </c>
      <c r="AB33" s="39" t="str">
        <f t="shared" si="44"/>
        <v>RH</v>
      </c>
      <c r="AC33" s="39" t="str">
        <f t="shared" si="44"/>
        <v>RH</v>
      </c>
      <c r="AD33" s="39" t="str">
        <f t="shared" si="44"/>
        <v/>
      </c>
      <c r="AE33" s="39" t="str">
        <f t="shared" si="44"/>
        <v>RH</v>
      </c>
      <c r="AF33" s="39" t="str">
        <f t="shared" si="44"/>
        <v/>
      </c>
      <c r="AG33" s="39" t="str">
        <f t="shared" si="44"/>
        <v/>
      </c>
      <c r="AH33" s="144" t="str">
        <f t="shared" si="44"/>
        <v/>
      </c>
      <c r="AI33" s="123"/>
      <c r="AJ33" s="187">
        <f>COUNTIF(D33:AH33,"RTT")+'Juin 2020'!AI33</f>
        <v>0</v>
      </c>
      <c r="AK33" s="178">
        <f t="shared" si="14"/>
        <v>15</v>
      </c>
      <c r="AL33" s="92">
        <f>COUNTIF(D33:AH33,"CA")+'Juin 2020'!AK33</f>
        <v>0</v>
      </c>
      <c r="AM33" s="167">
        <f t="shared" si="15"/>
        <v>25</v>
      </c>
      <c r="AN33" s="310"/>
      <c r="AO33" s="92"/>
      <c r="AP33" s="81"/>
      <c r="AQ33" s="81">
        <f t="shared" si="35"/>
        <v>0</v>
      </c>
      <c r="AR33" s="95"/>
      <c r="AS33" s="77"/>
      <c r="AT33" s="64"/>
      <c r="AU33" s="64">
        <f t="shared" si="36"/>
        <v>0</v>
      </c>
      <c r="AV33" s="90"/>
      <c r="AW33" s="118">
        <f t="shared" ca="1" si="16"/>
        <v>0</v>
      </c>
      <c r="AX33" s="120">
        <f>COUNTIF(G33:AJ33,"RF")+'Juin 2020'!AW33</f>
        <v>0</v>
      </c>
      <c r="AY33" s="162">
        <f t="shared" ca="1" si="17"/>
        <v>0</v>
      </c>
      <c r="AZ33" s="92"/>
      <c r="BA33" s="81"/>
      <c r="BB33" s="81">
        <f t="shared" si="37"/>
        <v>0</v>
      </c>
      <c r="BC33" s="167"/>
    </row>
    <row r="34" spans="1:55" ht="1.5" customHeight="1" x14ac:dyDescent="0.25">
      <c r="A34" s="34"/>
      <c r="B34" s="135"/>
      <c r="C34" s="145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11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144"/>
      <c r="AI34" s="123"/>
      <c r="AJ34" s="187">
        <f>COUNTIF(D34:AH34,"RTT")+'Juin 2020'!AI34</f>
        <v>0</v>
      </c>
      <c r="AK34" s="178"/>
      <c r="AL34" s="92">
        <f>COUNTIF(D34:AH34,"CA")+'Juin 2020'!AK34</f>
        <v>0</v>
      </c>
      <c r="AM34" s="167"/>
      <c r="AN34" s="310"/>
      <c r="AO34" s="92"/>
      <c r="AP34" s="81"/>
      <c r="AQ34" s="81"/>
      <c r="AR34" s="95"/>
      <c r="AS34" s="77"/>
      <c r="AT34" s="64"/>
      <c r="AU34" s="64"/>
      <c r="AV34" s="90"/>
      <c r="AW34" s="118"/>
      <c r="AX34" s="120">
        <f>COUNTIF(G34:AJ34,"RF")+'Juin 2020'!AW34</f>
        <v>0</v>
      </c>
      <c r="AY34" s="163"/>
      <c r="AZ34" s="92"/>
      <c r="BA34" s="81"/>
      <c r="BB34" s="81"/>
      <c r="BC34" s="167"/>
    </row>
    <row r="35" spans="1:55" ht="12" customHeight="1" x14ac:dyDescent="0.25">
      <c r="A35" s="282" t="s">
        <v>46</v>
      </c>
      <c r="B35" s="132">
        <v>18</v>
      </c>
      <c r="C35" s="145"/>
      <c r="D35" s="39" t="str">
        <f>IF(OR(WEEKDAY(D3,2)=6,WEEKDAY(D3,2)=7,WEEKDAY(D3,2)=3),"RH","")</f>
        <v>RH</v>
      </c>
      <c r="E35" s="39" t="str">
        <f t="shared" ref="E35:AH35" si="45">IF(OR(WEEKDAY(E3,2)=6,WEEKDAY(E3,2)=7,WEEKDAY(E3,2)=3),"RH","")</f>
        <v/>
      </c>
      <c r="F35" s="39" t="str">
        <f t="shared" si="45"/>
        <v/>
      </c>
      <c r="G35" s="39" t="str">
        <f t="shared" si="45"/>
        <v>RH</v>
      </c>
      <c r="H35" s="39" t="str">
        <f t="shared" si="45"/>
        <v>RH</v>
      </c>
      <c r="I35" s="39" t="str">
        <f t="shared" si="45"/>
        <v/>
      </c>
      <c r="J35" s="39" t="str">
        <f t="shared" si="45"/>
        <v/>
      </c>
      <c r="K35" s="39" t="str">
        <f t="shared" si="45"/>
        <v>RH</v>
      </c>
      <c r="L35" s="39" t="str">
        <f t="shared" si="45"/>
        <v/>
      </c>
      <c r="M35" s="39" t="str">
        <f t="shared" si="45"/>
        <v/>
      </c>
      <c r="N35" s="39" t="str">
        <f t="shared" si="45"/>
        <v>RH</v>
      </c>
      <c r="O35" s="39" t="str">
        <f t="shared" si="45"/>
        <v>RH</v>
      </c>
      <c r="P35" s="39" t="str">
        <f t="shared" si="45"/>
        <v/>
      </c>
      <c r="Q35" s="119" t="str">
        <f t="shared" si="45"/>
        <v/>
      </c>
      <c r="R35" s="39" t="str">
        <f t="shared" si="45"/>
        <v>RH</v>
      </c>
      <c r="S35" s="39" t="str">
        <f t="shared" si="45"/>
        <v/>
      </c>
      <c r="T35" s="39" t="str">
        <f t="shared" si="45"/>
        <v/>
      </c>
      <c r="U35" s="39" t="str">
        <f t="shared" si="45"/>
        <v>RH</v>
      </c>
      <c r="V35" s="39" t="str">
        <f t="shared" si="45"/>
        <v>RH</v>
      </c>
      <c r="W35" s="39" t="str">
        <f t="shared" si="45"/>
        <v/>
      </c>
      <c r="X35" s="39" t="str">
        <f t="shared" si="45"/>
        <v/>
      </c>
      <c r="Y35" s="39" t="str">
        <f t="shared" si="45"/>
        <v>RH</v>
      </c>
      <c r="Z35" s="39" t="str">
        <f t="shared" si="45"/>
        <v/>
      </c>
      <c r="AA35" s="39" t="str">
        <f t="shared" si="45"/>
        <v/>
      </c>
      <c r="AB35" s="39" t="str">
        <f t="shared" si="45"/>
        <v>RH</v>
      </c>
      <c r="AC35" s="39" t="str">
        <f t="shared" si="45"/>
        <v>RH</v>
      </c>
      <c r="AD35" s="39" t="str">
        <f t="shared" si="45"/>
        <v/>
      </c>
      <c r="AE35" s="39" t="str">
        <f t="shared" si="45"/>
        <v/>
      </c>
      <c r="AF35" s="39" t="str">
        <f t="shared" si="45"/>
        <v>RH</v>
      </c>
      <c r="AG35" s="39" t="str">
        <f t="shared" si="45"/>
        <v/>
      </c>
      <c r="AH35" s="144" t="str">
        <f t="shared" si="45"/>
        <v/>
      </c>
      <c r="AI35" s="123"/>
      <c r="AJ35" s="187">
        <f>COUNTIF(D35:AH35,"RTT")+'Juin 2020'!AI35</f>
        <v>0</v>
      </c>
      <c r="AK35" s="178">
        <f>0 -(AJ35)</f>
        <v>0</v>
      </c>
      <c r="AL35" s="92">
        <f>COUNTIF(D35:AH35,"CA")+'Juin 2020'!AK35</f>
        <v>0</v>
      </c>
      <c r="AM35" s="167">
        <f t="shared" si="15"/>
        <v>25</v>
      </c>
      <c r="AN35" s="310"/>
      <c r="AO35" s="92"/>
      <c r="AP35" s="81"/>
      <c r="AQ35" s="81">
        <f>COUNTIF(E35:AF35,"HS")</f>
        <v>0</v>
      </c>
      <c r="AR35" s="95"/>
      <c r="AS35" s="77"/>
      <c r="AT35" s="64"/>
      <c r="AU35" s="64">
        <f>COUNTIF(G35:AH35,"jdf")</f>
        <v>0</v>
      </c>
      <c r="AV35" s="90"/>
      <c r="AW35" s="118">
        <f t="shared" ca="1" si="16"/>
        <v>0</v>
      </c>
      <c r="AX35" s="120">
        <f>COUNTIF(G35:AJ35,"RF")+'Juin 2020'!AW35</f>
        <v>0</v>
      </c>
      <c r="AY35" s="162">
        <f t="shared" ca="1" si="17"/>
        <v>0</v>
      </c>
      <c r="AZ35" s="92"/>
      <c r="BA35" s="81"/>
      <c r="BB35" s="81">
        <f>COUNTIF(K35:AL35,"FR")</f>
        <v>0</v>
      </c>
      <c r="BC35" s="167"/>
    </row>
    <row r="36" spans="1:55" ht="12" customHeight="1" x14ac:dyDescent="0.25">
      <c r="A36" s="282"/>
      <c r="B36" s="136">
        <v>19</v>
      </c>
      <c r="C36" s="151"/>
      <c r="D36" s="39" t="str">
        <f t="shared" ref="D36:AH36" si="46">IF(OR(WEEKDAY(D3,2)=6,WEEKDAY(D3,2)=7,WEEKDAY(D3,2)=5),"RH","")</f>
        <v/>
      </c>
      <c r="E36" s="39" t="str">
        <f t="shared" si="46"/>
        <v/>
      </c>
      <c r="F36" s="39" t="str">
        <f t="shared" si="46"/>
        <v>RH</v>
      </c>
      <c r="G36" s="39" t="str">
        <f t="shared" si="46"/>
        <v>RH</v>
      </c>
      <c r="H36" s="39" t="str">
        <f t="shared" si="46"/>
        <v>RH</v>
      </c>
      <c r="I36" s="39" t="str">
        <f t="shared" si="46"/>
        <v/>
      </c>
      <c r="J36" s="39" t="str">
        <f t="shared" si="46"/>
        <v/>
      </c>
      <c r="K36" s="39" t="str">
        <f t="shared" si="46"/>
        <v/>
      </c>
      <c r="L36" s="39" t="str">
        <f t="shared" si="46"/>
        <v/>
      </c>
      <c r="M36" s="39" t="str">
        <f t="shared" si="46"/>
        <v>RH</v>
      </c>
      <c r="N36" s="39" t="str">
        <f t="shared" si="46"/>
        <v>RH</v>
      </c>
      <c r="O36" s="39" t="str">
        <f t="shared" si="46"/>
        <v>RH</v>
      </c>
      <c r="P36" s="39" t="str">
        <f t="shared" si="46"/>
        <v/>
      </c>
      <c r="Q36" s="119" t="str">
        <f t="shared" si="46"/>
        <v/>
      </c>
      <c r="R36" s="39" t="str">
        <f t="shared" si="46"/>
        <v/>
      </c>
      <c r="S36" s="39" t="str">
        <f t="shared" si="46"/>
        <v/>
      </c>
      <c r="T36" s="39" t="str">
        <f t="shared" si="46"/>
        <v>RH</v>
      </c>
      <c r="U36" s="39" t="str">
        <f t="shared" si="46"/>
        <v>RH</v>
      </c>
      <c r="V36" s="39" t="str">
        <f t="shared" si="46"/>
        <v>RH</v>
      </c>
      <c r="W36" s="39" t="str">
        <f t="shared" si="46"/>
        <v/>
      </c>
      <c r="X36" s="39" t="str">
        <f t="shared" si="46"/>
        <v/>
      </c>
      <c r="Y36" s="39" t="str">
        <f t="shared" si="46"/>
        <v/>
      </c>
      <c r="Z36" s="39" t="str">
        <f t="shared" si="46"/>
        <v/>
      </c>
      <c r="AA36" s="39" t="str">
        <f t="shared" si="46"/>
        <v>RH</v>
      </c>
      <c r="AB36" s="39" t="str">
        <f t="shared" si="46"/>
        <v>RH</v>
      </c>
      <c r="AC36" s="39" t="str">
        <f t="shared" si="46"/>
        <v>RH</v>
      </c>
      <c r="AD36" s="39" t="str">
        <f t="shared" si="46"/>
        <v/>
      </c>
      <c r="AE36" s="39" t="str">
        <f t="shared" si="46"/>
        <v/>
      </c>
      <c r="AF36" s="39" t="str">
        <f t="shared" si="46"/>
        <v/>
      </c>
      <c r="AG36" s="39" t="str">
        <f t="shared" si="46"/>
        <v/>
      </c>
      <c r="AH36" s="144" t="str">
        <f t="shared" si="46"/>
        <v>RH</v>
      </c>
      <c r="AI36" s="123"/>
      <c r="AJ36" s="187">
        <f>COUNTIF(D36:AH36,"RTT")+'Juin 2020'!AI36</f>
        <v>0</v>
      </c>
      <c r="AK36" s="178">
        <f t="shared" si="14"/>
        <v>15</v>
      </c>
      <c r="AL36" s="92">
        <f>COUNTIF(D36:AH36,"CA")+'Juin 2020'!AK36</f>
        <v>0</v>
      </c>
      <c r="AM36" s="167">
        <f t="shared" si="15"/>
        <v>25</v>
      </c>
      <c r="AN36" s="310"/>
      <c r="AO36" s="92"/>
      <c r="AP36" s="81"/>
      <c r="AQ36" s="81">
        <f>COUNTIF(E36:AF36,"HS")</f>
        <v>0</v>
      </c>
      <c r="AR36" s="95"/>
      <c r="AS36" s="77"/>
      <c r="AT36" s="64"/>
      <c r="AU36" s="64">
        <f>COUNTIF(G36:AH36,"jdf")</f>
        <v>0</v>
      </c>
      <c r="AV36" s="90"/>
      <c r="AW36" s="118">
        <f t="shared" ca="1" si="16"/>
        <v>0</v>
      </c>
      <c r="AX36" s="120">
        <f>COUNTIF(G36:AJ36,"RF")+'Juin 2020'!AW36</f>
        <v>0</v>
      </c>
      <c r="AY36" s="162">
        <f t="shared" ca="1" si="17"/>
        <v>0</v>
      </c>
      <c r="AZ36" s="92"/>
      <c r="BA36" s="81"/>
      <c r="BB36" s="81">
        <f>COUNTIF(K36:AL36,"FR")</f>
        <v>0</v>
      </c>
      <c r="BC36" s="167"/>
    </row>
    <row r="37" spans="1:55" s="6" customFormat="1" ht="12" customHeight="1" x14ac:dyDescent="0.25">
      <c r="A37" s="282"/>
      <c r="B37" s="136"/>
      <c r="C37" s="145"/>
      <c r="D37" s="39" t="str">
        <f t="shared" ref="D37:AH37" si="47">IF(OR(WEEKDAY(D3,2)=6,WEEKDAY(D3,2)=7,WEEKDAY(D3,2)=1),"RH","")</f>
        <v/>
      </c>
      <c r="E37" s="39" t="str">
        <f t="shared" si="47"/>
        <v/>
      </c>
      <c r="F37" s="39" t="str">
        <f t="shared" si="47"/>
        <v/>
      </c>
      <c r="G37" s="39" t="str">
        <f t="shared" si="47"/>
        <v>RH</v>
      </c>
      <c r="H37" s="39" t="str">
        <f t="shared" si="47"/>
        <v>RH</v>
      </c>
      <c r="I37" s="39" t="str">
        <f t="shared" si="47"/>
        <v>RH</v>
      </c>
      <c r="J37" s="39" t="str">
        <f t="shared" si="47"/>
        <v/>
      </c>
      <c r="K37" s="39" t="str">
        <f t="shared" si="47"/>
        <v/>
      </c>
      <c r="L37" s="39" t="str">
        <f t="shared" si="47"/>
        <v/>
      </c>
      <c r="M37" s="39" t="str">
        <f t="shared" si="47"/>
        <v/>
      </c>
      <c r="N37" s="39" t="str">
        <f t="shared" si="47"/>
        <v>RH</v>
      </c>
      <c r="O37" s="39" t="str">
        <f t="shared" si="47"/>
        <v>RH</v>
      </c>
      <c r="P37" s="39" t="str">
        <f t="shared" si="47"/>
        <v>RH</v>
      </c>
      <c r="Q37" s="119" t="str">
        <f t="shared" si="47"/>
        <v/>
      </c>
      <c r="R37" s="39" t="str">
        <f t="shared" si="47"/>
        <v/>
      </c>
      <c r="S37" s="39" t="str">
        <f t="shared" si="47"/>
        <v/>
      </c>
      <c r="T37" s="39" t="str">
        <f t="shared" si="47"/>
        <v/>
      </c>
      <c r="U37" s="39" t="str">
        <f t="shared" si="47"/>
        <v>RH</v>
      </c>
      <c r="V37" s="39" t="str">
        <f t="shared" si="47"/>
        <v>RH</v>
      </c>
      <c r="W37" s="39" t="str">
        <f t="shared" si="47"/>
        <v>RH</v>
      </c>
      <c r="X37" s="39" t="str">
        <f t="shared" si="47"/>
        <v/>
      </c>
      <c r="Y37" s="39" t="str">
        <f t="shared" si="47"/>
        <v/>
      </c>
      <c r="Z37" s="39" t="str">
        <f t="shared" si="47"/>
        <v/>
      </c>
      <c r="AA37" s="39" t="str">
        <f t="shared" si="47"/>
        <v/>
      </c>
      <c r="AB37" s="39" t="str">
        <f t="shared" si="47"/>
        <v>RH</v>
      </c>
      <c r="AC37" s="39" t="str">
        <f t="shared" si="47"/>
        <v>RH</v>
      </c>
      <c r="AD37" s="39" t="str">
        <f t="shared" si="47"/>
        <v>RH</v>
      </c>
      <c r="AE37" s="39" t="str">
        <f t="shared" si="47"/>
        <v/>
      </c>
      <c r="AF37" s="39" t="str">
        <f t="shared" si="47"/>
        <v/>
      </c>
      <c r="AG37" s="39" t="str">
        <f t="shared" si="47"/>
        <v/>
      </c>
      <c r="AH37" s="144" t="str">
        <f t="shared" si="47"/>
        <v/>
      </c>
      <c r="AI37" s="123"/>
      <c r="AJ37" s="187">
        <f>COUNTIF(D37:AH37,"RTT")+'Juin 2020'!AI37</f>
        <v>0</v>
      </c>
      <c r="AK37" s="178">
        <f t="shared" si="14"/>
        <v>15</v>
      </c>
      <c r="AL37" s="92">
        <f>COUNTIF(D37:AH37,"CA")+'Juin 2020'!AK37</f>
        <v>0</v>
      </c>
      <c r="AM37" s="167">
        <f t="shared" si="15"/>
        <v>25</v>
      </c>
      <c r="AN37" s="310"/>
      <c r="AO37" s="92"/>
      <c r="AP37" s="81"/>
      <c r="AQ37" s="81">
        <f>COUNTIF(E37:AF37,"HS")</f>
        <v>0</v>
      </c>
      <c r="AR37" s="95"/>
      <c r="AS37" s="77"/>
      <c r="AT37" s="64"/>
      <c r="AU37" s="64">
        <f>COUNTIF(G37:AH37,"jdf")</f>
        <v>0</v>
      </c>
      <c r="AV37" s="90"/>
      <c r="AW37" s="118">
        <f t="shared" ca="1" si="16"/>
        <v>0</v>
      </c>
      <c r="AX37" s="120">
        <f>COUNTIF(G37:AJ37,"RF")+'Juin 2020'!AW37</f>
        <v>0</v>
      </c>
      <c r="AY37" s="162">
        <f t="shared" ca="1" si="17"/>
        <v>0</v>
      </c>
      <c r="AZ37" s="92"/>
      <c r="BA37" s="81"/>
      <c r="BB37" s="81">
        <f>COUNTIF(K37:AL37,"FR")</f>
        <v>0</v>
      </c>
      <c r="BC37" s="167"/>
    </row>
    <row r="38" spans="1:55" s="6" customFormat="1" ht="12" customHeight="1" thickBot="1" x14ac:dyDescent="0.3">
      <c r="A38" s="283"/>
      <c r="B38" s="132"/>
      <c r="C38" s="145"/>
      <c r="D38" s="39" t="str">
        <f t="shared" ref="D38:AH38" si="48">IF(OR(WEEKDAY(D3,2)=6,WEEKDAY(D3,2)=7,WEEKDAY(D3,2)=1),"RH","")</f>
        <v/>
      </c>
      <c r="E38" s="39" t="str">
        <f t="shared" si="48"/>
        <v/>
      </c>
      <c r="F38" s="39" t="str">
        <f t="shared" si="48"/>
        <v/>
      </c>
      <c r="G38" s="39" t="str">
        <f t="shared" si="48"/>
        <v>RH</v>
      </c>
      <c r="H38" s="39" t="str">
        <f t="shared" si="48"/>
        <v>RH</v>
      </c>
      <c r="I38" s="39" t="str">
        <f t="shared" si="48"/>
        <v>RH</v>
      </c>
      <c r="J38" s="39" t="str">
        <f t="shared" si="48"/>
        <v/>
      </c>
      <c r="K38" s="39" t="str">
        <f t="shared" si="48"/>
        <v/>
      </c>
      <c r="L38" s="39" t="str">
        <f t="shared" si="48"/>
        <v/>
      </c>
      <c r="M38" s="39" t="str">
        <f t="shared" si="48"/>
        <v/>
      </c>
      <c r="N38" s="39" t="str">
        <f t="shared" si="48"/>
        <v>RH</v>
      </c>
      <c r="O38" s="39" t="str">
        <f t="shared" si="48"/>
        <v>RH</v>
      </c>
      <c r="P38" s="39" t="str">
        <f t="shared" si="48"/>
        <v>RH</v>
      </c>
      <c r="Q38" s="119" t="str">
        <f t="shared" si="48"/>
        <v/>
      </c>
      <c r="R38" s="39" t="str">
        <f t="shared" si="48"/>
        <v/>
      </c>
      <c r="S38" s="39" t="str">
        <f t="shared" si="48"/>
        <v/>
      </c>
      <c r="T38" s="39" t="str">
        <f t="shared" si="48"/>
        <v/>
      </c>
      <c r="U38" s="39" t="str">
        <f t="shared" si="48"/>
        <v>RH</v>
      </c>
      <c r="V38" s="39" t="str">
        <f t="shared" si="48"/>
        <v>RH</v>
      </c>
      <c r="W38" s="39" t="str">
        <f t="shared" si="48"/>
        <v>RH</v>
      </c>
      <c r="X38" s="39" t="str">
        <f t="shared" si="48"/>
        <v/>
      </c>
      <c r="Y38" s="39" t="str">
        <f t="shared" si="48"/>
        <v/>
      </c>
      <c r="Z38" s="39" t="str">
        <f t="shared" si="48"/>
        <v/>
      </c>
      <c r="AA38" s="39" t="str">
        <f t="shared" si="48"/>
        <v/>
      </c>
      <c r="AB38" s="39" t="str">
        <f t="shared" si="48"/>
        <v>RH</v>
      </c>
      <c r="AC38" s="39" t="str">
        <f t="shared" si="48"/>
        <v>RH</v>
      </c>
      <c r="AD38" s="39" t="str">
        <f t="shared" si="48"/>
        <v>RH</v>
      </c>
      <c r="AE38" s="39" t="str">
        <f t="shared" si="48"/>
        <v/>
      </c>
      <c r="AF38" s="39" t="str">
        <f t="shared" si="48"/>
        <v/>
      </c>
      <c r="AG38" s="39" t="str">
        <f t="shared" si="48"/>
        <v/>
      </c>
      <c r="AH38" s="144" t="str">
        <f t="shared" si="48"/>
        <v/>
      </c>
      <c r="AI38" s="123"/>
      <c r="AJ38" s="187">
        <f>COUNTIF(D38:AH38,"RTT")+'Juin 2020'!AI38</f>
        <v>0</v>
      </c>
      <c r="AK38" s="178">
        <f t="shared" si="14"/>
        <v>15</v>
      </c>
      <c r="AL38" s="92">
        <f>COUNTIF(D38:AH38,"CA")+'Juin 2020'!AK38</f>
        <v>0</v>
      </c>
      <c r="AM38" s="167">
        <f t="shared" si="15"/>
        <v>25</v>
      </c>
      <c r="AN38" s="310"/>
      <c r="AO38" s="92"/>
      <c r="AP38" s="81"/>
      <c r="AQ38" s="81">
        <f>COUNTIF(E38:AF38,"HS")</f>
        <v>0</v>
      </c>
      <c r="AR38" s="95"/>
      <c r="AS38" s="77"/>
      <c r="AT38" s="64"/>
      <c r="AU38" s="64">
        <f>COUNTIF(G38:AH38,"jdf")</f>
        <v>0</v>
      </c>
      <c r="AV38" s="90"/>
      <c r="AW38" s="118">
        <f ca="1">jaunesNum(B38:AH38)</f>
        <v>0</v>
      </c>
      <c r="AX38" s="120">
        <f>COUNTIF(G38:AJ38,"RF")+'Juin 2020'!AW38</f>
        <v>0</v>
      </c>
      <c r="AY38" s="162">
        <f t="shared" ca="1" si="17"/>
        <v>0</v>
      </c>
      <c r="AZ38" s="92"/>
      <c r="BA38" s="81"/>
      <c r="BB38" s="81">
        <f>COUNTIF(K38:AL38,"FR")</f>
        <v>0</v>
      </c>
      <c r="BC38" s="167"/>
    </row>
    <row r="39" spans="1:55" ht="2.25" customHeight="1" x14ac:dyDescent="0.25">
      <c r="A39" s="174"/>
      <c r="B39" s="132"/>
      <c r="C39" s="145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11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144"/>
      <c r="AI39" s="123"/>
      <c r="AJ39" s="187">
        <f>COUNTIF(D39:AH39,"RTT")+'Juin 2020'!AI39</f>
        <v>0</v>
      </c>
      <c r="AK39" s="178"/>
      <c r="AL39" s="92">
        <f>COUNTIF(D39:AH39,"CA")+'Juin 2020'!AK39</f>
        <v>0</v>
      </c>
      <c r="AM39" s="167"/>
      <c r="AN39" s="310"/>
      <c r="AO39" s="92"/>
      <c r="AP39" s="81"/>
      <c r="AQ39" s="81"/>
      <c r="AR39" s="95"/>
      <c r="AS39" s="77"/>
      <c r="AT39" s="64"/>
      <c r="AU39" s="64"/>
      <c r="AV39" s="90"/>
      <c r="AW39" s="118"/>
      <c r="AX39" s="120">
        <f>COUNTIF(G39:AJ39,"RF")+'Juin 2020'!AW39</f>
        <v>0</v>
      </c>
      <c r="AY39" s="163"/>
      <c r="AZ39" s="92"/>
      <c r="BA39" s="81"/>
      <c r="BB39" s="81"/>
      <c r="BC39" s="167"/>
    </row>
    <row r="40" spans="1:55" ht="12" customHeight="1" thickBot="1" x14ac:dyDescent="0.3">
      <c r="A40" s="35" t="s">
        <v>47</v>
      </c>
      <c r="B40" s="43">
        <v>20</v>
      </c>
      <c r="C40" s="145"/>
      <c r="D40" s="39">
        <v>20</v>
      </c>
      <c r="E40" s="39">
        <v>20</v>
      </c>
      <c r="F40" s="39">
        <v>20</v>
      </c>
      <c r="G40" s="39" t="s">
        <v>56</v>
      </c>
      <c r="H40" s="39" t="s">
        <v>56</v>
      </c>
      <c r="I40" s="39">
        <v>20</v>
      </c>
      <c r="J40" s="39">
        <v>20</v>
      </c>
      <c r="K40" s="39">
        <v>20</v>
      </c>
      <c r="L40" s="39">
        <v>20</v>
      </c>
      <c r="M40" s="39">
        <v>20</v>
      </c>
      <c r="N40" s="39" t="s">
        <v>56</v>
      </c>
      <c r="O40" s="39" t="s">
        <v>56</v>
      </c>
      <c r="P40" s="39">
        <v>20</v>
      </c>
      <c r="Q40" s="119"/>
      <c r="R40" s="39">
        <v>20</v>
      </c>
      <c r="S40" s="39">
        <v>20</v>
      </c>
      <c r="T40" s="39">
        <v>20</v>
      </c>
      <c r="U40" s="39" t="s">
        <v>56</v>
      </c>
      <c r="V40" s="39" t="s">
        <v>56</v>
      </c>
      <c r="W40" s="39">
        <v>20</v>
      </c>
      <c r="X40" s="39">
        <v>20</v>
      </c>
      <c r="Y40" s="39">
        <v>20</v>
      </c>
      <c r="Z40" s="39">
        <v>20</v>
      </c>
      <c r="AA40" s="39">
        <v>20</v>
      </c>
      <c r="AB40" s="39" t="s">
        <v>56</v>
      </c>
      <c r="AC40" s="39" t="s">
        <v>56</v>
      </c>
      <c r="AD40" s="39">
        <v>20</v>
      </c>
      <c r="AE40" s="39">
        <v>20</v>
      </c>
      <c r="AF40" s="39">
        <v>20</v>
      </c>
      <c r="AG40" s="39">
        <v>20</v>
      </c>
      <c r="AH40" s="39">
        <v>20</v>
      </c>
      <c r="AI40" s="123"/>
      <c r="AJ40" s="187">
        <f>COUNTIF(D40:AH40,"RTT")+'Juin 2020'!AI40</f>
        <v>0</v>
      </c>
      <c r="AK40" s="178">
        <f t="shared" si="14"/>
        <v>15</v>
      </c>
      <c r="AL40" s="92">
        <f>COUNTIF(D40:AH40,"CA")+'Juin 2020'!AK40</f>
        <v>0</v>
      </c>
      <c r="AM40" s="167">
        <f t="shared" si="15"/>
        <v>25</v>
      </c>
      <c r="AN40" s="310"/>
      <c r="AO40" s="92"/>
      <c r="AP40" s="81"/>
      <c r="AQ40" s="81">
        <f t="shared" ref="AQ40:AQ45" si="49">COUNTIF(E40:AF40,"HS")</f>
        <v>0</v>
      </c>
      <c r="AR40" s="95"/>
      <c r="AS40" s="77"/>
      <c r="AT40" s="64"/>
      <c r="AU40" s="64">
        <f t="shared" ref="AU40:AU45" si="50">COUNTIF(G40:AH40,"jdf")</f>
        <v>0</v>
      </c>
      <c r="AV40" s="90"/>
      <c r="AW40" s="118">
        <f t="shared" ca="1" si="16"/>
        <v>1</v>
      </c>
      <c r="AX40" s="120">
        <f>COUNTIF(G40:AJ40,"RF")+'Juin 2020'!AW40</f>
        <v>0</v>
      </c>
      <c r="AY40" s="162">
        <f t="shared" ca="1" si="17"/>
        <v>1</v>
      </c>
      <c r="AZ40" s="92"/>
      <c r="BA40" s="81"/>
      <c r="BB40" s="81">
        <f t="shared" ref="BB40:BB45" si="51">COUNTIF(K40:AL40,"FR")</f>
        <v>0</v>
      </c>
      <c r="BC40" s="167"/>
    </row>
    <row r="41" spans="1:55" ht="12" customHeight="1" x14ac:dyDescent="0.25">
      <c r="A41" s="284" t="s">
        <v>48</v>
      </c>
      <c r="B41" s="132">
        <v>21</v>
      </c>
      <c r="C41" s="145"/>
      <c r="D41" s="39">
        <v>21</v>
      </c>
      <c r="E41" s="39">
        <v>21</v>
      </c>
      <c r="F41" s="39">
        <v>21</v>
      </c>
      <c r="G41" s="39" t="s">
        <v>56</v>
      </c>
      <c r="H41" s="39" t="s">
        <v>56</v>
      </c>
      <c r="I41" s="39">
        <v>21</v>
      </c>
      <c r="J41" s="39">
        <v>21</v>
      </c>
      <c r="K41" s="39">
        <v>21</v>
      </c>
      <c r="L41" s="39">
        <v>21</v>
      </c>
      <c r="M41" s="39">
        <v>21</v>
      </c>
      <c r="N41" s="39" t="s">
        <v>56</v>
      </c>
      <c r="O41" s="39" t="s">
        <v>56</v>
      </c>
      <c r="P41" s="39">
        <v>21</v>
      </c>
      <c r="Q41" s="119"/>
      <c r="R41" s="39">
        <v>21</v>
      </c>
      <c r="S41" s="39">
        <v>21</v>
      </c>
      <c r="T41" s="39">
        <v>21</v>
      </c>
      <c r="U41" s="39" t="s">
        <v>56</v>
      </c>
      <c r="V41" s="39" t="s">
        <v>56</v>
      </c>
      <c r="W41" s="39">
        <v>21</v>
      </c>
      <c r="X41" s="39">
        <v>21</v>
      </c>
      <c r="Y41" s="39">
        <v>21</v>
      </c>
      <c r="Z41" s="39">
        <v>21</v>
      </c>
      <c r="AA41" s="39">
        <v>21</v>
      </c>
      <c r="AB41" s="39" t="s">
        <v>56</v>
      </c>
      <c r="AC41" s="39" t="s">
        <v>56</v>
      </c>
      <c r="AD41" s="39">
        <v>21</v>
      </c>
      <c r="AE41" s="39">
        <v>21</v>
      </c>
      <c r="AF41" s="39">
        <v>21</v>
      </c>
      <c r="AG41" s="39">
        <v>21</v>
      </c>
      <c r="AH41" s="39">
        <v>21</v>
      </c>
      <c r="AI41" s="123"/>
      <c r="AJ41" s="187">
        <f>COUNTIF(D41:AH41,"RTT")+'Juin 2020'!AI41</f>
        <v>0</v>
      </c>
      <c r="AK41" s="178">
        <f t="shared" si="14"/>
        <v>15</v>
      </c>
      <c r="AL41" s="92">
        <f>COUNTIF(D41:AH41,"CA")+'Juin 2020'!AK41</f>
        <v>0</v>
      </c>
      <c r="AM41" s="167">
        <f t="shared" si="15"/>
        <v>25</v>
      </c>
      <c r="AN41" s="310"/>
      <c r="AO41" s="92"/>
      <c r="AP41" s="81"/>
      <c r="AQ41" s="81">
        <f t="shared" si="49"/>
        <v>0</v>
      </c>
      <c r="AR41" s="95"/>
      <c r="AS41" s="77"/>
      <c r="AT41" s="64"/>
      <c r="AU41" s="64">
        <f t="shared" si="50"/>
        <v>0</v>
      </c>
      <c r="AV41" s="90"/>
      <c r="AW41" s="118">
        <f t="shared" ca="1" si="16"/>
        <v>1</v>
      </c>
      <c r="AX41" s="120">
        <f>COUNTIF(G41:AJ41,"RF")+'Juin 2020'!AW41</f>
        <v>0</v>
      </c>
      <c r="AY41" s="162">
        <f t="shared" ca="1" si="17"/>
        <v>1</v>
      </c>
      <c r="AZ41" s="92"/>
      <c r="BA41" s="81"/>
      <c r="BB41" s="81">
        <f t="shared" si="51"/>
        <v>0</v>
      </c>
      <c r="BC41" s="167"/>
    </row>
    <row r="42" spans="1:55" s="6" customFormat="1" ht="12" customHeight="1" x14ac:dyDescent="0.25">
      <c r="A42" s="285"/>
      <c r="B42" s="132">
        <v>22</v>
      </c>
      <c r="C42" s="145"/>
      <c r="D42" s="39">
        <v>22</v>
      </c>
      <c r="E42" s="39">
        <v>22</v>
      </c>
      <c r="F42" s="39">
        <v>22</v>
      </c>
      <c r="G42" s="39" t="s">
        <v>56</v>
      </c>
      <c r="H42" s="39" t="s">
        <v>56</v>
      </c>
      <c r="I42" s="39">
        <v>22</v>
      </c>
      <c r="J42" s="39">
        <v>22</v>
      </c>
      <c r="K42" s="39">
        <v>22</v>
      </c>
      <c r="L42" s="39">
        <v>22</v>
      </c>
      <c r="M42" s="39">
        <v>22</v>
      </c>
      <c r="N42" s="39" t="s">
        <v>56</v>
      </c>
      <c r="O42" s="39" t="s">
        <v>56</v>
      </c>
      <c r="P42" s="39">
        <v>22</v>
      </c>
      <c r="Q42" s="119"/>
      <c r="R42" s="39">
        <v>22</v>
      </c>
      <c r="S42" s="39">
        <v>22</v>
      </c>
      <c r="T42" s="39">
        <v>22</v>
      </c>
      <c r="U42" s="39" t="s">
        <v>56</v>
      </c>
      <c r="V42" s="39" t="s">
        <v>56</v>
      </c>
      <c r="W42" s="39">
        <v>22</v>
      </c>
      <c r="X42" s="39">
        <v>22</v>
      </c>
      <c r="Y42" s="39">
        <v>22</v>
      </c>
      <c r="Z42" s="39">
        <v>22</v>
      </c>
      <c r="AA42" s="39">
        <v>22</v>
      </c>
      <c r="AB42" s="39" t="s">
        <v>56</v>
      </c>
      <c r="AC42" s="39" t="s">
        <v>56</v>
      </c>
      <c r="AD42" s="39">
        <v>22</v>
      </c>
      <c r="AE42" s="39">
        <v>22</v>
      </c>
      <c r="AF42" s="39">
        <v>22</v>
      </c>
      <c r="AG42" s="39">
        <v>22</v>
      </c>
      <c r="AH42" s="39">
        <v>22</v>
      </c>
      <c r="AI42" s="123"/>
      <c r="AJ42" s="187">
        <f>COUNTIF(D42:AH42,"RTT")+'Juin 2020'!AI42</f>
        <v>0</v>
      </c>
      <c r="AK42" s="178">
        <f t="shared" si="14"/>
        <v>15</v>
      </c>
      <c r="AL42" s="92">
        <f>COUNTIF(D42:AH42,"CA")+'Juin 2020'!AK42</f>
        <v>0</v>
      </c>
      <c r="AM42" s="167">
        <f t="shared" si="15"/>
        <v>25</v>
      </c>
      <c r="AN42" s="310"/>
      <c r="AO42" s="92"/>
      <c r="AP42" s="81"/>
      <c r="AQ42" s="81">
        <f t="shared" si="49"/>
        <v>0</v>
      </c>
      <c r="AR42" s="95"/>
      <c r="AS42" s="77"/>
      <c r="AT42" s="64"/>
      <c r="AU42" s="64">
        <f t="shared" si="50"/>
        <v>0</v>
      </c>
      <c r="AV42" s="90"/>
      <c r="AW42" s="118">
        <f t="shared" ca="1" si="16"/>
        <v>1</v>
      </c>
      <c r="AX42" s="120">
        <f>COUNTIF(G42:AJ42,"RF")+'Juin 2020'!AW42</f>
        <v>0</v>
      </c>
      <c r="AY42" s="162">
        <f t="shared" ca="1" si="17"/>
        <v>1</v>
      </c>
      <c r="AZ42" s="92"/>
      <c r="BA42" s="81"/>
      <c r="BB42" s="81">
        <f t="shared" si="51"/>
        <v>0</v>
      </c>
      <c r="BC42" s="167"/>
    </row>
    <row r="43" spans="1:55" ht="1.5" customHeight="1" x14ac:dyDescent="0.25">
      <c r="A43" s="14"/>
      <c r="B43" s="132"/>
      <c r="C43" s="145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119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123"/>
      <c r="AJ43" s="187">
        <f>COUNTIF(D43:AH43,"RTT")+'Juin 2020'!AI43</f>
        <v>0</v>
      </c>
      <c r="AK43" s="178">
        <f t="shared" si="14"/>
        <v>15</v>
      </c>
      <c r="AL43" s="92">
        <f>COUNTIF(D43:AH43,"CA")+'Juin 2020'!AK43</f>
        <v>0</v>
      </c>
      <c r="AM43" s="167">
        <f t="shared" si="15"/>
        <v>25</v>
      </c>
      <c r="AN43" s="310"/>
      <c r="AO43" s="92"/>
      <c r="AP43" s="81"/>
      <c r="AQ43" s="81">
        <f t="shared" si="49"/>
        <v>0</v>
      </c>
      <c r="AR43" s="95"/>
      <c r="AS43" s="77"/>
      <c r="AT43" s="64"/>
      <c r="AU43" s="64">
        <f t="shared" si="50"/>
        <v>0</v>
      </c>
      <c r="AV43" s="90"/>
      <c r="AW43" s="118"/>
      <c r="AX43" s="120">
        <f>COUNTIF(G43:AJ43,"RF")+'Juin 2020'!AW43</f>
        <v>0</v>
      </c>
      <c r="AY43" s="163"/>
      <c r="AZ43" s="92"/>
      <c r="BA43" s="81"/>
      <c r="BB43" s="81">
        <f t="shared" si="51"/>
        <v>0</v>
      </c>
      <c r="BC43" s="167"/>
    </row>
    <row r="44" spans="1:55" ht="12" customHeight="1" x14ac:dyDescent="0.25">
      <c r="A44" s="36" t="s">
        <v>49</v>
      </c>
      <c r="B44" s="133">
        <v>23</v>
      </c>
      <c r="C44" s="145"/>
      <c r="D44" s="39">
        <v>23</v>
      </c>
      <c r="E44" s="39">
        <v>23</v>
      </c>
      <c r="F44" s="39">
        <v>23</v>
      </c>
      <c r="G44" s="39" t="s">
        <v>56</v>
      </c>
      <c r="H44" s="39" t="s">
        <v>56</v>
      </c>
      <c r="I44" s="39">
        <v>23</v>
      </c>
      <c r="J44" s="39">
        <v>23</v>
      </c>
      <c r="K44" s="39">
        <v>23</v>
      </c>
      <c r="L44" s="39">
        <v>23</v>
      </c>
      <c r="M44" s="39">
        <v>23</v>
      </c>
      <c r="N44" s="39" t="s">
        <v>56</v>
      </c>
      <c r="O44" s="39" t="s">
        <v>56</v>
      </c>
      <c r="P44" s="39">
        <v>23</v>
      </c>
      <c r="Q44" s="119"/>
      <c r="R44" s="39">
        <v>23</v>
      </c>
      <c r="S44" s="39">
        <v>23</v>
      </c>
      <c r="T44" s="39">
        <v>23</v>
      </c>
      <c r="U44" s="39" t="s">
        <v>56</v>
      </c>
      <c r="V44" s="39" t="s">
        <v>56</v>
      </c>
      <c r="W44" s="39">
        <v>23</v>
      </c>
      <c r="X44" s="39">
        <v>23</v>
      </c>
      <c r="Y44" s="39">
        <v>23</v>
      </c>
      <c r="Z44" s="39">
        <v>23</v>
      </c>
      <c r="AA44" s="39">
        <v>23</v>
      </c>
      <c r="AB44" s="39" t="s">
        <v>56</v>
      </c>
      <c r="AC44" s="39" t="s">
        <v>56</v>
      </c>
      <c r="AD44" s="39">
        <v>23</v>
      </c>
      <c r="AE44" s="39">
        <v>23</v>
      </c>
      <c r="AF44" s="39">
        <v>23</v>
      </c>
      <c r="AG44" s="39">
        <v>23</v>
      </c>
      <c r="AH44" s="39">
        <v>23</v>
      </c>
      <c r="AI44" s="123"/>
      <c r="AJ44" s="187">
        <f>COUNTIF(D44:AH44,"RTT")+'Juin 2020'!AI44</f>
        <v>0</v>
      </c>
      <c r="AK44" s="178">
        <f t="shared" si="14"/>
        <v>15</v>
      </c>
      <c r="AL44" s="92">
        <f>COUNTIF(D44:AH44,"CA")+'Juin 2020'!AK44</f>
        <v>0</v>
      </c>
      <c r="AM44" s="167">
        <f t="shared" si="15"/>
        <v>25</v>
      </c>
      <c r="AN44" s="310"/>
      <c r="AO44" s="92"/>
      <c r="AP44" s="81"/>
      <c r="AQ44" s="81">
        <f t="shared" si="49"/>
        <v>0</v>
      </c>
      <c r="AR44" s="95"/>
      <c r="AS44" s="77"/>
      <c r="AT44" s="64"/>
      <c r="AU44" s="64">
        <f t="shared" si="50"/>
        <v>0</v>
      </c>
      <c r="AV44" s="90"/>
      <c r="AW44" s="118">
        <f t="shared" ca="1" si="16"/>
        <v>1</v>
      </c>
      <c r="AX44" s="120">
        <f>COUNTIF(G44:AJ44,"RF")+'Juin 2020'!AW44</f>
        <v>0</v>
      </c>
      <c r="AY44" s="162">
        <f t="shared" ca="1" si="17"/>
        <v>1</v>
      </c>
      <c r="AZ44" s="92"/>
      <c r="BA44" s="81"/>
      <c r="BB44" s="81">
        <f t="shared" si="51"/>
        <v>0</v>
      </c>
      <c r="BC44" s="167"/>
    </row>
    <row r="45" spans="1:55" s="6" customFormat="1" ht="12" customHeight="1" x14ac:dyDescent="0.25">
      <c r="A45" s="37" t="s">
        <v>50</v>
      </c>
      <c r="B45" s="137">
        <v>24</v>
      </c>
      <c r="C45" s="145"/>
      <c r="D45" s="39" t="str">
        <f t="shared" ref="D45" si="52">IF(OR(WEEKDAY(D3,2)=6,WEEKDAY(D3,2)=7),"RH","")</f>
        <v/>
      </c>
      <c r="E45" s="39" t="str">
        <f t="shared" ref="E45:AG45" si="53">IF(OR(WEEKDAY(E3,2)=6,WEEKDAY(E3,2)=7),"RH","")</f>
        <v/>
      </c>
      <c r="F45" s="39" t="str">
        <f t="shared" si="53"/>
        <v/>
      </c>
      <c r="G45" s="39" t="str">
        <f t="shared" ref="G45:H45" si="54">IF(OR(WEEKDAY(G3,2)=6,WEEKDAY(G3,2)=7),"RH","")</f>
        <v>RH</v>
      </c>
      <c r="H45" s="39" t="str">
        <f t="shared" si="54"/>
        <v>RH</v>
      </c>
      <c r="I45" s="39" t="str">
        <f t="shared" si="53"/>
        <v/>
      </c>
      <c r="J45" s="39" t="str">
        <f t="shared" ref="J45:K45" si="55">IF(OR(WEEKDAY(J3,2)=6,WEEKDAY(J3,2)=7),"RH","")</f>
        <v/>
      </c>
      <c r="K45" s="39" t="str">
        <f t="shared" si="55"/>
        <v/>
      </c>
      <c r="L45" s="39" t="str">
        <f t="shared" si="53"/>
        <v/>
      </c>
      <c r="M45" s="39" t="str">
        <f t="shared" si="53"/>
        <v/>
      </c>
      <c r="N45" s="39" t="str">
        <f t="shared" ref="N45:O45" si="56">IF(OR(WEEKDAY(N3,2)=6,WEEKDAY(N3,2)=7),"RH","")</f>
        <v>RH</v>
      </c>
      <c r="O45" s="39" t="str">
        <f t="shared" si="56"/>
        <v>RH</v>
      </c>
      <c r="P45" s="39" t="str">
        <f t="shared" si="53"/>
        <v/>
      </c>
      <c r="Q45" s="119"/>
      <c r="R45" s="39" t="str">
        <f t="shared" ref="R45" si="57">IF(OR(WEEKDAY(R3,2)=6,WEEKDAY(R3,2)=7),"RH","")</f>
        <v/>
      </c>
      <c r="S45" s="39" t="str">
        <f t="shared" si="53"/>
        <v/>
      </c>
      <c r="T45" s="39" t="str">
        <f t="shared" si="53"/>
        <v/>
      </c>
      <c r="U45" s="39" t="str">
        <f t="shared" ref="U45:V45" si="58">IF(OR(WEEKDAY(U3,2)=6,WEEKDAY(U3,2)=7),"RH","")</f>
        <v>RH</v>
      </c>
      <c r="V45" s="39" t="str">
        <f t="shared" si="58"/>
        <v>RH</v>
      </c>
      <c r="W45" s="39" t="str">
        <f t="shared" si="53"/>
        <v/>
      </c>
      <c r="X45" s="39" t="str">
        <f t="shared" ref="X45:Y45" si="59">IF(OR(WEEKDAY(X3,2)=6,WEEKDAY(X3,2)=7),"RH","")</f>
        <v/>
      </c>
      <c r="Y45" s="39" t="str">
        <f t="shared" si="59"/>
        <v/>
      </c>
      <c r="Z45" s="39" t="str">
        <f t="shared" si="53"/>
        <v/>
      </c>
      <c r="AA45" s="39" t="str">
        <f t="shared" si="53"/>
        <v/>
      </c>
      <c r="AB45" s="39" t="str">
        <f t="shared" ref="AB45:AC45" si="60">IF(OR(WEEKDAY(AB3,2)=6,WEEKDAY(AB3,2)=7),"RH","")</f>
        <v>RH</v>
      </c>
      <c r="AC45" s="39" t="str">
        <f t="shared" si="60"/>
        <v>RH</v>
      </c>
      <c r="AD45" s="39" t="str">
        <f t="shared" si="53"/>
        <v/>
      </c>
      <c r="AE45" s="39" t="str">
        <f t="shared" ref="AE45:AF45" si="61">IF(OR(WEEKDAY(AE3,2)=6,WEEKDAY(AE3,2)=7),"RH","")</f>
        <v/>
      </c>
      <c r="AF45" s="39" t="str">
        <f t="shared" si="61"/>
        <v/>
      </c>
      <c r="AG45" s="39" t="str">
        <f t="shared" si="53"/>
        <v/>
      </c>
      <c r="AH45" s="39" t="str">
        <f t="shared" ref="AH45" si="62">IF(OR(WEEKDAY(AH3,2)=6,WEEKDAY(AH3,2)=7),"RH","")</f>
        <v/>
      </c>
      <c r="AI45" s="123"/>
      <c r="AJ45" s="187">
        <f>COUNTIF(D45:AH45,"RTT")+'Juin 2020'!AI45</f>
        <v>0</v>
      </c>
      <c r="AK45" s="178">
        <f t="shared" si="14"/>
        <v>15</v>
      </c>
      <c r="AL45" s="92">
        <f>COUNTIF(D45:AH45,"CA")+'Juin 2020'!AK45</f>
        <v>0</v>
      </c>
      <c r="AM45" s="167">
        <f t="shared" si="15"/>
        <v>25</v>
      </c>
      <c r="AN45" s="310"/>
      <c r="AO45" s="92"/>
      <c r="AP45" s="81"/>
      <c r="AQ45" s="81">
        <f t="shared" si="49"/>
        <v>0</v>
      </c>
      <c r="AR45" s="95"/>
      <c r="AS45" s="77"/>
      <c r="AT45" s="64"/>
      <c r="AU45" s="64">
        <f t="shared" si="50"/>
        <v>0</v>
      </c>
      <c r="AV45" s="90"/>
      <c r="AW45" s="118">
        <f t="shared" ca="1" si="16"/>
        <v>1</v>
      </c>
      <c r="AX45" s="120">
        <f>COUNTIF(G45:AJ45,"RF")+'Juin 2020'!AW45</f>
        <v>0</v>
      </c>
      <c r="AY45" s="162">
        <f t="shared" ca="1" si="17"/>
        <v>1</v>
      </c>
      <c r="AZ45" s="92"/>
      <c r="BA45" s="81"/>
      <c r="BB45" s="81">
        <f t="shared" si="51"/>
        <v>0</v>
      </c>
      <c r="BC45" s="167"/>
    </row>
    <row r="46" spans="1:55" s="5" customFormat="1" ht="2.25" customHeight="1" x14ac:dyDescent="0.25">
      <c r="A46" s="15"/>
      <c r="B46" s="138"/>
      <c r="C46" s="145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11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123"/>
      <c r="AJ46" s="187">
        <f>COUNTIF(D46:AH46,"RTT")+'Juin 2020'!AI46</f>
        <v>0</v>
      </c>
      <c r="AK46" s="178"/>
      <c r="AL46" s="92">
        <f>COUNTIF(D46:AH46,"CA")+'Juin 2020'!AK46</f>
        <v>0</v>
      </c>
      <c r="AM46" s="167"/>
      <c r="AN46" s="310"/>
      <c r="AO46" s="92"/>
      <c r="AP46" s="81"/>
      <c r="AQ46" s="81"/>
      <c r="AR46" s="95"/>
      <c r="AS46" s="77"/>
      <c r="AT46" s="64"/>
      <c r="AU46" s="64"/>
      <c r="AV46" s="90"/>
      <c r="AW46" s="118"/>
      <c r="AX46" s="120">
        <f>COUNTIF(G46:AJ46,"RF")+'Juin 2020'!AW46</f>
        <v>0</v>
      </c>
      <c r="AY46" s="163"/>
      <c r="AZ46" s="92"/>
      <c r="BA46" s="81"/>
      <c r="BB46" s="81"/>
      <c r="BC46" s="167"/>
    </row>
    <row r="47" spans="1:55" ht="12" customHeight="1" x14ac:dyDescent="0.25">
      <c r="A47" s="286" t="s">
        <v>51</v>
      </c>
      <c r="B47" s="139">
        <v>25</v>
      </c>
      <c r="C47" s="152"/>
      <c r="D47" s="39">
        <v>25</v>
      </c>
      <c r="E47" s="39">
        <v>25</v>
      </c>
      <c r="F47" s="39">
        <v>25</v>
      </c>
      <c r="G47" s="39" t="s">
        <v>56</v>
      </c>
      <c r="H47" s="39" t="s">
        <v>56</v>
      </c>
      <c r="I47" s="39">
        <v>25</v>
      </c>
      <c r="J47" s="39">
        <v>25</v>
      </c>
      <c r="K47" s="39">
        <v>25</v>
      </c>
      <c r="L47" s="39">
        <v>25</v>
      </c>
      <c r="M47" s="39">
        <v>25</v>
      </c>
      <c r="N47" s="39" t="s">
        <v>56</v>
      </c>
      <c r="O47" s="39" t="s">
        <v>56</v>
      </c>
      <c r="P47" s="39">
        <v>25</v>
      </c>
      <c r="Q47" s="119"/>
      <c r="R47" s="39">
        <v>25</v>
      </c>
      <c r="S47" s="39">
        <v>25</v>
      </c>
      <c r="T47" s="39">
        <v>25</v>
      </c>
      <c r="U47" s="39" t="s">
        <v>56</v>
      </c>
      <c r="V47" s="39" t="s">
        <v>56</v>
      </c>
      <c r="W47" s="39">
        <v>25</v>
      </c>
      <c r="X47" s="39">
        <v>25</v>
      </c>
      <c r="Y47" s="39">
        <v>25</v>
      </c>
      <c r="Z47" s="39">
        <v>25</v>
      </c>
      <c r="AA47" s="39">
        <v>25</v>
      </c>
      <c r="AB47" s="39" t="s">
        <v>56</v>
      </c>
      <c r="AC47" s="39" t="s">
        <v>56</v>
      </c>
      <c r="AD47" s="39">
        <v>25</v>
      </c>
      <c r="AE47" s="39">
        <v>25</v>
      </c>
      <c r="AF47" s="39">
        <v>25</v>
      </c>
      <c r="AG47" s="39">
        <v>25</v>
      </c>
      <c r="AH47" s="39">
        <v>25</v>
      </c>
      <c r="AI47" s="123"/>
      <c r="AJ47" s="187">
        <f>COUNTIF(D47:AH47,"RTT")+'Juin 2020'!AI47</f>
        <v>0</v>
      </c>
      <c r="AK47" s="178">
        <f>0 -(AJ47)</f>
        <v>0</v>
      </c>
      <c r="AL47" s="92">
        <f>COUNTIF(D47:AH47,"CA")+'Juin 2020'!AK47</f>
        <v>0</v>
      </c>
      <c r="AM47" s="167">
        <f t="shared" si="15"/>
        <v>25</v>
      </c>
      <c r="AN47" s="310"/>
      <c r="AO47" s="92"/>
      <c r="AP47" s="81"/>
      <c r="AQ47" s="81">
        <f>COUNTIF(E47:AF47,"HS")</f>
        <v>0</v>
      </c>
      <c r="AR47" s="95"/>
      <c r="AS47" s="77"/>
      <c r="AT47" s="64"/>
      <c r="AU47" s="64">
        <f>COUNTIF(G47:AH47,"jdf")</f>
        <v>0</v>
      </c>
      <c r="AV47" s="90"/>
      <c r="AW47" s="118">
        <f t="shared" ca="1" si="16"/>
        <v>1</v>
      </c>
      <c r="AX47" s="120">
        <f>COUNTIF(G47:AJ47,"RF")+'Juin 2020'!AW47</f>
        <v>0</v>
      </c>
      <c r="AY47" s="162">
        <f t="shared" ca="1" si="17"/>
        <v>1</v>
      </c>
      <c r="AZ47" s="92"/>
      <c r="BA47" s="81"/>
      <c r="BB47" s="81">
        <f>COUNTIF(K47:AL47,"FR")</f>
        <v>0</v>
      </c>
      <c r="BC47" s="167"/>
    </row>
    <row r="48" spans="1:55" ht="12" customHeight="1" x14ac:dyDescent="0.25">
      <c r="A48" s="287"/>
      <c r="B48" s="139">
        <v>26</v>
      </c>
      <c r="C48" s="153"/>
      <c r="D48" s="39">
        <v>26</v>
      </c>
      <c r="E48" s="39">
        <v>26</v>
      </c>
      <c r="F48" s="39">
        <v>26</v>
      </c>
      <c r="G48" s="39" t="s">
        <v>56</v>
      </c>
      <c r="H48" s="39" t="s">
        <v>56</v>
      </c>
      <c r="I48" s="39">
        <v>26</v>
      </c>
      <c r="J48" s="39">
        <v>26</v>
      </c>
      <c r="K48" s="39">
        <v>26</v>
      </c>
      <c r="L48" s="39">
        <v>26</v>
      </c>
      <c r="M48" s="39">
        <v>26</v>
      </c>
      <c r="N48" s="39" t="s">
        <v>56</v>
      </c>
      <c r="O48" s="39" t="s">
        <v>56</v>
      </c>
      <c r="P48" s="39">
        <v>26</v>
      </c>
      <c r="Q48" s="119"/>
      <c r="R48" s="39">
        <v>26</v>
      </c>
      <c r="S48" s="39">
        <v>26</v>
      </c>
      <c r="T48" s="39">
        <v>26</v>
      </c>
      <c r="U48" s="39" t="s">
        <v>56</v>
      </c>
      <c r="V48" s="39" t="s">
        <v>56</v>
      </c>
      <c r="W48" s="39">
        <v>26</v>
      </c>
      <c r="X48" s="39">
        <v>26</v>
      </c>
      <c r="Y48" s="39">
        <v>26</v>
      </c>
      <c r="Z48" s="39">
        <v>26</v>
      </c>
      <c r="AA48" s="39">
        <v>26</v>
      </c>
      <c r="AB48" s="39" t="s">
        <v>56</v>
      </c>
      <c r="AC48" s="39" t="s">
        <v>56</v>
      </c>
      <c r="AD48" s="39">
        <v>26</v>
      </c>
      <c r="AE48" s="39">
        <v>26</v>
      </c>
      <c r="AF48" s="39">
        <v>26</v>
      </c>
      <c r="AG48" s="39">
        <v>26</v>
      </c>
      <c r="AH48" s="39">
        <v>26</v>
      </c>
      <c r="AI48" s="123"/>
      <c r="AJ48" s="187">
        <f>COUNTIF(D48:AH48,"RTT")+'Juin 2020'!AI48</f>
        <v>0</v>
      </c>
      <c r="AK48" s="178">
        <f>0 -(AJ48)</f>
        <v>0</v>
      </c>
      <c r="AL48" s="92">
        <f>COUNTIF(D48:AH48,"CA")+'Juin 2020'!AK48</f>
        <v>0</v>
      </c>
      <c r="AM48" s="167">
        <f t="shared" si="15"/>
        <v>25</v>
      </c>
      <c r="AN48" s="310"/>
      <c r="AO48" s="92"/>
      <c r="AP48" s="81"/>
      <c r="AQ48" s="81">
        <f>COUNTIF(E48:AF48,"HS")</f>
        <v>0</v>
      </c>
      <c r="AR48" s="95"/>
      <c r="AS48" s="77"/>
      <c r="AT48" s="64"/>
      <c r="AU48" s="64">
        <f>COUNTIF(G48:AH48,"jdf")</f>
        <v>0</v>
      </c>
      <c r="AV48" s="90"/>
      <c r="AW48" s="118">
        <f t="shared" ca="1" si="16"/>
        <v>1</v>
      </c>
      <c r="AX48" s="120">
        <f>COUNTIF(G48:AJ48,"RF")+'Juin 2020'!AW48</f>
        <v>0</v>
      </c>
      <c r="AY48" s="162">
        <f t="shared" ca="1" si="17"/>
        <v>1</v>
      </c>
      <c r="AZ48" s="92"/>
      <c r="BA48" s="81"/>
      <c r="BB48" s="81">
        <f>COUNTIF(K48:AL48,"FR")</f>
        <v>0</v>
      </c>
      <c r="BC48" s="167"/>
    </row>
    <row r="49" spans="1:55" ht="12" customHeight="1" x14ac:dyDescent="0.25">
      <c r="A49" s="287"/>
      <c r="B49" s="139">
        <v>27</v>
      </c>
      <c r="C49" s="150"/>
      <c r="D49" s="39" t="str">
        <f t="shared" ref="D49:AH49" si="63">IF(OR(WEEKDAY(D3,2)=6,WEEKDAY(D3,2)=7,WEEKDAY(D3,2)=3),"RH","")</f>
        <v>RH</v>
      </c>
      <c r="E49" s="39" t="str">
        <f t="shared" si="63"/>
        <v/>
      </c>
      <c r="F49" s="39" t="str">
        <f t="shared" si="63"/>
        <v/>
      </c>
      <c r="G49" s="39" t="str">
        <f t="shared" si="63"/>
        <v>RH</v>
      </c>
      <c r="H49" s="39" t="str">
        <f t="shared" si="63"/>
        <v>RH</v>
      </c>
      <c r="I49" s="39" t="str">
        <f t="shared" si="63"/>
        <v/>
      </c>
      <c r="J49" s="39" t="str">
        <f t="shared" si="63"/>
        <v/>
      </c>
      <c r="K49" s="39" t="str">
        <f t="shared" si="63"/>
        <v>RH</v>
      </c>
      <c r="L49" s="39" t="str">
        <f t="shared" si="63"/>
        <v/>
      </c>
      <c r="M49" s="39" t="str">
        <f t="shared" si="63"/>
        <v/>
      </c>
      <c r="N49" s="39" t="str">
        <f t="shared" si="63"/>
        <v>RH</v>
      </c>
      <c r="O49" s="39" t="str">
        <f t="shared" si="63"/>
        <v>RH</v>
      </c>
      <c r="P49" s="39" t="str">
        <f t="shared" si="63"/>
        <v/>
      </c>
      <c r="Q49" s="119" t="str">
        <f t="shared" si="63"/>
        <v/>
      </c>
      <c r="R49" s="39" t="str">
        <f t="shared" si="63"/>
        <v>RH</v>
      </c>
      <c r="S49" s="39" t="str">
        <f t="shared" si="63"/>
        <v/>
      </c>
      <c r="T49" s="39" t="str">
        <f t="shared" si="63"/>
        <v/>
      </c>
      <c r="U49" s="39" t="str">
        <f t="shared" si="63"/>
        <v>RH</v>
      </c>
      <c r="V49" s="39" t="str">
        <f t="shared" si="63"/>
        <v>RH</v>
      </c>
      <c r="W49" s="39" t="str">
        <f t="shared" si="63"/>
        <v/>
      </c>
      <c r="X49" s="39" t="str">
        <f t="shared" si="63"/>
        <v/>
      </c>
      <c r="Y49" s="39" t="str">
        <f t="shared" si="63"/>
        <v>RH</v>
      </c>
      <c r="Z49" s="39" t="str">
        <f t="shared" si="63"/>
        <v/>
      </c>
      <c r="AA49" s="39" t="str">
        <f t="shared" si="63"/>
        <v/>
      </c>
      <c r="AB49" s="39" t="str">
        <f t="shared" si="63"/>
        <v>RH</v>
      </c>
      <c r="AC49" s="39" t="str">
        <f t="shared" si="63"/>
        <v>RH</v>
      </c>
      <c r="AD49" s="39" t="str">
        <f t="shared" si="63"/>
        <v/>
      </c>
      <c r="AE49" s="39" t="str">
        <f t="shared" si="63"/>
        <v/>
      </c>
      <c r="AF49" s="39" t="str">
        <f t="shared" si="63"/>
        <v>RH</v>
      </c>
      <c r="AG49" s="39" t="str">
        <f t="shared" si="63"/>
        <v/>
      </c>
      <c r="AH49" s="144" t="str">
        <f t="shared" si="63"/>
        <v/>
      </c>
      <c r="AI49" s="123"/>
      <c r="AJ49" s="187">
        <f>COUNTIF(D49:AH49,"RTT")+'Juin 2020'!AI49</f>
        <v>0</v>
      </c>
      <c r="AK49" s="178">
        <f t="shared" si="14"/>
        <v>15</v>
      </c>
      <c r="AL49" s="92">
        <f>COUNTIF(D49:AH49,"CA")+'Juin 2020'!AK49</f>
        <v>0</v>
      </c>
      <c r="AM49" s="167">
        <f t="shared" si="15"/>
        <v>25</v>
      </c>
      <c r="AN49" s="310"/>
      <c r="AO49" s="92"/>
      <c r="AP49" s="81"/>
      <c r="AQ49" s="81">
        <f>COUNTIF(E49:AF49,"HS")</f>
        <v>0</v>
      </c>
      <c r="AR49" s="95"/>
      <c r="AS49" s="77"/>
      <c r="AT49" s="64"/>
      <c r="AU49" s="64">
        <f>COUNTIF(G49:AH49,"jdf")</f>
        <v>0</v>
      </c>
      <c r="AV49" s="90"/>
      <c r="AW49" s="118">
        <f ca="1">jaunesNum(B49:AH49)</f>
        <v>0</v>
      </c>
      <c r="AX49" s="120">
        <f>COUNTIF(G49:AJ49,"RF")+'Juin 2020'!AW49</f>
        <v>0</v>
      </c>
      <c r="AY49" s="162">
        <f t="shared" ca="1" si="17"/>
        <v>0</v>
      </c>
      <c r="AZ49" s="92"/>
      <c r="BA49" s="81"/>
      <c r="BB49" s="81">
        <f>COUNTIF(K49:AL49,"FR")</f>
        <v>0</v>
      </c>
      <c r="BC49" s="167"/>
    </row>
    <row r="50" spans="1:55" ht="12" customHeight="1" thickBot="1" x14ac:dyDescent="0.3">
      <c r="A50" s="287"/>
      <c r="B50" s="139"/>
      <c r="C50" s="150"/>
      <c r="D50" s="39" t="str">
        <f t="shared" ref="D50:AH50" si="64">IF(OR(WEEKDAY(D3,2)=6,WEEKDAY(D3,2)=7,WEEKDAY(D3,2)=4),"RH","")</f>
        <v/>
      </c>
      <c r="E50" s="39" t="str">
        <f t="shared" si="64"/>
        <v>RH</v>
      </c>
      <c r="F50" s="39" t="str">
        <f t="shared" si="64"/>
        <v/>
      </c>
      <c r="G50" s="39" t="str">
        <f t="shared" si="64"/>
        <v>RH</v>
      </c>
      <c r="H50" s="39" t="str">
        <f t="shared" si="64"/>
        <v>RH</v>
      </c>
      <c r="I50" s="39" t="str">
        <f t="shared" si="64"/>
        <v/>
      </c>
      <c r="J50" s="39" t="str">
        <f t="shared" si="64"/>
        <v/>
      </c>
      <c r="K50" s="39" t="str">
        <f t="shared" si="64"/>
        <v/>
      </c>
      <c r="L50" s="39" t="str">
        <f t="shared" si="64"/>
        <v>RH</v>
      </c>
      <c r="M50" s="39" t="str">
        <f t="shared" si="64"/>
        <v/>
      </c>
      <c r="N50" s="39" t="str">
        <f t="shared" si="64"/>
        <v>RH</v>
      </c>
      <c r="O50" s="39" t="str">
        <f t="shared" si="64"/>
        <v>RH</v>
      </c>
      <c r="P50" s="39" t="str">
        <f t="shared" si="64"/>
        <v/>
      </c>
      <c r="Q50" s="119" t="str">
        <f t="shared" si="64"/>
        <v/>
      </c>
      <c r="R50" s="39" t="str">
        <f t="shared" si="64"/>
        <v/>
      </c>
      <c r="S50" s="39" t="str">
        <f t="shared" si="64"/>
        <v>RH</v>
      </c>
      <c r="T50" s="39" t="str">
        <f t="shared" si="64"/>
        <v/>
      </c>
      <c r="U50" s="39" t="str">
        <f t="shared" si="64"/>
        <v>RH</v>
      </c>
      <c r="V50" s="39" t="str">
        <f t="shared" si="64"/>
        <v>RH</v>
      </c>
      <c r="W50" s="39" t="str">
        <f t="shared" si="64"/>
        <v/>
      </c>
      <c r="X50" s="39" t="str">
        <f t="shared" si="64"/>
        <v/>
      </c>
      <c r="Y50" s="39" t="str">
        <f t="shared" si="64"/>
        <v/>
      </c>
      <c r="Z50" s="39" t="str">
        <f t="shared" si="64"/>
        <v>RH</v>
      </c>
      <c r="AA50" s="39" t="str">
        <f t="shared" si="64"/>
        <v/>
      </c>
      <c r="AB50" s="39" t="str">
        <f t="shared" si="64"/>
        <v>RH</v>
      </c>
      <c r="AC50" s="39" t="str">
        <f t="shared" si="64"/>
        <v>RH</v>
      </c>
      <c r="AD50" s="39" t="str">
        <f t="shared" si="64"/>
        <v/>
      </c>
      <c r="AE50" s="39" t="str">
        <f t="shared" si="64"/>
        <v/>
      </c>
      <c r="AF50" s="39" t="str">
        <f t="shared" si="64"/>
        <v/>
      </c>
      <c r="AG50" s="39" t="str">
        <f t="shared" si="64"/>
        <v>RH</v>
      </c>
      <c r="AH50" s="144" t="str">
        <f t="shared" si="64"/>
        <v/>
      </c>
      <c r="AI50" s="123"/>
      <c r="AJ50" s="187">
        <f>COUNTIF(D50:AH50,"RTT")+'Juin 2020'!AI50</f>
        <v>0</v>
      </c>
      <c r="AK50" s="179">
        <f t="shared" si="14"/>
        <v>15</v>
      </c>
      <c r="AL50" s="92">
        <f>COUNTIF(D50:AH50,"CA")+'Juin 2020'!AK50</f>
        <v>0</v>
      </c>
      <c r="AM50" s="181">
        <f t="shared" si="15"/>
        <v>25</v>
      </c>
      <c r="AN50" s="311"/>
      <c r="AO50" s="83"/>
      <c r="AP50" s="85"/>
      <c r="AQ50" s="85">
        <f>COUNTIF(E50:AF50,"HS")</f>
        <v>0</v>
      </c>
      <c r="AR50" s="96"/>
      <c r="AS50" s="67"/>
      <c r="AT50" s="68"/>
      <c r="AU50" s="68">
        <f>COUNTIF(G50:AH50,"jdf")</f>
        <v>0</v>
      </c>
      <c r="AV50" s="91"/>
      <c r="AW50" s="159">
        <f t="shared" ca="1" si="16"/>
        <v>0</v>
      </c>
      <c r="AX50" s="120">
        <f>COUNTIF(G50:AJ50,"RF")+'Juin 2020'!AW50</f>
        <v>0</v>
      </c>
      <c r="AY50" s="164">
        <f t="shared" ca="1" si="17"/>
        <v>0</v>
      </c>
      <c r="AZ50" s="83"/>
      <c r="BA50" s="85"/>
      <c r="BB50" s="85">
        <f>COUNTIF(K50:AL50,"FR")</f>
        <v>0</v>
      </c>
      <c r="BC50" s="168"/>
    </row>
    <row r="51" spans="1:55" ht="17.25" customHeight="1" thickBot="1" x14ac:dyDescent="0.3">
      <c r="A51" s="263" t="s">
        <v>0</v>
      </c>
      <c r="B51" s="304"/>
      <c r="C51" s="154"/>
      <c r="D51" s="56">
        <f>COUNT(D5:D50)</f>
        <v>14</v>
      </c>
      <c r="E51" s="56">
        <f t="shared" ref="E51:AH51" si="65">COUNT(E5:E50)</f>
        <v>14</v>
      </c>
      <c r="F51" s="56">
        <f t="shared" si="65"/>
        <v>14</v>
      </c>
      <c r="G51" s="56">
        <f t="shared" si="65"/>
        <v>0</v>
      </c>
      <c r="H51" s="56">
        <f t="shared" si="65"/>
        <v>0</v>
      </c>
      <c r="I51" s="56">
        <f t="shared" si="65"/>
        <v>14</v>
      </c>
      <c r="J51" s="56">
        <f t="shared" si="65"/>
        <v>14</v>
      </c>
      <c r="K51" s="56">
        <f t="shared" si="65"/>
        <v>14</v>
      </c>
      <c r="L51" s="56">
        <f t="shared" si="65"/>
        <v>14</v>
      </c>
      <c r="M51" s="56">
        <f t="shared" si="65"/>
        <v>14</v>
      </c>
      <c r="N51" s="56">
        <f t="shared" si="65"/>
        <v>0</v>
      </c>
      <c r="O51" s="56">
        <f t="shared" si="65"/>
        <v>0</v>
      </c>
      <c r="P51" s="56">
        <f t="shared" si="65"/>
        <v>14</v>
      </c>
      <c r="Q51" s="56">
        <f t="shared" si="65"/>
        <v>0</v>
      </c>
      <c r="R51" s="56">
        <f t="shared" si="65"/>
        <v>14</v>
      </c>
      <c r="S51" s="56">
        <f t="shared" si="65"/>
        <v>14</v>
      </c>
      <c r="T51" s="56">
        <f t="shared" si="65"/>
        <v>14</v>
      </c>
      <c r="U51" s="56">
        <f t="shared" si="65"/>
        <v>0</v>
      </c>
      <c r="V51" s="56">
        <f t="shared" si="65"/>
        <v>0</v>
      </c>
      <c r="W51" s="56">
        <f t="shared" si="65"/>
        <v>14</v>
      </c>
      <c r="X51" s="56">
        <f t="shared" si="65"/>
        <v>14</v>
      </c>
      <c r="Y51" s="56">
        <f t="shared" si="65"/>
        <v>14</v>
      </c>
      <c r="Z51" s="56">
        <f t="shared" si="65"/>
        <v>14</v>
      </c>
      <c r="AA51" s="56">
        <f t="shared" si="65"/>
        <v>14</v>
      </c>
      <c r="AB51" s="56">
        <f t="shared" si="65"/>
        <v>0</v>
      </c>
      <c r="AC51" s="56">
        <f t="shared" si="65"/>
        <v>0</v>
      </c>
      <c r="AD51" s="56">
        <f t="shared" si="65"/>
        <v>14</v>
      </c>
      <c r="AE51" s="56">
        <f t="shared" si="65"/>
        <v>14</v>
      </c>
      <c r="AF51" s="56">
        <f t="shared" si="65"/>
        <v>14</v>
      </c>
      <c r="AG51" s="56">
        <f t="shared" si="65"/>
        <v>14</v>
      </c>
      <c r="AH51" s="155">
        <f t="shared" si="65"/>
        <v>14</v>
      </c>
      <c r="AI51" s="124"/>
      <c r="AJ51" s="305">
        <f>SUM(AK5:AK50)</f>
        <v>525</v>
      </c>
      <c r="AK51" s="306"/>
      <c r="AL51" s="307">
        <f>SUM(AM5:AM50)</f>
        <v>1000</v>
      </c>
      <c r="AM51" s="308"/>
      <c r="AN51" s="173"/>
      <c r="AO51" s="182"/>
      <c r="AP51" s="183"/>
      <c r="AQ51" s="209">
        <f>SUM(AR5:AR50)</f>
        <v>0</v>
      </c>
      <c r="AR51" s="210"/>
      <c r="AS51" s="211"/>
      <c r="AT51" s="258"/>
      <c r="AU51" s="211">
        <f>SUM(AV5:AV50)</f>
        <v>0</v>
      </c>
      <c r="AV51" s="258"/>
      <c r="AW51" s="160"/>
      <c r="AX51" s="302">
        <f ca="1">SUM(AY5:AY50)</f>
        <v>16</v>
      </c>
      <c r="AY51" s="303"/>
      <c r="AZ51" s="165"/>
      <c r="BA51" s="175"/>
      <c r="BB51" s="257">
        <f>SUM(BC5:BC50)</f>
        <v>0</v>
      </c>
      <c r="BC51" s="210"/>
    </row>
    <row r="52" spans="1:55" ht="15.75" thickBot="1" x14ac:dyDescent="0.3">
      <c r="A52" s="10" t="s">
        <v>1</v>
      </c>
      <c r="B52" s="295" t="s">
        <v>2</v>
      </c>
      <c r="C52" s="296"/>
      <c r="D52" s="296"/>
      <c r="E52" s="296"/>
      <c r="F52" s="296"/>
      <c r="G52" s="296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7"/>
      <c r="AJ52" s="200" t="s">
        <v>73</v>
      </c>
      <c r="AK52" s="201"/>
      <c r="AL52" s="201"/>
      <c r="AM52" s="201"/>
      <c r="AN52" s="201"/>
      <c r="AO52" s="201"/>
      <c r="AP52" s="201"/>
      <c r="AQ52" s="201"/>
      <c r="AR52" s="201"/>
      <c r="AS52" s="201"/>
      <c r="AT52" s="201"/>
      <c r="AU52" s="201"/>
      <c r="AV52" s="201"/>
      <c r="AW52" s="201"/>
      <c r="AX52" s="201"/>
      <c r="AY52" s="201"/>
      <c r="AZ52" s="202"/>
      <c r="BA52" s="202"/>
      <c r="BB52" s="201"/>
      <c r="BC52" s="203"/>
    </row>
    <row r="53" spans="1:55" ht="21.75" thickBot="1" x14ac:dyDescent="0.4">
      <c r="A53" s="191">
        <v>1</v>
      </c>
      <c r="B53" s="298" t="str">
        <f>RecherchePostesManquants(D5:D50,26)</f>
        <v>9, 10, 11, 12, 13, 14, 15, 16, 17, 18, 19, 24</v>
      </c>
      <c r="C53" s="298"/>
      <c r="D53" s="298"/>
      <c r="E53" s="298"/>
      <c r="F53" s="298"/>
      <c r="G53" s="298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9"/>
      <c r="V53" s="1" t="s">
        <v>3</v>
      </c>
      <c r="AH53" s="21"/>
      <c r="AI53" s="21"/>
      <c r="AJ53" s="204">
        <f ca="1">SUM(AM5:AM50,AR5:AR50,AV5:AV50,AY5:AY50,BC5:BC50,AK5:AK50)</f>
        <v>1541</v>
      </c>
      <c r="AK53" s="205"/>
      <c r="AL53" s="205"/>
      <c r="AM53" s="205"/>
      <c r="AN53" s="205"/>
      <c r="AO53" s="205"/>
      <c r="AP53" s="205"/>
      <c r="AQ53" s="205"/>
      <c r="AR53" s="205"/>
      <c r="AS53" s="205"/>
      <c r="AT53" s="205"/>
      <c r="AU53" s="205"/>
      <c r="AV53" s="205"/>
      <c r="AW53" s="205"/>
      <c r="AX53" s="205"/>
      <c r="AY53" s="205"/>
      <c r="AZ53" s="205"/>
      <c r="BA53" s="205"/>
      <c r="BB53" s="205"/>
      <c r="BC53" s="206"/>
    </row>
    <row r="54" spans="1:55" ht="15.75" thickBot="1" x14ac:dyDescent="0.3">
      <c r="A54" s="192">
        <v>2</v>
      </c>
      <c r="B54" s="293" t="str">
        <f>RecherchePostesManquants(E5:E50,26)</f>
        <v>9, 10, 11, 12, 13, 14, 15, 16, 17, 18, 19, 24</v>
      </c>
      <c r="C54" s="293"/>
      <c r="D54" s="293"/>
      <c r="E54" s="293"/>
      <c r="F54" s="293"/>
      <c r="G54" s="293"/>
      <c r="H54" s="293"/>
      <c r="I54" s="293"/>
      <c r="J54" s="293"/>
      <c r="K54" s="293"/>
      <c r="L54" s="293"/>
      <c r="M54" s="293"/>
      <c r="N54" s="293"/>
      <c r="O54" s="293"/>
      <c r="P54" s="293"/>
      <c r="Q54" s="293"/>
      <c r="R54" s="293"/>
      <c r="S54" s="293"/>
      <c r="T54" s="293"/>
      <c r="U54" s="294"/>
      <c r="V54" s="1" t="s">
        <v>4</v>
      </c>
    </row>
    <row r="55" spans="1:55" ht="15" customHeight="1" x14ac:dyDescent="0.25">
      <c r="A55" s="192">
        <v>3</v>
      </c>
      <c r="B55" s="293" t="str">
        <f>RecherchePostesManquants(F5:F50,26)</f>
        <v>9, 10, 11, 12, 13, 14, 15, 16, 17, 18, 19, 24</v>
      </c>
      <c r="C55" s="293"/>
      <c r="D55" s="293"/>
      <c r="E55" s="293"/>
      <c r="F55" s="293"/>
      <c r="G55" s="293"/>
      <c r="H55" s="293"/>
      <c r="I55" s="293"/>
      <c r="J55" s="293"/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4"/>
      <c r="V55" s="1" t="s">
        <v>5</v>
      </c>
      <c r="AJ55" s="213" t="s">
        <v>78</v>
      </c>
      <c r="AK55" s="214"/>
      <c r="AL55" s="214"/>
      <c r="AM55" s="214"/>
      <c r="AN55" s="214"/>
      <c r="AO55" s="214"/>
      <c r="AP55" s="215"/>
      <c r="AQ55" s="237" t="s">
        <v>74</v>
      </c>
      <c r="AR55" s="238"/>
      <c r="AS55" s="238"/>
      <c r="AT55" s="238"/>
      <c r="AU55" s="238"/>
      <c r="AV55" s="238"/>
      <c r="AW55" s="238"/>
      <c r="AX55" s="238"/>
      <c r="AY55" s="238"/>
      <c r="AZ55" s="238"/>
      <c r="BA55" s="238"/>
      <c r="BB55" s="238"/>
      <c r="BC55" s="239"/>
    </row>
    <row r="56" spans="1:55" ht="15.75" thickBot="1" x14ac:dyDescent="0.3">
      <c r="A56" s="107">
        <v>4</v>
      </c>
      <c r="B56" s="293" t="str">
        <f>RecherchePostesManquants(G5:G50,26)</f>
        <v>1, 2, 3, 4, 5, 6, 7, 8, 9, 10, 11, 12, 13, 14, 15, 16, 17, 18, 19, 20, 21, 22, 23, 24, 25, 26</v>
      </c>
      <c r="C56" s="293"/>
      <c r="D56" s="293"/>
      <c r="E56" s="293"/>
      <c r="F56" s="293"/>
      <c r="G56" s="293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4"/>
      <c r="V56" s="1" t="s">
        <v>6</v>
      </c>
      <c r="AJ56" s="216"/>
      <c r="AK56" s="217"/>
      <c r="AL56" s="217"/>
      <c r="AM56" s="217"/>
      <c r="AN56" s="217"/>
      <c r="AO56" s="217"/>
      <c r="AP56" s="218"/>
      <c r="AQ56" s="231">
        <v>10</v>
      </c>
      <c r="AR56" s="232"/>
      <c r="AS56" s="232"/>
      <c r="AT56" s="232"/>
      <c r="AU56" s="232"/>
      <c r="AV56" s="232"/>
      <c r="AW56" s="232"/>
      <c r="AX56" s="232"/>
      <c r="AY56" s="232"/>
      <c r="AZ56" s="232"/>
      <c r="BA56" s="232"/>
      <c r="BB56" s="232"/>
      <c r="BC56" s="233"/>
    </row>
    <row r="57" spans="1:55" ht="31.5" customHeight="1" x14ac:dyDescent="0.25">
      <c r="A57" s="107">
        <v>5</v>
      </c>
      <c r="B57" s="293" t="str">
        <f>RecherchePostesManquants(H5:H50,26)</f>
        <v>1, 2, 3, 4, 5, 6, 7, 8, 9, 10, 11, 12, 13, 14, 15, 16, 17, 18, 19, 20, 21, 22, 23, 24, 25, 26</v>
      </c>
      <c r="C57" s="293"/>
      <c r="D57" s="293"/>
      <c r="E57" s="293"/>
      <c r="F57" s="293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4"/>
      <c r="V57" s="1" t="s">
        <v>7</v>
      </c>
      <c r="AJ57" s="225">
        <f>COUNTIF(D5:AF50,"27")</f>
        <v>0</v>
      </c>
      <c r="AK57" s="226"/>
      <c r="AL57" s="226"/>
      <c r="AM57" s="226"/>
      <c r="AN57" s="226"/>
      <c r="AO57" s="226"/>
      <c r="AP57" s="227"/>
      <c r="AQ57" s="231" t="s">
        <v>75</v>
      </c>
      <c r="AR57" s="232"/>
      <c r="AS57" s="232"/>
      <c r="AT57" s="232"/>
      <c r="AU57" s="232"/>
      <c r="AV57" s="232"/>
      <c r="AW57" s="232"/>
      <c r="AX57" s="232"/>
      <c r="AY57" s="232"/>
      <c r="AZ57" s="232"/>
      <c r="BA57" s="232"/>
      <c r="BB57" s="232"/>
      <c r="BC57" s="233"/>
    </row>
    <row r="58" spans="1:55" ht="15.75" thickBot="1" x14ac:dyDescent="0.3">
      <c r="A58" s="192">
        <v>6</v>
      </c>
      <c r="B58" s="293" t="str">
        <f>RecherchePostesManquants(I5:I50,26)</f>
        <v>9, 10, 11, 12, 13, 14, 15, 16, 17, 18, 19, 24</v>
      </c>
      <c r="C58" s="293"/>
      <c r="D58" s="293"/>
      <c r="E58" s="293"/>
      <c r="F58" s="293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4"/>
      <c r="V58" s="1" t="s">
        <v>8</v>
      </c>
      <c r="AJ58" s="228"/>
      <c r="AK58" s="229"/>
      <c r="AL58" s="229"/>
      <c r="AM58" s="229"/>
      <c r="AN58" s="229"/>
      <c r="AO58" s="229"/>
      <c r="AP58" s="230"/>
      <c r="AQ58" s="234">
        <v>2</v>
      </c>
      <c r="AR58" s="235"/>
      <c r="AS58" s="235"/>
      <c r="AT58" s="235"/>
      <c r="AU58" s="235"/>
      <c r="AV58" s="235"/>
      <c r="AW58" s="235"/>
      <c r="AX58" s="235"/>
      <c r="AY58" s="235"/>
      <c r="AZ58" s="235"/>
      <c r="BA58" s="235"/>
      <c r="BB58" s="235"/>
      <c r="BC58" s="236"/>
    </row>
    <row r="59" spans="1:55" ht="15.75" thickBot="1" x14ac:dyDescent="0.3">
      <c r="A59" s="192">
        <v>7</v>
      </c>
      <c r="B59" s="293" t="str">
        <f>RecherchePostesManquants(J5:J50,26)</f>
        <v>9, 10, 11, 12, 13, 14, 15, 16, 17, 18, 19, 24</v>
      </c>
      <c r="C59" s="293"/>
      <c r="D59" s="293"/>
      <c r="E59" s="293"/>
      <c r="F59" s="293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4"/>
      <c r="V59" s="1" t="s">
        <v>9</v>
      </c>
      <c r="AJ59" s="219" t="s">
        <v>79</v>
      </c>
      <c r="AK59" s="220"/>
      <c r="AL59" s="220"/>
      <c r="AM59" s="220"/>
      <c r="AN59" s="220"/>
      <c r="AO59" s="220"/>
      <c r="AP59" s="221"/>
      <c r="AQ59" s="240" t="s">
        <v>76</v>
      </c>
      <c r="AR59" s="241"/>
      <c r="AS59" s="241"/>
      <c r="AT59" s="241"/>
      <c r="AU59" s="241"/>
      <c r="AV59" s="241"/>
      <c r="AW59" s="241"/>
      <c r="AX59" s="241"/>
      <c r="AY59" s="241"/>
      <c r="AZ59" s="241"/>
      <c r="BA59" s="241"/>
      <c r="BB59" s="241"/>
      <c r="BC59" s="242"/>
    </row>
    <row r="60" spans="1:55" ht="19.5" thickBot="1" x14ac:dyDescent="0.35">
      <c r="A60" s="192">
        <v>8</v>
      </c>
      <c r="B60" s="293" t="str">
        <f>RecherchePostesManquants(K5:K50,26)</f>
        <v>9, 10, 11, 12, 13, 14, 15, 16, 17, 18, 19, 24</v>
      </c>
      <c r="C60" s="293"/>
      <c r="D60" s="293"/>
      <c r="E60" s="293"/>
      <c r="F60" s="293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4"/>
      <c r="V60" s="1" t="s">
        <v>10</v>
      </c>
      <c r="AJ60" s="222"/>
      <c r="AK60" s="223"/>
      <c r="AL60" s="223"/>
      <c r="AM60" s="223"/>
      <c r="AN60" s="223"/>
      <c r="AO60" s="223"/>
      <c r="AP60" s="224"/>
      <c r="AQ60" s="197">
        <f>IF(AQ58&gt;AQ56,-(AQ58-AQ56)/AQ58,(AQ56-AQ58)/AQ56)</f>
        <v>0.8</v>
      </c>
      <c r="AR60" s="198"/>
      <c r="AS60" s="198"/>
      <c r="AT60" s="198"/>
      <c r="AU60" s="198"/>
      <c r="AV60" s="198"/>
      <c r="AW60" s="198"/>
      <c r="AX60" s="198"/>
      <c r="AY60" s="198"/>
      <c r="AZ60" s="198"/>
      <c r="BA60" s="198"/>
      <c r="BB60" s="198"/>
      <c r="BC60" s="199"/>
    </row>
    <row r="61" spans="1:55" x14ac:dyDescent="0.25">
      <c r="A61" s="192">
        <v>9</v>
      </c>
      <c r="B61" s="293" t="str">
        <f>RecherchePostesManquants(L5:L50,26)</f>
        <v>9, 10, 11, 12, 13, 14, 15, 16, 17, 18, 19, 24</v>
      </c>
      <c r="C61" s="293"/>
      <c r="D61" s="293"/>
      <c r="E61" s="293"/>
      <c r="F61" s="293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4"/>
      <c r="V61" s="1" t="s">
        <v>11</v>
      </c>
    </row>
    <row r="62" spans="1:55" x14ac:dyDescent="0.25">
      <c r="A62" s="192">
        <v>10</v>
      </c>
      <c r="B62" s="293" t="str">
        <f>RecherchePostesManquants(M5:M50,26)</f>
        <v>9, 10, 11, 12, 13, 14, 15, 16, 17, 18, 19, 24</v>
      </c>
      <c r="C62" s="293"/>
      <c r="D62" s="293"/>
      <c r="E62" s="293"/>
      <c r="F62" s="293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4"/>
      <c r="V62" s="1" t="s">
        <v>12</v>
      </c>
    </row>
    <row r="63" spans="1:55" x14ac:dyDescent="0.25">
      <c r="A63" s="107">
        <v>11</v>
      </c>
      <c r="B63" s="293" t="str">
        <f>RecherchePostesManquants(N5:N50,26)</f>
        <v>1, 2, 3, 4, 5, 6, 7, 8, 9, 10, 11, 12, 13, 14, 15, 16, 17, 18, 19, 20, 21, 22, 23, 24, 25, 26</v>
      </c>
      <c r="C63" s="293"/>
      <c r="D63" s="293"/>
      <c r="E63" s="293"/>
      <c r="F63" s="293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4"/>
      <c r="V63" s="1" t="s">
        <v>13</v>
      </c>
    </row>
    <row r="64" spans="1:55" x14ac:dyDescent="0.25">
      <c r="A64" s="107">
        <v>12</v>
      </c>
      <c r="B64" s="293" t="str">
        <f>RecherchePostesManquants(O5:O50,26)</f>
        <v>1, 2, 3, 4, 5, 6, 7, 8, 9, 10, 11, 12, 13, 14, 15, 16, 17, 18, 19, 20, 21, 22, 23, 24, 25, 26</v>
      </c>
      <c r="C64" s="293"/>
      <c r="D64" s="293"/>
      <c r="E64" s="293"/>
      <c r="F64" s="293"/>
      <c r="G64" s="293"/>
      <c r="H64" s="293"/>
      <c r="I64" s="293"/>
      <c r="J64" s="293"/>
      <c r="K64" s="293"/>
      <c r="L64" s="293"/>
      <c r="M64" s="293"/>
      <c r="N64" s="293"/>
      <c r="O64" s="293"/>
      <c r="P64" s="293"/>
      <c r="Q64" s="293"/>
      <c r="R64" s="293"/>
      <c r="S64" s="293"/>
      <c r="T64" s="293"/>
      <c r="U64" s="294"/>
      <c r="V64" s="1" t="s">
        <v>14</v>
      </c>
    </row>
    <row r="65" spans="1:37" x14ac:dyDescent="0.25">
      <c r="A65" s="192">
        <v>13</v>
      </c>
      <c r="B65" s="293" t="str">
        <f>RecherchePostesManquants(P5:P50,26)</f>
        <v>9, 10, 11, 12, 13, 14, 15, 16, 17, 18, 19, 24</v>
      </c>
      <c r="C65" s="293"/>
      <c r="D65" s="293"/>
      <c r="E65" s="293"/>
      <c r="F65" s="293"/>
      <c r="G65" s="293"/>
      <c r="H65" s="293"/>
      <c r="I65" s="293"/>
      <c r="J65" s="293"/>
      <c r="K65" s="293"/>
      <c r="L65" s="293"/>
      <c r="M65" s="293"/>
      <c r="N65" s="293"/>
      <c r="O65" s="293"/>
      <c r="P65" s="293"/>
      <c r="Q65" s="293"/>
      <c r="R65" s="293"/>
      <c r="S65" s="293"/>
      <c r="T65" s="293"/>
      <c r="U65" s="294"/>
      <c r="V65" s="1" t="s">
        <v>15</v>
      </c>
    </row>
    <row r="66" spans="1:37" x14ac:dyDescent="0.25">
      <c r="A66" s="107">
        <v>14</v>
      </c>
      <c r="B66" s="293" t="str">
        <f>RecherchePostesManquants(Q5:Q50,26)</f>
        <v>1, 2, 3, 4, 5, 6, 7, 8, 9, 10, 11, 12, 13, 14, 15, 16, 17, 18, 19, 20, 21, 22, 23, 24, 25, 26</v>
      </c>
      <c r="C66" s="293"/>
      <c r="D66" s="293"/>
      <c r="E66" s="293"/>
      <c r="F66" s="293"/>
      <c r="G66" s="293"/>
      <c r="H66" s="293"/>
      <c r="I66" s="293"/>
      <c r="J66" s="293"/>
      <c r="K66" s="293"/>
      <c r="L66" s="293"/>
      <c r="M66" s="293"/>
      <c r="N66" s="293"/>
      <c r="O66" s="293"/>
      <c r="P66" s="293"/>
      <c r="Q66" s="293"/>
      <c r="R66" s="293"/>
      <c r="S66" s="293"/>
      <c r="T66" s="293"/>
      <c r="U66" s="294"/>
      <c r="V66" s="1" t="s">
        <v>16</v>
      </c>
    </row>
    <row r="67" spans="1:37" x14ac:dyDescent="0.25">
      <c r="A67" s="192">
        <v>15</v>
      </c>
      <c r="B67" s="293" t="str">
        <f>RecherchePostesManquants(R5:R50,26)</f>
        <v>9, 10, 11, 12, 13, 14, 15, 16, 17, 18, 19, 24</v>
      </c>
      <c r="C67" s="293"/>
      <c r="D67" s="293"/>
      <c r="E67" s="293"/>
      <c r="F67" s="293"/>
      <c r="G67" s="293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3"/>
      <c r="S67" s="293"/>
      <c r="T67" s="293"/>
      <c r="U67" s="294"/>
      <c r="V67" s="1" t="s">
        <v>17</v>
      </c>
      <c r="AJ67" s="1"/>
      <c r="AK67" s="1"/>
    </row>
    <row r="68" spans="1:37" x14ac:dyDescent="0.25">
      <c r="A68" s="192">
        <v>16</v>
      </c>
      <c r="B68" s="293" t="str">
        <f>RecherchePostesManquants(S5:S50,26)</f>
        <v>9, 10, 11, 12, 13, 14, 15, 16, 17, 18, 19, 24</v>
      </c>
      <c r="C68" s="293"/>
      <c r="D68" s="293"/>
      <c r="E68" s="293"/>
      <c r="F68" s="293"/>
      <c r="G68" s="293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3"/>
      <c r="S68" s="293"/>
      <c r="T68" s="293"/>
      <c r="U68" s="294"/>
      <c r="V68" s="1" t="s">
        <v>18</v>
      </c>
      <c r="AJ68" s="1"/>
      <c r="AK68" s="1"/>
    </row>
    <row r="69" spans="1:37" x14ac:dyDescent="0.25">
      <c r="A69" s="192">
        <v>17</v>
      </c>
      <c r="B69" s="293" t="str">
        <f>RecherchePostesManquants(T5:T50,26)</f>
        <v>9, 10, 11, 12, 13, 14, 15, 16, 17, 18, 19, 24</v>
      </c>
      <c r="C69" s="293"/>
      <c r="D69" s="293"/>
      <c r="E69" s="293"/>
      <c r="F69" s="293"/>
      <c r="G69" s="293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3"/>
      <c r="S69" s="293"/>
      <c r="T69" s="293"/>
      <c r="U69" s="294"/>
      <c r="V69" s="1" t="s">
        <v>19</v>
      </c>
      <c r="AJ69" s="1"/>
      <c r="AK69" s="1"/>
    </row>
    <row r="70" spans="1:37" x14ac:dyDescent="0.25">
      <c r="A70" s="107">
        <v>18</v>
      </c>
      <c r="B70" s="293" t="str">
        <f>RecherchePostesManquants(U5:U50,26)</f>
        <v>1, 2, 3, 4, 5, 6, 7, 8, 9, 10, 11, 12, 13, 14, 15, 16, 17, 18, 19, 20, 21, 22, 23, 24, 25, 26</v>
      </c>
      <c r="C70" s="293"/>
      <c r="D70" s="293"/>
      <c r="E70" s="293"/>
      <c r="F70" s="293"/>
      <c r="G70" s="293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3"/>
      <c r="S70" s="293"/>
      <c r="T70" s="293"/>
      <c r="U70" s="294"/>
      <c r="V70" s="1" t="s">
        <v>20</v>
      </c>
      <c r="AJ70" s="1"/>
      <c r="AK70" s="1"/>
    </row>
    <row r="71" spans="1:37" x14ac:dyDescent="0.25">
      <c r="A71" s="107">
        <v>19</v>
      </c>
      <c r="B71" s="293" t="str">
        <f>RecherchePostesManquants(V5:V50,26)</f>
        <v>1, 2, 3, 4, 5, 6, 7, 8, 9, 10, 11, 12, 13, 14, 15, 16, 17, 18, 19, 20, 21, 22, 23, 24, 25, 26</v>
      </c>
      <c r="C71" s="293"/>
      <c r="D71" s="293"/>
      <c r="E71" s="293"/>
      <c r="F71" s="293"/>
      <c r="G71" s="293"/>
      <c r="H71" s="293"/>
      <c r="I71" s="293"/>
      <c r="J71" s="293"/>
      <c r="K71" s="293"/>
      <c r="L71" s="293"/>
      <c r="M71" s="293"/>
      <c r="N71" s="293"/>
      <c r="O71" s="293"/>
      <c r="P71" s="293"/>
      <c r="Q71" s="293"/>
      <c r="R71" s="293"/>
      <c r="S71" s="293"/>
      <c r="T71" s="293"/>
      <c r="U71" s="294"/>
      <c r="V71" s="1" t="s">
        <v>21</v>
      </c>
      <c r="AJ71" s="1"/>
      <c r="AK71" s="1"/>
    </row>
    <row r="72" spans="1:37" x14ac:dyDescent="0.25">
      <c r="A72" s="192">
        <v>20</v>
      </c>
      <c r="B72" s="293" t="str">
        <f>RecherchePostesManquants(W5:W50,26)</f>
        <v>9, 10, 11, 12, 13, 14, 15, 16, 17, 18, 19, 24</v>
      </c>
      <c r="C72" s="293"/>
      <c r="D72" s="293"/>
      <c r="E72" s="293"/>
      <c r="F72" s="293"/>
      <c r="G72" s="293"/>
      <c r="H72" s="293"/>
      <c r="I72" s="293"/>
      <c r="J72" s="293"/>
      <c r="K72" s="293"/>
      <c r="L72" s="293"/>
      <c r="M72" s="293"/>
      <c r="N72" s="293"/>
      <c r="O72" s="293"/>
      <c r="P72" s="293"/>
      <c r="Q72" s="293"/>
      <c r="R72" s="293"/>
      <c r="S72" s="293"/>
      <c r="T72" s="293"/>
      <c r="U72" s="294"/>
      <c r="V72" s="1" t="s">
        <v>22</v>
      </c>
      <c r="AJ72" s="1"/>
      <c r="AK72" s="1"/>
    </row>
    <row r="73" spans="1:37" x14ac:dyDescent="0.25">
      <c r="A73" s="192">
        <v>21</v>
      </c>
      <c r="B73" s="293" t="str">
        <f>RecherchePostesManquants(X5:X50,26)</f>
        <v>9, 10, 11, 12, 13, 14, 15, 16, 17, 18, 19, 24</v>
      </c>
      <c r="C73" s="293"/>
      <c r="D73" s="293"/>
      <c r="E73" s="293"/>
      <c r="F73" s="293"/>
      <c r="G73" s="293"/>
      <c r="H73" s="293"/>
      <c r="I73" s="293"/>
      <c r="J73" s="293"/>
      <c r="K73" s="293"/>
      <c r="L73" s="293"/>
      <c r="M73" s="293"/>
      <c r="N73" s="293"/>
      <c r="O73" s="293"/>
      <c r="P73" s="293"/>
      <c r="Q73" s="293"/>
      <c r="R73" s="293"/>
      <c r="S73" s="293"/>
      <c r="T73" s="293"/>
      <c r="U73" s="294"/>
      <c r="V73" s="1" t="s">
        <v>23</v>
      </c>
      <c r="AJ73" s="1"/>
      <c r="AK73" s="1"/>
    </row>
    <row r="74" spans="1:37" x14ac:dyDescent="0.25">
      <c r="A74" s="192">
        <v>22</v>
      </c>
      <c r="B74" s="293" t="str">
        <f>RecherchePostesManquants(Y5:Y50,26)</f>
        <v>9, 10, 11, 12, 13, 14, 15, 16, 17, 18, 19, 24</v>
      </c>
      <c r="C74" s="293"/>
      <c r="D74" s="293"/>
      <c r="E74" s="293"/>
      <c r="F74" s="293"/>
      <c r="G74" s="293"/>
      <c r="H74" s="293"/>
      <c r="I74" s="293"/>
      <c r="J74" s="293"/>
      <c r="K74" s="293"/>
      <c r="L74" s="293"/>
      <c r="M74" s="293"/>
      <c r="N74" s="293"/>
      <c r="O74" s="293"/>
      <c r="P74" s="293"/>
      <c r="Q74" s="293"/>
      <c r="R74" s="293"/>
      <c r="S74" s="293"/>
      <c r="T74" s="293"/>
      <c r="U74" s="294"/>
      <c r="V74" s="1" t="s">
        <v>24</v>
      </c>
      <c r="AJ74" s="1"/>
      <c r="AK74" s="1"/>
    </row>
    <row r="75" spans="1:37" x14ac:dyDescent="0.25">
      <c r="A75" s="192">
        <v>23</v>
      </c>
      <c r="B75" s="293" t="str">
        <f>RecherchePostesManquants(Z5:Z50,26)</f>
        <v>9, 10, 11, 12, 13, 14, 15, 16, 17, 18, 19, 24</v>
      </c>
      <c r="C75" s="293"/>
      <c r="D75" s="293"/>
      <c r="E75" s="293"/>
      <c r="F75" s="293"/>
      <c r="G75" s="293"/>
      <c r="H75" s="293"/>
      <c r="I75" s="293"/>
      <c r="J75" s="293"/>
      <c r="K75" s="293"/>
      <c r="L75" s="293"/>
      <c r="M75" s="293"/>
      <c r="N75" s="293"/>
      <c r="O75" s="293"/>
      <c r="P75" s="293"/>
      <c r="Q75" s="293"/>
      <c r="R75" s="293"/>
      <c r="S75" s="293"/>
      <c r="T75" s="293"/>
      <c r="U75" s="294"/>
      <c r="V75" s="1" t="s">
        <v>25</v>
      </c>
      <c r="AJ75" s="1"/>
      <c r="AK75" s="1"/>
    </row>
    <row r="76" spans="1:37" x14ac:dyDescent="0.25">
      <c r="A76" s="192">
        <v>24</v>
      </c>
      <c r="B76" s="293" t="str">
        <f>RecherchePostesManquants(AA5:AA50,26)</f>
        <v>9, 10, 11, 12, 13, 14, 15, 16, 17, 18, 19, 24</v>
      </c>
      <c r="C76" s="293"/>
      <c r="D76" s="293"/>
      <c r="E76" s="293"/>
      <c r="F76" s="293"/>
      <c r="G76" s="293"/>
      <c r="H76" s="293"/>
      <c r="I76" s="293"/>
      <c r="J76" s="293"/>
      <c r="K76" s="293"/>
      <c r="L76" s="293"/>
      <c r="M76" s="293"/>
      <c r="N76" s="293"/>
      <c r="O76" s="293"/>
      <c r="P76" s="293"/>
      <c r="Q76" s="293"/>
      <c r="R76" s="293"/>
      <c r="S76" s="293"/>
      <c r="T76" s="293"/>
      <c r="U76" s="294"/>
      <c r="V76" s="1" t="s">
        <v>26</v>
      </c>
      <c r="AJ76" s="1"/>
      <c r="AK76" s="1"/>
    </row>
    <row r="77" spans="1:37" x14ac:dyDescent="0.25">
      <c r="A77" s="107">
        <v>25</v>
      </c>
      <c r="B77" s="293" t="str">
        <f>RecherchePostesManquants(AB5:AB50,26)</f>
        <v>1, 2, 3, 4, 5, 6, 7, 8, 9, 10, 11, 12, 13, 14, 15, 16, 17, 18, 19, 20, 21, 22, 23, 24, 25, 26</v>
      </c>
      <c r="C77" s="293"/>
      <c r="D77" s="293"/>
      <c r="E77" s="293"/>
      <c r="F77" s="293"/>
      <c r="G77" s="293"/>
      <c r="H77" s="293"/>
      <c r="I77" s="293"/>
      <c r="J77" s="293"/>
      <c r="K77" s="293"/>
      <c r="L77" s="293"/>
      <c r="M77" s="293"/>
      <c r="N77" s="293"/>
      <c r="O77" s="293"/>
      <c r="P77" s="293"/>
      <c r="Q77" s="293"/>
      <c r="R77" s="293"/>
      <c r="S77" s="293"/>
      <c r="T77" s="293"/>
      <c r="U77" s="294"/>
      <c r="V77" s="1" t="s">
        <v>27</v>
      </c>
      <c r="AJ77" s="1"/>
      <c r="AK77" s="1"/>
    </row>
    <row r="78" spans="1:37" x14ac:dyDescent="0.25">
      <c r="A78" s="107">
        <v>26</v>
      </c>
      <c r="B78" s="293" t="str">
        <f>RecherchePostesManquants(AC5:AC50,26)</f>
        <v>1, 2, 3, 4, 5, 6, 7, 8, 9, 10, 11, 12, 13, 14, 15, 16, 17, 18, 19, 20, 21, 22, 23, 24, 25, 26</v>
      </c>
      <c r="C78" s="293"/>
      <c r="D78" s="293"/>
      <c r="E78" s="293"/>
      <c r="F78" s="293"/>
      <c r="G78" s="293"/>
      <c r="H78" s="293"/>
      <c r="I78" s="293"/>
      <c r="J78" s="293"/>
      <c r="K78" s="293"/>
      <c r="L78" s="293"/>
      <c r="M78" s="293"/>
      <c r="N78" s="293"/>
      <c r="O78" s="293"/>
      <c r="P78" s="293"/>
      <c r="Q78" s="293"/>
      <c r="R78" s="293"/>
      <c r="S78" s="293"/>
      <c r="T78" s="293"/>
      <c r="U78" s="294"/>
      <c r="V78" s="1" t="s">
        <v>28</v>
      </c>
      <c r="AJ78" s="1"/>
      <c r="AK78" s="1"/>
    </row>
    <row r="79" spans="1:37" x14ac:dyDescent="0.25">
      <c r="A79" s="192">
        <v>27</v>
      </c>
      <c r="B79" s="293" t="str">
        <f>RecherchePostesManquants(AD5:AD50,26)</f>
        <v>9, 10, 11, 12, 13, 14, 15, 16, 17, 18, 19, 24</v>
      </c>
      <c r="C79" s="293"/>
      <c r="D79" s="293"/>
      <c r="E79" s="293"/>
      <c r="F79" s="293"/>
      <c r="G79" s="293"/>
      <c r="H79" s="293"/>
      <c r="I79" s="293"/>
      <c r="J79" s="293"/>
      <c r="K79" s="293"/>
      <c r="L79" s="293"/>
      <c r="M79" s="293"/>
      <c r="N79" s="293"/>
      <c r="O79" s="293"/>
      <c r="P79" s="293"/>
      <c r="Q79" s="293"/>
      <c r="R79" s="293"/>
      <c r="S79" s="293"/>
      <c r="T79" s="293"/>
      <c r="U79" s="294"/>
      <c r="V79" s="1" t="s">
        <v>29</v>
      </c>
      <c r="AJ79" s="1"/>
      <c r="AK79" s="1"/>
    </row>
    <row r="80" spans="1:37" x14ac:dyDescent="0.25">
      <c r="A80" s="192">
        <v>28</v>
      </c>
      <c r="B80" s="293" t="str">
        <f>RecherchePostesManquants(AE5:AE50,26)</f>
        <v>9, 10, 11, 12, 13, 14, 15, 16, 17, 18, 19, 24</v>
      </c>
      <c r="C80" s="293"/>
      <c r="D80" s="293"/>
      <c r="E80" s="293"/>
      <c r="F80" s="293"/>
      <c r="G80" s="293"/>
      <c r="H80" s="293"/>
      <c r="I80" s="293"/>
      <c r="J80" s="293"/>
      <c r="K80" s="293"/>
      <c r="L80" s="293"/>
      <c r="M80" s="293"/>
      <c r="N80" s="293"/>
      <c r="O80" s="293"/>
      <c r="P80" s="293"/>
      <c r="Q80" s="293"/>
      <c r="R80" s="293"/>
      <c r="S80" s="293"/>
      <c r="T80" s="293"/>
      <c r="U80" s="294"/>
      <c r="V80" s="1" t="s">
        <v>30</v>
      </c>
      <c r="AJ80" s="1"/>
      <c r="AK80" s="1"/>
    </row>
    <row r="81" spans="1:37" x14ac:dyDescent="0.25">
      <c r="A81" s="192">
        <v>29</v>
      </c>
      <c r="B81" s="293" t="str">
        <f>RecherchePostesManquants(AF5:AF50,26)</f>
        <v>9, 10, 11, 12, 13, 14, 15, 16, 17, 18, 19, 24</v>
      </c>
      <c r="C81" s="293"/>
      <c r="D81" s="293"/>
      <c r="E81" s="293"/>
      <c r="F81" s="293"/>
      <c r="G81" s="293"/>
      <c r="H81" s="293"/>
      <c r="I81" s="293"/>
      <c r="J81" s="293"/>
      <c r="K81" s="293"/>
      <c r="L81" s="293"/>
      <c r="M81" s="293"/>
      <c r="N81" s="293"/>
      <c r="O81" s="293"/>
      <c r="P81" s="293"/>
      <c r="Q81" s="293"/>
      <c r="R81" s="293"/>
      <c r="S81" s="293"/>
      <c r="T81" s="293"/>
      <c r="U81" s="294"/>
      <c r="V81" s="1" t="s">
        <v>31</v>
      </c>
      <c r="AJ81" s="1"/>
      <c r="AK81" s="1"/>
    </row>
    <row r="82" spans="1:37" x14ac:dyDescent="0.25">
      <c r="A82" s="192">
        <v>30</v>
      </c>
      <c r="B82" s="293" t="str">
        <f>RecherchePostesManquants(AG5:AG50,26)</f>
        <v>9, 10, 11, 12, 13, 14, 15, 16, 17, 18, 19, 24</v>
      </c>
      <c r="C82" s="293"/>
      <c r="D82" s="293"/>
      <c r="E82" s="293"/>
      <c r="F82" s="293"/>
      <c r="G82" s="293"/>
      <c r="H82" s="293"/>
      <c r="I82" s="293"/>
      <c r="J82" s="293"/>
      <c r="K82" s="293"/>
      <c r="L82" s="293"/>
      <c r="M82" s="293"/>
      <c r="N82" s="293"/>
      <c r="O82" s="293"/>
      <c r="P82" s="293"/>
      <c r="Q82" s="293"/>
      <c r="R82" s="293"/>
      <c r="S82" s="293"/>
      <c r="T82" s="293"/>
      <c r="U82" s="294"/>
      <c r="AJ82" s="1"/>
      <c r="AK82" s="1"/>
    </row>
    <row r="83" spans="1:37" x14ac:dyDescent="0.25">
      <c r="A83" s="192">
        <v>31</v>
      </c>
      <c r="B83" s="293" t="str">
        <f>RecherchePostesManquants(AH5:AH50,26)</f>
        <v>9, 10, 11, 12, 13, 14, 15, 16, 17, 18, 19, 24</v>
      </c>
      <c r="C83" s="293"/>
      <c r="D83" s="293"/>
      <c r="E83" s="293"/>
      <c r="F83" s="293"/>
      <c r="G83" s="293"/>
      <c r="H83" s="293"/>
      <c r="I83" s="293"/>
      <c r="J83" s="293"/>
      <c r="K83" s="293"/>
      <c r="L83" s="293"/>
      <c r="M83" s="293"/>
      <c r="N83" s="293"/>
      <c r="O83" s="293"/>
      <c r="P83" s="293"/>
      <c r="Q83" s="293"/>
      <c r="R83" s="293"/>
      <c r="S83" s="293"/>
      <c r="T83" s="293"/>
      <c r="U83" s="294"/>
      <c r="AJ83" s="1"/>
      <c r="AK83" s="1"/>
    </row>
    <row r="84" spans="1:37" x14ac:dyDescent="0.25">
      <c r="A84" s="7"/>
      <c r="AJ84" s="1"/>
      <c r="AK84" s="1"/>
    </row>
    <row r="85" spans="1:37" x14ac:dyDescent="0.25">
      <c r="A85" s="7"/>
      <c r="AJ85" s="1"/>
      <c r="AK85" s="1"/>
    </row>
    <row r="86" spans="1:37" x14ac:dyDescent="0.25">
      <c r="A86" s="7"/>
      <c r="AJ86" s="1"/>
      <c r="AK86" s="1"/>
    </row>
    <row r="87" spans="1:37" x14ac:dyDescent="0.25">
      <c r="A87" s="7"/>
      <c r="AJ87" s="1"/>
      <c r="AK87" s="1"/>
    </row>
    <row r="88" spans="1:37" x14ac:dyDescent="0.25">
      <c r="A88" s="7"/>
      <c r="AJ88" s="1"/>
      <c r="AK88" s="1"/>
    </row>
    <row r="89" spans="1:37" x14ac:dyDescent="0.25">
      <c r="A89" s="7"/>
      <c r="AJ89" s="1"/>
      <c r="AK89" s="1"/>
    </row>
  </sheetData>
  <autoFilter ref="C2:C89"/>
  <mergeCells count="77">
    <mergeCell ref="B82:U82"/>
    <mergeCell ref="B83:U83"/>
    <mergeCell ref="A1:C1"/>
    <mergeCell ref="AN1:AN3"/>
    <mergeCell ref="AO1:BC1"/>
    <mergeCell ref="A2:A3"/>
    <mergeCell ref="B2:B3"/>
    <mergeCell ref="C2:C3"/>
    <mergeCell ref="AJ3:AK3"/>
    <mergeCell ref="AL3:AM3"/>
    <mergeCell ref="AO3:AR3"/>
    <mergeCell ref="AS3:AV3"/>
    <mergeCell ref="AW3:AY3"/>
    <mergeCell ref="AZ3:BC3"/>
    <mergeCell ref="AJ4:AM4"/>
    <mergeCell ref="AO4:AR4"/>
    <mergeCell ref="AS4:AV4"/>
    <mergeCell ref="AW4:AY4"/>
    <mergeCell ref="AZ4:BC4"/>
    <mergeCell ref="AN5:AN50"/>
    <mergeCell ref="A16:A18"/>
    <mergeCell ref="A19:A20"/>
    <mergeCell ref="A21:A24"/>
    <mergeCell ref="A26:A29"/>
    <mergeCell ref="A30:A33"/>
    <mergeCell ref="A35:A38"/>
    <mergeCell ref="A41:A42"/>
    <mergeCell ref="A47:A50"/>
    <mergeCell ref="AX51:AY51"/>
    <mergeCell ref="BB51:BC51"/>
    <mergeCell ref="B52:U52"/>
    <mergeCell ref="AJ52:BC52"/>
    <mergeCell ref="B53:U53"/>
    <mergeCell ref="AJ53:BC53"/>
    <mergeCell ref="A51:B51"/>
    <mergeCell ref="AJ51:AK51"/>
    <mergeCell ref="AL51:AM51"/>
    <mergeCell ref="AQ51:AR51"/>
    <mergeCell ref="AS51:AT51"/>
    <mergeCell ref="AU51:AV51"/>
    <mergeCell ref="B54:U54"/>
    <mergeCell ref="B55:U55"/>
    <mergeCell ref="AJ55:AP56"/>
    <mergeCell ref="AQ55:BC55"/>
    <mergeCell ref="B56:U56"/>
    <mergeCell ref="AQ56:BC56"/>
    <mergeCell ref="B59:U59"/>
    <mergeCell ref="AJ59:AP60"/>
    <mergeCell ref="AQ59:BC59"/>
    <mergeCell ref="B60:U60"/>
    <mergeCell ref="AQ60:BC60"/>
    <mergeCell ref="B57:U57"/>
    <mergeCell ref="AJ57:AP58"/>
    <mergeCell ref="AQ57:BC57"/>
    <mergeCell ref="B58:U58"/>
    <mergeCell ref="AQ58:BC58"/>
    <mergeCell ref="B72:U72"/>
    <mergeCell ref="B61:U61"/>
    <mergeCell ref="B62:U62"/>
    <mergeCell ref="B63:U63"/>
    <mergeCell ref="B64:U64"/>
    <mergeCell ref="B65:U65"/>
    <mergeCell ref="B66:U66"/>
    <mergeCell ref="B67:U67"/>
    <mergeCell ref="B68:U68"/>
    <mergeCell ref="B69:U69"/>
    <mergeCell ref="B70:U70"/>
    <mergeCell ref="B71:U71"/>
    <mergeCell ref="B79:U79"/>
    <mergeCell ref="B80:U80"/>
    <mergeCell ref="B81:U81"/>
    <mergeCell ref="B73:U73"/>
    <mergeCell ref="B74:U74"/>
    <mergeCell ref="B75:U75"/>
    <mergeCell ref="B76:U76"/>
    <mergeCell ref="B77:U77"/>
    <mergeCell ref="B78:U78"/>
  </mergeCells>
  <conditionalFormatting sqref="C2:AD3 C51 C4:AC4">
    <cfRule type="expression" dxfId="1261" priority="183">
      <formula>WEEKDAY(E$2,2)=2</formula>
    </cfRule>
  </conditionalFormatting>
  <conditionalFormatting sqref="D2:AE3 D4:AC4">
    <cfRule type="expression" dxfId="1260" priority="184">
      <formula>WEEKDAY(E$2,2)=7</formula>
    </cfRule>
  </conditionalFormatting>
  <conditionalFormatting sqref="D2:AF3 D4:AD4">
    <cfRule type="containsText" dxfId="1259" priority="186" operator="containsText" text="CF">
      <formula>NOT(ISERROR(SEARCH("CF",#REF!)))</formula>
    </cfRule>
    <cfRule type="containsText" dxfId="1258" priority="187" operator="containsText" text="RC">
      <formula>NOT(ISERROR(SEARCH("RC",#REF!)))</formula>
    </cfRule>
    <cfRule type="containsText" dxfId="1257" priority="188" operator="containsText" text="RTT">
      <formula>NOT(ISERROR(SEARCH("RTT",#REF!)))</formula>
    </cfRule>
    <cfRule type="containsText" dxfId="1256" priority="189" operator="containsText" text="RF">
      <formula>NOT(ISERROR(SEARCH("RF",#REF!)))</formula>
    </cfRule>
    <cfRule type="containsText" dxfId="1255" priority="190" operator="containsText" text="FR">
      <formula>NOT(ISERROR(SEARCH("FR",#REF!)))</formula>
    </cfRule>
    <cfRule type="containsText" dxfId="1254" priority="191" operator="containsText" text="HS">
      <formula>NOT(ISERROR(SEARCH("HS",#REF!)))</formula>
    </cfRule>
    <cfRule type="containsText" dxfId="1253" priority="192" operator="containsText" text="CA">
      <formula>NOT(ISERROR(SEARCH("CA",#REF!)))</formula>
    </cfRule>
    <cfRule type="containsText" dxfId="1252" priority="193" operator="containsText" text="RH">
      <formula>NOT(ISERROR(SEARCH("RH",#REF!)))</formula>
    </cfRule>
  </conditionalFormatting>
  <conditionalFormatting sqref="D2:AF3 D4:AD4">
    <cfRule type="containsText" dxfId="1251" priority="185" operator="containsText" text="JDF">
      <formula>NOT(ISERROR(SEARCH("JDF",#REF!)))</formula>
    </cfRule>
  </conditionalFormatting>
  <conditionalFormatting sqref="D52:AG81 D84:AG89 V82:AG83">
    <cfRule type="containsText" dxfId="1250" priority="194" operator="containsText" text="CF">
      <formula>NOT(ISERROR(SEARCH("CF",#REF!)))</formula>
    </cfRule>
    <cfRule type="containsText" dxfId="1249" priority="195" operator="containsText" text="RC">
      <formula>NOT(ISERROR(SEARCH("RC",#REF!)))</formula>
    </cfRule>
    <cfRule type="containsText" dxfId="1248" priority="196" operator="containsText" text="RTT">
      <formula>NOT(ISERROR(SEARCH("RTT",#REF!)))</formula>
    </cfRule>
    <cfRule type="containsText" dxfId="1247" priority="197" operator="containsText" text="RF">
      <formula>NOT(ISERROR(SEARCH("RF",#REF!)))</formula>
    </cfRule>
    <cfRule type="containsText" dxfId="1246" priority="198" operator="containsText" text="FR">
      <formula>NOT(ISERROR(SEARCH("FR",#REF!)))</formula>
    </cfRule>
    <cfRule type="containsText" dxfId="1245" priority="199" operator="containsText" text="HS">
      <formula>NOT(ISERROR(SEARCH("HS",#REF!)))</formula>
    </cfRule>
    <cfRule type="containsText" dxfId="1244" priority="200" operator="containsText" text="CA">
      <formula>NOT(ISERROR(SEARCH("CA",#REF!)))</formula>
    </cfRule>
    <cfRule type="containsText" dxfId="1243" priority="201" operator="containsText" text="RH">
      <formula>NOT(ISERROR(SEARCH("RH",#REF!)))</formula>
    </cfRule>
  </conditionalFormatting>
  <conditionalFormatting sqref="D52:AG81 D84:AG89 V82:AG83">
    <cfRule type="containsText" dxfId="1242" priority="202" operator="containsText" text="JDF">
      <formula>NOT(ISERROR(SEARCH("JDF",#REF!)))</formula>
    </cfRule>
  </conditionalFormatting>
  <conditionalFormatting sqref="D2 H2 J2 L2 N2 P2 R2 T2 V2 X2 Z2 AB2 AD2 AF2 F2">
    <cfRule type="duplicateValues" dxfId="1241" priority="221"/>
  </conditionalFormatting>
  <conditionalFormatting sqref="AE2:AF3 AD4">
    <cfRule type="expression" dxfId="1240" priority="222">
      <formula>WEEKDAY(#REF!,2)=2</formula>
    </cfRule>
  </conditionalFormatting>
  <conditionalFormatting sqref="AF2:AF3">
    <cfRule type="expression" dxfId="1239" priority="223">
      <formula>WEEKDAY(#REF!,2)=7</formula>
    </cfRule>
  </conditionalFormatting>
  <conditionalFormatting sqref="D5:AF50">
    <cfRule type="cellIs" dxfId="1238" priority="163" operator="equal">
      <formula>27</formula>
    </cfRule>
    <cfRule type="containsText" dxfId="1237" priority="164" operator="containsText" text="JSR">
      <formula>NOT(ISERROR(SEARCH("JSR",D5)))</formula>
    </cfRule>
    <cfRule type="containsText" dxfId="1236" priority="165" operator="containsText" text="JS">
      <formula>NOT(ISERROR(SEARCH("JS",D5)))</formula>
    </cfRule>
    <cfRule type="containsText" dxfId="1235" priority="166" operator="containsText" text="RTP">
      <formula>NOT(ISERROR(SEARCH("RTP",D5)))</formula>
    </cfRule>
    <cfRule type="containsText" dxfId="1234" priority="167" operator="containsText" text="RTJ">
      <formula>NOT(ISERROR(SEARCH("RTJ",D5)))</formula>
    </cfRule>
    <cfRule type="containsText" dxfId="1233" priority="168" operator="containsText" text="RTT">
      <formula>NOT(ISERROR(SEARCH("RTT",D5)))</formula>
    </cfRule>
    <cfRule type="containsText" dxfId="1232" priority="169" operator="containsText" text="RF">
      <formula>NOT(ISERROR(SEARCH("RF",D5)))</formula>
    </cfRule>
    <cfRule type="containsText" dxfId="1231" priority="170" operator="containsText" text="RC">
      <formula>NOT(ISERROR(SEARCH("RC",D5)))</formula>
    </cfRule>
    <cfRule type="containsText" dxfId="1230" priority="171" operator="containsText" text="NM">
      <formula>NOT(ISERROR(SEARCH("NM",D5)))</formula>
    </cfRule>
    <cfRule type="containsText" dxfId="1229" priority="172" operator="containsText" text="JDF">
      <formula>NOT(ISERROR(SEARCH("JDF",D5)))</formula>
    </cfRule>
    <cfRule type="containsText" dxfId="1228" priority="173" operator="containsText" text="HSM">
      <formula>NOT(ISERROR(SEARCH("HSM",D5)))</formula>
    </cfRule>
    <cfRule type="containsText" dxfId="1227" priority="174" operator="containsText" text="HS">
      <formula>NOT(ISERROR(SEARCH("HS",D5)))</formula>
    </cfRule>
    <cfRule type="containsText" dxfId="1226" priority="175" operator="containsText" text="FR">
      <formula>NOT(ISERROR(SEARCH("FR",D5)))</formula>
    </cfRule>
    <cfRule type="containsText" dxfId="1225" priority="176" operator="containsText" text="CFS">
      <formula>NOT(ISERROR(SEARCH("CFS",D5)))</formula>
    </cfRule>
    <cfRule type="containsText" dxfId="1224" priority="177" operator="containsText" text="CFJ">
      <formula>NOT(ISERROR(SEARCH("CFJ",D5)))</formula>
    </cfRule>
    <cfRule type="containsText" dxfId="1223" priority="178" operator="containsText" text="CAR">
      <formula>NOT(ISERROR(SEARCH("CAR",D5)))</formula>
    </cfRule>
    <cfRule type="containsText" dxfId="1222" priority="179" operator="containsText" text="CAM">
      <formula>NOT(ISERROR(SEARCH("CAM",D5)))</formula>
    </cfRule>
    <cfRule type="containsText" dxfId="1221" priority="180" operator="containsText" text="CA">
      <formula>NOT(ISERROR(SEARCH("CA",D5)))</formula>
    </cfRule>
    <cfRule type="containsText" dxfId="1220" priority="181" operator="containsText" text="AAS">
      <formula>NOT(ISERROR(SEARCH("AAS",D5)))</formula>
    </cfRule>
    <cfRule type="containsText" dxfId="1219" priority="182" operator="containsText" text="RH">
      <formula>NOT(ISERROR(SEARCH("RH",D5)))</formula>
    </cfRule>
  </conditionalFormatting>
  <conditionalFormatting sqref="D90:AG1048571">
    <cfRule type="containsText" dxfId="1218" priority="203" operator="containsText" text="CF">
      <formula>NOT(ISERROR(SEARCH("CF",#REF!)))</formula>
    </cfRule>
    <cfRule type="containsText" dxfId="1217" priority="204" operator="containsText" text="RC">
      <formula>NOT(ISERROR(SEARCH("RC",#REF!)))</formula>
    </cfRule>
    <cfRule type="containsText" dxfId="1216" priority="205" operator="containsText" text="RTT">
      <formula>NOT(ISERROR(SEARCH("RTT",#REF!)))</formula>
    </cfRule>
    <cfRule type="containsText" dxfId="1215" priority="206" operator="containsText" text="RF">
      <formula>NOT(ISERROR(SEARCH("RF",#REF!)))</formula>
    </cfRule>
    <cfRule type="containsText" dxfId="1214" priority="207" operator="containsText" text="FR">
      <formula>NOT(ISERROR(SEARCH("FR",#REF!)))</formula>
    </cfRule>
    <cfRule type="containsText" dxfId="1213" priority="208" operator="containsText" text="HS">
      <formula>NOT(ISERROR(SEARCH("HS",#REF!)))</formula>
    </cfRule>
    <cfRule type="containsText" dxfId="1212" priority="209" operator="containsText" text="CA">
      <formula>NOT(ISERROR(SEARCH("CA",#REF!)))</formula>
    </cfRule>
    <cfRule type="containsText" dxfId="1211" priority="210" operator="containsText" text="RH">
      <formula>NOT(ISERROR(SEARCH("RH",#REF!)))</formula>
    </cfRule>
  </conditionalFormatting>
  <conditionalFormatting sqref="D90:AG1048571">
    <cfRule type="containsText" dxfId="1210" priority="211" operator="containsText" text="JDF">
      <formula>NOT(ISERROR(SEARCH("JDF",#REF!)))</formula>
    </cfRule>
  </conditionalFormatting>
  <conditionalFormatting sqref="D1048572:AG1048576">
    <cfRule type="containsText" dxfId="1209" priority="212" operator="containsText" text="CF">
      <formula>NOT(ISERROR(SEARCH("CF",#REF!)))</formula>
    </cfRule>
    <cfRule type="containsText" dxfId="1208" priority="213" operator="containsText" text="RC">
      <formula>NOT(ISERROR(SEARCH("RC",#REF!)))</formula>
    </cfRule>
    <cfRule type="containsText" dxfId="1207" priority="214" operator="containsText" text="RTT">
      <formula>NOT(ISERROR(SEARCH("RTT",#REF!)))</formula>
    </cfRule>
    <cfRule type="containsText" dxfId="1206" priority="215" operator="containsText" text="RF">
      <formula>NOT(ISERROR(SEARCH("RF",#REF!)))</formula>
    </cfRule>
    <cfRule type="containsText" dxfId="1205" priority="216" operator="containsText" text="FR">
      <formula>NOT(ISERROR(SEARCH("FR",#REF!)))</formula>
    </cfRule>
    <cfRule type="containsText" dxfId="1204" priority="217" operator="containsText" text="HS">
      <formula>NOT(ISERROR(SEARCH("HS",#REF!)))</formula>
    </cfRule>
    <cfRule type="containsText" dxfId="1203" priority="218" operator="containsText" text="CA">
      <formula>NOT(ISERROR(SEARCH("CA",#REF!)))</formula>
    </cfRule>
    <cfRule type="containsText" dxfId="1202" priority="219" operator="containsText" text="RH">
      <formula>NOT(ISERROR(SEARCH("RH",#REF!)))</formula>
    </cfRule>
  </conditionalFormatting>
  <conditionalFormatting sqref="D1048572:AG1048576">
    <cfRule type="containsText" dxfId="1201" priority="220" operator="containsText" text="JDF">
      <formula>NOT(ISERROR(SEARCH("JDF",#REF!)))</formula>
    </cfRule>
  </conditionalFormatting>
  <conditionalFormatting sqref="AQ51">
    <cfRule type="cellIs" dxfId="1200" priority="114" operator="equal">
      <formula>27</formula>
    </cfRule>
    <cfRule type="containsText" dxfId="1199" priority="115" operator="containsText" text="JSR">
      <formula>NOT(ISERROR(SEARCH("JSR",AQ51)))</formula>
    </cfRule>
    <cfRule type="containsText" dxfId="1198" priority="116" operator="containsText" text="JS">
      <formula>NOT(ISERROR(SEARCH("JS",AQ51)))</formula>
    </cfRule>
    <cfRule type="containsText" dxfId="1197" priority="117" operator="containsText" text="RTP">
      <formula>NOT(ISERROR(SEARCH("RTP",AQ51)))</formula>
    </cfRule>
    <cfRule type="containsText" dxfId="1196" priority="118" operator="containsText" text="RTJ">
      <formula>NOT(ISERROR(SEARCH("RTJ",AQ51)))</formula>
    </cfRule>
    <cfRule type="containsText" dxfId="1195" priority="119" operator="containsText" text="RTT">
      <formula>NOT(ISERROR(SEARCH("RTT",AQ51)))</formula>
    </cfRule>
    <cfRule type="containsText" dxfId="1194" priority="120" operator="containsText" text="RF">
      <formula>NOT(ISERROR(SEARCH("RF",AQ51)))</formula>
    </cfRule>
    <cfRule type="containsText" dxfId="1193" priority="121" operator="containsText" text="RC">
      <formula>NOT(ISERROR(SEARCH("RC",AQ51)))</formula>
    </cfRule>
    <cfRule type="containsText" dxfId="1192" priority="122" operator="containsText" text="NM">
      <formula>NOT(ISERROR(SEARCH("NM",AQ51)))</formula>
    </cfRule>
    <cfRule type="containsText" dxfId="1191" priority="123" operator="containsText" text="JDF">
      <formula>NOT(ISERROR(SEARCH("JDF",AQ51)))</formula>
    </cfRule>
    <cfRule type="containsText" dxfId="1190" priority="124" operator="containsText" text="HSM">
      <formula>NOT(ISERROR(SEARCH("HSM",AQ51)))</formula>
    </cfRule>
    <cfRule type="containsText" dxfId="1189" priority="125" operator="containsText" text="HS">
      <formula>NOT(ISERROR(SEARCH("HS",AQ51)))</formula>
    </cfRule>
    <cfRule type="containsText" dxfId="1188" priority="126" operator="containsText" text="FR">
      <formula>NOT(ISERROR(SEARCH("FR",AQ51)))</formula>
    </cfRule>
    <cfRule type="containsText" dxfId="1187" priority="127" operator="containsText" text="CFS">
      <formula>NOT(ISERROR(SEARCH("CFS",AQ51)))</formula>
    </cfRule>
    <cfRule type="containsText" dxfId="1186" priority="128" operator="containsText" text="CFJ">
      <formula>NOT(ISERROR(SEARCH("CFJ",AQ51)))</formula>
    </cfRule>
    <cfRule type="containsText" dxfId="1185" priority="129" operator="containsText" text="CAR">
      <formula>NOT(ISERROR(SEARCH("CAR",AQ51)))</formula>
    </cfRule>
    <cfRule type="containsText" dxfId="1184" priority="130" operator="containsText" text="CAM">
      <formula>NOT(ISERROR(SEARCH("CAM",AQ51)))</formula>
    </cfRule>
    <cfRule type="containsText" dxfId="1183" priority="131" operator="containsText" text="CA">
      <formula>NOT(ISERROR(SEARCH("CA",AQ51)))</formula>
    </cfRule>
    <cfRule type="containsText" dxfId="1182" priority="132" operator="containsText" text="AAS">
      <formula>NOT(ISERROR(SEARCH("AAS",AQ51)))</formula>
    </cfRule>
    <cfRule type="containsText" dxfId="1181" priority="133" operator="containsText" text="RH">
      <formula>NOT(ISERROR(SEARCH("RH",AQ51)))</formula>
    </cfRule>
  </conditionalFormatting>
  <conditionalFormatting sqref="AD4">
    <cfRule type="expression" dxfId="1180" priority="224">
      <formula>WEEKDAY(AF$2,2)=7</formula>
    </cfRule>
  </conditionalFormatting>
  <conditionalFormatting sqref="AH53:AI53">
    <cfRule type="expression" dxfId="1179" priority="225">
      <formula>WEEKDAY(#REF!,2)=2</formula>
    </cfRule>
  </conditionalFormatting>
  <conditionalFormatting sqref="AQ55:AQ60">
    <cfRule type="containsText" dxfId="1178" priority="154" operator="containsText" text="JDF">
      <formula>NOT(ISERROR(SEARCH("JDF",#REF!)))</formula>
    </cfRule>
  </conditionalFormatting>
  <conditionalFormatting sqref="AQ55:AQ60">
    <cfRule type="containsText" dxfId="1177" priority="155" operator="containsText" text="CF">
      <formula>NOT(ISERROR(SEARCH("CF",#REF!)))</formula>
    </cfRule>
    <cfRule type="containsText" dxfId="1176" priority="156" operator="containsText" text="RC">
      <formula>NOT(ISERROR(SEARCH("RC",#REF!)))</formula>
    </cfRule>
    <cfRule type="containsText" dxfId="1175" priority="157" operator="containsText" text="RTT">
      <formula>NOT(ISERROR(SEARCH("RTT",#REF!)))</formula>
    </cfRule>
    <cfRule type="containsText" dxfId="1174" priority="158" operator="containsText" text="RF">
      <formula>NOT(ISERROR(SEARCH("RF",#REF!)))</formula>
    </cfRule>
    <cfRule type="containsText" dxfId="1173" priority="159" operator="containsText" text="FR">
      <formula>NOT(ISERROR(SEARCH("FR",#REF!)))</formula>
    </cfRule>
    <cfRule type="containsText" dxfId="1172" priority="160" operator="containsText" text="HS">
      <formula>NOT(ISERROR(SEARCH("HS",#REF!)))</formula>
    </cfRule>
    <cfRule type="containsText" dxfId="1171" priority="161" operator="containsText" text="CA">
      <formula>NOT(ISERROR(SEARCH("CA",#REF!)))</formula>
    </cfRule>
    <cfRule type="containsText" dxfId="1170" priority="162" operator="containsText" text="RH">
      <formula>NOT(ISERROR(SEARCH("RH",#REF!)))</formula>
    </cfRule>
  </conditionalFormatting>
  <conditionalFormatting sqref="AL51 AM5:AR5 AM6:AM50 AO6:AR50">
    <cfRule type="cellIs" dxfId="1169" priority="134" operator="equal">
      <formula>27</formula>
    </cfRule>
    <cfRule type="containsText" dxfId="1168" priority="135" operator="containsText" text="JSR">
      <formula>NOT(ISERROR(SEARCH("JSR",AL5)))</formula>
    </cfRule>
    <cfRule type="containsText" dxfId="1167" priority="136" operator="containsText" text="JS">
      <formula>NOT(ISERROR(SEARCH("JS",AL5)))</formula>
    </cfRule>
    <cfRule type="containsText" dxfId="1166" priority="137" operator="containsText" text="RTP">
      <formula>NOT(ISERROR(SEARCH("RTP",AL5)))</formula>
    </cfRule>
    <cfRule type="containsText" dxfId="1165" priority="138" operator="containsText" text="RTJ">
      <formula>NOT(ISERROR(SEARCH("RTJ",AL5)))</formula>
    </cfRule>
    <cfRule type="containsText" dxfId="1164" priority="139" operator="containsText" text="RTT">
      <formula>NOT(ISERROR(SEARCH("RTT",AL5)))</formula>
    </cfRule>
    <cfRule type="containsText" dxfId="1163" priority="140" operator="containsText" text="RF">
      <formula>NOT(ISERROR(SEARCH("RF",AL5)))</formula>
    </cfRule>
    <cfRule type="containsText" dxfId="1162" priority="141" operator="containsText" text="RC">
      <formula>NOT(ISERROR(SEARCH("RC",AL5)))</formula>
    </cfRule>
    <cfRule type="containsText" dxfId="1161" priority="142" operator="containsText" text="NM">
      <formula>NOT(ISERROR(SEARCH("NM",AL5)))</formula>
    </cfRule>
    <cfRule type="containsText" dxfId="1160" priority="143" operator="containsText" text="JDF">
      <formula>NOT(ISERROR(SEARCH("JDF",AL5)))</formula>
    </cfRule>
    <cfRule type="containsText" dxfId="1159" priority="144" operator="containsText" text="HSM">
      <formula>NOT(ISERROR(SEARCH("HSM",AL5)))</formula>
    </cfRule>
    <cfRule type="containsText" dxfId="1158" priority="145" operator="containsText" text="HS">
      <formula>NOT(ISERROR(SEARCH("HS",AL5)))</formula>
    </cfRule>
    <cfRule type="containsText" dxfId="1157" priority="146" operator="containsText" text="FR">
      <formula>NOT(ISERROR(SEARCH("FR",AL5)))</formula>
    </cfRule>
    <cfRule type="containsText" dxfId="1156" priority="147" operator="containsText" text="CFS">
      <formula>NOT(ISERROR(SEARCH("CFS",AL5)))</formula>
    </cfRule>
    <cfRule type="containsText" dxfId="1155" priority="148" operator="containsText" text="CFJ">
      <formula>NOT(ISERROR(SEARCH("CFJ",AL5)))</formula>
    </cfRule>
    <cfRule type="containsText" dxfId="1154" priority="149" operator="containsText" text="CAR">
      <formula>NOT(ISERROR(SEARCH("CAR",AL5)))</formula>
    </cfRule>
    <cfRule type="containsText" dxfId="1153" priority="150" operator="containsText" text="CAM">
      <formula>NOT(ISERROR(SEARCH("CAM",AL5)))</formula>
    </cfRule>
    <cfRule type="containsText" dxfId="1152" priority="151" operator="containsText" text="CA">
      <formula>NOT(ISERROR(SEARCH("CA",AL5)))</formula>
    </cfRule>
    <cfRule type="containsText" dxfId="1151" priority="152" operator="containsText" text="AAS">
      <formula>NOT(ISERROR(SEARCH("AAS",AL5)))</formula>
    </cfRule>
    <cfRule type="containsText" dxfId="1150" priority="153" operator="containsText" text="RH">
      <formula>NOT(ISERROR(SEARCH("RH",AL5)))</formula>
    </cfRule>
  </conditionalFormatting>
  <conditionalFormatting sqref="BB51">
    <cfRule type="cellIs" dxfId="1149" priority="94" operator="equal">
      <formula>27</formula>
    </cfRule>
    <cfRule type="containsText" dxfId="1148" priority="95" operator="containsText" text="JSR">
      <formula>NOT(ISERROR(SEARCH("JSR",BB51)))</formula>
    </cfRule>
    <cfRule type="containsText" dxfId="1147" priority="96" operator="containsText" text="JS">
      <formula>NOT(ISERROR(SEARCH("JS",BB51)))</formula>
    </cfRule>
    <cfRule type="containsText" dxfId="1146" priority="97" operator="containsText" text="RTP">
      <formula>NOT(ISERROR(SEARCH("RTP",BB51)))</formula>
    </cfRule>
    <cfRule type="containsText" dxfId="1145" priority="98" operator="containsText" text="RTJ">
      <formula>NOT(ISERROR(SEARCH("RTJ",BB51)))</formula>
    </cfRule>
    <cfRule type="containsText" dxfId="1144" priority="99" operator="containsText" text="RTT">
      <formula>NOT(ISERROR(SEARCH("RTT",BB51)))</formula>
    </cfRule>
    <cfRule type="containsText" dxfId="1143" priority="100" operator="containsText" text="RF">
      <formula>NOT(ISERROR(SEARCH("RF",BB51)))</formula>
    </cfRule>
    <cfRule type="containsText" dxfId="1142" priority="101" operator="containsText" text="RC">
      <formula>NOT(ISERROR(SEARCH("RC",BB51)))</formula>
    </cfRule>
    <cfRule type="containsText" dxfId="1141" priority="102" operator="containsText" text="NM">
      <formula>NOT(ISERROR(SEARCH("NM",BB51)))</formula>
    </cfRule>
    <cfRule type="containsText" dxfId="1140" priority="103" operator="containsText" text="JDF">
      <formula>NOT(ISERROR(SEARCH("JDF",BB51)))</formula>
    </cfRule>
    <cfRule type="containsText" dxfId="1139" priority="104" operator="containsText" text="HSM">
      <formula>NOT(ISERROR(SEARCH("HSM",BB51)))</formula>
    </cfRule>
    <cfRule type="containsText" dxfId="1138" priority="105" operator="containsText" text="HS">
      <formula>NOT(ISERROR(SEARCH("HS",BB51)))</formula>
    </cfRule>
    <cfRule type="containsText" dxfId="1137" priority="106" operator="containsText" text="FR">
      <formula>NOT(ISERROR(SEARCH("FR",BB51)))</formula>
    </cfRule>
    <cfRule type="containsText" dxfId="1136" priority="107" operator="containsText" text="CFS">
      <formula>NOT(ISERROR(SEARCH("CFS",BB51)))</formula>
    </cfRule>
    <cfRule type="containsText" dxfId="1135" priority="108" operator="containsText" text="CFJ">
      <formula>NOT(ISERROR(SEARCH("CFJ",BB51)))</formula>
    </cfRule>
    <cfRule type="containsText" dxfId="1134" priority="109" operator="containsText" text="CAR">
      <formula>NOT(ISERROR(SEARCH("CAR",BB51)))</formula>
    </cfRule>
    <cfRule type="containsText" dxfId="1133" priority="110" operator="containsText" text="CAM">
      <formula>NOT(ISERROR(SEARCH("CAM",BB51)))</formula>
    </cfRule>
    <cfRule type="containsText" dxfId="1132" priority="111" operator="containsText" text="CA">
      <formula>NOT(ISERROR(SEARCH("CA",BB51)))</formula>
    </cfRule>
    <cfRule type="containsText" dxfId="1131" priority="112" operator="containsText" text="AAS">
      <formula>NOT(ISERROR(SEARCH("AAS",BB51)))</formula>
    </cfRule>
    <cfRule type="containsText" dxfId="1130" priority="113" operator="containsText" text="RH">
      <formula>NOT(ISERROR(SEARCH("RH",BB51)))</formula>
    </cfRule>
  </conditionalFormatting>
  <conditionalFormatting sqref="C5:C28 C30:C50">
    <cfRule type="expression" dxfId="1129" priority="93">
      <formula>WEEKDAY(E$1,2)=2</formula>
    </cfRule>
  </conditionalFormatting>
  <conditionalFormatting sqref="C48">
    <cfRule type="expression" dxfId="1128" priority="92">
      <formula>WEEKDAY(E$1,2)=2</formula>
    </cfRule>
  </conditionalFormatting>
  <conditionalFormatting sqref="C50">
    <cfRule type="expression" dxfId="1127" priority="91">
      <formula>WEEKDAY(E$1,2)=2</formula>
    </cfRule>
  </conditionalFormatting>
  <conditionalFormatting sqref="C47">
    <cfRule type="expression" dxfId="1126" priority="90">
      <formula>WEEKDAY(E$1,2)=2</formula>
    </cfRule>
  </conditionalFormatting>
  <conditionalFormatting sqref="C49">
    <cfRule type="expression" dxfId="1125" priority="89">
      <formula>WEEKDAY(E$1,2)=2</formula>
    </cfRule>
  </conditionalFormatting>
  <conditionalFormatting sqref="C48">
    <cfRule type="expression" dxfId="1124" priority="88">
      <formula>WEEKDAY(E$1,2)=2</formula>
    </cfRule>
  </conditionalFormatting>
  <conditionalFormatting sqref="C49">
    <cfRule type="expression" dxfId="1123" priority="87">
      <formula>WEEKDAY(E$1,2)=2</formula>
    </cfRule>
  </conditionalFormatting>
  <conditionalFormatting sqref="C29">
    <cfRule type="expression" dxfId="1122" priority="86">
      <formula>WEEKDAY(E$1,2)=2</formula>
    </cfRule>
  </conditionalFormatting>
  <conditionalFormatting sqref="AG2:AG3">
    <cfRule type="expression" dxfId="1121" priority="73">
      <formula>WEEKDAY(AH$2,2)=7</formula>
    </cfRule>
  </conditionalFormatting>
  <conditionalFormatting sqref="AG2:AI3">
    <cfRule type="containsText" dxfId="1120" priority="75" operator="containsText" text="CF">
      <formula>NOT(ISERROR(SEARCH("CF",#REF!)))</formula>
    </cfRule>
    <cfRule type="containsText" dxfId="1119" priority="76" operator="containsText" text="RC">
      <formula>NOT(ISERROR(SEARCH("RC",#REF!)))</formula>
    </cfRule>
    <cfRule type="containsText" dxfId="1118" priority="77" operator="containsText" text="RTT">
      <formula>NOT(ISERROR(SEARCH("RTT",#REF!)))</formula>
    </cfRule>
    <cfRule type="containsText" dxfId="1117" priority="78" operator="containsText" text="RF">
      <formula>NOT(ISERROR(SEARCH("RF",#REF!)))</formula>
    </cfRule>
    <cfRule type="containsText" dxfId="1116" priority="79" operator="containsText" text="FR">
      <formula>NOT(ISERROR(SEARCH("FR",#REF!)))</formula>
    </cfRule>
    <cfRule type="containsText" dxfId="1115" priority="80" operator="containsText" text="HS">
      <formula>NOT(ISERROR(SEARCH("HS",#REF!)))</formula>
    </cfRule>
    <cfRule type="containsText" dxfId="1114" priority="81" operator="containsText" text="CA">
      <formula>NOT(ISERROR(SEARCH("CA",#REF!)))</formula>
    </cfRule>
    <cfRule type="containsText" dxfId="1113" priority="82" operator="containsText" text="RH">
      <formula>NOT(ISERROR(SEARCH("RH",#REF!)))</formula>
    </cfRule>
  </conditionalFormatting>
  <conditionalFormatting sqref="AG2:AI3">
    <cfRule type="containsText" dxfId="1112" priority="74" operator="containsText" text="JDF">
      <formula>NOT(ISERROR(SEARCH("JDF",#REF!)))</formula>
    </cfRule>
  </conditionalFormatting>
  <conditionalFormatting sqref="AH2:AI2">
    <cfRule type="duplicateValues" dxfId="1111" priority="83"/>
  </conditionalFormatting>
  <conditionalFormatting sqref="AG2:AI3">
    <cfRule type="expression" dxfId="1110" priority="84">
      <formula>WEEKDAY(#REF!,2)=2</formula>
    </cfRule>
  </conditionalFormatting>
  <conditionalFormatting sqref="AH2:AI3">
    <cfRule type="expression" dxfId="1109" priority="85">
      <formula>WEEKDAY(#REF!,2)=7</formula>
    </cfRule>
  </conditionalFormatting>
  <conditionalFormatting sqref="AG16:AI39 AG5:AG15 AI5:AI15 AG49:AI50 AG40:AG48 AI40:AI48">
    <cfRule type="cellIs" dxfId="1108" priority="53" operator="equal">
      <formula>27</formula>
    </cfRule>
    <cfRule type="containsText" dxfId="1107" priority="54" operator="containsText" text="JSR">
      <formula>NOT(ISERROR(SEARCH("JSR",AG5)))</formula>
    </cfRule>
    <cfRule type="containsText" dxfId="1106" priority="55" operator="containsText" text="JS">
      <formula>NOT(ISERROR(SEARCH("JS",AG5)))</formula>
    </cfRule>
    <cfRule type="containsText" dxfId="1105" priority="56" operator="containsText" text="RTP">
      <formula>NOT(ISERROR(SEARCH("RTP",AG5)))</formula>
    </cfRule>
    <cfRule type="containsText" dxfId="1104" priority="57" operator="containsText" text="RTJ">
      <formula>NOT(ISERROR(SEARCH("RTJ",AG5)))</formula>
    </cfRule>
    <cfRule type="containsText" dxfId="1103" priority="58" operator="containsText" text="RTT">
      <formula>NOT(ISERROR(SEARCH("RTT",AG5)))</formula>
    </cfRule>
    <cfRule type="containsText" dxfId="1102" priority="59" operator="containsText" text="RF">
      <formula>NOT(ISERROR(SEARCH("RF",AG5)))</formula>
    </cfRule>
    <cfRule type="containsText" dxfId="1101" priority="60" operator="containsText" text="RC">
      <formula>NOT(ISERROR(SEARCH("RC",AG5)))</formula>
    </cfRule>
    <cfRule type="containsText" dxfId="1100" priority="61" operator="containsText" text="NM">
      <formula>NOT(ISERROR(SEARCH("NM",AG5)))</formula>
    </cfRule>
    <cfRule type="containsText" dxfId="1099" priority="62" operator="containsText" text="JDF">
      <formula>NOT(ISERROR(SEARCH("JDF",AG5)))</formula>
    </cfRule>
    <cfRule type="containsText" dxfId="1098" priority="63" operator="containsText" text="HSM">
      <formula>NOT(ISERROR(SEARCH("HSM",AG5)))</formula>
    </cfRule>
    <cfRule type="containsText" dxfId="1097" priority="64" operator="containsText" text="HS">
      <formula>NOT(ISERROR(SEARCH("HS",AG5)))</formula>
    </cfRule>
    <cfRule type="containsText" dxfId="1096" priority="65" operator="containsText" text="FR">
      <formula>NOT(ISERROR(SEARCH("FR",AG5)))</formula>
    </cfRule>
    <cfRule type="containsText" dxfId="1095" priority="66" operator="containsText" text="CFS">
      <formula>NOT(ISERROR(SEARCH("CFS",AG5)))</formula>
    </cfRule>
    <cfRule type="containsText" dxfId="1094" priority="67" operator="containsText" text="CFJ">
      <formula>NOT(ISERROR(SEARCH("CFJ",AG5)))</formula>
    </cfRule>
    <cfRule type="containsText" dxfId="1093" priority="68" operator="containsText" text="CAR">
      <formula>NOT(ISERROR(SEARCH("CAR",AG5)))</formula>
    </cfRule>
    <cfRule type="containsText" dxfId="1092" priority="69" operator="containsText" text="CAM">
      <formula>NOT(ISERROR(SEARCH("CAM",AG5)))</formula>
    </cfRule>
    <cfRule type="containsText" dxfId="1091" priority="70" operator="containsText" text="CA">
      <formula>NOT(ISERROR(SEARCH("CA",AG5)))</formula>
    </cfRule>
    <cfRule type="containsText" dxfId="1090" priority="71" operator="containsText" text="AAS">
      <formula>NOT(ISERROR(SEARCH("AAS",AG5)))</formula>
    </cfRule>
    <cfRule type="containsText" dxfId="1089" priority="72" operator="containsText" text="RH">
      <formula>NOT(ISERROR(SEARCH("RH",AG5)))</formula>
    </cfRule>
  </conditionalFormatting>
  <conditionalFormatting sqref="AK5:AK50">
    <cfRule type="cellIs" dxfId="1088" priority="52" operator="lessThan">
      <formula>0</formula>
    </cfRule>
  </conditionalFormatting>
  <conditionalFormatting sqref="AM5">
    <cfRule type="cellIs" dxfId="1087" priority="51" operator="lessThan">
      <formula>0</formula>
    </cfRule>
  </conditionalFormatting>
  <conditionalFormatting sqref="AM6:AM50">
    <cfRule type="cellIs" dxfId="1086" priority="50" operator="lessThan">
      <formula>0</formula>
    </cfRule>
  </conditionalFormatting>
  <conditionalFormatting sqref="AH5:AH15">
    <cfRule type="cellIs" dxfId="1085" priority="30" operator="equal">
      <formula>27</formula>
    </cfRule>
    <cfRule type="containsText" dxfId="1084" priority="31" operator="containsText" text="JSR">
      <formula>NOT(ISERROR(SEARCH("JSR",AH5)))</formula>
    </cfRule>
    <cfRule type="containsText" dxfId="1083" priority="32" operator="containsText" text="JS">
      <formula>NOT(ISERROR(SEARCH("JS",AH5)))</formula>
    </cfRule>
    <cfRule type="containsText" dxfId="1082" priority="33" operator="containsText" text="RTP">
      <formula>NOT(ISERROR(SEARCH("RTP",AH5)))</formula>
    </cfRule>
    <cfRule type="containsText" dxfId="1081" priority="34" operator="containsText" text="RTJ">
      <formula>NOT(ISERROR(SEARCH("RTJ",AH5)))</formula>
    </cfRule>
    <cfRule type="containsText" dxfId="1080" priority="35" operator="containsText" text="RTT">
      <formula>NOT(ISERROR(SEARCH("RTT",AH5)))</formula>
    </cfRule>
    <cfRule type="containsText" dxfId="1079" priority="36" operator="containsText" text="RF">
      <formula>NOT(ISERROR(SEARCH("RF",AH5)))</formula>
    </cfRule>
    <cfRule type="containsText" dxfId="1078" priority="37" operator="containsText" text="RC">
      <formula>NOT(ISERROR(SEARCH("RC",AH5)))</formula>
    </cfRule>
    <cfRule type="containsText" dxfId="1077" priority="38" operator="containsText" text="NM">
      <formula>NOT(ISERROR(SEARCH("NM",AH5)))</formula>
    </cfRule>
    <cfRule type="containsText" dxfId="1076" priority="39" operator="containsText" text="JDF">
      <formula>NOT(ISERROR(SEARCH("JDF",AH5)))</formula>
    </cfRule>
    <cfRule type="containsText" dxfId="1075" priority="40" operator="containsText" text="HSM">
      <formula>NOT(ISERROR(SEARCH("HSM",AH5)))</formula>
    </cfRule>
    <cfRule type="containsText" dxfId="1074" priority="41" operator="containsText" text="HS">
      <formula>NOT(ISERROR(SEARCH("HS",AH5)))</formula>
    </cfRule>
    <cfRule type="containsText" dxfId="1073" priority="42" operator="containsText" text="FR">
      <formula>NOT(ISERROR(SEARCH("FR",AH5)))</formula>
    </cfRule>
    <cfRule type="containsText" dxfId="1072" priority="43" operator="containsText" text="CFS">
      <formula>NOT(ISERROR(SEARCH("CFS",AH5)))</formula>
    </cfRule>
    <cfRule type="containsText" dxfId="1071" priority="44" operator="containsText" text="CFJ">
      <formula>NOT(ISERROR(SEARCH("CFJ",AH5)))</formula>
    </cfRule>
    <cfRule type="containsText" dxfId="1070" priority="45" operator="containsText" text="CAR">
      <formula>NOT(ISERROR(SEARCH("CAR",AH5)))</formula>
    </cfRule>
    <cfRule type="containsText" dxfId="1069" priority="46" operator="containsText" text="CAM">
      <formula>NOT(ISERROR(SEARCH("CAM",AH5)))</formula>
    </cfRule>
    <cfRule type="containsText" dxfId="1068" priority="47" operator="containsText" text="CA">
      <formula>NOT(ISERROR(SEARCH("CA",AH5)))</formula>
    </cfRule>
    <cfRule type="containsText" dxfId="1067" priority="48" operator="containsText" text="AAS">
      <formula>NOT(ISERROR(SEARCH("AAS",AH5)))</formula>
    </cfRule>
    <cfRule type="containsText" dxfId="1066" priority="49" operator="containsText" text="RH">
      <formula>NOT(ISERROR(SEARCH("RH",AH5)))</formula>
    </cfRule>
  </conditionalFormatting>
  <conditionalFormatting sqref="AH40:AH48">
    <cfRule type="cellIs" dxfId="1065" priority="10" operator="equal">
      <formula>27</formula>
    </cfRule>
    <cfRule type="containsText" dxfId="1064" priority="11" operator="containsText" text="JSR">
      <formula>NOT(ISERROR(SEARCH("JSR",AH40)))</formula>
    </cfRule>
    <cfRule type="containsText" dxfId="1063" priority="12" operator="containsText" text="JS">
      <formula>NOT(ISERROR(SEARCH("JS",AH40)))</formula>
    </cfRule>
    <cfRule type="containsText" dxfId="1062" priority="13" operator="containsText" text="RTP">
      <formula>NOT(ISERROR(SEARCH("RTP",AH40)))</formula>
    </cfRule>
    <cfRule type="containsText" dxfId="1061" priority="14" operator="containsText" text="RTJ">
      <formula>NOT(ISERROR(SEARCH("RTJ",AH40)))</formula>
    </cfRule>
    <cfRule type="containsText" dxfId="1060" priority="15" operator="containsText" text="RTT">
      <formula>NOT(ISERROR(SEARCH("RTT",AH40)))</formula>
    </cfRule>
    <cfRule type="containsText" dxfId="1059" priority="16" operator="containsText" text="RF">
      <formula>NOT(ISERROR(SEARCH("RF",AH40)))</formula>
    </cfRule>
    <cfRule type="containsText" dxfId="1058" priority="17" operator="containsText" text="RC">
      <formula>NOT(ISERROR(SEARCH("RC",AH40)))</formula>
    </cfRule>
    <cfRule type="containsText" dxfId="1057" priority="18" operator="containsText" text="NM">
      <formula>NOT(ISERROR(SEARCH("NM",AH40)))</formula>
    </cfRule>
    <cfRule type="containsText" dxfId="1056" priority="19" operator="containsText" text="JDF">
      <formula>NOT(ISERROR(SEARCH("JDF",AH40)))</formula>
    </cfRule>
    <cfRule type="containsText" dxfId="1055" priority="20" operator="containsText" text="HSM">
      <formula>NOT(ISERROR(SEARCH("HSM",AH40)))</formula>
    </cfRule>
    <cfRule type="containsText" dxfId="1054" priority="21" operator="containsText" text="HS">
      <formula>NOT(ISERROR(SEARCH("HS",AH40)))</formula>
    </cfRule>
    <cfRule type="containsText" dxfId="1053" priority="22" operator="containsText" text="FR">
      <formula>NOT(ISERROR(SEARCH("FR",AH40)))</formula>
    </cfRule>
    <cfRule type="containsText" dxfId="1052" priority="23" operator="containsText" text="CFS">
      <formula>NOT(ISERROR(SEARCH("CFS",AH40)))</formula>
    </cfRule>
    <cfRule type="containsText" dxfId="1051" priority="24" operator="containsText" text="CFJ">
      <formula>NOT(ISERROR(SEARCH("CFJ",AH40)))</formula>
    </cfRule>
    <cfRule type="containsText" dxfId="1050" priority="25" operator="containsText" text="CAR">
      <formula>NOT(ISERROR(SEARCH("CAR",AH40)))</formula>
    </cfRule>
    <cfRule type="containsText" dxfId="1049" priority="26" operator="containsText" text="CAM">
      <formula>NOT(ISERROR(SEARCH("CAM",AH40)))</formula>
    </cfRule>
    <cfRule type="containsText" dxfId="1048" priority="27" operator="containsText" text="CA">
      <formula>NOT(ISERROR(SEARCH("CA",AH40)))</formula>
    </cfRule>
    <cfRule type="containsText" dxfId="1047" priority="28" operator="containsText" text="AAS">
      <formula>NOT(ISERROR(SEARCH("AAS",AH40)))</formula>
    </cfRule>
    <cfRule type="containsText" dxfId="1046" priority="29" operator="containsText" text="RH">
      <formula>NOT(ISERROR(SEARCH("RH",AH40)))</formula>
    </cfRule>
  </conditionalFormatting>
  <conditionalFormatting sqref="D82:U83">
    <cfRule type="containsText" dxfId="1045" priority="1" operator="containsText" text="CF">
      <formula>NOT(ISERROR(SEARCH("CF",#REF!)))</formula>
    </cfRule>
    <cfRule type="containsText" dxfId="1044" priority="2" operator="containsText" text="RC">
      <formula>NOT(ISERROR(SEARCH("RC",#REF!)))</formula>
    </cfRule>
    <cfRule type="containsText" dxfId="1043" priority="3" operator="containsText" text="RTT">
      <formula>NOT(ISERROR(SEARCH("RTT",#REF!)))</formula>
    </cfRule>
    <cfRule type="containsText" dxfId="1042" priority="4" operator="containsText" text="RF">
      <formula>NOT(ISERROR(SEARCH("RF",#REF!)))</formula>
    </cfRule>
    <cfRule type="containsText" dxfId="1041" priority="5" operator="containsText" text="FR">
      <formula>NOT(ISERROR(SEARCH("FR",#REF!)))</formula>
    </cfRule>
    <cfRule type="containsText" dxfId="1040" priority="6" operator="containsText" text="HS">
      <formula>NOT(ISERROR(SEARCH("HS",#REF!)))</formula>
    </cfRule>
    <cfRule type="containsText" dxfId="1039" priority="7" operator="containsText" text="CA">
      <formula>NOT(ISERROR(SEARCH("CA",#REF!)))</formula>
    </cfRule>
    <cfRule type="containsText" dxfId="1038" priority="8" operator="containsText" text="RH">
      <formula>NOT(ISERROR(SEARCH("RH",#REF!)))</formula>
    </cfRule>
  </conditionalFormatting>
  <conditionalFormatting sqref="D82:U83">
    <cfRule type="containsText" dxfId="1037" priority="9" operator="containsText" text="JDF">
      <formula>NOT(ISERROR(SEARCH("JDF",#REF!)))</formula>
    </cfRule>
  </conditionalFormatting>
  <printOptions horizontalCentered="1" verticalCentered="1"/>
  <pageMargins left="0.11811023622047245" right="0.11811023622047245" top="0.35433070866141736" bottom="0.15748031496062992" header="0.31496062992125984" footer="0.31496062992125984"/>
  <pageSetup paperSize="8" scale="145" fitToWidth="0" orientation="landscape" r:id="rId1"/>
  <headerFooter scaleWithDoc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1" r:id="rId4" name="Button 1">
              <controlPr defaultSize="0" print="0" autoFill="0" autoPict="0" macro="[0]!Doublons">
                <anchor moveWithCells="1" sizeWithCells="1">
                  <from>
                    <xdr:col>9</xdr:col>
                    <xdr:colOff>123825</xdr:colOff>
                    <xdr:row>0</xdr:row>
                    <xdr:rowOff>0</xdr:rowOff>
                  </from>
                  <to>
                    <xdr:col>20</xdr:col>
                    <xdr:colOff>9525</xdr:colOff>
                    <xdr:row>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2" r:id="rId5" name="Button 2">
              <controlPr defaultSize="0" print="0" autoFill="0" autoPict="0" macro="[0]!Bouton7_Cliquer">
                <anchor moveWithCells="1" sizeWithCells="1">
                  <from>
                    <xdr:col>3</xdr:col>
                    <xdr:colOff>0</xdr:colOff>
                    <xdr:row>0</xdr:row>
                    <xdr:rowOff>28575</xdr:rowOff>
                  </from>
                  <to>
                    <xdr:col>9</xdr:col>
                    <xdr:colOff>133350</xdr:colOff>
                    <xdr:row>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3" r:id="rId6" name="Button 3">
              <controlPr defaultSize="0" print="0" autoFill="0" autoPict="0" macro="[0]!Bouton8_Cliquer">
                <anchor moveWithCells="1" sizeWithCells="1">
                  <from>
                    <xdr:col>26</xdr:col>
                    <xdr:colOff>76200</xdr:colOff>
                    <xdr:row>0</xdr:row>
                    <xdr:rowOff>0</xdr:rowOff>
                  </from>
                  <to>
                    <xdr:col>31</xdr:col>
                    <xdr:colOff>285750</xdr:colOff>
                    <xdr:row>0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4" r:id="rId7" name="Button 4">
              <controlPr defaultSize="0" print="0" autoFill="0" autoPict="0" macro="[0]!Bouton9_Cliquer">
                <anchor moveWithCells="1" sizeWithCells="1">
                  <from>
                    <xdr:col>20</xdr:col>
                    <xdr:colOff>47625</xdr:colOff>
                    <xdr:row>0</xdr:row>
                    <xdr:rowOff>0</xdr:rowOff>
                  </from>
                  <to>
                    <xdr:col>26</xdr:col>
                    <xdr:colOff>66675</xdr:colOff>
                    <xdr:row>0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:AAI89"/>
  <sheetViews>
    <sheetView zoomScaleNormal="100" workbookViewId="0">
      <selection activeCell="C5" sqref="C5:C50"/>
    </sheetView>
  </sheetViews>
  <sheetFormatPr baseColWidth="10" defaultRowHeight="15" x14ac:dyDescent="0.25"/>
  <cols>
    <col min="1" max="1" width="26.85546875" customWidth="1"/>
    <col min="2" max="2" width="3.7109375" customWidth="1"/>
    <col min="3" max="3" width="18.140625" customWidth="1"/>
    <col min="4" max="4" width="4.28515625" customWidth="1"/>
    <col min="5" max="5" width="4.85546875" customWidth="1"/>
    <col min="6" max="6" width="3.42578125" customWidth="1"/>
    <col min="7" max="7" width="4.42578125" customWidth="1"/>
    <col min="8" max="9" width="3.42578125" style="1" customWidth="1"/>
    <col min="10" max="10" width="4.28515625" customWidth="1"/>
    <col min="11" max="11" width="4.140625" customWidth="1"/>
    <col min="12" max="13" width="3.42578125" customWidth="1"/>
    <col min="14" max="14" width="4.42578125" customWidth="1"/>
    <col min="15" max="16" width="3.42578125" style="1" customWidth="1"/>
    <col min="17" max="17" width="4.85546875" customWidth="1"/>
    <col min="18" max="18" width="4" customWidth="1"/>
    <col min="19" max="20" width="3.42578125" customWidth="1"/>
    <col min="21" max="21" width="5.28515625" customWidth="1"/>
    <col min="22" max="23" width="3.42578125" style="1" customWidth="1"/>
    <col min="24" max="24" width="4.42578125" customWidth="1"/>
    <col min="25" max="25" width="4.28515625" customWidth="1"/>
    <col min="26" max="27" width="3.42578125" customWidth="1"/>
    <col min="28" max="28" width="4.28515625" customWidth="1"/>
    <col min="29" max="30" width="3.42578125" style="1" customWidth="1"/>
    <col min="31" max="33" width="4.42578125" customWidth="1"/>
    <col min="34" max="34" width="5.42578125" customWidth="1"/>
    <col min="35" max="35" width="2" style="6" customWidth="1"/>
    <col min="36" max="39" width="7.42578125" customWidth="1"/>
    <col min="40" max="40" width="2.140625" customWidth="1"/>
    <col min="41" max="63" width="7.42578125" customWidth="1"/>
  </cols>
  <sheetData>
    <row r="1" spans="1:711" ht="32.25" customHeight="1" thickBot="1" x14ac:dyDescent="0.3">
      <c r="A1" s="288" t="s">
        <v>77</v>
      </c>
      <c r="B1" s="289"/>
      <c r="C1" s="290"/>
      <c r="AJ1" s="125" t="s">
        <v>87</v>
      </c>
      <c r="AK1" s="100"/>
      <c r="AL1" s="100"/>
      <c r="AM1" s="102"/>
      <c r="AN1" s="254"/>
      <c r="AO1" s="259" t="s">
        <v>88</v>
      </c>
      <c r="AP1" s="260"/>
      <c r="AQ1" s="260"/>
      <c r="AR1" s="260"/>
      <c r="AS1" s="260"/>
      <c r="AT1" s="260"/>
      <c r="AU1" s="260"/>
      <c r="AV1" s="260"/>
      <c r="AW1" s="260"/>
      <c r="AX1" s="260"/>
      <c r="AY1" s="260"/>
      <c r="AZ1" s="260"/>
      <c r="BA1" s="260"/>
      <c r="BB1" s="260"/>
      <c r="BC1" s="261"/>
    </row>
    <row r="2" spans="1:711" ht="15" customHeight="1" thickBot="1" x14ac:dyDescent="0.3">
      <c r="A2" s="265" t="s">
        <v>34</v>
      </c>
      <c r="B2" s="267"/>
      <c r="C2" s="269">
        <v>44044</v>
      </c>
      <c r="D2" s="53">
        <f>C2</f>
        <v>44044</v>
      </c>
      <c r="E2" s="54">
        <f>D2+1</f>
        <v>44045</v>
      </c>
      <c r="F2" s="54">
        <f t="shared" ref="F2:AH2" si="0">E2+1</f>
        <v>44046</v>
      </c>
      <c r="G2" s="54">
        <f t="shared" si="0"/>
        <v>44047</v>
      </c>
      <c r="H2" s="54">
        <f t="shared" si="0"/>
        <v>44048</v>
      </c>
      <c r="I2" s="54">
        <f t="shared" si="0"/>
        <v>44049</v>
      </c>
      <c r="J2" s="54">
        <f t="shared" si="0"/>
        <v>44050</v>
      </c>
      <c r="K2" s="54">
        <f t="shared" si="0"/>
        <v>44051</v>
      </c>
      <c r="L2" s="54">
        <f t="shared" si="0"/>
        <v>44052</v>
      </c>
      <c r="M2" s="54">
        <f t="shared" si="0"/>
        <v>44053</v>
      </c>
      <c r="N2" s="54">
        <f t="shared" si="0"/>
        <v>44054</v>
      </c>
      <c r="O2" s="54">
        <f t="shared" si="0"/>
        <v>44055</v>
      </c>
      <c r="P2" s="54">
        <f t="shared" si="0"/>
        <v>44056</v>
      </c>
      <c r="Q2" s="54">
        <f t="shared" si="0"/>
        <v>44057</v>
      </c>
      <c r="R2" s="54">
        <f t="shared" si="0"/>
        <v>44058</v>
      </c>
      <c r="S2" s="54">
        <f t="shared" si="0"/>
        <v>44059</v>
      </c>
      <c r="T2" s="54">
        <f t="shared" si="0"/>
        <v>44060</v>
      </c>
      <c r="U2" s="54">
        <f t="shared" si="0"/>
        <v>44061</v>
      </c>
      <c r="V2" s="54">
        <f t="shared" si="0"/>
        <v>44062</v>
      </c>
      <c r="W2" s="54">
        <f t="shared" si="0"/>
        <v>44063</v>
      </c>
      <c r="X2" s="54">
        <f t="shared" si="0"/>
        <v>44064</v>
      </c>
      <c r="Y2" s="54">
        <f t="shared" si="0"/>
        <v>44065</v>
      </c>
      <c r="Z2" s="54">
        <f t="shared" si="0"/>
        <v>44066</v>
      </c>
      <c r="AA2" s="54">
        <f t="shared" si="0"/>
        <v>44067</v>
      </c>
      <c r="AB2" s="54">
        <f t="shared" si="0"/>
        <v>44068</v>
      </c>
      <c r="AC2" s="54">
        <f t="shared" si="0"/>
        <v>44069</v>
      </c>
      <c r="AD2" s="54">
        <f t="shared" si="0"/>
        <v>44070</v>
      </c>
      <c r="AE2" s="54">
        <f t="shared" si="0"/>
        <v>44071</v>
      </c>
      <c r="AF2" s="104">
        <f t="shared" si="0"/>
        <v>44072</v>
      </c>
      <c r="AG2" s="104">
        <f t="shared" si="0"/>
        <v>44073</v>
      </c>
      <c r="AH2" s="176">
        <f t="shared" si="0"/>
        <v>44074</v>
      </c>
      <c r="AI2" s="126"/>
      <c r="AJ2" s="66" t="s">
        <v>55</v>
      </c>
      <c r="AK2" s="70" t="s">
        <v>70</v>
      </c>
      <c r="AL2" s="71" t="s">
        <v>57</v>
      </c>
      <c r="AM2" s="72" t="s">
        <v>58</v>
      </c>
      <c r="AN2" s="255"/>
      <c r="AO2" s="103" t="s">
        <v>82</v>
      </c>
      <c r="AP2" s="97" t="s">
        <v>83</v>
      </c>
      <c r="AQ2" s="97" t="s">
        <v>59</v>
      </c>
      <c r="AR2" s="98" t="s">
        <v>60</v>
      </c>
      <c r="AS2" s="66" t="s">
        <v>84</v>
      </c>
      <c r="AT2" s="99" t="s">
        <v>85</v>
      </c>
      <c r="AU2" s="99" t="s">
        <v>61</v>
      </c>
      <c r="AV2" s="73" t="s">
        <v>62</v>
      </c>
      <c r="AW2" s="99" t="s">
        <v>86</v>
      </c>
      <c r="AX2" s="74" t="s">
        <v>63</v>
      </c>
      <c r="AY2" s="70" t="s">
        <v>64</v>
      </c>
      <c r="AZ2" s="87" t="s">
        <v>81</v>
      </c>
      <c r="BA2" s="84" t="s">
        <v>80</v>
      </c>
      <c r="BB2" s="82" t="s">
        <v>66</v>
      </c>
      <c r="BC2" s="72" t="s">
        <v>67</v>
      </c>
      <c r="AAH2" s="69"/>
      <c r="AAI2">
        <v>1</v>
      </c>
    </row>
    <row r="3" spans="1:711" ht="11.25" customHeight="1" thickBot="1" x14ac:dyDescent="0.3">
      <c r="A3" s="266"/>
      <c r="B3" s="268"/>
      <c r="C3" s="270"/>
      <c r="D3" s="129">
        <f>C2</f>
        <v>44044</v>
      </c>
      <c r="E3" s="52">
        <f>C2+1</f>
        <v>44045</v>
      </c>
      <c r="F3" s="52">
        <f>E2+1</f>
        <v>44046</v>
      </c>
      <c r="G3" s="62">
        <f>F2+1</f>
        <v>44047</v>
      </c>
      <c r="H3" s="62">
        <f>G2+1</f>
        <v>44048</v>
      </c>
      <c r="I3" s="52">
        <f t="shared" ref="I3:AH3" si="1">H2+1</f>
        <v>44049</v>
      </c>
      <c r="J3" s="52">
        <f t="shared" si="1"/>
        <v>44050</v>
      </c>
      <c r="K3" s="52">
        <f t="shared" si="1"/>
        <v>44051</v>
      </c>
      <c r="L3" s="52">
        <f t="shared" si="1"/>
        <v>44052</v>
      </c>
      <c r="M3" s="52">
        <f t="shared" si="1"/>
        <v>44053</v>
      </c>
      <c r="N3" s="52">
        <f t="shared" si="1"/>
        <v>44054</v>
      </c>
      <c r="O3" s="52">
        <f t="shared" si="1"/>
        <v>44055</v>
      </c>
      <c r="P3" s="52">
        <f t="shared" si="1"/>
        <v>44056</v>
      </c>
      <c r="Q3" s="52">
        <f t="shared" si="1"/>
        <v>44057</v>
      </c>
      <c r="R3" s="52">
        <f t="shared" si="1"/>
        <v>44058</v>
      </c>
      <c r="S3" s="52">
        <f t="shared" si="1"/>
        <v>44059</v>
      </c>
      <c r="T3" s="52">
        <f t="shared" si="1"/>
        <v>44060</v>
      </c>
      <c r="U3" s="52">
        <f t="shared" si="1"/>
        <v>44061</v>
      </c>
      <c r="V3" s="52">
        <f t="shared" si="1"/>
        <v>44062</v>
      </c>
      <c r="W3" s="52">
        <f t="shared" si="1"/>
        <v>44063</v>
      </c>
      <c r="X3" s="52">
        <f t="shared" si="1"/>
        <v>44064</v>
      </c>
      <c r="Y3" s="52">
        <f t="shared" si="1"/>
        <v>44065</v>
      </c>
      <c r="Z3" s="52">
        <f t="shared" si="1"/>
        <v>44066</v>
      </c>
      <c r="AA3" s="52">
        <f t="shared" si="1"/>
        <v>44067</v>
      </c>
      <c r="AB3" s="52">
        <f t="shared" si="1"/>
        <v>44068</v>
      </c>
      <c r="AC3" s="52">
        <f t="shared" si="1"/>
        <v>44069</v>
      </c>
      <c r="AD3" s="52">
        <f t="shared" si="1"/>
        <v>44070</v>
      </c>
      <c r="AE3" s="52">
        <f t="shared" si="1"/>
        <v>44071</v>
      </c>
      <c r="AF3" s="105">
        <f t="shared" si="1"/>
        <v>44072</v>
      </c>
      <c r="AG3" s="105">
        <f t="shared" si="1"/>
        <v>44073</v>
      </c>
      <c r="AH3" s="177">
        <f t="shared" si="1"/>
        <v>44074</v>
      </c>
      <c r="AI3" s="127"/>
      <c r="AJ3" s="312" t="s">
        <v>69</v>
      </c>
      <c r="AK3" s="313"/>
      <c r="AL3" s="244" t="s">
        <v>54</v>
      </c>
      <c r="AM3" s="245"/>
      <c r="AN3" s="256"/>
      <c r="AO3" s="247" t="s">
        <v>71</v>
      </c>
      <c r="AP3" s="247"/>
      <c r="AQ3" s="247"/>
      <c r="AR3" s="247"/>
      <c r="AS3" s="251" t="s">
        <v>72</v>
      </c>
      <c r="AT3" s="252"/>
      <c r="AU3" s="252"/>
      <c r="AV3" s="253"/>
      <c r="AW3" s="251" t="s">
        <v>65</v>
      </c>
      <c r="AX3" s="252"/>
      <c r="AY3" s="253"/>
      <c r="AZ3" s="244" t="s">
        <v>68</v>
      </c>
      <c r="BA3" s="246"/>
      <c r="BB3" s="246"/>
      <c r="BC3" s="245"/>
    </row>
    <row r="4" spans="1:711" s="186" customFormat="1" ht="11.25" customHeight="1" thickBot="1" x14ac:dyDescent="0.3">
      <c r="A4" s="3"/>
      <c r="B4" s="3"/>
      <c r="C4" s="2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 t="s">
        <v>91</v>
      </c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184"/>
      <c r="AE4" s="184"/>
      <c r="AF4" s="195"/>
      <c r="AG4" s="195"/>
      <c r="AH4" s="184"/>
      <c r="AI4" s="4"/>
      <c r="AJ4" s="314" t="s">
        <v>89</v>
      </c>
      <c r="AK4" s="315"/>
      <c r="AL4" s="315"/>
      <c r="AM4" s="316"/>
      <c r="AN4" s="185"/>
      <c r="AO4" s="314" t="s">
        <v>89</v>
      </c>
      <c r="AP4" s="315"/>
      <c r="AQ4" s="315"/>
      <c r="AR4" s="316"/>
      <c r="AS4" s="314" t="s">
        <v>89</v>
      </c>
      <c r="AT4" s="315"/>
      <c r="AU4" s="315"/>
      <c r="AV4" s="316"/>
      <c r="AW4" s="317" t="s">
        <v>89</v>
      </c>
      <c r="AX4" s="318"/>
      <c r="AY4" s="319"/>
      <c r="AZ4" s="314" t="s">
        <v>89</v>
      </c>
      <c r="BA4" s="315"/>
      <c r="BB4" s="315"/>
      <c r="BC4" s="316"/>
    </row>
    <row r="5" spans="1:711" ht="12" customHeight="1" x14ac:dyDescent="0.25">
      <c r="A5" s="25" t="s">
        <v>53</v>
      </c>
      <c r="B5" s="131">
        <v>1</v>
      </c>
      <c r="C5" s="140"/>
      <c r="D5" s="141" t="s">
        <v>56</v>
      </c>
      <c r="E5" s="141" t="s">
        <v>56</v>
      </c>
      <c r="F5" s="141">
        <v>1</v>
      </c>
      <c r="G5" s="141">
        <v>1</v>
      </c>
      <c r="H5" s="141">
        <v>1</v>
      </c>
      <c r="I5" s="141">
        <v>1</v>
      </c>
      <c r="J5" s="141">
        <v>1</v>
      </c>
      <c r="K5" s="141" t="s">
        <v>56</v>
      </c>
      <c r="L5" s="141" t="s">
        <v>56</v>
      </c>
      <c r="M5" s="141">
        <v>1</v>
      </c>
      <c r="N5" s="141">
        <v>1</v>
      </c>
      <c r="O5" s="141">
        <v>1</v>
      </c>
      <c r="P5" s="141">
        <v>1</v>
      </c>
      <c r="Q5" s="141">
        <v>1</v>
      </c>
      <c r="R5" s="189" t="s">
        <v>56</v>
      </c>
      <c r="S5" s="141" t="s">
        <v>56</v>
      </c>
      <c r="T5" s="141">
        <v>1</v>
      </c>
      <c r="U5" s="141">
        <v>1</v>
      </c>
      <c r="V5" s="141">
        <v>1</v>
      </c>
      <c r="W5" s="141">
        <v>1</v>
      </c>
      <c r="X5" s="141">
        <v>1</v>
      </c>
      <c r="Y5" s="141" t="s">
        <v>56</v>
      </c>
      <c r="Z5" s="141" t="s">
        <v>56</v>
      </c>
      <c r="AA5" s="141">
        <v>1</v>
      </c>
      <c r="AB5" s="141">
        <v>1</v>
      </c>
      <c r="AC5" s="141">
        <v>1</v>
      </c>
      <c r="AD5" s="141">
        <v>1</v>
      </c>
      <c r="AE5" s="141">
        <v>1</v>
      </c>
      <c r="AF5" s="141" t="s">
        <v>56</v>
      </c>
      <c r="AG5" s="141" t="s">
        <v>56</v>
      </c>
      <c r="AH5" s="141">
        <v>1</v>
      </c>
      <c r="AI5" s="123"/>
      <c r="AJ5" s="187">
        <f>COUNTIF(D5:AH5,"RTT")+'Juillet 2020'!AJ5</f>
        <v>0</v>
      </c>
      <c r="AK5" s="188">
        <f>15 -(AJ5)</f>
        <v>15</v>
      </c>
      <c r="AL5" s="71">
        <f>COUNTIF(D5:AH5,"CA")+'Juillet 2020'!AL5</f>
        <v>0</v>
      </c>
      <c r="AM5" s="72">
        <f>25 -(AL5)</f>
        <v>25</v>
      </c>
      <c r="AN5" s="309"/>
      <c r="AO5" s="71"/>
      <c r="AP5" s="82"/>
      <c r="AQ5" s="82">
        <f>COUNTIF(E5:AF5,"HS")</f>
        <v>0</v>
      </c>
      <c r="AR5" s="94"/>
      <c r="AS5" s="75"/>
      <c r="AT5" s="76"/>
      <c r="AU5" s="76">
        <f>COUNTIF(G5:AH5,"jdf")</f>
        <v>0</v>
      </c>
      <c r="AV5" s="89"/>
      <c r="AW5" s="157">
        <f ca="1">jaunesNum(B5:AH5)</f>
        <v>0</v>
      </c>
      <c r="AX5" s="122">
        <f>COUNTIF(G5:AJ5,"RF")+'Juillet 2020'!AX5</f>
        <v>0</v>
      </c>
      <c r="AY5" s="161">
        <f ca="1">AW5-(AX5)</f>
        <v>0</v>
      </c>
      <c r="AZ5" s="71"/>
      <c r="BA5" s="82">
        <f>(AZ5&gt;2)*1</f>
        <v>0</v>
      </c>
      <c r="BB5" s="82">
        <f>COUNTIF(K5:AL5,"FR")</f>
        <v>0</v>
      </c>
      <c r="BC5" s="72">
        <f>BB5-BA5</f>
        <v>0</v>
      </c>
    </row>
    <row r="6" spans="1:711" ht="12" customHeight="1" x14ac:dyDescent="0.25">
      <c r="A6" s="26" t="s">
        <v>35</v>
      </c>
      <c r="B6" s="132">
        <v>2</v>
      </c>
      <c r="C6" s="143"/>
      <c r="D6" s="39" t="s">
        <v>56</v>
      </c>
      <c r="E6" s="39" t="s">
        <v>56</v>
      </c>
      <c r="F6" s="39">
        <v>2</v>
      </c>
      <c r="G6" s="39">
        <v>2</v>
      </c>
      <c r="H6" s="39">
        <v>2</v>
      </c>
      <c r="I6" s="39">
        <v>2</v>
      </c>
      <c r="J6" s="39">
        <v>2</v>
      </c>
      <c r="K6" s="39" t="s">
        <v>56</v>
      </c>
      <c r="L6" s="39" t="s">
        <v>56</v>
      </c>
      <c r="M6" s="39">
        <v>2</v>
      </c>
      <c r="N6" s="39">
        <v>2</v>
      </c>
      <c r="O6" s="39">
        <v>2</v>
      </c>
      <c r="P6" s="39">
        <v>2</v>
      </c>
      <c r="Q6" s="39">
        <v>2</v>
      </c>
      <c r="R6" s="119" t="s">
        <v>56</v>
      </c>
      <c r="S6" s="39" t="s">
        <v>56</v>
      </c>
      <c r="T6" s="39">
        <v>2</v>
      </c>
      <c r="U6" s="39">
        <v>2</v>
      </c>
      <c r="V6" s="39">
        <v>2</v>
      </c>
      <c r="W6" s="39">
        <v>2</v>
      </c>
      <c r="X6" s="39">
        <v>2</v>
      </c>
      <c r="Y6" s="39" t="s">
        <v>56</v>
      </c>
      <c r="Z6" s="39" t="s">
        <v>56</v>
      </c>
      <c r="AA6" s="39">
        <v>2</v>
      </c>
      <c r="AB6" s="39">
        <v>2</v>
      </c>
      <c r="AC6" s="39">
        <v>2</v>
      </c>
      <c r="AD6" s="39">
        <v>2</v>
      </c>
      <c r="AE6" s="39">
        <v>2</v>
      </c>
      <c r="AF6" s="39" t="s">
        <v>56</v>
      </c>
      <c r="AG6" s="39" t="s">
        <v>56</v>
      </c>
      <c r="AH6" s="39">
        <v>2</v>
      </c>
      <c r="AI6" s="123"/>
      <c r="AJ6" s="187">
        <f>COUNTIF(D6:AH6,"RTT")+'Juillet 2020'!AJ6</f>
        <v>0</v>
      </c>
      <c r="AK6" s="178">
        <f>15 -(AJ6)</f>
        <v>15</v>
      </c>
      <c r="AL6" s="92">
        <f>COUNTIF(D6:AH6,"CA")+'Juillet 2020'!AL6</f>
        <v>0</v>
      </c>
      <c r="AM6" s="167">
        <f>25 -(AL6)</f>
        <v>25</v>
      </c>
      <c r="AN6" s="310"/>
      <c r="AO6" s="92"/>
      <c r="AP6" s="81"/>
      <c r="AQ6" s="81">
        <f>COUNTIF(E6:AF6,"HS")</f>
        <v>0</v>
      </c>
      <c r="AR6" s="95"/>
      <c r="AS6" s="77"/>
      <c r="AT6" s="64"/>
      <c r="AU6" s="64">
        <f>COUNTIF(G6:AH6,"jdf")</f>
        <v>0</v>
      </c>
      <c r="AV6" s="90"/>
      <c r="AW6" s="118">
        <f ca="1">jaunesNum(B6:AH6)</f>
        <v>0</v>
      </c>
      <c r="AX6" s="120">
        <f>COUNTIF(G6:AJ6,"RF")+'Juillet 2020'!AX6</f>
        <v>0</v>
      </c>
      <c r="AY6" s="162">
        <f ca="1">AW6-(AX6)</f>
        <v>0</v>
      </c>
      <c r="AZ6" s="92"/>
      <c r="BA6" s="81"/>
      <c r="BB6" s="81">
        <f>COUNTIF(K6:AL6,"FR")</f>
        <v>0</v>
      </c>
      <c r="BC6" s="167"/>
    </row>
    <row r="7" spans="1:711" ht="14.25" customHeight="1" x14ac:dyDescent="0.25">
      <c r="A7" s="27"/>
      <c r="B7" s="42"/>
      <c r="C7" s="145"/>
      <c r="D7" s="39" t="str">
        <f t="shared" ref="D7:AF7" si="2">IF(OR(WEEKDAY(D3,2)=6,WEEKDAY(D3,2)=7),"RH","")</f>
        <v>RH</v>
      </c>
      <c r="E7" s="39" t="str">
        <f t="shared" ref="E7" si="3">IF(OR(WEEKDAY(E3,2)=6,WEEKDAY(E3,2)=7),"RH","")</f>
        <v>RH</v>
      </c>
      <c r="F7" s="39" t="str">
        <f t="shared" si="2"/>
        <v/>
      </c>
      <c r="G7" s="39" t="str">
        <f t="shared" si="2"/>
        <v/>
      </c>
      <c r="H7" s="39" t="str">
        <f t="shared" si="2"/>
        <v/>
      </c>
      <c r="I7" s="39" t="str">
        <f t="shared" si="2"/>
        <v/>
      </c>
      <c r="J7" s="39" t="str">
        <f t="shared" ref="J7" si="4">IF(OR(WEEKDAY(J3,2)=6,WEEKDAY(J3,2)=7),"RH","")</f>
        <v/>
      </c>
      <c r="K7" s="39" t="str">
        <f t="shared" si="2"/>
        <v>RH</v>
      </c>
      <c r="L7" s="39" t="str">
        <f t="shared" ref="L7" si="5">IF(OR(WEEKDAY(L3,2)=6,WEEKDAY(L3,2)=7),"RH","")</f>
        <v>RH</v>
      </c>
      <c r="M7" s="39" t="str">
        <f t="shared" si="2"/>
        <v/>
      </c>
      <c r="N7" s="39" t="str">
        <f t="shared" si="2"/>
        <v/>
      </c>
      <c r="O7" s="39" t="str">
        <f t="shared" si="2"/>
        <v/>
      </c>
      <c r="P7" s="39" t="str">
        <f t="shared" si="2"/>
        <v/>
      </c>
      <c r="Q7" s="39" t="str">
        <f t="shared" ref="Q7" si="6">IF(OR(WEEKDAY(Q3,2)=6,WEEKDAY(Q3,2)=7),"RH","")</f>
        <v/>
      </c>
      <c r="R7" s="119" t="s">
        <v>56</v>
      </c>
      <c r="S7" s="39" t="str">
        <f t="shared" ref="S7" si="7">IF(OR(WEEKDAY(S3,2)=6,WEEKDAY(S3,2)=7),"RH","")</f>
        <v>RH</v>
      </c>
      <c r="T7" s="39" t="str">
        <f t="shared" si="2"/>
        <v/>
      </c>
      <c r="U7" s="39" t="str">
        <f t="shared" si="2"/>
        <v/>
      </c>
      <c r="V7" s="39" t="str">
        <f t="shared" si="2"/>
        <v/>
      </c>
      <c r="W7" s="39" t="str">
        <f t="shared" si="2"/>
        <v/>
      </c>
      <c r="X7" s="39" t="str">
        <f t="shared" ref="X7" si="8">IF(OR(WEEKDAY(X3,2)=6,WEEKDAY(X3,2)=7),"RH","")</f>
        <v/>
      </c>
      <c r="Y7" s="39" t="str">
        <f t="shared" si="2"/>
        <v>RH</v>
      </c>
      <c r="Z7" s="39" t="str">
        <f t="shared" ref="Z7" si="9">IF(OR(WEEKDAY(Z3,2)=6,WEEKDAY(Z3,2)=7),"RH","")</f>
        <v>RH</v>
      </c>
      <c r="AA7" s="39" t="str">
        <f t="shared" si="2"/>
        <v/>
      </c>
      <c r="AB7" s="39" t="str">
        <f t="shared" si="2"/>
        <v/>
      </c>
      <c r="AC7" s="39" t="str">
        <f t="shared" si="2"/>
        <v/>
      </c>
      <c r="AD7" s="39" t="str">
        <f t="shared" si="2"/>
        <v/>
      </c>
      <c r="AE7" s="39" t="str">
        <f t="shared" ref="AE7" si="10">IF(OR(WEEKDAY(AE3,2)=6,WEEKDAY(AE3,2)=7),"RH","")</f>
        <v/>
      </c>
      <c r="AF7" s="39" t="str">
        <f t="shared" si="2"/>
        <v>RH</v>
      </c>
      <c r="AG7" s="39" t="str">
        <f t="shared" ref="AG7:AH7" si="11">IF(OR(WEEKDAY(AG3,2)=6,WEEKDAY(AG3,2)=7),"RH","")</f>
        <v>RH</v>
      </c>
      <c r="AH7" s="39" t="str">
        <f t="shared" si="11"/>
        <v/>
      </c>
      <c r="AI7" s="123"/>
      <c r="AJ7" s="187">
        <f>COUNTIF(D7:AH7,"RTT")+'Juillet 2020'!AJ7</f>
        <v>0</v>
      </c>
      <c r="AK7" s="178">
        <f t="shared" ref="AK7:AK50" si="12">15 -(AJ7)</f>
        <v>15</v>
      </c>
      <c r="AL7" s="92">
        <f>COUNTIF(D7:AH7,"CA")+'Juillet 2020'!AL7</f>
        <v>0</v>
      </c>
      <c r="AM7" s="167">
        <f t="shared" ref="AM7:AM50" si="13">25 -(AL7)</f>
        <v>25</v>
      </c>
      <c r="AN7" s="310"/>
      <c r="AO7" s="92"/>
      <c r="AP7" s="81"/>
      <c r="AQ7" s="81">
        <f>COUNTIF(E7:AF7,"HS")</f>
        <v>0</v>
      </c>
      <c r="AR7" s="95"/>
      <c r="AS7" s="77"/>
      <c r="AT7" s="64"/>
      <c r="AU7" s="64">
        <f>COUNTIF(G7:AH7,"jdf")</f>
        <v>0</v>
      </c>
      <c r="AV7" s="90"/>
      <c r="AW7" s="118">
        <f t="shared" ref="AW7:AW50" ca="1" si="14">jaunesNum(B7:AH7)</f>
        <v>0</v>
      </c>
      <c r="AX7" s="120">
        <f>COUNTIF(G7:AJ7,"RF")+'Juillet 2020'!AX7</f>
        <v>0</v>
      </c>
      <c r="AY7" s="162">
        <f t="shared" ref="AY7:AY50" ca="1" si="15">AW7-(AX7)</f>
        <v>0</v>
      </c>
      <c r="AZ7" s="92"/>
      <c r="BA7" s="81"/>
      <c r="BB7" s="81">
        <f>COUNTIF(K7:AL7,"FR")</f>
        <v>0</v>
      </c>
      <c r="BC7" s="167"/>
    </row>
    <row r="8" spans="1:711" ht="12" customHeight="1" x14ac:dyDescent="0.25">
      <c r="A8" s="28" t="s">
        <v>36</v>
      </c>
      <c r="B8" s="43">
        <v>3</v>
      </c>
      <c r="C8" s="145"/>
      <c r="D8" s="39" t="s">
        <v>56</v>
      </c>
      <c r="E8" s="39" t="str">
        <f t="shared" ref="E8" si="16">IF(OR(WEEKDAY(E4,2)=6,WEEKDAY(E4,2)=7),"RH","")</f>
        <v>RH</v>
      </c>
      <c r="F8" s="39">
        <v>3</v>
      </c>
      <c r="G8" s="39">
        <v>3</v>
      </c>
      <c r="H8" s="39">
        <v>3</v>
      </c>
      <c r="I8" s="39">
        <v>3</v>
      </c>
      <c r="J8" s="39">
        <v>3</v>
      </c>
      <c r="K8" s="39" t="s">
        <v>56</v>
      </c>
      <c r="L8" s="39" t="s">
        <v>56</v>
      </c>
      <c r="M8" s="39">
        <v>3</v>
      </c>
      <c r="N8" s="39">
        <v>3</v>
      </c>
      <c r="O8" s="39">
        <v>3</v>
      </c>
      <c r="P8" s="39">
        <v>3</v>
      </c>
      <c r="Q8" s="39">
        <v>3</v>
      </c>
      <c r="R8" s="119" t="s">
        <v>56</v>
      </c>
      <c r="S8" s="39" t="str">
        <f t="shared" ref="S8" si="17">IF(OR(WEEKDAY(S4,2)=6,WEEKDAY(S4,2)=7),"RH","")</f>
        <v>RH</v>
      </c>
      <c r="T8" s="39">
        <v>3</v>
      </c>
      <c r="U8" s="39">
        <v>3</v>
      </c>
      <c r="V8" s="39">
        <v>3</v>
      </c>
      <c r="W8" s="39">
        <v>3</v>
      </c>
      <c r="X8" s="39">
        <v>3</v>
      </c>
      <c r="Y8" s="39" t="s">
        <v>56</v>
      </c>
      <c r="Z8" s="39" t="str">
        <f t="shared" ref="Z8" si="18">IF(OR(WEEKDAY(Z4,2)=6,WEEKDAY(Z4,2)=7),"RH","")</f>
        <v>RH</v>
      </c>
      <c r="AA8" s="39">
        <v>3</v>
      </c>
      <c r="AB8" s="39">
        <v>3</v>
      </c>
      <c r="AC8" s="39">
        <v>3</v>
      </c>
      <c r="AD8" s="39">
        <v>3</v>
      </c>
      <c r="AE8" s="39">
        <v>3</v>
      </c>
      <c r="AF8" s="39" t="s">
        <v>56</v>
      </c>
      <c r="AG8" s="39" t="str">
        <f t="shared" ref="AG8" si="19">IF(OR(WEEKDAY(AG4,2)=6,WEEKDAY(AG4,2)=7),"RH","")</f>
        <v>RH</v>
      </c>
      <c r="AH8" s="39">
        <v>3</v>
      </c>
      <c r="AI8" s="123"/>
      <c r="AJ8" s="187">
        <f>COUNTIF(D8:AH8,"RTT")+'Juillet 2020'!AJ8</f>
        <v>0</v>
      </c>
      <c r="AK8" s="178">
        <f t="shared" si="12"/>
        <v>15</v>
      </c>
      <c r="AL8" s="92">
        <f>COUNTIF(D8:AH8,"CA")+'Juillet 2020'!AL8</f>
        <v>0</v>
      </c>
      <c r="AM8" s="167">
        <f t="shared" si="13"/>
        <v>25</v>
      </c>
      <c r="AN8" s="310"/>
      <c r="AO8" s="92"/>
      <c r="AP8" s="81"/>
      <c r="AQ8" s="81">
        <f>COUNTIF(E8:AF8,"HS")</f>
        <v>0</v>
      </c>
      <c r="AR8" s="95"/>
      <c r="AS8" s="77"/>
      <c r="AT8" s="64"/>
      <c r="AU8" s="64">
        <f>COUNTIF(G8:AH8,"jdf")</f>
        <v>0</v>
      </c>
      <c r="AV8" s="90"/>
      <c r="AW8" s="118">
        <f t="shared" ca="1" si="14"/>
        <v>0</v>
      </c>
      <c r="AX8" s="120">
        <f>COUNTIF(G8:AJ8,"RF")+'Juillet 2020'!AX8</f>
        <v>0</v>
      </c>
      <c r="AY8" s="162">
        <f t="shared" ca="1" si="15"/>
        <v>0</v>
      </c>
      <c r="AZ8" s="92"/>
      <c r="BA8" s="81"/>
      <c r="BB8" s="81">
        <f>COUNTIF(K8:AL8,"FR")</f>
        <v>0</v>
      </c>
      <c r="BC8" s="167"/>
    </row>
    <row r="9" spans="1:711" ht="12" customHeight="1" thickBot="1" x14ac:dyDescent="0.3">
      <c r="A9" s="29" t="s">
        <v>52</v>
      </c>
      <c r="B9" s="43">
        <v>4</v>
      </c>
      <c r="C9" s="145"/>
      <c r="D9" s="39" t="s">
        <v>56</v>
      </c>
      <c r="E9" s="39" t="s">
        <v>56</v>
      </c>
      <c r="F9" s="39">
        <v>4</v>
      </c>
      <c r="G9" s="39">
        <v>4</v>
      </c>
      <c r="H9" s="39">
        <v>4</v>
      </c>
      <c r="I9" s="39">
        <v>4</v>
      </c>
      <c r="J9" s="39">
        <v>4</v>
      </c>
      <c r="K9" s="39" t="s">
        <v>56</v>
      </c>
      <c r="L9" s="39" t="s">
        <v>56</v>
      </c>
      <c r="M9" s="39">
        <v>4</v>
      </c>
      <c r="N9" s="39">
        <v>4</v>
      </c>
      <c r="O9" s="39">
        <v>4</v>
      </c>
      <c r="P9" s="39">
        <v>4</v>
      </c>
      <c r="Q9" s="39">
        <v>4</v>
      </c>
      <c r="R9" s="119" t="s">
        <v>56</v>
      </c>
      <c r="S9" s="39" t="s">
        <v>56</v>
      </c>
      <c r="T9" s="39">
        <v>4</v>
      </c>
      <c r="U9" s="39">
        <v>4</v>
      </c>
      <c r="V9" s="39">
        <v>4</v>
      </c>
      <c r="W9" s="39">
        <v>4</v>
      </c>
      <c r="X9" s="39">
        <v>4</v>
      </c>
      <c r="Y9" s="39" t="s">
        <v>56</v>
      </c>
      <c r="Z9" s="39" t="s">
        <v>56</v>
      </c>
      <c r="AA9" s="39">
        <v>4</v>
      </c>
      <c r="AB9" s="39">
        <v>4</v>
      </c>
      <c r="AC9" s="39">
        <v>4</v>
      </c>
      <c r="AD9" s="39">
        <v>4</v>
      </c>
      <c r="AE9" s="39">
        <v>4</v>
      </c>
      <c r="AF9" s="39" t="s">
        <v>56</v>
      </c>
      <c r="AG9" s="39" t="s">
        <v>56</v>
      </c>
      <c r="AH9" s="39">
        <v>4</v>
      </c>
      <c r="AI9" s="123"/>
      <c r="AJ9" s="187">
        <f>COUNTIF(D9:AH9,"RTT")+'Juillet 2020'!AJ9</f>
        <v>0</v>
      </c>
      <c r="AK9" s="178">
        <f t="shared" si="12"/>
        <v>15</v>
      </c>
      <c r="AL9" s="92">
        <f>COUNTIF(D9:AH9,"CA")+'Juillet 2020'!AL9</f>
        <v>0</v>
      </c>
      <c r="AM9" s="167">
        <f t="shared" si="13"/>
        <v>25</v>
      </c>
      <c r="AN9" s="310"/>
      <c r="AO9" s="92"/>
      <c r="AP9" s="81"/>
      <c r="AQ9" s="81">
        <f>COUNTIF(E9:AF9,"HS")</f>
        <v>0</v>
      </c>
      <c r="AR9" s="95"/>
      <c r="AS9" s="77"/>
      <c r="AT9" s="64"/>
      <c r="AU9" s="64">
        <f>COUNTIF(G9:AH9,"jdf")</f>
        <v>0</v>
      </c>
      <c r="AV9" s="90"/>
      <c r="AW9" s="118">
        <f t="shared" ca="1" si="14"/>
        <v>0</v>
      </c>
      <c r="AX9" s="120">
        <f>COUNTIF(G9:AJ9,"RF")+'Juillet 2020'!AX9</f>
        <v>0</v>
      </c>
      <c r="AY9" s="162">
        <f t="shared" ca="1" si="15"/>
        <v>0</v>
      </c>
      <c r="AZ9" s="92"/>
      <c r="BA9" s="81"/>
      <c r="BB9" s="81">
        <f>COUNTIF(K9:AL9,"FR")</f>
        <v>0</v>
      </c>
      <c r="BC9" s="167"/>
    </row>
    <row r="10" spans="1:711" ht="2.25" customHeight="1" thickBot="1" x14ac:dyDescent="0.3">
      <c r="A10" s="12"/>
      <c r="B10" s="42"/>
      <c r="C10" s="146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11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123"/>
      <c r="AJ10" s="187">
        <f>COUNTIF(D10:AH10,"RTT")+'Juillet 2020'!AJ10</f>
        <v>0</v>
      </c>
      <c r="AK10" s="178"/>
      <c r="AL10" s="92">
        <f>COUNTIF(D10:AH10,"CA")+'Juillet 2020'!AL10</f>
        <v>0</v>
      </c>
      <c r="AM10" s="167"/>
      <c r="AN10" s="310"/>
      <c r="AO10" s="92"/>
      <c r="AP10" s="81"/>
      <c r="AQ10" s="81"/>
      <c r="AR10" s="95"/>
      <c r="AS10" s="77"/>
      <c r="AT10" s="64"/>
      <c r="AU10" s="64"/>
      <c r="AV10" s="90"/>
      <c r="AW10" s="118"/>
      <c r="AX10" s="120">
        <f>COUNTIF(G10:AJ10,"RF")+'Juillet 2020'!AX10</f>
        <v>0</v>
      </c>
      <c r="AY10" s="163"/>
      <c r="AZ10" s="92"/>
      <c r="BA10" s="81"/>
      <c r="BB10" s="81"/>
      <c r="BC10" s="167"/>
    </row>
    <row r="11" spans="1:711" s="1" customFormat="1" ht="12" customHeight="1" thickBot="1" x14ac:dyDescent="0.3">
      <c r="A11" s="30" t="s">
        <v>37</v>
      </c>
      <c r="B11" s="133">
        <v>5</v>
      </c>
      <c r="C11" s="147"/>
      <c r="D11" s="39" t="s">
        <v>56</v>
      </c>
      <c r="E11" s="39" t="s">
        <v>56</v>
      </c>
      <c r="F11" s="39">
        <v>5</v>
      </c>
      <c r="G11" s="39">
        <v>5</v>
      </c>
      <c r="H11" s="39">
        <v>5</v>
      </c>
      <c r="I11" s="39">
        <v>5</v>
      </c>
      <c r="J11" s="39">
        <v>5</v>
      </c>
      <c r="K11" s="39" t="s">
        <v>56</v>
      </c>
      <c r="L11" s="39" t="s">
        <v>56</v>
      </c>
      <c r="M11" s="39">
        <v>5</v>
      </c>
      <c r="N11" s="39">
        <v>5</v>
      </c>
      <c r="O11" s="39">
        <v>5</v>
      </c>
      <c r="P11" s="39">
        <v>5</v>
      </c>
      <c r="Q11" s="39">
        <v>5</v>
      </c>
      <c r="R11" s="119" t="s">
        <v>56</v>
      </c>
      <c r="S11" s="39" t="s">
        <v>56</v>
      </c>
      <c r="T11" s="39">
        <v>5</v>
      </c>
      <c r="U11" s="39">
        <v>5</v>
      </c>
      <c r="V11" s="39">
        <v>5</v>
      </c>
      <c r="W11" s="39">
        <v>5</v>
      </c>
      <c r="X11" s="39">
        <v>5</v>
      </c>
      <c r="Y11" s="39" t="s">
        <v>56</v>
      </c>
      <c r="Z11" s="39" t="s">
        <v>56</v>
      </c>
      <c r="AA11" s="39">
        <v>5</v>
      </c>
      <c r="AB11" s="39">
        <v>5</v>
      </c>
      <c r="AC11" s="39">
        <v>5</v>
      </c>
      <c r="AD11" s="39">
        <v>5</v>
      </c>
      <c r="AE11" s="39">
        <v>5</v>
      </c>
      <c r="AF11" s="39" t="s">
        <v>56</v>
      </c>
      <c r="AG11" s="39" t="s">
        <v>56</v>
      </c>
      <c r="AH11" s="39">
        <v>5</v>
      </c>
      <c r="AI11" s="123"/>
      <c r="AJ11" s="187">
        <f>COUNTIF(D11:AH11,"RTT")+'Juillet 2020'!AJ11</f>
        <v>0</v>
      </c>
      <c r="AK11" s="178">
        <f t="shared" si="12"/>
        <v>15</v>
      </c>
      <c r="AL11" s="92">
        <f>COUNTIF(D11:AH11,"CA")+'Juillet 2020'!AL11</f>
        <v>0</v>
      </c>
      <c r="AM11" s="167">
        <f t="shared" si="13"/>
        <v>25</v>
      </c>
      <c r="AN11" s="310"/>
      <c r="AO11" s="92"/>
      <c r="AP11" s="81"/>
      <c r="AQ11" s="81">
        <f>COUNTIF(E11:AF11,"HS")</f>
        <v>0</v>
      </c>
      <c r="AR11" s="95"/>
      <c r="AS11" s="77"/>
      <c r="AT11" s="64"/>
      <c r="AU11" s="64">
        <f>COUNTIF(G11:AH11,"jdf")</f>
        <v>0</v>
      </c>
      <c r="AV11" s="90"/>
      <c r="AW11" s="118">
        <f ca="1">jaunesNum(B11:AH11)</f>
        <v>0</v>
      </c>
      <c r="AX11" s="120">
        <f>COUNTIF(G11:AJ11,"RF")+'Juillet 2020'!AX11</f>
        <v>0</v>
      </c>
      <c r="AY11" s="162">
        <f t="shared" ca="1" si="15"/>
        <v>0</v>
      </c>
      <c r="AZ11" s="92"/>
      <c r="BA11" s="81"/>
      <c r="BB11" s="81">
        <f>COUNTIF(K11:AL11,"FR")</f>
        <v>0</v>
      </c>
      <c r="BC11" s="167"/>
    </row>
    <row r="12" spans="1:711" s="5" customFormat="1" ht="12" customHeight="1" x14ac:dyDescent="0.25">
      <c r="A12" s="31" t="s">
        <v>38</v>
      </c>
      <c r="B12" s="43">
        <v>6</v>
      </c>
      <c r="C12" s="148"/>
      <c r="D12" s="39" t="s">
        <v>56</v>
      </c>
      <c r="E12" s="39" t="s">
        <v>56</v>
      </c>
      <c r="F12" s="39">
        <v>6</v>
      </c>
      <c r="G12" s="39">
        <v>6</v>
      </c>
      <c r="H12" s="39">
        <v>6</v>
      </c>
      <c r="I12" s="39">
        <v>6</v>
      </c>
      <c r="J12" s="39">
        <v>6</v>
      </c>
      <c r="K12" s="39" t="s">
        <v>56</v>
      </c>
      <c r="L12" s="39" t="s">
        <v>56</v>
      </c>
      <c r="M12" s="39">
        <v>6</v>
      </c>
      <c r="N12" s="39">
        <v>6</v>
      </c>
      <c r="O12" s="39">
        <v>6</v>
      </c>
      <c r="P12" s="39">
        <v>6</v>
      </c>
      <c r="Q12" s="39">
        <v>6</v>
      </c>
      <c r="R12" s="119" t="s">
        <v>56</v>
      </c>
      <c r="S12" s="39" t="s">
        <v>56</v>
      </c>
      <c r="T12" s="39">
        <v>6</v>
      </c>
      <c r="U12" s="39">
        <v>6</v>
      </c>
      <c r="V12" s="39">
        <v>6</v>
      </c>
      <c r="W12" s="39">
        <v>6</v>
      </c>
      <c r="X12" s="39">
        <v>6</v>
      </c>
      <c r="Y12" s="39" t="s">
        <v>56</v>
      </c>
      <c r="Z12" s="39" t="s">
        <v>56</v>
      </c>
      <c r="AA12" s="39">
        <v>6</v>
      </c>
      <c r="AB12" s="39">
        <v>6</v>
      </c>
      <c r="AC12" s="39">
        <v>6</v>
      </c>
      <c r="AD12" s="39">
        <v>6</v>
      </c>
      <c r="AE12" s="39">
        <v>6</v>
      </c>
      <c r="AF12" s="39" t="s">
        <v>56</v>
      </c>
      <c r="AG12" s="39" t="s">
        <v>56</v>
      </c>
      <c r="AH12" s="39">
        <v>6</v>
      </c>
      <c r="AI12" s="123"/>
      <c r="AJ12" s="187">
        <f>COUNTIF(D12:AH12,"RTT")+'Juillet 2020'!AJ12</f>
        <v>0</v>
      </c>
      <c r="AK12" s="178">
        <f t="shared" si="12"/>
        <v>15</v>
      </c>
      <c r="AL12" s="92">
        <f>COUNTIF(D12:AH12,"CA")+'Juillet 2020'!AL12</f>
        <v>0</v>
      </c>
      <c r="AM12" s="167">
        <f t="shared" si="13"/>
        <v>25</v>
      </c>
      <c r="AN12" s="310"/>
      <c r="AO12" s="92"/>
      <c r="AP12" s="81"/>
      <c r="AQ12" s="81">
        <f>COUNTIF(E12:AF12,"HS")</f>
        <v>0</v>
      </c>
      <c r="AR12" s="95"/>
      <c r="AS12" s="77"/>
      <c r="AT12" s="64"/>
      <c r="AU12" s="64">
        <f>COUNTIF(G12:AH12,"jdf")</f>
        <v>0</v>
      </c>
      <c r="AV12" s="90"/>
      <c r="AW12" s="118">
        <f t="shared" ca="1" si="14"/>
        <v>0</v>
      </c>
      <c r="AX12" s="120">
        <f>COUNTIF(G12:AJ12,"RF")+'Juillet 2020'!AX12</f>
        <v>0</v>
      </c>
      <c r="AY12" s="162">
        <f t="shared" ca="1" si="15"/>
        <v>0</v>
      </c>
      <c r="AZ12" s="92"/>
      <c r="BA12" s="81"/>
      <c r="BB12" s="81">
        <f>COUNTIF(K12:AL12,"FR")</f>
        <v>0</v>
      </c>
      <c r="BC12" s="167"/>
    </row>
    <row r="13" spans="1:711" ht="12" customHeight="1" thickBot="1" x14ac:dyDescent="0.3">
      <c r="A13" s="32" t="s">
        <v>39</v>
      </c>
      <c r="B13" s="132">
        <v>7</v>
      </c>
      <c r="C13" s="149"/>
      <c r="D13" s="39" t="s">
        <v>56</v>
      </c>
      <c r="E13" s="39" t="s">
        <v>56</v>
      </c>
      <c r="F13" s="39">
        <v>7</v>
      </c>
      <c r="G13" s="39">
        <v>7</v>
      </c>
      <c r="H13" s="39">
        <v>7</v>
      </c>
      <c r="I13" s="39">
        <v>7</v>
      </c>
      <c r="J13" s="39">
        <v>7</v>
      </c>
      <c r="K13" s="39" t="s">
        <v>56</v>
      </c>
      <c r="L13" s="39" t="s">
        <v>56</v>
      </c>
      <c r="M13" s="39">
        <v>7</v>
      </c>
      <c r="N13" s="39">
        <v>7</v>
      </c>
      <c r="O13" s="39">
        <v>7</v>
      </c>
      <c r="P13" s="39">
        <v>7</v>
      </c>
      <c r="Q13" s="39">
        <v>7</v>
      </c>
      <c r="R13" s="119" t="s">
        <v>56</v>
      </c>
      <c r="S13" s="39" t="s">
        <v>56</v>
      </c>
      <c r="T13" s="39">
        <v>7</v>
      </c>
      <c r="U13" s="39">
        <v>7</v>
      </c>
      <c r="V13" s="39">
        <v>7</v>
      </c>
      <c r="W13" s="39">
        <v>7</v>
      </c>
      <c r="X13" s="39">
        <v>7</v>
      </c>
      <c r="Y13" s="39" t="s">
        <v>56</v>
      </c>
      <c r="Z13" s="39" t="s">
        <v>56</v>
      </c>
      <c r="AA13" s="39">
        <v>7</v>
      </c>
      <c r="AB13" s="39">
        <v>7</v>
      </c>
      <c r="AC13" s="39">
        <v>7</v>
      </c>
      <c r="AD13" s="39">
        <v>7</v>
      </c>
      <c r="AE13" s="39">
        <v>7</v>
      </c>
      <c r="AF13" s="39" t="s">
        <v>56</v>
      </c>
      <c r="AG13" s="39" t="s">
        <v>56</v>
      </c>
      <c r="AH13" s="39">
        <v>7</v>
      </c>
      <c r="AI13" s="123"/>
      <c r="AJ13" s="187">
        <f>COUNTIF(D13:AH13,"RTT")+'Juillet 2020'!AJ13</f>
        <v>0</v>
      </c>
      <c r="AK13" s="178">
        <f t="shared" si="12"/>
        <v>15</v>
      </c>
      <c r="AL13" s="92">
        <f>COUNTIF(D13:AH13,"CA")+'Juillet 2020'!AL13</f>
        <v>0</v>
      </c>
      <c r="AM13" s="167">
        <f t="shared" si="13"/>
        <v>25</v>
      </c>
      <c r="AN13" s="310"/>
      <c r="AO13" s="92"/>
      <c r="AP13" s="81"/>
      <c r="AQ13" s="81">
        <f>COUNTIF(E13:AF13,"HS")</f>
        <v>0</v>
      </c>
      <c r="AR13" s="95"/>
      <c r="AS13" s="77"/>
      <c r="AT13" s="64"/>
      <c r="AU13" s="64">
        <f>COUNTIF(G13:AH13,"jdf")</f>
        <v>0</v>
      </c>
      <c r="AV13" s="90"/>
      <c r="AW13" s="118">
        <f t="shared" ca="1" si="14"/>
        <v>0</v>
      </c>
      <c r="AX13" s="120">
        <f>COUNTIF(G13:AJ13,"RF")+'Juillet 2020'!AX13</f>
        <v>0</v>
      </c>
      <c r="AY13" s="162">
        <f t="shared" ca="1" si="15"/>
        <v>0</v>
      </c>
      <c r="AZ13" s="92"/>
      <c r="BA13" s="81"/>
      <c r="BB13" s="81">
        <f>COUNTIF(K13:AL13,"FR")</f>
        <v>0</v>
      </c>
      <c r="BC13" s="167"/>
    </row>
    <row r="14" spans="1:711" ht="1.5" customHeight="1" thickBot="1" x14ac:dyDescent="0.3">
      <c r="A14" s="13"/>
      <c r="B14" s="46"/>
      <c r="C14" s="150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11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123"/>
      <c r="AJ14" s="187">
        <f>COUNTIF(D14:AH14,"RTT")+'Juillet 2020'!AJ14</f>
        <v>0</v>
      </c>
      <c r="AK14" s="178"/>
      <c r="AL14" s="92">
        <f>COUNTIF(D14:AH14,"CA")+'Juillet 2020'!AL14</f>
        <v>0</v>
      </c>
      <c r="AM14" s="167"/>
      <c r="AN14" s="310"/>
      <c r="AO14" s="92"/>
      <c r="AP14" s="81"/>
      <c r="AQ14" s="81"/>
      <c r="AR14" s="95"/>
      <c r="AS14" s="77"/>
      <c r="AT14" s="64"/>
      <c r="AU14" s="64"/>
      <c r="AV14" s="90"/>
      <c r="AW14" s="118"/>
      <c r="AX14" s="120">
        <f>COUNTIF(G14:AJ14,"RF")+'Juillet 2020'!AX14</f>
        <v>0</v>
      </c>
      <c r="AY14" s="163"/>
      <c r="AZ14" s="92"/>
      <c r="BA14" s="81"/>
      <c r="BB14" s="81"/>
      <c r="BC14" s="167"/>
    </row>
    <row r="15" spans="1:711" ht="12" customHeight="1" thickBot="1" x14ac:dyDescent="0.3">
      <c r="A15" s="33" t="s">
        <v>40</v>
      </c>
      <c r="B15" s="134">
        <v>8</v>
      </c>
      <c r="C15" s="145"/>
      <c r="D15" s="39" t="s">
        <v>56</v>
      </c>
      <c r="E15" s="39" t="s">
        <v>56</v>
      </c>
      <c r="F15" s="39">
        <v>8</v>
      </c>
      <c r="G15" s="39">
        <v>8</v>
      </c>
      <c r="H15" s="39">
        <v>8</v>
      </c>
      <c r="I15" s="39">
        <v>8</v>
      </c>
      <c r="J15" s="39">
        <v>8</v>
      </c>
      <c r="K15" s="39" t="s">
        <v>56</v>
      </c>
      <c r="L15" s="39" t="s">
        <v>56</v>
      </c>
      <c r="M15" s="39">
        <v>8</v>
      </c>
      <c r="N15" s="39">
        <v>8</v>
      </c>
      <c r="O15" s="39">
        <v>8</v>
      </c>
      <c r="P15" s="39">
        <v>8</v>
      </c>
      <c r="Q15" s="39">
        <v>8</v>
      </c>
      <c r="R15" s="119" t="s">
        <v>56</v>
      </c>
      <c r="S15" s="39" t="s">
        <v>56</v>
      </c>
      <c r="T15" s="39">
        <v>8</v>
      </c>
      <c r="U15" s="39">
        <v>8</v>
      </c>
      <c r="V15" s="39">
        <v>8</v>
      </c>
      <c r="W15" s="39">
        <v>8</v>
      </c>
      <c r="X15" s="39">
        <v>8</v>
      </c>
      <c r="Y15" s="39" t="s">
        <v>56</v>
      </c>
      <c r="Z15" s="39" t="s">
        <v>56</v>
      </c>
      <c r="AA15" s="39">
        <v>8</v>
      </c>
      <c r="AB15" s="39">
        <v>8</v>
      </c>
      <c r="AC15" s="39">
        <v>8</v>
      </c>
      <c r="AD15" s="39">
        <v>8</v>
      </c>
      <c r="AE15" s="39">
        <v>8</v>
      </c>
      <c r="AF15" s="39" t="s">
        <v>56</v>
      </c>
      <c r="AG15" s="39" t="s">
        <v>56</v>
      </c>
      <c r="AH15" s="39">
        <v>8</v>
      </c>
      <c r="AI15" s="123"/>
      <c r="AJ15" s="187">
        <f>COUNTIF(D15:AH15,"RTT")+'Juillet 2020'!AJ15</f>
        <v>0</v>
      </c>
      <c r="AK15" s="178">
        <f t="shared" si="12"/>
        <v>15</v>
      </c>
      <c r="AL15" s="92">
        <f>COUNTIF(D15:AH15,"CA")+'Juillet 2020'!AL15</f>
        <v>0</v>
      </c>
      <c r="AM15" s="167">
        <f t="shared" si="13"/>
        <v>25</v>
      </c>
      <c r="AN15" s="310"/>
      <c r="AO15" s="92"/>
      <c r="AP15" s="81"/>
      <c r="AQ15" s="81">
        <f t="shared" ref="AQ15:AQ24" si="20">COUNTIF(E15:AF15,"HS")</f>
        <v>0</v>
      </c>
      <c r="AR15" s="95"/>
      <c r="AS15" s="77"/>
      <c r="AT15" s="64"/>
      <c r="AU15" s="64">
        <f t="shared" ref="AU15:AU24" si="21">COUNTIF(G15:AH15,"jdf")</f>
        <v>0</v>
      </c>
      <c r="AV15" s="90"/>
      <c r="AW15" s="118">
        <f ca="1">jaunesNum(B15:AH15)</f>
        <v>0</v>
      </c>
      <c r="AX15" s="120">
        <f>COUNTIF(G15:AJ15,"RF")+'Juillet 2020'!AX15</f>
        <v>0</v>
      </c>
      <c r="AY15" s="162">
        <f t="shared" ca="1" si="15"/>
        <v>0</v>
      </c>
      <c r="AZ15" s="92"/>
      <c r="BA15" s="81"/>
      <c r="BB15" s="81">
        <f t="shared" ref="BB15:BB24" si="22">COUNTIF(K15:AL15,"FR")</f>
        <v>0</v>
      </c>
      <c r="BC15" s="167"/>
    </row>
    <row r="16" spans="1:711" ht="12" customHeight="1" x14ac:dyDescent="0.25">
      <c r="A16" s="271" t="s">
        <v>41</v>
      </c>
      <c r="B16" s="134">
        <v>9</v>
      </c>
      <c r="C16" s="149"/>
      <c r="D16" s="39" t="str">
        <f t="shared" ref="D16:AH16" si="23">IF(OR(WEEKDAY(D3,2)=6,WEEKDAY(D3,2)=7,WEEKDAY(D3,2)=2),"RH","")</f>
        <v>RH</v>
      </c>
      <c r="E16" s="39" t="str">
        <f t="shared" si="23"/>
        <v>RH</v>
      </c>
      <c r="F16" s="39" t="str">
        <f t="shared" si="23"/>
        <v/>
      </c>
      <c r="G16" s="39" t="str">
        <f t="shared" si="23"/>
        <v>RH</v>
      </c>
      <c r="H16" s="39" t="str">
        <f t="shared" si="23"/>
        <v/>
      </c>
      <c r="I16" s="39" t="str">
        <f t="shared" si="23"/>
        <v/>
      </c>
      <c r="J16" s="39" t="str">
        <f t="shared" si="23"/>
        <v/>
      </c>
      <c r="K16" s="39" t="str">
        <f t="shared" si="23"/>
        <v>RH</v>
      </c>
      <c r="L16" s="39" t="str">
        <f t="shared" si="23"/>
        <v>RH</v>
      </c>
      <c r="M16" s="39" t="str">
        <f t="shared" si="23"/>
        <v/>
      </c>
      <c r="N16" s="39" t="str">
        <f t="shared" si="23"/>
        <v>RH</v>
      </c>
      <c r="O16" s="39" t="str">
        <f t="shared" si="23"/>
        <v/>
      </c>
      <c r="P16" s="39" t="str">
        <f t="shared" si="23"/>
        <v/>
      </c>
      <c r="Q16" s="39" t="str">
        <f t="shared" si="23"/>
        <v/>
      </c>
      <c r="R16" s="119" t="str">
        <f t="shared" si="23"/>
        <v>RH</v>
      </c>
      <c r="S16" s="39" t="str">
        <f t="shared" si="23"/>
        <v>RH</v>
      </c>
      <c r="T16" s="39" t="str">
        <f t="shared" si="23"/>
        <v/>
      </c>
      <c r="U16" s="39" t="str">
        <f t="shared" si="23"/>
        <v>RH</v>
      </c>
      <c r="V16" s="39" t="str">
        <f t="shared" si="23"/>
        <v/>
      </c>
      <c r="W16" s="39" t="str">
        <f t="shared" si="23"/>
        <v/>
      </c>
      <c r="X16" s="39" t="str">
        <f t="shared" si="23"/>
        <v/>
      </c>
      <c r="Y16" s="39" t="str">
        <f t="shared" si="23"/>
        <v>RH</v>
      </c>
      <c r="Z16" s="39" t="str">
        <f t="shared" si="23"/>
        <v>RH</v>
      </c>
      <c r="AA16" s="39" t="str">
        <f t="shared" si="23"/>
        <v/>
      </c>
      <c r="AB16" s="39" t="str">
        <f t="shared" si="23"/>
        <v>RH</v>
      </c>
      <c r="AC16" s="39" t="str">
        <f t="shared" si="23"/>
        <v/>
      </c>
      <c r="AD16" s="39" t="str">
        <f t="shared" si="23"/>
        <v/>
      </c>
      <c r="AE16" s="39" t="str">
        <f t="shared" si="23"/>
        <v/>
      </c>
      <c r="AF16" s="39" t="str">
        <f t="shared" si="23"/>
        <v>RH</v>
      </c>
      <c r="AG16" s="39" t="str">
        <f t="shared" si="23"/>
        <v>RH</v>
      </c>
      <c r="AH16" s="144" t="str">
        <f t="shared" si="23"/>
        <v/>
      </c>
      <c r="AI16" s="123"/>
      <c r="AJ16" s="187">
        <f>COUNTIF(D16:AH16,"RTT")+'Juillet 2020'!AJ16</f>
        <v>0</v>
      </c>
      <c r="AK16" s="178">
        <f t="shared" si="12"/>
        <v>15</v>
      </c>
      <c r="AL16" s="92">
        <f>COUNTIF(D16:AH16,"CA")+'Juillet 2020'!AL16</f>
        <v>0</v>
      </c>
      <c r="AM16" s="167">
        <f t="shared" si="13"/>
        <v>25</v>
      </c>
      <c r="AN16" s="310"/>
      <c r="AO16" s="92"/>
      <c r="AP16" s="81"/>
      <c r="AQ16" s="81">
        <f t="shared" si="20"/>
        <v>0</v>
      </c>
      <c r="AR16" s="95"/>
      <c r="AS16" s="77"/>
      <c r="AT16" s="64"/>
      <c r="AU16" s="64">
        <f t="shared" si="21"/>
        <v>0</v>
      </c>
      <c r="AV16" s="90"/>
      <c r="AW16" s="118">
        <f t="shared" ca="1" si="14"/>
        <v>0</v>
      </c>
      <c r="AX16" s="120">
        <f>COUNTIF(G16:AJ16,"RF")+'Juillet 2020'!AX16</f>
        <v>0</v>
      </c>
      <c r="AY16" s="162">
        <f t="shared" ca="1" si="15"/>
        <v>0</v>
      </c>
      <c r="AZ16" s="92"/>
      <c r="BA16" s="81"/>
      <c r="BB16" s="81">
        <f t="shared" si="22"/>
        <v>0</v>
      </c>
      <c r="BC16" s="167"/>
    </row>
    <row r="17" spans="1:55" ht="12" customHeight="1" x14ac:dyDescent="0.25">
      <c r="A17" s="272"/>
      <c r="B17" s="134">
        <v>10</v>
      </c>
      <c r="C17" s="145"/>
      <c r="D17" s="39" t="str">
        <f t="shared" ref="D17:AH17" si="24">IF(OR(WEEKDAY(D3,2)=6,WEEKDAY(D3,2)=7),"RH","")</f>
        <v>RH</v>
      </c>
      <c r="E17" s="39" t="str">
        <f t="shared" si="24"/>
        <v>RH</v>
      </c>
      <c r="F17" s="39" t="str">
        <f t="shared" si="24"/>
        <v/>
      </c>
      <c r="G17" s="39" t="str">
        <f t="shared" si="24"/>
        <v/>
      </c>
      <c r="H17" s="39" t="str">
        <f t="shared" si="24"/>
        <v/>
      </c>
      <c r="I17" s="39" t="str">
        <f t="shared" si="24"/>
        <v/>
      </c>
      <c r="J17" s="39" t="str">
        <f t="shared" si="24"/>
        <v/>
      </c>
      <c r="K17" s="39" t="str">
        <f t="shared" si="24"/>
        <v>RH</v>
      </c>
      <c r="L17" s="39" t="str">
        <f t="shared" si="24"/>
        <v>RH</v>
      </c>
      <c r="M17" s="39" t="str">
        <f t="shared" si="24"/>
        <v/>
      </c>
      <c r="N17" s="39" t="str">
        <f t="shared" si="24"/>
        <v/>
      </c>
      <c r="O17" s="39" t="str">
        <f t="shared" si="24"/>
        <v/>
      </c>
      <c r="P17" s="39" t="str">
        <f t="shared" si="24"/>
        <v/>
      </c>
      <c r="Q17" s="39" t="str">
        <f t="shared" si="24"/>
        <v/>
      </c>
      <c r="R17" s="119" t="str">
        <f t="shared" si="24"/>
        <v>RH</v>
      </c>
      <c r="S17" s="39" t="str">
        <f t="shared" si="24"/>
        <v>RH</v>
      </c>
      <c r="T17" s="39" t="str">
        <f t="shared" si="24"/>
        <v/>
      </c>
      <c r="U17" s="39" t="str">
        <f t="shared" si="24"/>
        <v/>
      </c>
      <c r="V17" s="39" t="str">
        <f t="shared" si="24"/>
        <v/>
      </c>
      <c r="W17" s="39" t="str">
        <f t="shared" si="24"/>
        <v/>
      </c>
      <c r="X17" s="39" t="str">
        <f t="shared" si="24"/>
        <v/>
      </c>
      <c r="Y17" s="39" t="str">
        <f t="shared" si="24"/>
        <v>RH</v>
      </c>
      <c r="Z17" s="39" t="str">
        <f t="shared" si="24"/>
        <v>RH</v>
      </c>
      <c r="AA17" s="39" t="str">
        <f t="shared" si="24"/>
        <v/>
      </c>
      <c r="AB17" s="39" t="str">
        <f t="shared" si="24"/>
        <v/>
      </c>
      <c r="AC17" s="39" t="str">
        <f t="shared" si="24"/>
        <v/>
      </c>
      <c r="AD17" s="39" t="str">
        <f t="shared" si="24"/>
        <v/>
      </c>
      <c r="AE17" s="39" t="str">
        <f t="shared" si="24"/>
        <v/>
      </c>
      <c r="AF17" s="39" t="str">
        <f t="shared" si="24"/>
        <v>RH</v>
      </c>
      <c r="AG17" s="39" t="str">
        <f t="shared" si="24"/>
        <v>RH</v>
      </c>
      <c r="AH17" s="144" t="str">
        <f t="shared" si="24"/>
        <v/>
      </c>
      <c r="AI17" s="123"/>
      <c r="AJ17" s="187">
        <f>COUNTIF(D17:AH17,"RTT")+'Juillet 2020'!AJ17</f>
        <v>0</v>
      </c>
      <c r="AK17" s="178">
        <f t="shared" si="12"/>
        <v>15</v>
      </c>
      <c r="AL17" s="92">
        <f>COUNTIF(D17:AH17,"CA")+'Juillet 2020'!AL17</f>
        <v>0</v>
      </c>
      <c r="AM17" s="167">
        <f t="shared" si="13"/>
        <v>25</v>
      </c>
      <c r="AN17" s="310"/>
      <c r="AO17" s="92"/>
      <c r="AP17" s="81"/>
      <c r="AQ17" s="81">
        <f t="shared" si="20"/>
        <v>0</v>
      </c>
      <c r="AR17" s="95"/>
      <c r="AS17" s="77"/>
      <c r="AT17" s="64"/>
      <c r="AU17" s="64">
        <f t="shared" si="21"/>
        <v>0</v>
      </c>
      <c r="AV17" s="90"/>
      <c r="AW17" s="118">
        <f t="shared" ca="1" si="14"/>
        <v>0</v>
      </c>
      <c r="AX17" s="120">
        <f>COUNTIF(G17:AJ17,"RF")+'Juillet 2020'!AX17</f>
        <v>0</v>
      </c>
      <c r="AY17" s="162">
        <f t="shared" ca="1" si="15"/>
        <v>0</v>
      </c>
      <c r="AZ17" s="92"/>
      <c r="BA17" s="81"/>
      <c r="BB17" s="81">
        <f t="shared" si="22"/>
        <v>0</v>
      </c>
      <c r="BC17" s="167"/>
    </row>
    <row r="18" spans="1:55" ht="12" customHeight="1" x14ac:dyDescent="0.25">
      <c r="A18" s="272"/>
      <c r="B18" s="134">
        <v>11</v>
      </c>
      <c r="C18" s="145"/>
      <c r="D18" s="39" t="str">
        <f t="shared" ref="D18:AH18" si="25">IF(OR(WEEKDAY(D3,2)=6,WEEKDAY(D3,2)=7,WEEKDAY(D3,2)=1),"RH","")</f>
        <v>RH</v>
      </c>
      <c r="E18" s="39" t="str">
        <f t="shared" si="25"/>
        <v>RH</v>
      </c>
      <c r="F18" s="39" t="str">
        <f t="shared" si="25"/>
        <v>RH</v>
      </c>
      <c r="G18" s="39" t="str">
        <f t="shared" si="25"/>
        <v/>
      </c>
      <c r="H18" s="39" t="str">
        <f t="shared" si="25"/>
        <v/>
      </c>
      <c r="I18" s="39" t="str">
        <f t="shared" si="25"/>
        <v/>
      </c>
      <c r="J18" s="39" t="str">
        <f t="shared" si="25"/>
        <v/>
      </c>
      <c r="K18" s="39" t="str">
        <f t="shared" si="25"/>
        <v>RH</v>
      </c>
      <c r="L18" s="39" t="str">
        <f t="shared" si="25"/>
        <v>RH</v>
      </c>
      <c r="M18" s="39" t="str">
        <f t="shared" si="25"/>
        <v>RH</v>
      </c>
      <c r="N18" s="39" t="str">
        <f t="shared" si="25"/>
        <v/>
      </c>
      <c r="O18" s="39" t="str">
        <f t="shared" si="25"/>
        <v/>
      </c>
      <c r="P18" s="39" t="str">
        <f t="shared" si="25"/>
        <v/>
      </c>
      <c r="Q18" s="39" t="str">
        <f t="shared" si="25"/>
        <v/>
      </c>
      <c r="R18" s="119" t="str">
        <f t="shared" si="25"/>
        <v>RH</v>
      </c>
      <c r="S18" s="39" t="str">
        <f t="shared" si="25"/>
        <v>RH</v>
      </c>
      <c r="T18" s="39" t="str">
        <f t="shared" si="25"/>
        <v>RH</v>
      </c>
      <c r="U18" s="39" t="str">
        <f t="shared" si="25"/>
        <v/>
      </c>
      <c r="V18" s="39" t="str">
        <f t="shared" si="25"/>
        <v/>
      </c>
      <c r="W18" s="39" t="str">
        <f t="shared" si="25"/>
        <v/>
      </c>
      <c r="X18" s="39" t="str">
        <f t="shared" si="25"/>
        <v/>
      </c>
      <c r="Y18" s="39" t="str">
        <f t="shared" si="25"/>
        <v>RH</v>
      </c>
      <c r="Z18" s="39" t="str">
        <f t="shared" si="25"/>
        <v>RH</v>
      </c>
      <c r="AA18" s="39" t="str">
        <f t="shared" si="25"/>
        <v>RH</v>
      </c>
      <c r="AB18" s="39" t="str">
        <f t="shared" si="25"/>
        <v/>
      </c>
      <c r="AC18" s="39" t="str">
        <f t="shared" si="25"/>
        <v/>
      </c>
      <c r="AD18" s="39" t="str">
        <f t="shared" si="25"/>
        <v/>
      </c>
      <c r="AE18" s="39" t="str">
        <f t="shared" si="25"/>
        <v/>
      </c>
      <c r="AF18" s="39" t="str">
        <f t="shared" si="25"/>
        <v>RH</v>
      </c>
      <c r="AG18" s="39" t="str">
        <f t="shared" si="25"/>
        <v>RH</v>
      </c>
      <c r="AH18" s="144" t="str">
        <f t="shared" si="25"/>
        <v>RH</v>
      </c>
      <c r="AI18" s="123"/>
      <c r="AJ18" s="187">
        <f>COUNTIF(D18:AH18,"RTT")+'Juillet 2020'!AJ18</f>
        <v>0</v>
      </c>
      <c r="AK18" s="178">
        <f t="shared" si="12"/>
        <v>15</v>
      </c>
      <c r="AL18" s="92">
        <f>COUNTIF(D18:AH18,"CA")+'Juillet 2020'!AL18</f>
        <v>0</v>
      </c>
      <c r="AM18" s="167">
        <f t="shared" si="13"/>
        <v>25</v>
      </c>
      <c r="AN18" s="310"/>
      <c r="AO18" s="92"/>
      <c r="AP18" s="81"/>
      <c r="AQ18" s="81">
        <f t="shared" si="20"/>
        <v>0</v>
      </c>
      <c r="AR18" s="95"/>
      <c r="AS18" s="77"/>
      <c r="AT18" s="64"/>
      <c r="AU18" s="64">
        <f t="shared" si="21"/>
        <v>0</v>
      </c>
      <c r="AV18" s="90"/>
      <c r="AW18" s="118">
        <f t="shared" ca="1" si="14"/>
        <v>0</v>
      </c>
      <c r="AX18" s="120">
        <f>COUNTIF(G18:AJ18,"RF")+'Juillet 2020'!AX18</f>
        <v>0</v>
      </c>
      <c r="AY18" s="162">
        <f t="shared" ca="1" si="15"/>
        <v>0</v>
      </c>
      <c r="AZ18" s="92"/>
      <c r="BA18" s="81"/>
      <c r="BB18" s="81">
        <f t="shared" si="22"/>
        <v>0</v>
      </c>
      <c r="BC18" s="167"/>
    </row>
    <row r="19" spans="1:55" ht="12" customHeight="1" x14ac:dyDescent="0.25">
      <c r="A19" s="273" t="s">
        <v>42</v>
      </c>
      <c r="B19" s="134"/>
      <c r="C19" s="145"/>
      <c r="D19" s="39" t="str">
        <f t="shared" ref="D19:AH19" si="26">IF(OR(WEEKDAY(D3,2)=6,WEEKDAY(D3,2)=7,WEEKDAY(D3,2)=1),"RH","")</f>
        <v>RH</v>
      </c>
      <c r="E19" s="39" t="str">
        <f t="shared" si="26"/>
        <v>RH</v>
      </c>
      <c r="F19" s="39" t="str">
        <f t="shared" si="26"/>
        <v>RH</v>
      </c>
      <c r="G19" s="39" t="str">
        <f t="shared" si="26"/>
        <v/>
      </c>
      <c r="H19" s="39" t="str">
        <f t="shared" si="26"/>
        <v/>
      </c>
      <c r="I19" s="39" t="str">
        <f t="shared" si="26"/>
        <v/>
      </c>
      <c r="J19" s="39" t="str">
        <f t="shared" si="26"/>
        <v/>
      </c>
      <c r="K19" s="39" t="str">
        <f t="shared" si="26"/>
        <v>RH</v>
      </c>
      <c r="L19" s="39" t="str">
        <f t="shared" si="26"/>
        <v>RH</v>
      </c>
      <c r="M19" s="39" t="str">
        <f t="shared" si="26"/>
        <v>RH</v>
      </c>
      <c r="N19" s="39" t="str">
        <f t="shared" si="26"/>
        <v/>
      </c>
      <c r="O19" s="39" t="str">
        <f t="shared" si="26"/>
        <v/>
      </c>
      <c r="P19" s="39" t="str">
        <f t="shared" si="26"/>
        <v/>
      </c>
      <c r="Q19" s="39" t="str">
        <f t="shared" si="26"/>
        <v/>
      </c>
      <c r="R19" s="119" t="str">
        <f t="shared" si="26"/>
        <v>RH</v>
      </c>
      <c r="S19" s="39" t="str">
        <f t="shared" si="26"/>
        <v>RH</v>
      </c>
      <c r="T19" s="39" t="str">
        <f t="shared" si="26"/>
        <v>RH</v>
      </c>
      <c r="U19" s="39" t="str">
        <f t="shared" si="26"/>
        <v/>
      </c>
      <c r="V19" s="39" t="str">
        <f t="shared" si="26"/>
        <v/>
      </c>
      <c r="W19" s="39" t="str">
        <f t="shared" si="26"/>
        <v/>
      </c>
      <c r="X19" s="39" t="str">
        <f t="shared" si="26"/>
        <v/>
      </c>
      <c r="Y19" s="39" t="str">
        <f t="shared" si="26"/>
        <v>RH</v>
      </c>
      <c r="Z19" s="39" t="str">
        <f t="shared" si="26"/>
        <v>RH</v>
      </c>
      <c r="AA19" s="39" t="str">
        <f t="shared" si="26"/>
        <v>RH</v>
      </c>
      <c r="AB19" s="39" t="str">
        <f t="shared" si="26"/>
        <v/>
      </c>
      <c r="AC19" s="39" t="str">
        <f t="shared" si="26"/>
        <v/>
      </c>
      <c r="AD19" s="39" t="str">
        <f t="shared" si="26"/>
        <v/>
      </c>
      <c r="AE19" s="39" t="str">
        <f t="shared" si="26"/>
        <v/>
      </c>
      <c r="AF19" s="39" t="str">
        <f t="shared" si="26"/>
        <v>RH</v>
      </c>
      <c r="AG19" s="39" t="str">
        <f t="shared" si="26"/>
        <v>RH</v>
      </c>
      <c r="AH19" s="144" t="str">
        <f t="shared" si="26"/>
        <v>RH</v>
      </c>
      <c r="AI19" s="123"/>
      <c r="AJ19" s="187">
        <f>COUNTIF(D19:AH19,"RTT")+'Juillet 2020'!AJ19</f>
        <v>0</v>
      </c>
      <c r="AK19" s="178">
        <f t="shared" si="12"/>
        <v>15</v>
      </c>
      <c r="AL19" s="92">
        <f>COUNTIF(D19:AH19,"CA")+'Juillet 2020'!AL19</f>
        <v>0</v>
      </c>
      <c r="AM19" s="167">
        <f t="shared" si="13"/>
        <v>25</v>
      </c>
      <c r="AN19" s="310"/>
      <c r="AO19" s="92"/>
      <c r="AP19" s="81"/>
      <c r="AQ19" s="81">
        <f t="shared" si="20"/>
        <v>0</v>
      </c>
      <c r="AR19" s="95"/>
      <c r="AS19" s="77"/>
      <c r="AT19" s="64"/>
      <c r="AU19" s="64">
        <f t="shared" si="21"/>
        <v>0</v>
      </c>
      <c r="AV19" s="90"/>
      <c r="AW19" s="118">
        <f t="shared" ca="1" si="14"/>
        <v>0</v>
      </c>
      <c r="AX19" s="120">
        <f>COUNTIF(G19:AJ19,"RF")+'Juillet 2020'!AX19</f>
        <v>0</v>
      </c>
      <c r="AY19" s="162">
        <f t="shared" ca="1" si="15"/>
        <v>0</v>
      </c>
      <c r="AZ19" s="92"/>
      <c r="BA19" s="81"/>
      <c r="BB19" s="81">
        <f t="shared" si="22"/>
        <v>0</v>
      </c>
      <c r="BC19" s="167"/>
    </row>
    <row r="20" spans="1:55" ht="12" customHeight="1" x14ac:dyDescent="0.25">
      <c r="A20" s="274"/>
      <c r="B20" s="134"/>
      <c r="C20" s="149"/>
      <c r="D20" s="39" t="s">
        <v>56</v>
      </c>
      <c r="E20" s="39" t="str">
        <f t="shared" ref="E20:AH20" si="27">IF(OR(WEEKDAY(E3,2)=6,WEEKDAY(E3,2)=7,WEEKDAY(E3,2)=3),"RH","")</f>
        <v>RH</v>
      </c>
      <c r="F20" s="39" t="str">
        <f t="shared" si="27"/>
        <v/>
      </c>
      <c r="G20" s="39" t="str">
        <f t="shared" si="27"/>
        <v/>
      </c>
      <c r="H20" s="39" t="s">
        <v>92</v>
      </c>
      <c r="I20" s="39" t="str">
        <f t="shared" si="27"/>
        <v/>
      </c>
      <c r="J20" s="39" t="str">
        <f t="shared" si="27"/>
        <v/>
      </c>
      <c r="K20" s="39" t="str">
        <f t="shared" si="27"/>
        <v>RH</v>
      </c>
      <c r="L20" s="39" t="str">
        <f t="shared" si="27"/>
        <v>RH</v>
      </c>
      <c r="M20" s="39" t="str">
        <f t="shared" si="27"/>
        <v/>
      </c>
      <c r="N20" s="39" t="str">
        <f t="shared" si="27"/>
        <v/>
      </c>
      <c r="O20" s="39" t="s">
        <v>92</v>
      </c>
      <c r="P20" s="39" t="str">
        <f t="shared" si="27"/>
        <v/>
      </c>
      <c r="Q20" s="39" t="str">
        <f t="shared" si="27"/>
        <v/>
      </c>
      <c r="R20" s="119" t="str">
        <f t="shared" si="27"/>
        <v>RH</v>
      </c>
      <c r="S20" s="39" t="str">
        <f t="shared" si="27"/>
        <v>RH</v>
      </c>
      <c r="T20" s="39" t="str">
        <f t="shared" si="27"/>
        <v/>
      </c>
      <c r="U20" s="39" t="str">
        <f t="shared" si="27"/>
        <v/>
      </c>
      <c r="V20" s="39" t="s">
        <v>92</v>
      </c>
      <c r="W20" s="39" t="str">
        <f t="shared" si="27"/>
        <v/>
      </c>
      <c r="X20" s="39" t="str">
        <f t="shared" si="27"/>
        <v/>
      </c>
      <c r="Y20" s="39" t="str">
        <f t="shared" si="27"/>
        <v>RH</v>
      </c>
      <c r="Z20" s="39" t="str">
        <f t="shared" si="27"/>
        <v>RH</v>
      </c>
      <c r="AA20" s="39" t="str">
        <f t="shared" si="27"/>
        <v/>
      </c>
      <c r="AB20" s="39" t="str">
        <f t="shared" si="27"/>
        <v/>
      </c>
      <c r="AC20" s="39" t="s">
        <v>92</v>
      </c>
      <c r="AD20" s="39" t="str">
        <f t="shared" si="27"/>
        <v/>
      </c>
      <c r="AE20" s="39" t="str">
        <f t="shared" si="27"/>
        <v/>
      </c>
      <c r="AF20" s="39" t="str">
        <f t="shared" si="27"/>
        <v>RH</v>
      </c>
      <c r="AG20" s="39" t="str">
        <f t="shared" si="27"/>
        <v>RH</v>
      </c>
      <c r="AH20" s="144" t="str">
        <f t="shared" si="27"/>
        <v/>
      </c>
      <c r="AI20" s="123"/>
      <c r="AJ20" s="187">
        <f>COUNTIF(D20:AH20,"RTT")+'Juillet 2020'!AJ20</f>
        <v>0</v>
      </c>
      <c r="AK20" s="178">
        <f t="shared" si="12"/>
        <v>15</v>
      </c>
      <c r="AL20" s="92">
        <f>COUNTIF(D20:AH20,"CA")+'Juillet 2020'!AL20</f>
        <v>0</v>
      </c>
      <c r="AM20" s="167">
        <f t="shared" si="13"/>
        <v>25</v>
      </c>
      <c r="AN20" s="310"/>
      <c r="AO20" s="92"/>
      <c r="AP20" s="81"/>
      <c r="AQ20" s="81">
        <f t="shared" si="20"/>
        <v>0</v>
      </c>
      <c r="AR20" s="95"/>
      <c r="AS20" s="77"/>
      <c r="AT20" s="64"/>
      <c r="AU20" s="64">
        <f t="shared" si="21"/>
        <v>0</v>
      </c>
      <c r="AV20" s="90"/>
      <c r="AW20" s="118">
        <f t="shared" ca="1" si="14"/>
        <v>0</v>
      </c>
      <c r="AX20" s="120">
        <f>COUNTIF(G20:AJ20,"RF")+'Juillet 2020'!AX20</f>
        <v>0</v>
      </c>
      <c r="AY20" s="162">
        <f t="shared" ca="1" si="15"/>
        <v>0</v>
      </c>
      <c r="AZ20" s="92"/>
      <c r="BA20" s="81"/>
      <c r="BB20" s="81">
        <f t="shared" si="22"/>
        <v>0</v>
      </c>
      <c r="BC20" s="167"/>
    </row>
    <row r="21" spans="1:55" ht="12" customHeight="1" x14ac:dyDescent="0.25">
      <c r="A21" s="275" t="s">
        <v>43</v>
      </c>
      <c r="B21" s="134"/>
      <c r="C21" s="145"/>
      <c r="D21" s="39" t="str">
        <f t="shared" ref="D21:AH21" si="28">IF(OR(WEEKDAY(D3,2)=6,WEEKDAY(D3,2)=7,WEEKDAY(D3,2)=1),"RH","")</f>
        <v>RH</v>
      </c>
      <c r="E21" s="39" t="str">
        <f t="shared" si="28"/>
        <v>RH</v>
      </c>
      <c r="F21" s="39" t="str">
        <f t="shared" si="28"/>
        <v>RH</v>
      </c>
      <c r="G21" s="39" t="str">
        <f t="shared" si="28"/>
        <v/>
      </c>
      <c r="H21" s="39" t="str">
        <f t="shared" si="28"/>
        <v/>
      </c>
      <c r="I21" s="39" t="str">
        <f t="shared" si="28"/>
        <v/>
      </c>
      <c r="J21" s="39" t="str">
        <f t="shared" si="28"/>
        <v/>
      </c>
      <c r="K21" s="39" t="str">
        <f t="shared" si="28"/>
        <v>RH</v>
      </c>
      <c r="L21" s="39" t="str">
        <f t="shared" si="28"/>
        <v>RH</v>
      </c>
      <c r="M21" s="39" t="str">
        <f t="shared" si="28"/>
        <v>RH</v>
      </c>
      <c r="N21" s="39" t="str">
        <f t="shared" si="28"/>
        <v/>
      </c>
      <c r="O21" s="39" t="str">
        <f t="shared" si="28"/>
        <v/>
      </c>
      <c r="P21" s="39" t="str">
        <f t="shared" si="28"/>
        <v/>
      </c>
      <c r="Q21" s="39" t="str">
        <f t="shared" si="28"/>
        <v/>
      </c>
      <c r="R21" s="119" t="str">
        <f t="shared" si="28"/>
        <v>RH</v>
      </c>
      <c r="S21" s="39" t="str">
        <f t="shared" si="28"/>
        <v>RH</v>
      </c>
      <c r="T21" s="39" t="str">
        <f t="shared" si="28"/>
        <v>RH</v>
      </c>
      <c r="U21" s="39" t="str">
        <f t="shared" si="28"/>
        <v/>
      </c>
      <c r="V21" s="39" t="str">
        <f t="shared" si="28"/>
        <v/>
      </c>
      <c r="W21" s="39" t="str">
        <f t="shared" si="28"/>
        <v/>
      </c>
      <c r="X21" s="39" t="str">
        <f t="shared" si="28"/>
        <v/>
      </c>
      <c r="Y21" s="39" t="str">
        <f t="shared" si="28"/>
        <v>RH</v>
      </c>
      <c r="Z21" s="39" t="str">
        <f t="shared" si="28"/>
        <v>RH</v>
      </c>
      <c r="AA21" s="39" t="str">
        <f t="shared" si="28"/>
        <v>RH</v>
      </c>
      <c r="AB21" s="39" t="str">
        <f t="shared" si="28"/>
        <v/>
      </c>
      <c r="AC21" s="39" t="str">
        <f t="shared" si="28"/>
        <v/>
      </c>
      <c r="AD21" s="39" t="str">
        <f t="shared" si="28"/>
        <v/>
      </c>
      <c r="AE21" s="39" t="str">
        <f t="shared" si="28"/>
        <v/>
      </c>
      <c r="AF21" s="39" t="str">
        <f t="shared" si="28"/>
        <v>RH</v>
      </c>
      <c r="AG21" s="39" t="str">
        <f t="shared" si="28"/>
        <v>RH</v>
      </c>
      <c r="AH21" s="144" t="str">
        <f t="shared" si="28"/>
        <v>RH</v>
      </c>
      <c r="AI21" s="123"/>
      <c r="AJ21" s="187">
        <f>COUNTIF(D21:AH21,"RTT")+'Juillet 2020'!AJ21</f>
        <v>0</v>
      </c>
      <c r="AK21" s="178">
        <f t="shared" si="12"/>
        <v>15</v>
      </c>
      <c r="AL21" s="92">
        <f>COUNTIF(D21:AH21,"CA")+'Juillet 2020'!AL21</f>
        <v>0</v>
      </c>
      <c r="AM21" s="167">
        <f t="shared" si="13"/>
        <v>25</v>
      </c>
      <c r="AN21" s="310"/>
      <c r="AO21" s="92"/>
      <c r="AP21" s="81"/>
      <c r="AQ21" s="81">
        <f t="shared" si="20"/>
        <v>0</v>
      </c>
      <c r="AR21" s="95"/>
      <c r="AS21" s="77"/>
      <c r="AT21" s="64"/>
      <c r="AU21" s="64">
        <f t="shared" si="21"/>
        <v>0</v>
      </c>
      <c r="AV21" s="90"/>
      <c r="AW21" s="118">
        <f t="shared" ca="1" si="14"/>
        <v>0</v>
      </c>
      <c r="AX21" s="120">
        <f>COUNTIF(G21:AJ21,"RF")+'Juillet 2020'!AX21</f>
        <v>0</v>
      </c>
      <c r="AY21" s="162">
        <f t="shared" ca="1" si="15"/>
        <v>0</v>
      </c>
      <c r="AZ21" s="92"/>
      <c r="BA21" s="81"/>
      <c r="BB21" s="81">
        <f t="shared" si="22"/>
        <v>0</v>
      </c>
      <c r="BC21" s="167"/>
    </row>
    <row r="22" spans="1:55" ht="12" customHeight="1" x14ac:dyDescent="0.25">
      <c r="A22" s="272"/>
      <c r="B22" s="134">
        <v>12</v>
      </c>
      <c r="C22" s="145"/>
      <c r="D22" s="39" t="str">
        <f t="shared" ref="D22:AH22" si="29">IF(OR(WEEKDAY(D3,2)=6,WEEKDAY(D3,2)=7,WEEKDAY(D3,2)=5),"RH","")</f>
        <v>RH</v>
      </c>
      <c r="E22" s="39" t="str">
        <f t="shared" si="29"/>
        <v>RH</v>
      </c>
      <c r="F22" s="39" t="str">
        <f t="shared" si="29"/>
        <v/>
      </c>
      <c r="G22" s="39" t="str">
        <f t="shared" si="29"/>
        <v/>
      </c>
      <c r="H22" s="39" t="str">
        <f t="shared" si="29"/>
        <v/>
      </c>
      <c r="I22" s="39" t="str">
        <f t="shared" si="29"/>
        <v/>
      </c>
      <c r="J22" s="39" t="str">
        <f t="shared" si="29"/>
        <v>RH</v>
      </c>
      <c r="K22" s="39" t="str">
        <f t="shared" si="29"/>
        <v>RH</v>
      </c>
      <c r="L22" s="39" t="str">
        <f t="shared" si="29"/>
        <v>RH</v>
      </c>
      <c r="M22" s="39" t="str">
        <f t="shared" si="29"/>
        <v/>
      </c>
      <c r="N22" s="39" t="str">
        <f t="shared" si="29"/>
        <v/>
      </c>
      <c r="O22" s="39" t="str">
        <f t="shared" si="29"/>
        <v/>
      </c>
      <c r="P22" s="39" t="str">
        <f t="shared" si="29"/>
        <v/>
      </c>
      <c r="Q22" s="39" t="str">
        <f t="shared" si="29"/>
        <v>RH</v>
      </c>
      <c r="R22" s="119" t="str">
        <f t="shared" si="29"/>
        <v>RH</v>
      </c>
      <c r="S22" s="39" t="str">
        <f t="shared" si="29"/>
        <v>RH</v>
      </c>
      <c r="T22" s="39" t="str">
        <f t="shared" si="29"/>
        <v/>
      </c>
      <c r="U22" s="39" t="str">
        <f t="shared" si="29"/>
        <v/>
      </c>
      <c r="V22" s="39" t="str">
        <f t="shared" si="29"/>
        <v/>
      </c>
      <c r="W22" s="39" t="str">
        <f t="shared" si="29"/>
        <v/>
      </c>
      <c r="X22" s="39" t="str">
        <f t="shared" si="29"/>
        <v>RH</v>
      </c>
      <c r="Y22" s="39" t="str">
        <f t="shared" si="29"/>
        <v>RH</v>
      </c>
      <c r="Z22" s="39" t="str">
        <f t="shared" si="29"/>
        <v>RH</v>
      </c>
      <c r="AA22" s="39" t="str">
        <f t="shared" si="29"/>
        <v/>
      </c>
      <c r="AB22" s="39" t="str">
        <f t="shared" si="29"/>
        <v/>
      </c>
      <c r="AC22" s="39" t="str">
        <f t="shared" si="29"/>
        <v/>
      </c>
      <c r="AD22" s="39" t="str">
        <f t="shared" si="29"/>
        <v/>
      </c>
      <c r="AE22" s="39" t="str">
        <f t="shared" si="29"/>
        <v>RH</v>
      </c>
      <c r="AF22" s="39" t="str">
        <f t="shared" si="29"/>
        <v>RH</v>
      </c>
      <c r="AG22" s="39" t="str">
        <f t="shared" si="29"/>
        <v>RH</v>
      </c>
      <c r="AH22" s="144" t="str">
        <f t="shared" si="29"/>
        <v/>
      </c>
      <c r="AI22" s="123"/>
      <c r="AJ22" s="187">
        <f>COUNTIF(D22:AH22,"RTT")+'Juillet 2020'!AJ22</f>
        <v>0</v>
      </c>
      <c r="AK22" s="178">
        <f t="shared" si="12"/>
        <v>15</v>
      </c>
      <c r="AL22" s="92">
        <f>COUNTIF(D22:AH22,"CA")+'Juillet 2020'!AL22</f>
        <v>0</v>
      </c>
      <c r="AM22" s="167">
        <f t="shared" si="13"/>
        <v>25</v>
      </c>
      <c r="AN22" s="310"/>
      <c r="AO22" s="92"/>
      <c r="AP22" s="81"/>
      <c r="AQ22" s="81">
        <f t="shared" si="20"/>
        <v>0</v>
      </c>
      <c r="AR22" s="95"/>
      <c r="AS22" s="77"/>
      <c r="AT22" s="64"/>
      <c r="AU22" s="64">
        <f t="shared" si="21"/>
        <v>0</v>
      </c>
      <c r="AV22" s="90"/>
      <c r="AW22" s="118">
        <f ca="1">jaunesNum(B22:AH22)</f>
        <v>0</v>
      </c>
      <c r="AX22" s="120">
        <f>COUNTIF(G22:AJ22,"RF")+'Juillet 2020'!AX22</f>
        <v>0</v>
      </c>
      <c r="AY22" s="162">
        <f t="shared" ca="1" si="15"/>
        <v>0</v>
      </c>
      <c r="AZ22" s="92"/>
      <c r="BA22" s="81"/>
      <c r="BB22" s="81">
        <f t="shared" si="22"/>
        <v>0</v>
      </c>
      <c r="BC22" s="167"/>
    </row>
    <row r="23" spans="1:55" ht="12" customHeight="1" x14ac:dyDescent="0.25">
      <c r="A23" s="272"/>
      <c r="B23" s="134"/>
      <c r="C23" s="145"/>
      <c r="D23" s="39" t="str">
        <f t="shared" ref="D23:AH23" si="30">IF(OR(WEEKDAY(D3,2)=6,WEEKDAY(D3,2)=7,WEEKDAY(D3,2)=1),"RH","")</f>
        <v>RH</v>
      </c>
      <c r="E23" s="39" t="str">
        <f t="shared" si="30"/>
        <v>RH</v>
      </c>
      <c r="F23" s="39" t="str">
        <f t="shared" si="30"/>
        <v>RH</v>
      </c>
      <c r="G23" s="39" t="str">
        <f t="shared" si="30"/>
        <v/>
      </c>
      <c r="H23" s="39" t="str">
        <f t="shared" si="30"/>
        <v/>
      </c>
      <c r="I23" s="39" t="str">
        <f t="shared" si="30"/>
        <v/>
      </c>
      <c r="J23" s="39" t="str">
        <f t="shared" si="30"/>
        <v/>
      </c>
      <c r="K23" s="39" t="str">
        <f t="shared" si="30"/>
        <v>RH</v>
      </c>
      <c r="L23" s="39" t="str">
        <f t="shared" si="30"/>
        <v>RH</v>
      </c>
      <c r="M23" s="39" t="str">
        <f t="shared" si="30"/>
        <v>RH</v>
      </c>
      <c r="N23" s="39" t="str">
        <f t="shared" si="30"/>
        <v/>
      </c>
      <c r="O23" s="39" t="str">
        <f t="shared" si="30"/>
        <v/>
      </c>
      <c r="P23" s="39" t="str">
        <f t="shared" si="30"/>
        <v/>
      </c>
      <c r="Q23" s="39" t="str">
        <f t="shared" si="30"/>
        <v/>
      </c>
      <c r="R23" s="119" t="str">
        <f t="shared" si="30"/>
        <v>RH</v>
      </c>
      <c r="S23" s="39" t="str">
        <f t="shared" si="30"/>
        <v>RH</v>
      </c>
      <c r="T23" s="39" t="str">
        <f t="shared" si="30"/>
        <v>RH</v>
      </c>
      <c r="U23" s="39" t="str">
        <f t="shared" si="30"/>
        <v/>
      </c>
      <c r="V23" s="39" t="str">
        <f t="shared" si="30"/>
        <v/>
      </c>
      <c r="W23" s="39" t="str">
        <f t="shared" si="30"/>
        <v/>
      </c>
      <c r="X23" s="39" t="str">
        <f t="shared" si="30"/>
        <v/>
      </c>
      <c r="Y23" s="39" t="str">
        <f t="shared" si="30"/>
        <v>RH</v>
      </c>
      <c r="Z23" s="39" t="str">
        <f t="shared" si="30"/>
        <v>RH</v>
      </c>
      <c r="AA23" s="39" t="str">
        <f t="shared" si="30"/>
        <v>RH</v>
      </c>
      <c r="AB23" s="39" t="str">
        <f t="shared" si="30"/>
        <v/>
      </c>
      <c r="AC23" s="39" t="str">
        <f t="shared" si="30"/>
        <v/>
      </c>
      <c r="AD23" s="39" t="str">
        <f t="shared" si="30"/>
        <v/>
      </c>
      <c r="AE23" s="39" t="str">
        <f t="shared" si="30"/>
        <v/>
      </c>
      <c r="AF23" s="39" t="str">
        <f t="shared" si="30"/>
        <v>RH</v>
      </c>
      <c r="AG23" s="39" t="str">
        <f t="shared" si="30"/>
        <v>RH</v>
      </c>
      <c r="AH23" s="144" t="str">
        <f t="shared" si="30"/>
        <v>RH</v>
      </c>
      <c r="AI23" s="123"/>
      <c r="AJ23" s="187">
        <f>COUNTIF(D23:AH23,"RTT")+'Juillet 2020'!AJ23</f>
        <v>0</v>
      </c>
      <c r="AK23" s="178">
        <f t="shared" si="12"/>
        <v>15</v>
      </c>
      <c r="AL23" s="92">
        <f>COUNTIF(D23:AH23,"CA")+'Juillet 2020'!AL23</f>
        <v>0</v>
      </c>
      <c r="AM23" s="167">
        <f t="shared" si="13"/>
        <v>25</v>
      </c>
      <c r="AN23" s="310"/>
      <c r="AO23" s="92"/>
      <c r="AP23" s="81"/>
      <c r="AQ23" s="81">
        <f t="shared" si="20"/>
        <v>0</v>
      </c>
      <c r="AR23" s="95"/>
      <c r="AS23" s="77"/>
      <c r="AT23" s="64"/>
      <c r="AU23" s="64">
        <f t="shared" si="21"/>
        <v>0</v>
      </c>
      <c r="AV23" s="90"/>
      <c r="AW23" s="118">
        <f t="shared" ca="1" si="14"/>
        <v>0</v>
      </c>
      <c r="AX23" s="120">
        <f>COUNTIF(G23:AJ23,"RF")+'Juillet 2020'!AX23</f>
        <v>0</v>
      </c>
      <c r="AY23" s="162">
        <f t="shared" ca="1" si="15"/>
        <v>0</v>
      </c>
      <c r="AZ23" s="92"/>
      <c r="BA23" s="81"/>
      <c r="BB23" s="81">
        <f t="shared" si="22"/>
        <v>0</v>
      </c>
      <c r="BC23" s="167"/>
    </row>
    <row r="24" spans="1:55" s="6" customFormat="1" ht="12" customHeight="1" thickBot="1" x14ac:dyDescent="0.3">
      <c r="A24" s="276"/>
      <c r="B24" s="134"/>
      <c r="C24" s="145"/>
      <c r="D24" s="39" t="str">
        <f t="shared" ref="D24:AH24" si="31">IF(OR(WEEKDAY(D3,2)=6,WEEKDAY(D3,2)=7,WEEKDAY(D3,2)=2),"RH","")</f>
        <v>RH</v>
      </c>
      <c r="E24" s="39" t="str">
        <f t="shared" si="31"/>
        <v>RH</v>
      </c>
      <c r="F24" s="39" t="str">
        <f t="shared" si="31"/>
        <v/>
      </c>
      <c r="G24" s="39" t="str">
        <f t="shared" si="31"/>
        <v>RH</v>
      </c>
      <c r="H24" s="39" t="str">
        <f t="shared" si="31"/>
        <v/>
      </c>
      <c r="I24" s="39" t="str">
        <f t="shared" si="31"/>
        <v/>
      </c>
      <c r="J24" s="39" t="str">
        <f t="shared" si="31"/>
        <v/>
      </c>
      <c r="K24" s="39" t="str">
        <f t="shared" si="31"/>
        <v>RH</v>
      </c>
      <c r="L24" s="39" t="str">
        <f t="shared" si="31"/>
        <v>RH</v>
      </c>
      <c r="M24" s="39" t="str">
        <f t="shared" si="31"/>
        <v/>
      </c>
      <c r="N24" s="39" t="str">
        <f t="shared" si="31"/>
        <v>RH</v>
      </c>
      <c r="O24" s="39" t="str">
        <f t="shared" si="31"/>
        <v/>
      </c>
      <c r="P24" s="39" t="str">
        <f t="shared" si="31"/>
        <v/>
      </c>
      <c r="Q24" s="39" t="str">
        <f t="shared" si="31"/>
        <v/>
      </c>
      <c r="R24" s="119" t="str">
        <f t="shared" si="31"/>
        <v>RH</v>
      </c>
      <c r="S24" s="39" t="str">
        <f t="shared" si="31"/>
        <v>RH</v>
      </c>
      <c r="T24" s="39" t="str">
        <f t="shared" si="31"/>
        <v/>
      </c>
      <c r="U24" s="39" t="str">
        <f t="shared" si="31"/>
        <v>RH</v>
      </c>
      <c r="V24" s="39" t="str">
        <f t="shared" si="31"/>
        <v/>
      </c>
      <c r="W24" s="39" t="str">
        <f t="shared" si="31"/>
        <v/>
      </c>
      <c r="X24" s="39" t="str">
        <f t="shared" si="31"/>
        <v/>
      </c>
      <c r="Y24" s="39" t="str">
        <f t="shared" si="31"/>
        <v>RH</v>
      </c>
      <c r="Z24" s="39" t="str">
        <f t="shared" si="31"/>
        <v>RH</v>
      </c>
      <c r="AA24" s="39" t="str">
        <f t="shared" si="31"/>
        <v/>
      </c>
      <c r="AB24" s="39" t="str">
        <f t="shared" si="31"/>
        <v>RH</v>
      </c>
      <c r="AC24" s="39" t="str">
        <f t="shared" si="31"/>
        <v/>
      </c>
      <c r="AD24" s="39" t="str">
        <f t="shared" si="31"/>
        <v/>
      </c>
      <c r="AE24" s="39" t="str">
        <f t="shared" si="31"/>
        <v/>
      </c>
      <c r="AF24" s="39" t="str">
        <f t="shared" si="31"/>
        <v>RH</v>
      </c>
      <c r="AG24" s="39" t="str">
        <f t="shared" si="31"/>
        <v>RH</v>
      </c>
      <c r="AH24" s="144" t="str">
        <f t="shared" si="31"/>
        <v/>
      </c>
      <c r="AI24" s="123"/>
      <c r="AJ24" s="187">
        <f>COUNTIF(D24:AH24,"RTT")+'Juillet 2020'!AJ24</f>
        <v>0</v>
      </c>
      <c r="AK24" s="178">
        <f>0 -(AJ24)</f>
        <v>0</v>
      </c>
      <c r="AL24" s="92">
        <f>COUNTIF(D24:AH24,"CA")+'Juillet 2020'!AL24</f>
        <v>0</v>
      </c>
      <c r="AM24" s="167">
        <f t="shared" si="13"/>
        <v>25</v>
      </c>
      <c r="AN24" s="310"/>
      <c r="AO24" s="92"/>
      <c r="AP24" s="81"/>
      <c r="AQ24" s="81">
        <f t="shared" si="20"/>
        <v>0</v>
      </c>
      <c r="AR24" s="95"/>
      <c r="AS24" s="77"/>
      <c r="AT24" s="64"/>
      <c r="AU24" s="64">
        <f t="shared" si="21"/>
        <v>0</v>
      </c>
      <c r="AV24" s="90"/>
      <c r="AW24" s="118">
        <f t="shared" ca="1" si="14"/>
        <v>0</v>
      </c>
      <c r="AX24" s="120">
        <f>COUNTIF(G24:AJ24,"RF")+'Juillet 2020'!AX24</f>
        <v>0</v>
      </c>
      <c r="AY24" s="162">
        <f t="shared" ca="1" si="15"/>
        <v>0</v>
      </c>
      <c r="AZ24" s="92"/>
      <c r="BA24" s="81"/>
      <c r="BB24" s="81">
        <f t="shared" si="22"/>
        <v>0</v>
      </c>
      <c r="BC24" s="167"/>
    </row>
    <row r="25" spans="1:55" ht="2.25" customHeight="1" thickBot="1" x14ac:dyDescent="0.3">
      <c r="A25" s="14"/>
      <c r="B25" s="134"/>
      <c r="C25" s="145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11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144"/>
      <c r="AI25" s="123"/>
      <c r="AJ25" s="187">
        <f>COUNTIF(D25:AH25,"RTT")+'Juillet 2020'!AJ25</f>
        <v>0</v>
      </c>
      <c r="AK25" s="178"/>
      <c r="AL25" s="92">
        <f>COUNTIF(D25:AH25,"CA")+'Juillet 2020'!AL25</f>
        <v>0</v>
      </c>
      <c r="AM25" s="167"/>
      <c r="AN25" s="310"/>
      <c r="AO25" s="92"/>
      <c r="AP25" s="81"/>
      <c r="AQ25" s="81"/>
      <c r="AR25" s="95"/>
      <c r="AS25" s="77"/>
      <c r="AT25" s="64"/>
      <c r="AU25" s="64"/>
      <c r="AV25" s="90"/>
      <c r="AW25" s="118"/>
      <c r="AX25" s="120">
        <f>COUNTIF(G25:AJ25,"RF")+'Juillet 2020'!AX25</f>
        <v>0</v>
      </c>
      <c r="AY25" s="163"/>
      <c r="AZ25" s="92"/>
      <c r="BA25" s="81"/>
      <c r="BB25" s="81"/>
      <c r="BC25" s="167"/>
    </row>
    <row r="26" spans="1:55" ht="12" customHeight="1" x14ac:dyDescent="0.25">
      <c r="A26" s="277" t="s">
        <v>44</v>
      </c>
      <c r="B26" s="135">
        <v>13</v>
      </c>
      <c r="C26" s="149"/>
      <c r="D26" s="39" t="str">
        <f t="shared" ref="D26:AH26" si="32">IF(OR(WEEKDAY(D3,2)=6,WEEKDAY(D3,2)=7,WEEKDAY(D3,2)=3),"RH","")</f>
        <v>RH</v>
      </c>
      <c r="E26" s="39" t="str">
        <f t="shared" si="32"/>
        <v>RH</v>
      </c>
      <c r="F26" s="39" t="str">
        <f t="shared" si="32"/>
        <v/>
      </c>
      <c r="G26" s="39" t="str">
        <f t="shared" si="32"/>
        <v/>
      </c>
      <c r="H26" s="39" t="str">
        <f t="shared" si="32"/>
        <v>RH</v>
      </c>
      <c r="I26" s="39" t="str">
        <f t="shared" si="32"/>
        <v/>
      </c>
      <c r="J26" s="39" t="str">
        <f t="shared" si="32"/>
        <v/>
      </c>
      <c r="K26" s="39" t="str">
        <f t="shared" si="32"/>
        <v>RH</v>
      </c>
      <c r="L26" s="39" t="str">
        <f t="shared" si="32"/>
        <v>RH</v>
      </c>
      <c r="M26" s="39" t="str">
        <f t="shared" si="32"/>
        <v/>
      </c>
      <c r="N26" s="39" t="str">
        <f t="shared" si="32"/>
        <v/>
      </c>
      <c r="O26" s="39" t="str">
        <f t="shared" si="32"/>
        <v>RH</v>
      </c>
      <c r="P26" s="39" t="str">
        <f t="shared" si="32"/>
        <v/>
      </c>
      <c r="Q26" s="39" t="str">
        <f t="shared" si="32"/>
        <v/>
      </c>
      <c r="R26" s="119" t="str">
        <f t="shared" si="32"/>
        <v>RH</v>
      </c>
      <c r="S26" s="39" t="str">
        <f t="shared" si="32"/>
        <v>RH</v>
      </c>
      <c r="T26" s="39" t="str">
        <f t="shared" si="32"/>
        <v/>
      </c>
      <c r="U26" s="39" t="str">
        <f t="shared" si="32"/>
        <v/>
      </c>
      <c r="V26" s="39" t="str">
        <f t="shared" si="32"/>
        <v>RH</v>
      </c>
      <c r="W26" s="39" t="str">
        <f t="shared" si="32"/>
        <v/>
      </c>
      <c r="X26" s="39" t="str">
        <f t="shared" si="32"/>
        <v/>
      </c>
      <c r="Y26" s="39" t="str">
        <f t="shared" si="32"/>
        <v>RH</v>
      </c>
      <c r="Z26" s="39" t="str">
        <f t="shared" si="32"/>
        <v>RH</v>
      </c>
      <c r="AA26" s="39" t="str">
        <f t="shared" si="32"/>
        <v/>
      </c>
      <c r="AB26" s="39" t="str">
        <f t="shared" si="32"/>
        <v/>
      </c>
      <c r="AC26" s="39" t="str">
        <f t="shared" si="32"/>
        <v>RH</v>
      </c>
      <c r="AD26" s="39" t="str">
        <f t="shared" si="32"/>
        <v/>
      </c>
      <c r="AE26" s="39" t="str">
        <f t="shared" si="32"/>
        <v/>
      </c>
      <c r="AF26" s="39" t="str">
        <f t="shared" si="32"/>
        <v>RH</v>
      </c>
      <c r="AG26" s="39" t="str">
        <f t="shared" si="32"/>
        <v>RH</v>
      </c>
      <c r="AH26" s="144" t="str">
        <f t="shared" si="32"/>
        <v/>
      </c>
      <c r="AI26" s="123"/>
      <c r="AJ26" s="187">
        <f>COUNTIF(D26:AH26,"RTT")+'Juillet 2020'!AJ26</f>
        <v>0</v>
      </c>
      <c r="AK26" s="178">
        <f>0 -(AJ26)</f>
        <v>0</v>
      </c>
      <c r="AL26" s="92">
        <f>COUNTIF(D26:AH26,"CA")+'Juillet 2020'!AL26</f>
        <v>0</v>
      </c>
      <c r="AM26" s="167">
        <f t="shared" si="13"/>
        <v>25</v>
      </c>
      <c r="AN26" s="310"/>
      <c r="AO26" s="92"/>
      <c r="AP26" s="81"/>
      <c r="AQ26" s="81">
        <f t="shared" ref="AQ26:AQ33" si="33">COUNTIF(E26:AF26,"HS")</f>
        <v>0</v>
      </c>
      <c r="AR26" s="95"/>
      <c r="AS26" s="77"/>
      <c r="AT26" s="64"/>
      <c r="AU26" s="64">
        <f t="shared" ref="AU26:AU33" si="34">COUNTIF(G26:AH26,"jdf")</f>
        <v>0</v>
      </c>
      <c r="AV26" s="90"/>
      <c r="AW26" s="118">
        <f t="shared" ca="1" si="14"/>
        <v>0</v>
      </c>
      <c r="AX26" s="120">
        <f>COUNTIF(G26:AJ26,"RF")+'Juillet 2020'!AX26</f>
        <v>0</v>
      </c>
      <c r="AY26" s="162">
        <f t="shared" ca="1" si="15"/>
        <v>0</v>
      </c>
      <c r="AZ26" s="92"/>
      <c r="BA26" s="81"/>
      <c r="BB26" s="81">
        <f t="shared" ref="BB26:BB33" si="35">COUNTIF(K26:AL26,"FR")</f>
        <v>0</v>
      </c>
      <c r="BC26" s="167"/>
    </row>
    <row r="27" spans="1:55" ht="12" customHeight="1" x14ac:dyDescent="0.25">
      <c r="A27" s="278"/>
      <c r="B27" s="135"/>
      <c r="C27" s="145"/>
      <c r="D27" s="39" t="str">
        <f>IF(OR(WEEKDAY(D3,2)=6,WEEKDAY(D3,2)=7,WEEKDAY(D3,2)=3),"RH","")</f>
        <v>RH</v>
      </c>
      <c r="E27" s="39" t="str">
        <f t="shared" ref="E27:AH27" si="36">IF(OR(WEEKDAY(E3,2)=6,WEEKDAY(E3,2)=7,WEEKDAY(E3,2)=3),"RH","")</f>
        <v>RH</v>
      </c>
      <c r="F27" s="39" t="str">
        <f t="shared" si="36"/>
        <v/>
      </c>
      <c r="G27" s="39" t="str">
        <f t="shared" si="36"/>
        <v/>
      </c>
      <c r="H27" s="39" t="str">
        <f t="shared" si="36"/>
        <v>RH</v>
      </c>
      <c r="I27" s="39" t="str">
        <f t="shared" si="36"/>
        <v/>
      </c>
      <c r="J27" s="39" t="str">
        <f t="shared" si="36"/>
        <v/>
      </c>
      <c r="K27" s="39" t="str">
        <f t="shared" si="36"/>
        <v>RH</v>
      </c>
      <c r="L27" s="39" t="str">
        <f t="shared" si="36"/>
        <v>RH</v>
      </c>
      <c r="M27" s="39" t="str">
        <f t="shared" si="36"/>
        <v/>
      </c>
      <c r="N27" s="39" t="str">
        <f t="shared" si="36"/>
        <v/>
      </c>
      <c r="O27" s="39" t="str">
        <f t="shared" si="36"/>
        <v>RH</v>
      </c>
      <c r="P27" s="39" t="str">
        <f t="shared" si="36"/>
        <v/>
      </c>
      <c r="Q27" s="39" t="str">
        <f t="shared" si="36"/>
        <v/>
      </c>
      <c r="R27" s="119" t="str">
        <f t="shared" si="36"/>
        <v>RH</v>
      </c>
      <c r="S27" s="39" t="str">
        <f t="shared" si="36"/>
        <v>RH</v>
      </c>
      <c r="T27" s="39" t="str">
        <f t="shared" si="36"/>
        <v/>
      </c>
      <c r="U27" s="39" t="str">
        <f t="shared" si="36"/>
        <v/>
      </c>
      <c r="V27" s="39" t="str">
        <f t="shared" si="36"/>
        <v>RH</v>
      </c>
      <c r="W27" s="39" t="str">
        <f t="shared" si="36"/>
        <v/>
      </c>
      <c r="X27" s="39" t="str">
        <f t="shared" si="36"/>
        <v/>
      </c>
      <c r="Y27" s="39" t="str">
        <f t="shared" si="36"/>
        <v>RH</v>
      </c>
      <c r="Z27" s="39" t="str">
        <f t="shared" si="36"/>
        <v>RH</v>
      </c>
      <c r="AA27" s="39" t="str">
        <f t="shared" si="36"/>
        <v/>
      </c>
      <c r="AB27" s="39" t="str">
        <f t="shared" si="36"/>
        <v/>
      </c>
      <c r="AC27" s="39" t="str">
        <f t="shared" si="36"/>
        <v>RH</v>
      </c>
      <c r="AD27" s="39" t="str">
        <f t="shared" si="36"/>
        <v/>
      </c>
      <c r="AE27" s="39" t="str">
        <f t="shared" si="36"/>
        <v/>
      </c>
      <c r="AF27" s="39" t="str">
        <f t="shared" si="36"/>
        <v>RH</v>
      </c>
      <c r="AG27" s="39" t="str">
        <f t="shared" si="36"/>
        <v>RH</v>
      </c>
      <c r="AH27" s="144" t="str">
        <f t="shared" si="36"/>
        <v/>
      </c>
      <c r="AI27" s="123"/>
      <c r="AJ27" s="187">
        <f>COUNTIF(D27:AH27,"RTT")+'Juillet 2020'!AJ27</f>
        <v>0</v>
      </c>
      <c r="AK27" s="178">
        <f t="shared" si="12"/>
        <v>15</v>
      </c>
      <c r="AL27" s="92">
        <f>COUNTIF(D27:AH27,"CA")+'Juillet 2020'!AL27</f>
        <v>0</v>
      </c>
      <c r="AM27" s="167">
        <f t="shared" si="13"/>
        <v>25</v>
      </c>
      <c r="AN27" s="310"/>
      <c r="AO27" s="92"/>
      <c r="AP27" s="81"/>
      <c r="AQ27" s="81">
        <f t="shared" si="33"/>
        <v>0</v>
      </c>
      <c r="AR27" s="95"/>
      <c r="AS27" s="77"/>
      <c r="AT27" s="64"/>
      <c r="AU27" s="64">
        <f t="shared" si="34"/>
        <v>0</v>
      </c>
      <c r="AV27" s="90"/>
      <c r="AW27" s="118">
        <f t="shared" ca="1" si="14"/>
        <v>0</v>
      </c>
      <c r="AX27" s="120">
        <f>COUNTIF(G27:AJ27,"RF")+'Juillet 2020'!AX27</f>
        <v>0</v>
      </c>
      <c r="AY27" s="162">
        <f t="shared" ca="1" si="15"/>
        <v>0</v>
      </c>
      <c r="AZ27" s="92"/>
      <c r="BA27" s="81"/>
      <c r="BB27" s="81">
        <f t="shared" si="35"/>
        <v>0</v>
      </c>
      <c r="BC27" s="167"/>
    </row>
    <row r="28" spans="1:55" ht="12" customHeight="1" x14ac:dyDescent="0.25">
      <c r="A28" s="278"/>
      <c r="B28" s="135"/>
      <c r="C28" s="149"/>
      <c r="D28" s="39" t="str">
        <f t="shared" ref="D28:AH28" si="37">IF(OR(WEEKDAY(D3,2)=6,WEEKDAY(D3,2)=7,WEEKDAY(D3,2)=4),"RH","")</f>
        <v>RH</v>
      </c>
      <c r="E28" s="39" t="str">
        <f t="shared" si="37"/>
        <v>RH</v>
      </c>
      <c r="F28" s="39" t="str">
        <f t="shared" si="37"/>
        <v/>
      </c>
      <c r="G28" s="39" t="str">
        <f t="shared" si="37"/>
        <v/>
      </c>
      <c r="H28" s="39" t="str">
        <f t="shared" si="37"/>
        <v/>
      </c>
      <c r="I28" s="39" t="str">
        <f t="shared" si="37"/>
        <v>RH</v>
      </c>
      <c r="J28" s="39" t="str">
        <f t="shared" si="37"/>
        <v/>
      </c>
      <c r="K28" s="39" t="str">
        <f t="shared" si="37"/>
        <v>RH</v>
      </c>
      <c r="L28" s="39" t="str">
        <f t="shared" si="37"/>
        <v>RH</v>
      </c>
      <c r="M28" s="39" t="str">
        <f t="shared" si="37"/>
        <v/>
      </c>
      <c r="N28" s="39" t="str">
        <f t="shared" si="37"/>
        <v/>
      </c>
      <c r="O28" s="39" t="str">
        <f t="shared" si="37"/>
        <v/>
      </c>
      <c r="P28" s="39" t="str">
        <f t="shared" si="37"/>
        <v>RH</v>
      </c>
      <c r="Q28" s="39" t="str">
        <f t="shared" si="37"/>
        <v/>
      </c>
      <c r="R28" s="119" t="str">
        <f t="shared" si="37"/>
        <v>RH</v>
      </c>
      <c r="S28" s="39" t="str">
        <f t="shared" si="37"/>
        <v>RH</v>
      </c>
      <c r="T28" s="39" t="str">
        <f t="shared" si="37"/>
        <v/>
      </c>
      <c r="U28" s="39" t="str">
        <f t="shared" si="37"/>
        <v/>
      </c>
      <c r="V28" s="39" t="str">
        <f t="shared" si="37"/>
        <v/>
      </c>
      <c r="W28" s="39" t="str">
        <f t="shared" si="37"/>
        <v>RH</v>
      </c>
      <c r="X28" s="39" t="str">
        <f t="shared" si="37"/>
        <v/>
      </c>
      <c r="Y28" s="39" t="str">
        <f t="shared" si="37"/>
        <v>RH</v>
      </c>
      <c r="Z28" s="39" t="str">
        <f t="shared" si="37"/>
        <v>RH</v>
      </c>
      <c r="AA28" s="39" t="str">
        <f t="shared" si="37"/>
        <v/>
      </c>
      <c r="AB28" s="39" t="str">
        <f t="shared" si="37"/>
        <v/>
      </c>
      <c r="AC28" s="39" t="str">
        <f t="shared" si="37"/>
        <v/>
      </c>
      <c r="AD28" s="39" t="str">
        <f t="shared" si="37"/>
        <v>RH</v>
      </c>
      <c r="AE28" s="39" t="str">
        <f t="shared" si="37"/>
        <v/>
      </c>
      <c r="AF28" s="39" t="str">
        <f t="shared" si="37"/>
        <v>RH</v>
      </c>
      <c r="AG28" s="39" t="str">
        <f t="shared" si="37"/>
        <v>RH</v>
      </c>
      <c r="AH28" s="144" t="str">
        <f t="shared" si="37"/>
        <v/>
      </c>
      <c r="AI28" s="123"/>
      <c r="AJ28" s="187">
        <f>COUNTIF(D28:AH28,"RTT")+'Juillet 2020'!AJ28</f>
        <v>0</v>
      </c>
      <c r="AK28" s="178">
        <f t="shared" si="12"/>
        <v>15</v>
      </c>
      <c r="AL28" s="92">
        <f>COUNTIF(D28:AH28,"CA")+'Juillet 2020'!AL28</f>
        <v>0</v>
      </c>
      <c r="AM28" s="167">
        <f t="shared" si="13"/>
        <v>25</v>
      </c>
      <c r="AN28" s="310"/>
      <c r="AO28" s="92"/>
      <c r="AP28" s="81"/>
      <c r="AQ28" s="81">
        <f t="shared" si="33"/>
        <v>0</v>
      </c>
      <c r="AR28" s="95"/>
      <c r="AS28" s="77"/>
      <c r="AT28" s="64"/>
      <c r="AU28" s="64">
        <f t="shared" si="34"/>
        <v>0</v>
      </c>
      <c r="AV28" s="90"/>
      <c r="AW28" s="118">
        <f ca="1">jaunesNum(B28:AH28)</f>
        <v>0</v>
      </c>
      <c r="AX28" s="120">
        <f>COUNTIF(G28:AJ28,"RF")+'Juillet 2020'!AX28</f>
        <v>0</v>
      </c>
      <c r="AY28" s="162">
        <f t="shared" ca="1" si="15"/>
        <v>0</v>
      </c>
      <c r="AZ28" s="92"/>
      <c r="BA28" s="81"/>
      <c r="BB28" s="81">
        <f t="shared" si="35"/>
        <v>0</v>
      </c>
      <c r="BC28" s="167"/>
    </row>
    <row r="29" spans="1:55" ht="12" customHeight="1" thickBot="1" x14ac:dyDescent="0.3">
      <c r="A29" s="279"/>
      <c r="B29" s="135"/>
      <c r="C29" s="149"/>
      <c r="D29" s="39" t="str">
        <f t="shared" ref="D29:AH29" si="38">IF(OR(WEEKDAY(D3,2)=6,WEEKDAY(D3,2)=7,WEEKDAY(D3,2)=5),"RH","")</f>
        <v>RH</v>
      </c>
      <c r="E29" s="39" t="str">
        <f t="shared" si="38"/>
        <v>RH</v>
      </c>
      <c r="F29" s="39" t="str">
        <f t="shared" si="38"/>
        <v/>
      </c>
      <c r="G29" s="39" t="str">
        <f t="shared" si="38"/>
        <v/>
      </c>
      <c r="H29" s="39" t="str">
        <f t="shared" si="38"/>
        <v/>
      </c>
      <c r="I29" s="39" t="str">
        <f t="shared" si="38"/>
        <v/>
      </c>
      <c r="J29" s="39" t="str">
        <f t="shared" si="38"/>
        <v>RH</v>
      </c>
      <c r="K29" s="39" t="str">
        <f t="shared" si="38"/>
        <v>RH</v>
      </c>
      <c r="L29" s="39" t="str">
        <f t="shared" si="38"/>
        <v>RH</v>
      </c>
      <c r="M29" s="39" t="str">
        <f t="shared" si="38"/>
        <v/>
      </c>
      <c r="N29" s="39" t="str">
        <f t="shared" si="38"/>
        <v/>
      </c>
      <c r="O29" s="39" t="str">
        <f t="shared" si="38"/>
        <v/>
      </c>
      <c r="P29" s="39" t="str">
        <f t="shared" si="38"/>
        <v/>
      </c>
      <c r="Q29" s="39" t="str">
        <f t="shared" si="38"/>
        <v>RH</v>
      </c>
      <c r="R29" s="119" t="str">
        <f t="shared" si="38"/>
        <v>RH</v>
      </c>
      <c r="S29" s="39" t="str">
        <f t="shared" si="38"/>
        <v>RH</v>
      </c>
      <c r="T29" s="39" t="str">
        <f t="shared" si="38"/>
        <v/>
      </c>
      <c r="U29" s="39" t="str">
        <f t="shared" si="38"/>
        <v/>
      </c>
      <c r="V29" s="39" t="str">
        <f t="shared" si="38"/>
        <v/>
      </c>
      <c r="W29" s="39" t="str">
        <f t="shared" si="38"/>
        <v/>
      </c>
      <c r="X29" s="39" t="str">
        <f t="shared" si="38"/>
        <v>RH</v>
      </c>
      <c r="Y29" s="39" t="str">
        <f t="shared" si="38"/>
        <v>RH</v>
      </c>
      <c r="Z29" s="39" t="str">
        <f t="shared" si="38"/>
        <v>RH</v>
      </c>
      <c r="AA29" s="39" t="str">
        <f t="shared" si="38"/>
        <v/>
      </c>
      <c r="AB29" s="39" t="str">
        <f t="shared" si="38"/>
        <v/>
      </c>
      <c r="AC29" s="39" t="str">
        <f t="shared" si="38"/>
        <v/>
      </c>
      <c r="AD29" s="39" t="str">
        <f t="shared" si="38"/>
        <v/>
      </c>
      <c r="AE29" s="39" t="str">
        <f t="shared" si="38"/>
        <v>RH</v>
      </c>
      <c r="AF29" s="39" t="str">
        <f t="shared" si="38"/>
        <v>RH</v>
      </c>
      <c r="AG29" s="39" t="str">
        <f t="shared" si="38"/>
        <v>RH</v>
      </c>
      <c r="AH29" s="144" t="str">
        <f t="shared" si="38"/>
        <v/>
      </c>
      <c r="AI29" s="123"/>
      <c r="AJ29" s="187">
        <f>COUNTIF(D29:AH29,"RTT")+'Juillet 2020'!AJ29</f>
        <v>0</v>
      </c>
      <c r="AK29" s="178">
        <f t="shared" si="12"/>
        <v>15</v>
      </c>
      <c r="AL29" s="92">
        <f>COUNTIF(D29:AH29,"CA")+'Juillet 2020'!AL29</f>
        <v>0</v>
      </c>
      <c r="AM29" s="167">
        <f t="shared" si="13"/>
        <v>25</v>
      </c>
      <c r="AN29" s="310"/>
      <c r="AO29" s="92"/>
      <c r="AP29" s="81"/>
      <c r="AQ29" s="81">
        <f t="shared" si="33"/>
        <v>0</v>
      </c>
      <c r="AR29" s="95"/>
      <c r="AS29" s="77"/>
      <c r="AT29" s="64"/>
      <c r="AU29" s="64">
        <f t="shared" si="34"/>
        <v>0</v>
      </c>
      <c r="AV29" s="90"/>
      <c r="AW29" s="118">
        <f t="shared" ca="1" si="14"/>
        <v>0</v>
      </c>
      <c r="AX29" s="120">
        <f>COUNTIF(G29:AJ29,"RF")+'Juillet 2020'!AX29</f>
        <v>0</v>
      </c>
      <c r="AY29" s="162">
        <f t="shared" ca="1" si="15"/>
        <v>0</v>
      </c>
      <c r="AZ29" s="92"/>
      <c r="BA29" s="81"/>
      <c r="BB29" s="81">
        <f t="shared" si="35"/>
        <v>0</v>
      </c>
      <c r="BC29" s="167"/>
    </row>
    <row r="30" spans="1:55" ht="12" customHeight="1" x14ac:dyDescent="0.25">
      <c r="A30" s="280" t="s">
        <v>45</v>
      </c>
      <c r="B30" s="135">
        <v>14</v>
      </c>
      <c r="C30" s="149"/>
      <c r="D30" s="39" t="str">
        <f t="shared" ref="D30:AH30" si="39">IF(OR(WEEKDAY(D3,2)=6,WEEKDAY(D3,2)=7,WEEKDAY(D3,2)=2),"RH","")</f>
        <v>RH</v>
      </c>
      <c r="E30" s="39" t="str">
        <f t="shared" si="39"/>
        <v>RH</v>
      </c>
      <c r="F30" s="39" t="str">
        <f t="shared" si="39"/>
        <v/>
      </c>
      <c r="G30" s="39" t="str">
        <f t="shared" si="39"/>
        <v>RH</v>
      </c>
      <c r="H30" s="39" t="str">
        <f t="shared" si="39"/>
        <v/>
      </c>
      <c r="I30" s="39" t="str">
        <f t="shared" si="39"/>
        <v/>
      </c>
      <c r="J30" s="39" t="str">
        <f t="shared" si="39"/>
        <v/>
      </c>
      <c r="K30" s="39" t="str">
        <f t="shared" si="39"/>
        <v>RH</v>
      </c>
      <c r="L30" s="39" t="str">
        <f t="shared" si="39"/>
        <v>RH</v>
      </c>
      <c r="M30" s="39" t="str">
        <f t="shared" si="39"/>
        <v/>
      </c>
      <c r="N30" s="39" t="str">
        <f t="shared" si="39"/>
        <v>RH</v>
      </c>
      <c r="O30" s="39" t="str">
        <f t="shared" si="39"/>
        <v/>
      </c>
      <c r="P30" s="39" t="str">
        <f t="shared" si="39"/>
        <v/>
      </c>
      <c r="Q30" s="39" t="str">
        <f t="shared" si="39"/>
        <v/>
      </c>
      <c r="R30" s="119" t="str">
        <f t="shared" si="39"/>
        <v>RH</v>
      </c>
      <c r="S30" s="39" t="str">
        <f t="shared" si="39"/>
        <v>RH</v>
      </c>
      <c r="T30" s="39" t="str">
        <f t="shared" si="39"/>
        <v/>
      </c>
      <c r="U30" s="39" t="str">
        <f t="shared" si="39"/>
        <v>RH</v>
      </c>
      <c r="V30" s="39" t="str">
        <f t="shared" si="39"/>
        <v/>
      </c>
      <c r="W30" s="39" t="str">
        <f t="shared" si="39"/>
        <v/>
      </c>
      <c r="X30" s="39" t="str">
        <f t="shared" si="39"/>
        <v/>
      </c>
      <c r="Y30" s="39" t="str">
        <f t="shared" si="39"/>
        <v>RH</v>
      </c>
      <c r="Z30" s="39" t="str">
        <f t="shared" si="39"/>
        <v>RH</v>
      </c>
      <c r="AA30" s="39" t="str">
        <f t="shared" si="39"/>
        <v/>
      </c>
      <c r="AB30" s="39" t="str">
        <f t="shared" si="39"/>
        <v>RH</v>
      </c>
      <c r="AC30" s="39" t="str">
        <f t="shared" si="39"/>
        <v/>
      </c>
      <c r="AD30" s="39" t="str">
        <f t="shared" si="39"/>
        <v/>
      </c>
      <c r="AE30" s="39" t="str">
        <f t="shared" si="39"/>
        <v/>
      </c>
      <c r="AF30" s="39" t="str">
        <f t="shared" si="39"/>
        <v>RH</v>
      </c>
      <c r="AG30" s="39" t="str">
        <f t="shared" si="39"/>
        <v>RH</v>
      </c>
      <c r="AH30" s="144" t="str">
        <f t="shared" si="39"/>
        <v/>
      </c>
      <c r="AI30" s="123"/>
      <c r="AJ30" s="187">
        <f>COUNTIF(D30:AH30,"RTT")+'Juillet 2020'!AJ30</f>
        <v>0</v>
      </c>
      <c r="AK30" s="178">
        <f t="shared" si="12"/>
        <v>15</v>
      </c>
      <c r="AL30" s="92">
        <f>COUNTIF(D30:AH30,"CA")+'Juillet 2020'!AL30</f>
        <v>0</v>
      </c>
      <c r="AM30" s="167">
        <f t="shared" si="13"/>
        <v>25</v>
      </c>
      <c r="AN30" s="310"/>
      <c r="AO30" s="92"/>
      <c r="AP30" s="81"/>
      <c r="AQ30" s="81">
        <f t="shared" si="33"/>
        <v>0</v>
      </c>
      <c r="AR30" s="95"/>
      <c r="AS30" s="77"/>
      <c r="AT30" s="64"/>
      <c r="AU30" s="64">
        <f t="shared" si="34"/>
        <v>0</v>
      </c>
      <c r="AV30" s="90"/>
      <c r="AW30" s="118">
        <f t="shared" ca="1" si="14"/>
        <v>0</v>
      </c>
      <c r="AX30" s="120">
        <f>COUNTIF(G30:AJ30,"RF")+'Juillet 2020'!AX30</f>
        <v>0</v>
      </c>
      <c r="AY30" s="162">
        <f t="shared" ca="1" si="15"/>
        <v>0</v>
      </c>
      <c r="AZ30" s="92"/>
      <c r="BA30" s="81"/>
      <c r="BB30" s="81">
        <f t="shared" si="35"/>
        <v>0</v>
      </c>
      <c r="BC30" s="167"/>
    </row>
    <row r="31" spans="1:55" ht="12" customHeight="1" x14ac:dyDescent="0.25">
      <c r="A31" s="280"/>
      <c r="B31" s="135">
        <v>15</v>
      </c>
      <c r="C31" s="145"/>
      <c r="D31" s="39" t="str">
        <f t="shared" ref="D31:AH31" si="40">IF(OR(WEEKDAY(D3,2)=6,WEEKDAY(D3,2)=7,WEEKDAY(D3,2)=5),"RH","")</f>
        <v>RH</v>
      </c>
      <c r="E31" s="39" t="str">
        <f t="shared" si="40"/>
        <v>RH</v>
      </c>
      <c r="F31" s="39" t="str">
        <f t="shared" si="40"/>
        <v/>
      </c>
      <c r="G31" s="39" t="str">
        <f t="shared" si="40"/>
        <v/>
      </c>
      <c r="H31" s="39" t="str">
        <f t="shared" si="40"/>
        <v/>
      </c>
      <c r="I31" s="39" t="str">
        <f t="shared" si="40"/>
        <v/>
      </c>
      <c r="J31" s="39" t="str">
        <f t="shared" si="40"/>
        <v>RH</v>
      </c>
      <c r="K31" s="39" t="str">
        <f t="shared" si="40"/>
        <v>RH</v>
      </c>
      <c r="L31" s="39" t="str">
        <f t="shared" si="40"/>
        <v>RH</v>
      </c>
      <c r="M31" s="39" t="str">
        <f t="shared" si="40"/>
        <v/>
      </c>
      <c r="N31" s="39" t="str">
        <f t="shared" si="40"/>
        <v/>
      </c>
      <c r="O31" s="39" t="str">
        <f t="shared" si="40"/>
        <v/>
      </c>
      <c r="P31" s="39" t="str">
        <f t="shared" si="40"/>
        <v/>
      </c>
      <c r="Q31" s="39" t="str">
        <f t="shared" si="40"/>
        <v>RH</v>
      </c>
      <c r="R31" s="119" t="str">
        <f t="shared" si="40"/>
        <v>RH</v>
      </c>
      <c r="S31" s="39" t="str">
        <f t="shared" si="40"/>
        <v>RH</v>
      </c>
      <c r="T31" s="39" t="str">
        <f t="shared" si="40"/>
        <v/>
      </c>
      <c r="U31" s="39" t="str">
        <f t="shared" si="40"/>
        <v/>
      </c>
      <c r="V31" s="39" t="str">
        <f t="shared" si="40"/>
        <v/>
      </c>
      <c r="W31" s="39" t="str">
        <f t="shared" si="40"/>
        <v/>
      </c>
      <c r="X31" s="39" t="str">
        <f t="shared" si="40"/>
        <v>RH</v>
      </c>
      <c r="Y31" s="39" t="str">
        <f t="shared" si="40"/>
        <v>RH</v>
      </c>
      <c r="Z31" s="39" t="str">
        <f t="shared" si="40"/>
        <v>RH</v>
      </c>
      <c r="AA31" s="39" t="str">
        <f t="shared" si="40"/>
        <v/>
      </c>
      <c r="AB31" s="39" t="str">
        <f t="shared" si="40"/>
        <v/>
      </c>
      <c r="AC31" s="39" t="str">
        <f t="shared" si="40"/>
        <v/>
      </c>
      <c r="AD31" s="39" t="str">
        <f t="shared" si="40"/>
        <v/>
      </c>
      <c r="AE31" s="39" t="str">
        <f t="shared" si="40"/>
        <v>RH</v>
      </c>
      <c r="AF31" s="39" t="str">
        <f t="shared" si="40"/>
        <v>RH</v>
      </c>
      <c r="AG31" s="39" t="str">
        <f t="shared" si="40"/>
        <v>RH</v>
      </c>
      <c r="AH31" s="144" t="str">
        <f t="shared" si="40"/>
        <v/>
      </c>
      <c r="AI31" s="123"/>
      <c r="AJ31" s="187">
        <f>COUNTIF(D31:AH31,"RTT")+'Juillet 2020'!AJ31</f>
        <v>0</v>
      </c>
      <c r="AK31" s="178">
        <f t="shared" si="12"/>
        <v>15</v>
      </c>
      <c r="AL31" s="92">
        <f>COUNTIF(D31:AH31,"CA")+'Juillet 2020'!AL31</f>
        <v>0</v>
      </c>
      <c r="AM31" s="167">
        <f t="shared" si="13"/>
        <v>25</v>
      </c>
      <c r="AN31" s="310"/>
      <c r="AO31" s="92"/>
      <c r="AP31" s="81"/>
      <c r="AQ31" s="81">
        <f t="shared" si="33"/>
        <v>0</v>
      </c>
      <c r="AR31" s="95"/>
      <c r="AS31" s="77"/>
      <c r="AT31" s="64"/>
      <c r="AU31" s="64">
        <f t="shared" si="34"/>
        <v>0</v>
      </c>
      <c r="AV31" s="90"/>
      <c r="AW31" s="118">
        <f t="shared" ca="1" si="14"/>
        <v>0</v>
      </c>
      <c r="AX31" s="120">
        <f>COUNTIF(G31:AJ31,"RF")+'Juillet 2020'!AX31</f>
        <v>0</v>
      </c>
      <c r="AY31" s="162">
        <f t="shared" ca="1" si="15"/>
        <v>0</v>
      </c>
      <c r="AZ31" s="92"/>
      <c r="BA31" s="81"/>
      <c r="BB31" s="81">
        <f t="shared" si="35"/>
        <v>0</v>
      </c>
      <c r="BC31" s="167"/>
    </row>
    <row r="32" spans="1:55" ht="12" customHeight="1" x14ac:dyDescent="0.25">
      <c r="A32" s="280"/>
      <c r="B32" s="135">
        <v>16</v>
      </c>
      <c r="C32" s="145"/>
      <c r="D32" s="39" t="str">
        <f t="shared" ref="D32:AH32" si="41">IF(OR(WEEKDAY(D3,2)=6,WEEKDAY(D3,2)=7,WEEKDAY(D3,2)=4),"RH","")</f>
        <v>RH</v>
      </c>
      <c r="E32" s="39" t="str">
        <f t="shared" si="41"/>
        <v>RH</v>
      </c>
      <c r="F32" s="39" t="str">
        <f t="shared" si="41"/>
        <v/>
      </c>
      <c r="G32" s="39" t="str">
        <f t="shared" si="41"/>
        <v/>
      </c>
      <c r="H32" s="39" t="str">
        <f t="shared" si="41"/>
        <v/>
      </c>
      <c r="I32" s="39" t="str">
        <f t="shared" si="41"/>
        <v>RH</v>
      </c>
      <c r="J32" s="39" t="str">
        <f t="shared" si="41"/>
        <v/>
      </c>
      <c r="K32" s="39" t="str">
        <f t="shared" si="41"/>
        <v>RH</v>
      </c>
      <c r="L32" s="39" t="str">
        <f t="shared" si="41"/>
        <v>RH</v>
      </c>
      <c r="M32" s="39" t="str">
        <f t="shared" si="41"/>
        <v/>
      </c>
      <c r="N32" s="39" t="str">
        <f t="shared" si="41"/>
        <v/>
      </c>
      <c r="O32" s="39" t="str">
        <f t="shared" si="41"/>
        <v/>
      </c>
      <c r="P32" s="39" t="str">
        <f t="shared" si="41"/>
        <v>RH</v>
      </c>
      <c r="Q32" s="39" t="str">
        <f t="shared" si="41"/>
        <v/>
      </c>
      <c r="R32" s="119" t="str">
        <f t="shared" si="41"/>
        <v>RH</v>
      </c>
      <c r="S32" s="39" t="str">
        <f t="shared" si="41"/>
        <v>RH</v>
      </c>
      <c r="T32" s="39" t="str">
        <f t="shared" si="41"/>
        <v/>
      </c>
      <c r="U32" s="39" t="str">
        <f t="shared" si="41"/>
        <v/>
      </c>
      <c r="V32" s="39" t="str">
        <f t="shared" si="41"/>
        <v/>
      </c>
      <c r="W32" s="39" t="str">
        <f t="shared" si="41"/>
        <v>RH</v>
      </c>
      <c r="X32" s="39" t="str">
        <f t="shared" si="41"/>
        <v/>
      </c>
      <c r="Y32" s="39" t="str">
        <f t="shared" si="41"/>
        <v>RH</v>
      </c>
      <c r="Z32" s="39" t="str">
        <f t="shared" si="41"/>
        <v>RH</v>
      </c>
      <c r="AA32" s="39" t="str">
        <f t="shared" si="41"/>
        <v/>
      </c>
      <c r="AB32" s="39" t="str">
        <f t="shared" si="41"/>
        <v/>
      </c>
      <c r="AC32" s="39" t="str">
        <f t="shared" si="41"/>
        <v/>
      </c>
      <c r="AD32" s="39" t="str">
        <f t="shared" si="41"/>
        <v>RH</v>
      </c>
      <c r="AE32" s="39" t="str">
        <f t="shared" si="41"/>
        <v/>
      </c>
      <c r="AF32" s="39" t="str">
        <f t="shared" si="41"/>
        <v>RH</v>
      </c>
      <c r="AG32" s="39" t="str">
        <f t="shared" si="41"/>
        <v>RH</v>
      </c>
      <c r="AH32" s="144" t="str">
        <f t="shared" si="41"/>
        <v/>
      </c>
      <c r="AI32" s="123"/>
      <c r="AJ32" s="187">
        <f>COUNTIF(D32:AH32,"RTT")+'Juillet 2020'!AJ32</f>
        <v>0</v>
      </c>
      <c r="AK32" s="178">
        <f t="shared" si="12"/>
        <v>15</v>
      </c>
      <c r="AL32" s="92">
        <f>COUNTIF(D32:AH32,"CA")+'Juillet 2020'!AL32</f>
        <v>0</v>
      </c>
      <c r="AM32" s="167">
        <f t="shared" si="13"/>
        <v>25</v>
      </c>
      <c r="AN32" s="310"/>
      <c r="AO32" s="92"/>
      <c r="AP32" s="81"/>
      <c r="AQ32" s="81">
        <f t="shared" si="33"/>
        <v>0</v>
      </c>
      <c r="AR32" s="95"/>
      <c r="AS32" s="77"/>
      <c r="AT32" s="64"/>
      <c r="AU32" s="64">
        <f t="shared" si="34"/>
        <v>0</v>
      </c>
      <c r="AV32" s="90"/>
      <c r="AW32" s="118">
        <f t="shared" ca="1" si="14"/>
        <v>0</v>
      </c>
      <c r="AX32" s="120">
        <f>COUNTIF(G32:AJ32,"RF")+'Juillet 2020'!AX32</f>
        <v>0</v>
      </c>
      <c r="AY32" s="162">
        <f t="shared" ca="1" si="15"/>
        <v>0</v>
      </c>
      <c r="AZ32" s="92"/>
      <c r="BA32" s="81"/>
      <c r="BB32" s="81">
        <f t="shared" si="35"/>
        <v>0</v>
      </c>
      <c r="BC32" s="167"/>
    </row>
    <row r="33" spans="1:55" s="6" customFormat="1" ht="12" customHeight="1" thickBot="1" x14ac:dyDescent="0.3">
      <c r="A33" s="281"/>
      <c r="B33" s="135">
        <v>17</v>
      </c>
      <c r="C33" s="145"/>
      <c r="D33" s="39" t="str">
        <f t="shared" ref="D33:AH33" si="42">IF(OR(WEEKDAY(D3,2)=6,WEEKDAY(D3,2)=7,WEEKDAY(D3,2)=2),"RH","")</f>
        <v>RH</v>
      </c>
      <c r="E33" s="39" t="str">
        <f t="shared" si="42"/>
        <v>RH</v>
      </c>
      <c r="F33" s="39" t="str">
        <f t="shared" si="42"/>
        <v/>
      </c>
      <c r="G33" s="39" t="str">
        <f t="shared" si="42"/>
        <v>RH</v>
      </c>
      <c r="H33" s="39" t="str">
        <f t="shared" si="42"/>
        <v/>
      </c>
      <c r="I33" s="39" t="str">
        <f t="shared" si="42"/>
        <v/>
      </c>
      <c r="J33" s="39" t="str">
        <f t="shared" si="42"/>
        <v/>
      </c>
      <c r="K33" s="39" t="str">
        <f t="shared" si="42"/>
        <v>RH</v>
      </c>
      <c r="L33" s="39" t="str">
        <f t="shared" si="42"/>
        <v>RH</v>
      </c>
      <c r="M33" s="39" t="str">
        <f t="shared" si="42"/>
        <v/>
      </c>
      <c r="N33" s="39" t="str">
        <f t="shared" si="42"/>
        <v>RH</v>
      </c>
      <c r="O33" s="39" t="str">
        <f t="shared" si="42"/>
        <v/>
      </c>
      <c r="P33" s="39" t="str">
        <f t="shared" si="42"/>
        <v/>
      </c>
      <c r="Q33" s="39" t="str">
        <f t="shared" si="42"/>
        <v/>
      </c>
      <c r="R33" s="119" t="str">
        <f t="shared" si="42"/>
        <v>RH</v>
      </c>
      <c r="S33" s="39" t="str">
        <f t="shared" si="42"/>
        <v>RH</v>
      </c>
      <c r="T33" s="39" t="str">
        <f t="shared" si="42"/>
        <v/>
      </c>
      <c r="U33" s="39" t="str">
        <f t="shared" si="42"/>
        <v>RH</v>
      </c>
      <c r="V33" s="39" t="str">
        <f t="shared" si="42"/>
        <v/>
      </c>
      <c r="W33" s="39" t="str">
        <f t="shared" si="42"/>
        <v/>
      </c>
      <c r="X33" s="39" t="str">
        <f t="shared" si="42"/>
        <v/>
      </c>
      <c r="Y33" s="39" t="str">
        <f t="shared" si="42"/>
        <v>RH</v>
      </c>
      <c r="Z33" s="39" t="str">
        <f t="shared" si="42"/>
        <v>RH</v>
      </c>
      <c r="AA33" s="39" t="str">
        <f t="shared" si="42"/>
        <v/>
      </c>
      <c r="AB33" s="39" t="str">
        <f t="shared" si="42"/>
        <v>RH</v>
      </c>
      <c r="AC33" s="39" t="str">
        <f t="shared" si="42"/>
        <v/>
      </c>
      <c r="AD33" s="39" t="str">
        <f t="shared" si="42"/>
        <v/>
      </c>
      <c r="AE33" s="39" t="str">
        <f t="shared" si="42"/>
        <v/>
      </c>
      <c r="AF33" s="39" t="str">
        <f t="shared" si="42"/>
        <v>RH</v>
      </c>
      <c r="AG33" s="39" t="str">
        <f t="shared" si="42"/>
        <v>RH</v>
      </c>
      <c r="AH33" s="144" t="str">
        <f t="shared" si="42"/>
        <v/>
      </c>
      <c r="AI33" s="123"/>
      <c r="AJ33" s="187">
        <f>COUNTIF(D33:AH33,"RTT")+'Juillet 2020'!AJ33</f>
        <v>0</v>
      </c>
      <c r="AK33" s="178">
        <f t="shared" si="12"/>
        <v>15</v>
      </c>
      <c r="AL33" s="92">
        <f>COUNTIF(D33:AH33,"CA")+'Juillet 2020'!AL33</f>
        <v>0</v>
      </c>
      <c r="AM33" s="167">
        <f t="shared" si="13"/>
        <v>25</v>
      </c>
      <c r="AN33" s="310"/>
      <c r="AO33" s="92"/>
      <c r="AP33" s="81"/>
      <c r="AQ33" s="81">
        <f t="shared" si="33"/>
        <v>0</v>
      </c>
      <c r="AR33" s="95"/>
      <c r="AS33" s="77"/>
      <c r="AT33" s="64"/>
      <c r="AU33" s="64">
        <f t="shared" si="34"/>
        <v>0</v>
      </c>
      <c r="AV33" s="90"/>
      <c r="AW33" s="118">
        <f t="shared" ca="1" si="14"/>
        <v>0</v>
      </c>
      <c r="AX33" s="120">
        <f>COUNTIF(G33:AJ33,"RF")+'Juillet 2020'!AX33</f>
        <v>0</v>
      </c>
      <c r="AY33" s="162">
        <f t="shared" ca="1" si="15"/>
        <v>0</v>
      </c>
      <c r="AZ33" s="92"/>
      <c r="BA33" s="81"/>
      <c r="BB33" s="81">
        <f t="shared" si="35"/>
        <v>0</v>
      </c>
      <c r="BC33" s="167"/>
    </row>
    <row r="34" spans="1:55" ht="1.5" customHeight="1" x14ac:dyDescent="0.25">
      <c r="A34" s="34"/>
      <c r="B34" s="135"/>
      <c r="C34" s="145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11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144"/>
      <c r="AI34" s="123"/>
      <c r="AJ34" s="187">
        <f>COUNTIF(D34:AH34,"RTT")+'Juillet 2020'!AJ34</f>
        <v>0</v>
      </c>
      <c r="AK34" s="178"/>
      <c r="AL34" s="92">
        <f>COUNTIF(D34:AH34,"CA")+'Juillet 2020'!AL34</f>
        <v>0</v>
      </c>
      <c r="AM34" s="167"/>
      <c r="AN34" s="310"/>
      <c r="AO34" s="92"/>
      <c r="AP34" s="81"/>
      <c r="AQ34" s="81"/>
      <c r="AR34" s="95"/>
      <c r="AS34" s="77"/>
      <c r="AT34" s="64"/>
      <c r="AU34" s="64"/>
      <c r="AV34" s="90"/>
      <c r="AW34" s="118"/>
      <c r="AX34" s="120">
        <f>COUNTIF(G34:AJ34,"RF")+'Juillet 2020'!AX34</f>
        <v>0</v>
      </c>
      <c r="AY34" s="163"/>
      <c r="AZ34" s="92"/>
      <c r="BA34" s="81"/>
      <c r="BB34" s="81"/>
      <c r="BC34" s="167"/>
    </row>
    <row r="35" spans="1:55" ht="12" customHeight="1" x14ac:dyDescent="0.25">
      <c r="A35" s="282" t="s">
        <v>46</v>
      </c>
      <c r="B35" s="132">
        <v>18</v>
      </c>
      <c r="C35" s="145"/>
      <c r="D35" s="39" t="str">
        <f>IF(OR(WEEKDAY(D3,2)=6,WEEKDAY(D3,2)=7,WEEKDAY(D3,2)=3),"RH","")</f>
        <v>RH</v>
      </c>
      <c r="E35" s="39" t="str">
        <f t="shared" ref="E35:AH35" si="43">IF(OR(WEEKDAY(E3,2)=6,WEEKDAY(E3,2)=7,WEEKDAY(E3,2)=3),"RH","")</f>
        <v>RH</v>
      </c>
      <c r="F35" s="39" t="str">
        <f t="shared" si="43"/>
        <v/>
      </c>
      <c r="G35" s="39" t="str">
        <f t="shared" si="43"/>
        <v/>
      </c>
      <c r="H35" s="39" t="str">
        <f t="shared" si="43"/>
        <v>RH</v>
      </c>
      <c r="I35" s="39" t="str">
        <f t="shared" si="43"/>
        <v/>
      </c>
      <c r="J35" s="39" t="str">
        <f t="shared" si="43"/>
        <v/>
      </c>
      <c r="K35" s="39" t="str">
        <f t="shared" si="43"/>
        <v>RH</v>
      </c>
      <c r="L35" s="39" t="str">
        <f t="shared" si="43"/>
        <v>RH</v>
      </c>
      <c r="M35" s="39" t="str">
        <f t="shared" si="43"/>
        <v/>
      </c>
      <c r="N35" s="39" t="str">
        <f t="shared" si="43"/>
        <v/>
      </c>
      <c r="O35" s="39" t="str">
        <f t="shared" si="43"/>
        <v>RH</v>
      </c>
      <c r="P35" s="39" t="str">
        <f t="shared" si="43"/>
        <v/>
      </c>
      <c r="Q35" s="39" t="str">
        <f t="shared" si="43"/>
        <v/>
      </c>
      <c r="R35" s="119" t="str">
        <f t="shared" si="43"/>
        <v>RH</v>
      </c>
      <c r="S35" s="39" t="str">
        <f t="shared" si="43"/>
        <v>RH</v>
      </c>
      <c r="T35" s="39" t="str">
        <f t="shared" si="43"/>
        <v/>
      </c>
      <c r="U35" s="39" t="str">
        <f t="shared" si="43"/>
        <v/>
      </c>
      <c r="V35" s="39" t="str">
        <f t="shared" si="43"/>
        <v>RH</v>
      </c>
      <c r="W35" s="39" t="str">
        <f t="shared" si="43"/>
        <v/>
      </c>
      <c r="X35" s="39" t="str">
        <f t="shared" si="43"/>
        <v/>
      </c>
      <c r="Y35" s="39" t="str">
        <f t="shared" si="43"/>
        <v>RH</v>
      </c>
      <c r="Z35" s="39" t="str">
        <f t="shared" si="43"/>
        <v>RH</v>
      </c>
      <c r="AA35" s="39" t="str">
        <f t="shared" si="43"/>
        <v/>
      </c>
      <c r="AB35" s="39" t="str">
        <f t="shared" si="43"/>
        <v/>
      </c>
      <c r="AC35" s="39" t="str">
        <f t="shared" si="43"/>
        <v>RH</v>
      </c>
      <c r="AD35" s="39" t="str">
        <f t="shared" si="43"/>
        <v/>
      </c>
      <c r="AE35" s="39" t="str">
        <f t="shared" si="43"/>
        <v/>
      </c>
      <c r="AF35" s="39" t="str">
        <f t="shared" si="43"/>
        <v>RH</v>
      </c>
      <c r="AG35" s="39" t="str">
        <f t="shared" si="43"/>
        <v>RH</v>
      </c>
      <c r="AH35" s="144" t="str">
        <f t="shared" si="43"/>
        <v/>
      </c>
      <c r="AI35" s="123"/>
      <c r="AJ35" s="187">
        <f>COUNTIF(D35:AH35,"RTT")+'Juillet 2020'!AJ35</f>
        <v>0</v>
      </c>
      <c r="AK35" s="178">
        <f>0 -(AJ35)</f>
        <v>0</v>
      </c>
      <c r="AL35" s="92">
        <f>COUNTIF(D35:AH35,"CA")+'Juillet 2020'!AL35</f>
        <v>0</v>
      </c>
      <c r="AM35" s="167">
        <f t="shared" si="13"/>
        <v>25</v>
      </c>
      <c r="AN35" s="310"/>
      <c r="AO35" s="92"/>
      <c r="AP35" s="81"/>
      <c r="AQ35" s="81">
        <f>COUNTIF(E35:AF35,"HS")</f>
        <v>0</v>
      </c>
      <c r="AR35" s="95"/>
      <c r="AS35" s="77"/>
      <c r="AT35" s="64"/>
      <c r="AU35" s="64">
        <f>COUNTIF(G35:AH35,"jdf")</f>
        <v>0</v>
      </c>
      <c r="AV35" s="90"/>
      <c r="AW35" s="118">
        <f t="shared" ca="1" si="14"/>
        <v>0</v>
      </c>
      <c r="AX35" s="120">
        <f>COUNTIF(G35:AJ35,"RF")+'Juillet 2020'!AX35</f>
        <v>0</v>
      </c>
      <c r="AY35" s="162">
        <f t="shared" ca="1" si="15"/>
        <v>0</v>
      </c>
      <c r="AZ35" s="92"/>
      <c r="BA35" s="81"/>
      <c r="BB35" s="81">
        <f>COUNTIF(K35:AL35,"FR")</f>
        <v>0</v>
      </c>
      <c r="BC35" s="167"/>
    </row>
    <row r="36" spans="1:55" ht="12" customHeight="1" x14ac:dyDescent="0.25">
      <c r="A36" s="282"/>
      <c r="B36" s="136">
        <v>19</v>
      </c>
      <c r="C36" s="151"/>
      <c r="D36" s="39" t="str">
        <f t="shared" ref="D36:AH36" si="44">IF(OR(WEEKDAY(D3,2)=6,WEEKDAY(D3,2)=7,WEEKDAY(D3,2)=5),"RH","")</f>
        <v>RH</v>
      </c>
      <c r="E36" s="39" t="str">
        <f t="shared" si="44"/>
        <v>RH</v>
      </c>
      <c r="F36" s="39" t="str">
        <f t="shared" si="44"/>
        <v/>
      </c>
      <c r="G36" s="39" t="str">
        <f t="shared" si="44"/>
        <v/>
      </c>
      <c r="H36" s="39" t="str">
        <f t="shared" si="44"/>
        <v/>
      </c>
      <c r="I36" s="39" t="str">
        <f t="shared" si="44"/>
        <v/>
      </c>
      <c r="J36" s="39" t="str">
        <f t="shared" si="44"/>
        <v>RH</v>
      </c>
      <c r="K36" s="39" t="str">
        <f t="shared" si="44"/>
        <v>RH</v>
      </c>
      <c r="L36" s="39" t="str">
        <f t="shared" si="44"/>
        <v>RH</v>
      </c>
      <c r="M36" s="39" t="str">
        <f t="shared" si="44"/>
        <v/>
      </c>
      <c r="N36" s="39" t="str">
        <f t="shared" si="44"/>
        <v/>
      </c>
      <c r="O36" s="39" t="str">
        <f t="shared" si="44"/>
        <v/>
      </c>
      <c r="P36" s="39" t="str">
        <f t="shared" si="44"/>
        <v/>
      </c>
      <c r="Q36" s="39" t="str">
        <f t="shared" si="44"/>
        <v>RH</v>
      </c>
      <c r="R36" s="119" t="str">
        <f t="shared" si="44"/>
        <v>RH</v>
      </c>
      <c r="S36" s="39" t="str">
        <f t="shared" si="44"/>
        <v>RH</v>
      </c>
      <c r="T36" s="39" t="str">
        <f t="shared" si="44"/>
        <v/>
      </c>
      <c r="U36" s="39" t="str">
        <f t="shared" si="44"/>
        <v/>
      </c>
      <c r="V36" s="39" t="str">
        <f t="shared" si="44"/>
        <v/>
      </c>
      <c r="W36" s="39" t="str">
        <f t="shared" si="44"/>
        <v/>
      </c>
      <c r="X36" s="39" t="str">
        <f t="shared" si="44"/>
        <v>RH</v>
      </c>
      <c r="Y36" s="39" t="str">
        <f t="shared" si="44"/>
        <v>RH</v>
      </c>
      <c r="Z36" s="39" t="str">
        <f t="shared" si="44"/>
        <v>RH</v>
      </c>
      <c r="AA36" s="39" t="str">
        <f t="shared" si="44"/>
        <v/>
      </c>
      <c r="AB36" s="39" t="str">
        <f t="shared" si="44"/>
        <v/>
      </c>
      <c r="AC36" s="39" t="str">
        <f t="shared" si="44"/>
        <v/>
      </c>
      <c r="AD36" s="39" t="str">
        <f t="shared" si="44"/>
        <v/>
      </c>
      <c r="AE36" s="39" t="str">
        <f t="shared" si="44"/>
        <v>RH</v>
      </c>
      <c r="AF36" s="39" t="str">
        <f t="shared" si="44"/>
        <v>RH</v>
      </c>
      <c r="AG36" s="39" t="str">
        <f t="shared" si="44"/>
        <v>RH</v>
      </c>
      <c r="AH36" s="144" t="str">
        <f t="shared" si="44"/>
        <v/>
      </c>
      <c r="AI36" s="123"/>
      <c r="AJ36" s="187">
        <f>COUNTIF(D36:AH36,"RTT")+'Juillet 2020'!AJ36</f>
        <v>0</v>
      </c>
      <c r="AK36" s="178">
        <f t="shared" si="12"/>
        <v>15</v>
      </c>
      <c r="AL36" s="92">
        <f>COUNTIF(D36:AH36,"CA")+'Juillet 2020'!AL36</f>
        <v>0</v>
      </c>
      <c r="AM36" s="167">
        <f t="shared" si="13"/>
        <v>25</v>
      </c>
      <c r="AN36" s="310"/>
      <c r="AO36" s="92"/>
      <c r="AP36" s="81"/>
      <c r="AQ36" s="81">
        <f>COUNTIF(E36:AF36,"HS")</f>
        <v>0</v>
      </c>
      <c r="AR36" s="95"/>
      <c r="AS36" s="77"/>
      <c r="AT36" s="64"/>
      <c r="AU36" s="64">
        <f>COUNTIF(G36:AH36,"jdf")</f>
        <v>0</v>
      </c>
      <c r="AV36" s="90"/>
      <c r="AW36" s="118">
        <f t="shared" ca="1" si="14"/>
        <v>0</v>
      </c>
      <c r="AX36" s="120">
        <f>COUNTIF(G36:AJ36,"RF")+'Juillet 2020'!AX36</f>
        <v>0</v>
      </c>
      <c r="AY36" s="162">
        <f t="shared" ca="1" si="15"/>
        <v>0</v>
      </c>
      <c r="AZ36" s="92"/>
      <c r="BA36" s="81"/>
      <c r="BB36" s="81">
        <f>COUNTIF(K36:AL36,"FR")</f>
        <v>0</v>
      </c>
      <c r="BC36" s="167"/>
    </row>
    <row r="37" spans="1:55" s="6" customFormat="1" ht="12" customHeight="1" x14ac:dyDescent="0.25">
      <c r="A37" s="282"/>
      <c r="B37" s="136"/>
      <c r="C37" s="145"/>
      <c r="D37" s="39" t="str">
        <f t="shared" ref="D37:AH37" si="45">IF(OR(WEEKDAY(D3,2)=6,WEEKDAY(D3,2)=7,WEEKDAY(D3,2)=1),"RH","")</f>
        <v>RH</v>
      </c>
      <c r="E37" s="39" t="str">
        <f t="shared" si="45"/>
        <v>RH</v>
      </c>
      <c r="F37" s="39" t="str">
        <f t="shared" si="45"/>
        <v>RH</v>
      </c>
      <c r="G37" s="39" t="str">
        <f t="shared" si="45"/>
        <v/>
      </c>
      <c r="H37" s="39" t="str">
        <f t="shared" si="45"/>
        <v/>
      </c>
      <c r="I37" s="39" t="str">
        <f t="shared" si="45"/>
        <v/>
      </c>
      <c r="J37" s="39" t="str">
        <f t="shared" si="45"/>
        <v/>
      </c>
      <c r="K37" s="39" t="str">
        <f t="shared" si="45"/>
        <v>RH</v>
      </c>
      <c r="L37" s="39" t="str">
        <f t="shared" si="45"/>
        <v>RH</v>
      </c>
      <c r="M37" s="39" t="str">
        <f t="shared" si="45"/>
        <v>RH</v>
      </c>
      <c r="N37" s="39" t="str">
        <f t="shared" si="45"/>
        <v/>
      </c>
      <c r="O37" s="39" t="str">
        <f t="shared" si="45"/>
        <v/>
      </c>
      <c r="P37" s="39" t="str">
        <f t="shared" si="45"/>
        <v/>
      </c>
      <c r="Q37" s="39" t="str">
        <f t="shared" si="45"/>
        <v/>
      </c>
      <c r="R37" s="119" t="str">
        <f t="shared" si="45"/>
        <v>RH</v>
      </c>
      <c r="S37" s="39" t="str">
        <f t="shared" si="45"/>
        <v>RH</v>
      </c>
      <c r="T37" s="39" t="str">
        <f t="shared" si="45"/>
        <v>RH</v>
      </c>
      <c r="U37" s="39" t="str">
        <f t="shared" si="45"/>
        <v/>
      </c>
      <c r="V37" s="39" t="str">
        <f t="shared" si="45"/>
        <v/>
      </c>
      <c r="W37" s="39" t="str">
        <f t="shared" si="45"/>
        <v/>
      </c>
      <c r="X37" s="39" t="str">
        <f t="shared" si="45"/>
        <v/>
      </c>
      <c r="Y37" s="39" t="str">
        <f t="shared" si="45"/>
        <v>RH</v>
      </c>
      <c r="Z37" s="39" t="str">
        <f t="shared" si="45"/>
        <v>RH</v>
      </c>
      <c r="AA37" s="39" t="str">
        <f t="shared" si="45"/>
        <v>RH</v>
      </c>
      <c r="AB37" s="39" t="str">
        <f t="shared" si="45"/>
        <v/>
      </c>
      <c r="AC37" s="39" t="str">
        <f t="shared" si="45"/>
        <v/>
      </c>
      <c r="AD37" s="39" t="str">
        <f t="shared" si="45"/>
        <v/>
      </c>
      <c r="AE37" s="39" t="str">
        <f t="shared" si="45"/>
        <v/>
      </c>
      <c r="AF37" s="39" t="str">
        <f t="shared" si="45"/>
        <v>RH</v>
      </c>
      <c r="AG37" s="39" t="str">
        <f t="shared" si="45"/>
        <v>RH</v>
      </c>
      <c r="AH37" s="144" t="str">
        <f t="shared" si="45"/>
        <v>RH</v>
      </c>
      <c r="AI37" s="123"/>
      <c r="AJ37" s="187">
        <f>COUNTIF(D37:AH37,"RTT")+'Juillet 2020'!AJ37</f>
        <v>0</v>
      </c>
      <c r="AK37" s="178">
        <f t="shared" si="12"/>
        <v>15</v>
      </c>
      <c r="AL37" s="92">
        <f>COUNTIF(D37:AH37,"CA")+'Juillet 2020'!AL37</f>
        <v>0</v>
      </c>
      <c r="AM37" s="167">
        <f t="shared" si="13"/>
        <v>25</v>
      </c>
      <c r="AN37" s="310"/>
      <c r="AO37" s="92"/>
      <c r="AP37" s="81"/>
      <c r="AQ37" s="81">
        <f>COUNTIF(E37:AF37,"HS")</f>
        <v>0</v>
      </c>
      <c r="AR37" s="95"/>
      <c r="AS37" s="77"/>
      <c r="AT37" s="64"/>
      <c r="AU37" s="64">
        <f>COUNTIF(G37:AH37,"jdf")</f>
        <v>0</v>
      </c>
      <c r="AV37" s="90"/>
      <c r="AW37" s="118">
        <f t="shared" ca="1" si="14"/>
        <v>0</v>
      </c>
      <c r="AX37" s="120">
        <f>COUNTIF(G37:AJ37,"RF")+'Juillet 2020'!AX37</f>
        <v>0</v>
      </c>
      <c r="AY37" s="162">
        <f t="shared" ca="1" si="15"/>
        <v>0</v>
      </c>
      <c r="AZ37" s="92"/>
      <c r="BA37" s="81"/>
      <c r="BB37" s="81">
        <f>COUNTIF(K37:AL37,"FR")</f>
        <v>0</v>
      </c>
      <c r="BC37" s="167"/>
    </row>
    <row r="38" spans="1:55" s="6" customFormat="1" ht="12" customHeight="1" thickBot="1" x14ac:dyDescent="0.3">
      <c r="A38" s="283"/>
      <c r="B38" s="132"/>
      <c r="C38" s="145"/>
      <c r="D38" s="39" t="str">
        <f t="shared" ref="D38:AH38" si="46">IF(OR(WEEKDAY(D3,2)=6,WEEKDAY(D3,2)=7,WEEKDAY(D3,2)=1),"RH","")</f>
        <v>RH</v>
      </c>
      <c r="E38" s="39" t="str">
        <f t="shared" si="46"/>
        <v>RH</v>
      </c>
      <c r="F38" s="39" t="str">
        <f t="shared" si="46"/>
        <v>RH</v>
      </c>
      <c r="G38" s="39" t="str">
        <f t="shared" si="46"/>
        <v/>
      </c>
      <c r="H38" s="39" t="str">
        <f t="shared" si="46"/>
        <v/>
      </c>
      <c r="I38" s="39" t="str">
        <f t="shared" si="46"/>
        <v/>
      </c>
      <c r="J38" s="39" t="str">
        <f t="shared" si="46"/>
        <v/>
      </c>
      <c r="K38" s="39" t="str">
        <f t="shared" si="46"/>
        <v>RH</v>
      </c>
      <c r="L38" s="39" t="str">
        <f t="shared" si="46"/>
        <v>RH</v>
      </c>
      <c r="M38" s="39" t="str">
        <f t="shared" si="46"/>
        <v>RH</v>
      </c>
      <c r="N38" s="39" t="str">
        <f t="shared" si="46"/>
        <v/>
      </c>
      <c r="O38" s="39" t="str">
        <f t="shared" si="46"/>
        <v/>
      </c>
      <c r="P38" s="39" t="str">
        <f t="shared" si="46"/>
        <v/>
      </c>
      <c r="Q38" s="39" t="str">
        <f t="shared" si="46"/>
        <v/>
      </c>
      <c r="R38" s="119" t="str">
        <f t="shared" si="46"/>
        <v>RH</v>
      </c>
      <c r="S38" s="39" t="str">
        <f t="shared" si="46"/>
        <v>RH</v>
      </c>
      <c r="T38" s="39" t="str">
        <f t="shared" si="46"/>
        <v>RH</v>
      </c>
      <c r="U38" s="39" t="str">
        <f t="shared" si="46"/>
        <v/>
      </c>
      <c r="V38" s="39" t="str">
        <f t="shared" si="46"/>
        <v/>
      </c>
      <c r="W38" s="39" t="str">
        <f t="shared" si="46"/>
        <v/>
      </c>
      <c r="X38" s="39" t="str">
        <f t="shared" si="46"/>
        <v/>
      </c>
      <c r="Y38" s="39" t="str">
        <f t="shared" si="46"/>
        <v>RH</v>
      </c>
      <c r="Z38" s="39" t="str">
        <f t="shared" si="46"/>
        <v>RH</v>
      </c>
      <c r="AA38" s="39" t="str">
        <f t="shared" si="46"/>
        <v>RH</v>
      </c>
      <c r="AB38" s="39" t="str">
        <f t="shared" si="46"/>
        <v/>
      </c>
      <c r="AC38" s="39" t="str">
        <f t="shared" si="46"/>
        <v/>
      </c>
      <c r="AD38" s="39" t="str">
        <f t="shared" si="46"/>
        <v/>
      </c>
      <c r="AE38" s="39" t="str">
        <f t="shared" si="46"/>
        <v/>
      </c>
      <c r="AF38" s="39" t="str">
        <f t="shared" si="46"/>
        <v>RH</v>
      </c>
      <c r="AG38" s="39" t="str">
        <f t="shared" si="46"/>
        <v>RH</v>
      </c>
      <c r="AH38" s="144" t="str">
        <f t="shared" si="46"/>
        <v>RH</v>
      </c>
      <c r="AI38" s="123"/>
      <c r="AJ38" s="187">
        <f>COUNTIF(D38:AH38,"RTT")+'Juillet 2020'!AJ38</f>
        <v>0</v>
      </c>
      <c r="AK38" s="178">
        <f t="shared" si="12"/>
        <v>15</v>
      </c>
      <c r="AL38" s="92">
        <f>COUNTIF(D38:AH38,"CA")+'Juillet 2020'!AL38</f>
        <v>0</v>
      </c>
      <c r="AM38" s="167">
        <f t="shared" si="13"/>
        <v>25</v>
      </c>
      <c r="AN38" s="310"/>
      <c r="AO38" s="92"/>
      <c r="AP38" s="81"/>
      <c r="AQ38" s="81">
        <f>COUNTIF(E38:AF38,"HS")</f>
        <v>0</v>
      </c>
      <c r="AR38" s="95"/>
      <c r="AS38" s="77"/>
      <c r="AT38" s="64"/>
      <c r="AU38" s="64">
        <f>COUNTIF(G38:AH38,"jdf")</f>
        <v>0</v>
      </c>
      <c r="AV38" s="90"/>
      <c r="AW38" s="118">
        <f ca="1">jaunesNum(B38:AH38)</f>
        <v>0</v>
      </c>
      <c r="AX38" s="120">
        <f>COUNTIF(G38:AJ38,"RF")+'Juillet 2020'!AX38</f>
        <v>0</v>
      </c>
      <c r="AY38" s="162">
        <f t="shared" ca="1" si="15"/>
        <v>0</v>
      </c>
      <c r="AZ38" s="92"/>
      <c r="BA38" s="81"/>
      <c r="BB38" s="81">
        <f>COUNTIF(K38:AL38,"FR")</f>
        <v>0</v>
      </c>
      <c r="BC38" s="167"/>
    </row>
    <row r="39" spans="1:55" ht="2.25" customHeight="1" x14ac:dyDescent="0.25">
      <c r="A39" s="174"/>
      <c r="B39" s="132"/>
      <c r="C39" s="145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11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144"/>
      <c r="AI39" s="123"/>
      <c r="AJ39" s="187">
        <f>COUNTIF(D39:AH39,"RTT")+'Juillet 2020'!AJ39</f>
        <v>0</v>
      </c>
      <c r="AK39" s="178"/>
      <c r="AL39" s="92">
        <f>COUNTIF(D39:AH39,"CA")+'Juillet 2020'!AL39</f>
        <v>0</v>
      </c>
      <c r="AM39" s="167"/>
      <c r="AN39" s="310"/>
      <c r="AO39" s="92"/>
      <c r="AP39" s="81"/>
      <c r="AQ39" s="81"/>
      <c r="AR39" s="95"/>
      <c r="AS39" s="77"/>
      <c r="AT39" s="64"/>
      <c r="AU39" s="64"/>
      <c r="AV39" s="90"/>
      <c r="AW39" s="118"/>
      <c r="AX39" s="120">
        <f>COUNTIF(G39:AJ39,"RF")+'Juillet 2020'!AX39</f>
        <v>0</v>
      </c>
      <c r="AY39" s="163"/>
      <c r="AZ39" s="92"/>
      <c r="BA39" s="81"/>
      <c r="BB39" s="81"/>
      <c r="BC39" s="167"/>
    </row>
    <row r="40" spans="1:55" ht="12" customHeight="1" thickBot="1" x14ac:dyDescent="0.3">
      <c r="A40" s="35" t="s">
        <v>47</v>
      </c>
      <c r="B40" s="43">
        <v>20</v>
      </c>
      <c r="C40" s="145"/>
      <c r="D40" s="39" t="s">
        <v>56</v>
      </c>
      <c r="E40" s="39" t="s">
        <v>56</v>
      </c>
      <c r="F40" s="39">
        <v>20</v>
      </c>
      <c r="G40" s="39">
        <v>20</v>
      </c>
      <c r="H40" s="39">
        <v>20</v>
      </c>
      <c r="I40" s="39">
        <v>20</v>
      </c>
      <c r="J40" s="39">
        <v>20</v>
      </c>
      <c r="K40" s="39" t="s">
        <v>56</v>
      </c>
      <c r="L40" s="39" t="s">
        <v>56</v>
      </c>
      <c r="M40" s="39">
        <v>20</v>
      </c>
      <c r="N40" s="39">
        <v>20</v>
      </c>
      <c r="O40" s="39">
        <v>20</v>
      </c>
      <c r="P40" s="39">
        <v>20</v>
      </c>
      <c r="Q40" s="39">
        <v>20</v>
      </c>
      <c r="R40" s="119" t="s">
        <v>56</v>
      </c>
      <c r="S40" s="39" t="s">
        <v>56</v>
      </c>
      <c r="T40" s="39">
        <v>20</v>
      </c>
      <c r="U40" s="39">
        <v>20</v>
      </c>
      <c r="V40" s="39">
        <v>20</v>
      </c>
      <c r="W40" s="39">
        <v>20</v>
      </c>
      <c r="X40" s="39">
        <v>20</v>
      </c>
      <c r="Y40" s="39" t="s">
        <v>56</v>
      </c>
      <c r="Z40" s="39" t="s">
        <v>56</v>
      </c>
      <c r="AA40" s="39">
        <v>20</v>
      </c>
      <c r="AB40" s="39">
        <v>20</v>
      </c>
      <c r="AC40" s="39">
        <v>20</v>
      </c>
      <c r="AD40" s="39">
        <v>20</v>
      </c>
      <c r="AE40" s="39">
        <v>20</v>
      </c>
      <c r="AF40" s="39" t="s">
        <v>56</v>
      </c>
      <c r="AG40" s="39" t="s">
        <v>56</v>
      </c>
      <c r="AH40" s="39">
        <v>20</v>
      </c>
      <c r="AI40" s="123"/>
      <c r="AJ40" s="187">
        <f>COUNTIF(D40:AH40,"RTT")+'Juillet 2020'!AJ40</f>
        <v>0</v>
      </c>
      <c r="AK40" s="178">
        <f t="shared" si="12"/>
        <v>15</v>
      </c>
      <c r="AL40" s="92">
        <f>COUNTIF(D40:AH40,"CA")+'Juillet 2020'!AL40</f>
        <v>0</v>
      </c>
      <c r="AM40" s="167">
        <f t="shared" si="13"/>
        <v>25</v>
      </c>
      <c r="AN40" s="310"/>
      <c r="AO40" s="92"/>
      <c r="AP40" s="81"/>
      <c r="AQ40" s="81">
        <f t="shared" ref="AQ40:AQ45" si="47">COUNTIF(E40:AF40,"HS")</f>
        <v>0</v>
      </c>
      <c r="AR40" s="95"/>
      <c r="AS40" s="77"/>
      <c r="AT40" s="64"/>
      <c r="AU40" s="64">
        <f t="shared" ref="AU40:AU45" si="48">COUNTIF(G40:AH40,"jdf")</f>
        <v>0</v>
      </c>
      <c r="AV40" s="90"/>
      <c r="AW40" s="118">
        <f t="shared" ca="1" si="14"/>
        <v>0</v>
      </c>
      <c r="AX40" s="120">
        <f>COUNTIF(G40:AJ40,"RF")+'Juillet 2020'!AX40</f>
        <v>0</v>
      </c>
      <c r="AY40" s="162">
        <f t="shared" ca="1" si="15"/>
        <v>0</v>
      </c>
      <c r="AZ40" s="92"/>
      <c r="BA40" s="81"/>
      <c r="BB40" s="81">
        <f t="shared" ref="BB40:BB45" si="49">COUNTIF(K40:AL40,"FR")</f>
        <v>0</v>
      </c>
      <c r="BC40" s="167"/>
    </row>
    <row r="41" spans="1:55" ht="12" customHeight="1" x14ac:dyDescent="0.25">
      <c r="A41" s="284" t="s">
        <v>48</v>
      </c>
      <c r="B41" s="132">
        <v>21</v>
      </c>
      <c r="C41" s="145"/>
      <c r="D41" s="39" t="s">
        <v>56</v>
      </c>
      <c r="E41" s="39" t="s">
        <v>56</v>
      </c>
      <c r="F41" s="39">
        <v>21</v>
      </c>
      <c r="G41" s="39">
        <v>21</v>
      </c>
      <c r="H41" s="39">
        <v>21</v>
      </c>
      <c r="I41" s="39">
        <v>21</v>
      </c>
      <c r="J41" s="39">
        <v>21</v>
      </c>
      <c r="K41" s="39" t="s">
        <v>56</v>
      </c>
      <c r="L41" s="39" t="s">
        <v>56</v>
      </c>
      <c r="M41" s="39">
        <v>21</v>
      </c>
      <c r="N41" s="39">
        <v>21</v>
      </c>
      <c r="O41" s="39">
        <v>21</v>
      </c>
      <c r="P41" s="39">
        <v>21</v>
      </c>
      <c r="Q41" s="39">
        <v>21</v>
      </c>
      <c r="R41" s="119" t="s">
        <v>56</v>
      </c>
      <c r="S41" s="39" t="s">
        <v>56</v>
      </c>
      <c r="T41" s="39">
        <v>21</v>
      </c>
      <c r="U41" s="39">
        <v>21</v>
      </c>
      <c r="V41" s="39">
        <v>21</v>
      </c>
      <c r="W41" s="39">
        <v>21</v>
      </c>
      <c r="X41" s="39">
        <v>21</v>
      </c>
      <c r="Y41" s="39" t="s">
        <v>56</v>
      </c>
      <c r="Z41" s="39" t="s">
        <v>56</v>
      </c>
      <c r="AA41" s="39">
        <v>21</v>
      </c>
      <c r="AB41" s="39">
        <v>21</v>
      </c>
      <c r="AC41" s="39">
        <v>21</v>
      </c>
      <c r="AD41" s="39">
        <v>21</v>
      </c>
      <c r="AE41" s="39">
        <v>21</v>
      </c>
      <c r="AF41" s="39" t="s">
        <v>56</v>
      </c>
      <c r="AG41" s="39" t="s">
        <v>56</v>
      </c>
      <c r="AH41" s="39">
        <v>21</v>
      </c>
      <c r="AI41" s="123"/>
      <c r="AJ41" s="187">
        <f>COUNTIF(D41:AH41,"RTT")+'Juillet 2020'!AJ41</f>
        <v>0</v>
      </c>
      <c r="AK41" s="178">
        <f t="shared" si="12"/>
        <v>15</v>
      </c>
      <c r="AL41" s="92">
        <f>COUNTIF(D41:AH41,"CA")+'Juillet 2020'!AL41</f>
        <v>0</v>
      </c>
      <c r="AM41" s="167">
        <f t="shared" si="13"/>
        <v>25</v>
      </c>
      <c r="AN41" s="310"/>
      <c r="AO41" s="92"/>
      <c r="AP41" s="81"/>
      <c r="AQ41" s="81">
        <f t="shared" si="47"/>
        <v>0</v>
      </c>
      <c r="AR41" s="95"/>
      <c r="AS41" s="77"/>
      <c r="AT41" s="64"/>
      <c r="AU41" s="64">
        <f t="shared" si="48"/>
        <v>0</v>
      </c>
      <c r="AV41" s="90"/>
      <c r="AW41" s="118">
        <f t="shared" ca="1" si="14"/>
        <v>0</v>
      </c>
      <c r="AX41" s="120">
        <f>COUNTIF(G41:AJ41,"RF")+'Juillet 2020'!AX41</f>
        <v>0</v>
      </c>
      <c r="AY41" s="162">
        <f t="shared" ca="1" si="15"/>
        <v>0</v>
      </c>
      <c r="AZ41" s="92"/>
      <c r="BA41" s="81"/>
      <c r="BB41" s="81">
        <f t="shared" si="49"/>
        <v>0</v>
      </c>
      <c r="BC41" s="167"/>
    </row>
    <row r="42" spans="1:55" s="6" customFormat="1" ht="12" customHeight="1" x14ac:dyDescent="0.25">
      <c r="A42" s="285"/>
      <c r="B42" s="132">
        <v>22</v>
      </c>
      <c r="C42" s="145"/>
      <c r="D42" s="39" t="s">
        <v>56</v>
      </c>
      <c r="E42" s="39" t="s">
        <v>56</v>
      </c>
      <c r="F42" s="39">
        <v>22</v>
      </c>
      <c r="G42" s="39">
        <v>22</v>
      </c>
      <c r="H42" s="39">
        <v>22</v>
      </c>
      <c r="I42" s="39">
        <v>22</v>
      </c>
      <c r="J42" s="39">
        <v>22</v>
      </c>
      <c r="K42" s="39" t="s">
        <v>56</v>
      </c>
      <c r="L42" s="39" t="s">
        <v>56</v>
      </c>
      <c r="M42" s="39">
        <v>22</v>
      </c>
      <c r="N42" s="39">
        <v>22</v>
      </c>
      <c r="O42" s="39">
        <v>22</v>
      </c>
      <c r="P42" s="39">
        <v>22</v>
      </c>
      <c r="Q42" s="39">
        <v>22</v>
      </c>
      <c r="R42" s="119" t="s">
        <v>56</v>
      </c>
      <c r="S42" s="39" t="s">
        <v>56</v>
      </c>
      <c r="T42" s="39">
        <v>22</v>
      </c>
      <c r="U42" s="39">
        <v>22</v>
      </c>
      <c r="V42" s="39">
        <v>22</v>
      </c>
      <c r="W42" s="39">
        <v>22</v>
      </c>
      <c r="X42" s="39">
        <v>22</v>
      </c>
      <c r="Y42" s="39" t="s">
        <v>56</v>
      </c>
      <c r="Z42" s="39" t="s">
        <v>56</v>
      </c>
      <c r="AA42" s="39">
        <v>22</v>
      </c>
      <c r="AB42" s="39">
        <v>22</v>
      </c>
      <c r="AC42" s="39">
        <v>22</v>
      </c>
      <c r="AD42" s="39">
        <v>22</v>
      </c>
      <c r="AE42" s="39">
        <v>22</v>
      </c>
      <c r="AF42" s="39" t="s">
        <v>56</v>
      </c>
      <c r="AG42" s="39" t="s">
        <v>56</v>
      </c>
      <c r="AH42" s="39">
        <v>22</v>
      </c>
      <c r="AI42" s="123"/>
      <c r="AJ42" s="187">
        <f>COUNTIF(D42:AH42,"RTT")+'Juillet 2020'!AJ42</f>
        <v>0</v>
      </c>
      <c r="AK42" s="178">
        <f t="shared" si="12"/>
        <v>15</v>
      </c>
      <c r="AL42" s="92">
        <f>COUNTIF(D42:AH42,"CA")+'Juillet 2020'!AL42</f>
        <v>0</v>
      </c>
      <c r="AM42" s="167">
        <f t="shared" si="13"/>
        <v>25</v>
      </c>
      <c r="AN42" s="310"/>
      <c r="AO42" s="92"/>
      <c r="AP42" s="81"/>
      <c r="AQ42" s="81">
        <f t="shared" si="47"/>
        <v>0</v>
      </c>
      <c r="AR42" s="95"/>
      <c r="AS42" s="77"/>
      <c r="AT42" s="64"/>
      <c r="AU42" s="64">
        <f t="shared" si="48"/>
        <v>0</v>
      </c>
      <c r="AV42" s="90"/>
      <c r="AW42" s="118">
        <f t="shared" ca="1" si="14"/>
        <v>0</v>
      </c>
      <c r="AX42" s="120">
        <f>COUNTIF(G42:AJ42,"RF")+'Juillet 2020'!AX42</f>
        <v>0</v>
      </c>
      <c r="AY42" s="162">
        <f t="shared" ca="1" si="15"/>
        <v>0</v>
      </c>
      <c r="AZ42" s="92"/>
      <c r="BA42" s="81"/>
      <c r="BB42" s="81">
        <f t="shared" si="49"/>
        <v>0</v>
      </c>
      <c r="BC42" s="167"/>
    </row>
    <row r="43" spans="1:55" ht="1.5" customHeight="1" x14ac:dyDescent="0.25">
      <c r="A43" s="14"/>
      <c r="B43" s="132"/>
      <c r="C43" s="145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119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123"/>
      <c r="AJ43" s="187">
        <f>COUNTIF(D43:AH43,"RTT")+'Juillet 2020'!AJ43</f>
        <v>0</v>
      </c>
      <c r="AK43" s="178">
        <f t="shared" si="12"/>
        <v>15</v>
      </c>
      <c r="AL43" s="92">
        <f>COUNTIF(D43:AH43,"CA")+'Juillet 2020'!AL43</f>
        <v>0</v>
      </c>
      <c r="AM43" s="167">
        <f t="shared" si="13"/>
        <v>25</v>
      </c>
      <c r="AN43" s="310"/>
      <c r="AO43" s="92"/>
      <c r="AP43" s="81"/>
      <c r="AQ43" s="81">
        <f t="shared" si="47"/>
        <v>0</v>
      </c>
      <c r="AR43" s="95"/>
      <c r="AS43" s="77"/>
      <c r="AT43" s="64"/>
      <c r="AU43" s="64">
        <f t="shared" si="48"/>
        <v>0</v>
      </c>
      <c r="AV43" s="90"/>
      <c r="AW43" s="118"/>
      <c r="AX43" s="120">
        <f>COUNTIF(G43:AJ43,"RF")+'Juillet 2020'!AX43</f>
        <v>0</v>
      </c>
      <c r="AY43" s="163"/>
      <c r="AZ43" s="92"/>
      <c r="BA43" s="81"/>
      <c r="BB43" s="81">
        <f t="shared" si="49"/>
        <v>0</v>
      </c>
      <c r="BC43" s="167"/>
    </row>
    <row r="44" spans="1:55" ht="12" customHeight="1" x14ac:dyDescent="0.25">
      <c r="A44" s="36" t="s">
        <v>49</v>
      </c>
      <c r="B44" s="133">
        <v>23</v>
      </c>
      <c r="C44" s="145"/>
      <c r="D44" s="39" t="s">
        <v>56</v>
      </c>
      <c r="E44" s="39" t="s">
        <v>56</v>
      </c>
      <c r="F44" s="39">
        <v>23</v>
      </c>
      <c r="G44" s="39">
        <v>23</v>
      </c>
      <c r="H44" s="39">
        <v>23</v>
      </c>
      <c r="I44" s="39">
        <v>23</v>
      </c>
      <c r="J44" s="39">
        <v>23</v>
      </c>
      <c r="K44" s="39" t="s">
        <v>56</v>
      </c>
      <c r="L44" s="39" t="s">
        <v>56</v>
      </c>
      <c r="M44" s="39">
        <v>23</v>
      </c>
      <c r="N44" s="39">
        <v>23</v>
      </c>
      <c r="O44" s="39">
        <v>23</v>
      </c>
      <c r="P44" s="39">
        <v>23</v>
      </c>
      <c r="Q44" s="39">
        <v>23</v>
      </c>
      <c r="R44" s="119" t="s">
        <v>56</v>
      </c>
      <c r="S44" s="39" t="s">
        <v>56</v>
      </c>
      <c r="T44" s="39">
        <v>23</v>
      </c>
      <c r="U44" s="39">
        <v>23</v>
      </c>
      <c r="V44" s="39">
        <v>23</v>
      </c>
      <c r="W44" s="39">
        <v>23</v>
      </c>
      <c r="X44" s="39">
        <v>23</v>
      </c>
      <c r="Y44" s="39" t="s">
        <v>56</v>
      </c>
      <c r="Z44" s="39" t="s">
        <v>56</v>
      </c>
      <c r="AA44" s="39">
        <v>23</v>
      </c>
      <c r="AB44" s="39">
        <v>23</v>
      </c>
      <c r="AC44" s="39">
        <v>23</v>
      </c>
      <c r="AD44" s="39">
        <v>23</v>
      </c>
      <c r="AE44" s="39">
        <v>23</v>
      </c>
      <c r="AF44" s="39" t="s">
        <v>56</v>
      </c>
      <c r="AG44" s="39" t="s">
        <v>56</v>
      </c>
      <c r="AH44" s="39">
        <v>23</v>
      </c>
      <c r="AI44" s="123"/>
      <c r="AJ44" s="187">
        <f>COUNTIF(D44:AH44,"RTT")+'Juillet 2020'!AJ44</f>
        <v>0</v>
      </c>
      <c r="AK44" s="178">
        <f t="shared" si="12"/>
        <v>15</v>
      </c>
      <c r="AL44" s="92">
        <f>COUNTIF(D44:AH44,"CA")+'Juillet 2020'!AL44</f>
        <v>0</v>
      </c>
      <c r="AM44" s="167">
        <f t="shared" si="13"/>
        <v>25</v>
      </c>
      <c r="AN44" s="310"/>
      <c r="AO44" s="92"/>
      <c r="AP44" s="81"/>
      <c r="AQ44" s="81">
        <f t="shared" si="47"/>
        <v>0</v>
      </c>
      <c r="AR44" s="95"/>
      <c r="AS44" s="77"/>
      <c r="AT44" s="64"/>
      <c r="AU44" s="64">
        <f t="shared" si="48"/>
        <v>0</v>
      </c>
      <c r="AV44" s="90"/>
      <c r="AW44" s="118">
        <f t="shared" ca="1" si="14"/>
        <v>0</v>
      </c>
      <c r="AX44" s="120">
        <f>COUNTIF(G44:AJ44,"RF")+'Juillet 2020'!AX44</f>
        <v>0</v>
      </c>
      <c r="AY44" s="162">
        <f t="shared" ca="1" si="15"/>
        <v>0</v>
      </c>
      <c r="AZ44" s="92"/>
      <c r="BA44" s="81"/>
      <c r="BB44" s="81">
        <f t="shared" si="49"/>
        <v>0</v>
      </c>
      <c r="BC44" s="167"/>
    </row>
    <row r="45" spans="1:55" s="6" customFormat="1" ht="12" customHeight="1" x14ac:dyDescent="0.25">
      <c r="A45" s="37" t="s">
        <v>50</v>
      </c>
      <c r="B45" s="137">
        <v>24</v>
      </c>
      <c r="C45" s="145"/>
      <c r="D45" s="39" t="str">
        <f t="shared" ref="D45:AF45" si="50">IF(OR(WEEKDAY(D3,2)=6,WEEKDAY(D3,2)=7),"RH","")</f>
        <v>RH</v>
      </c>
      <c r="E45" s="39" t="str">
        <f t="shared" ref="E45" si="51">IF(OR(WEEKDAY(E3,2)=6,WEEKDAY(E3,2)=7),"RH","")</f>
        <v>RH</v>
      </c>
      <c r="F45" s="39" t="str">
        <f t="shared" si="50"/>
        <v/>
      </c>
      <c r="G45" s="39" t="str">
        <f t="shared" si="50"/>
        <v/>
      </c>
      <c r="H45" s="39" t="str">
        <f t="shared" si="50"/>
        <v/>
      </c>
      <c r="I45" s="39" t="str">
        <f t="shared" si="50"/>
        <v/>
      </c>
      <c r="J45" s="39" t="str">
        <f t="shared" ref="J45" si="52">IF(OR(WEEKDAY(J3,2)=6,WEEKDAY(J3,2)=7),"RH","")</f>
        <v/>
      </c>
      <c r="K45" s="39" t="str">
        <f t="shared" si="50"/>
        <v>RH</v>
      </c>
      <c r="L45" s="39" t="str">
        <f t="shared" ref="L45" si="53">IF(OR(WEEKDAY(L3,2)=6,WEEKDAY(L3,2)=7),"RH","")</f>
        <v>RH</v>
      </c>
      <c r="M45" s="39" t="str">
        <f t="shared" si="50"/>
        <v/>
      </c>
      <c r="N45" s="39" t="str">
        <f t="shared" si="50"/>
        <v/>
      </c>
      <c r="O45" s="39" t="str">
        <f t="shared" si="50"/>
        <v/>
      </c>
      <c r="P45" s="39" t="str">
        <f t="shared" si="50"/>
        <v/>
      </c>
      <c r="Q45" s="39" t="str">
        <f t="shared" ref="Q45" si="54">IF(OR(WEEKDAY(Q3,2)=6,WEEKDAY(Q3,2)=7),"RH","")</f>
        <v/>
      </c>
      <c r="R45" s="119" t="str">
        <f t="shared" si="50"/>
        <v>RH</v>
      </c>
      <c r="S45" s="39" t="str">
        <f t="shared" ref="S45" si="55">IF(OR(WEEKDAY(S3,2)=6,WEEKDAY(S3,2)=7),"RH","")</f>
        <v>RH</v>
      </c>
      <c r="T45" s="39" t="str">
        <f t="shared" si="50"/>
        <v/>
      </c>
      <c r="U45" s="39" t="str">
        <f t="shared" si="50"/>
        <v/>
      </c>
      <c r="V45" s="39" t="str">
        <f t="shared" si="50"/>
        <v/>
      </c>
      <c r="W45" s="39" t="str">
        <f t="shared" si="50"/>
        <v/>
      </c>
      <c r="X45" s="39" t="str">
        <f t="shared" ref="X45" si="56">IF(OR(WEEKDAY(X3,2)=6,WEEKDAY(X3,2)=7),"RH","")</f>
        <v/>
      </c>
      <c r="Y45" s="39" t="str">
        <f t="shared" si="50"/>
        <v>RH</v>
      </c>
      <c r="Z45" s="39" t="str">
        <f t="shared" ref="Z45" si="57">IF(OR(WEEKDAY(Z3,2)=6,WEEKDAY(Z3,2)=7),"RH","")</f>
        <v>RH</v>
      </c>
      <c r="AA45" s="39" t="str">
        <f t="shared" si="50"/>
        <v/>
      </c>
      <c r="AB45" s="39" t="str">
        <f t="shared" si="50"/>
        <v/>
      </c>
      <c r="AC45" s="39" t="str">
        <f t="shared" si="50"/>
        <v/>
      </c>
      <c r="AD45" s="39" t="str">
        <f t="shared" si="50"/>
        <v/>
      </c>
      <c r="AE45" s="39" t="str">
        <f t="shared" ref="AE45" si="58">IF(OR(WEEKDAY(AE3,2)=6,WEEKDAY(AE3,2)=7),"RH","")</f>
        <v/>
      </c>
      <c r="AF45" s="39" t="str">
        <f t="shared" si="50"/>
        <v>RH</v>
      </c>
      <c r="AG45" s="39" t="str">
        <f t="shared" ref="AG45:AH45" si="59">IF(OR(WEEKDAY(AG3,2)=6,WEEKDAY(AG3,2)=7),"RH","")</f>
        <v>RH</v>
      </c>
      <c r="AH45" s="39" t="str">
        <f t="shared" si="59"/>
        <v/>
      </c>
      <c r="AI45" s="123"/>
      <c r="AJ45" s="187">
        <f>COUNTIF(D45:AH45,"RTT")+'Juillet 2020'!AJ45</f>
        <v>0</v>
      </c>
      <c r="AK45" s="178">
        <f t="shared" si="12"/>
        <v>15</v>
      </c>
      <c r="AL45" s="92">
        <f>COUNTIF(D45:AH45,"CA")+'Juillet 2020'!AL45</f>
        <v>0</v>
      </c>
      <c r="AM45" s="167">
        <f t="shared" si="13"/>
        <v>25</v>
      </c>
      <c r="AN45" s="310"/>
      <c r="AO45" s="92"/>
      <c r="AP45" s="81"/>
      <c r="AQ45" s="81">
        <f t="shared" si="47"/>
        <v>0</v>
      </c>
      <c r="AR45" s="95"/>
      <c r="AS45" s="77"/>
      <c r="AT45" s="64"/>
      <c r="AU45" s="64">
        <f t="shared" si="48"/>
        <v>0</v>
      </c>
      <c r="AV45" s="90"/>
      <c r="AW45" s="118">
        <f t="shared" ca="1" si="14"/>
        <v>0</v>
      </c>
      <c r="AX45" s="120">
        <f>COUNTIF(G45:AJ45,"RF")+'Juillet 2020'!AX45</f>
        <v>0</v>
      </c>
      <c r="AY45" s="162">
        <f t="shared" ca="1" si="15"/>
        <v>0</v>
      </c>
      <c r="AZ45" s="92"/>
      <c r="BA45" s="81"/>
      <c r="BB45" s="81">
        <f t="shared" si="49"/>
        <v>0</v>
      </c>
      <c r="BC45" s="167"/>
    </row>
    <row r="46" spans="1:55" s="5" customFormat="1" ht="2.25" customHeight="1" x14ac:dyDescent="0.25">
      <c r="A46" s="15"/>
      <c r="B46" s="138"/>
      <c r="C46" s="145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11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123"/>
      <c r="AJ46" s="187">
        <f>COUNTIF(D46:AH46,"RTT")+'Juillet 2020'!AJ46</f>
        <v>0</v>
      </c>
      <c r="AK46" s="178"/>
      <c r="AL46" s="92">
        <f>COUNTIF(D46:AH46,"CA")+'Juillet 2020'!AL46</f>
        <v>0</v>
      </c>
      <c r="AM46" s="167"/>
      <c r="AN46" s="310"/>
      <c r="AO46" s="92"/>
      <c r="AP46" s="81"/>
      <c r="AQ46" s="81"/>
      <c r="AR46" s="95"/>
      <c r="AS46" s="77"/>
      <c r="AT46" s="64"/>
      <c r="AU46" s="64"/>
      <c r="AV46" s="90"/>
      <c r="AW46" s="118"/>
      <c r="AX46" s="120">
        <f>COUNTIF(G46:AJ46,"RF")+'Juillet 2020'!AX46</f>
        <v>0</v>
      </c>
      <c r="AY46" s="163"/>
      <c r="AZ46" s="92"/>
      <c r="BA46" s="81"/>
      <c r="BB46" s="81"/>
      <c r="BC46" s="167"/>
    </row>
    <row r="47" spans="1:55" ht="12" customHeight="1" x14ac:dyDescent="0.25">
      <c r="A47" s="286" t="s">
        <v>51</v>
      </c>
      <c r="B47" s="139">
        <v>25</v>
      </c>
      <c r="C47" s="152"/>
      <c r="D47" s="39" t="s">
        <v>56</v>
      </c>
      <c r="E47" s="39" t="s">
        <v>56</v>
      </c>
      <c r="F47" s="39">
        <v>25</v>
      </c>
      <c r="G47" s="39">
        <v>25</v>
      </c>
      <c r="H47" s="39">
        <v>25</v>
      </c>
      <c r="I47" s="39">
        <v>25</v>
      </c>
      <c r="J47" s="39">
        <v>25</v>
      </c>
      <c r="K47" s="39" t="s">
        <v>56</v>
      </c>
      <c r="L47" s="39" t="s">
        <v>56</v>
      </c>
      <c r="M47" s="39">
        <v>25</v>
      </c>
      <c r="N47" s="39">
        <v>25</v>
      </c>
      <c r="O47" s="39">
        <v>25</v>
      </c>
      <c r="P47" s="39">
        <v>25</v>
      </c>
      <c r="Q47" s="39">
        <v>25</v>
      </c>
      <c r="R47" s="119" t="s">
        <v>56</v>
      </c>
      <c r="S47" s="39" t="s">
        <v>56</v>
      </c>
      <c r="T47" s="39">
        <v>25</v>
      </c>
      <c r="U47" s="39">
        <v>25</v>
      </c>
      <c r="V47" s="39">
        <v>25</v>
      </c>
      <c r="W47" s="39">
        <v>25</v>
      </c>
      <c r="X47" s="39">
        <v>25</v>
      </c>
      <c r="Y47" s="39" t="s">
        <v>56</v>
      </c>
      <c r="Z47" s="39" t="s">
        <v>56</v>
      </c>
      <c r="AA47" s="39">
        <v>25</v>
      </c>
      <c r="AB47" s="39">
        <v>25</v>
      </c>
      <c r="AC47" s="39">
        <v>25</v>
      </c>
      <c r="AD47" s="39">
        <v>25</v>
      </c>
      <c r="AE47" s="39">
        <v>25</v>
      </c>
      <c r="AF47" s="39" t="s">
        <v>56</v>
      </c>
      <c r="AG47" s="39" t="s">
        <v>56</v>
      </c>
      <c r="AH47" s="39">
        <v>25</v>
      </c>
      <c r="AI47" s="123"/>
      <c r="AJ47" s="187">
        <f>COUNTIF(D47:AH47,"RTT")+'Juillet 2020'!AJ47</f>
        <v>0</v>
      </c>
      <c r="AK47" s="178">
        <f>0 -(AJ47)</f>
        <v>0</v>
      </c>
      <c r="AL47" s="92">
        <f>COUNTIF(D47:AH47,"CA")+'Juillet 2020'!AL47</f>
        <v>0</v>
      </c>
      <c r="AM47" s="167">
        <f t="shared" si="13"/>
        <v>25</v>
      </c>
      <c r="AN47" s="310"/>
      <c r="AO47" s="92"/>
      <c r="AP47" s="81"/>
      <c r="AQ47" s="81">
        <f>COUNTIF(E47:AF47,"HS")</f>
        <v>0</v>
      </c>
      <c r="AR47" s="95"/>
      <c r="AS47" s="77"/>
      <c r="AT47" s="64"/>
      <c r="AU47" s="64">
        <f>COUNTIF(G47:AH47,"jdf")</f>
        <v>0</v>
      </c>
      <c r="AV47" s="90"/>
      <c r="AW47" s="118">
        <f t="shared" ca="1" si="14"/>
        <v>0</v>
      </c>
      <c r="AX47" s="120">
        <f>COUNTIF(G47:AJ47,"RF")+'Juillet 2020'!AX47</f>
        <v>0</v>
      </c>
      <c r="AY47" s="162">
        <f t="shared" ca="1" si="15"/>
        <v>0</v>
      </c>
      <c r="AZ47" s="92"/>
      <c r="BA47" s="81"/>
      <c r="BB47" s="81">
        <f>COUNTIF(K47:AL47,"FR")</f>
        <v>0</v>
      </c>
      <c r="BC47" s="167"/>
    </row>
    <row r="48" spans="1:55" ht="12" customHeight="1" x14ac:dyDescent="0.25">
      <c r="A48" s="287"/>
      <c r="B48" s="139">
        <v>26</v>
      </c>
      <c r="C48" s="153"/>
      <c r="D48" s="39" t="s">
        <v>56</v>
      </c>
      <c r="E48" s="39" t="s">
        <v>56</v>
      </c>
      <c r="F48" s="39">
        <v>26</v>
      </c>
      <c r="G48" s="39">
        <v>26</v>
      </c>
      <c r="H48" s="39">
        <v>26</v>
      </c>
      <c r="I48" s="39">
        <v>26</v>
      </c>
      <c r="J48" s="39">
        <v>26</v>
      </c>
      <c r="K48" s="39" t="s">
        <v>56</v>
      </c>
      <c r="L48" s="39" t="s">
        <v>56</v>
      </c>
      <c r="M48" s="39">
        <v>26</v>
      </c>
      <c r="N48" s="39">
        <v>26</v>
      </c>
      <c r="O48" s="39">
        <v>26</v>
      </c>
      <c r="P48" s="39">
        <v>26</v>
      </c>
      <c r="Q48" s="39">
        <v>26</v>
      </c>
      <c r="R48" s="119" t="s">
        <v>56</v>
      </c>
      <c r="S48" s="39" t="s">
        <v>56</v>
      </c>
      <c r="T48" s="39">
        <v>26</v>
      </c>
      <c r="U48" s="39">
        <v>26</v>
      </c>
      <c r="V48" s="39">
        <v>26</v>
      </c>
      <c r="W48" s="39">
        <v>26</v>
      </c>
      <c r="X48" s="39">
        <v>26</v>
      </c>
      <c r="Y48" s="39" t="s">
        <v>56</v>
      </c>
      <c r="Z48" s="39" t="s">
        <v>56</v>
      </c>
      <c r="AA48" s="39">
        <v>26</v>
      </c>
      <c r="AB48" s="39">
        <v>26</v>
      </c>
      <c r="AC48" s="39">
        <v>26</v>
      </c>
      <c r="AD48" s="39">
        <v>26</v>
      </c>
      <c r="AE48" s="39">
        <v>26</v>
      </c>
      <c r="AF48" s="39" t="s">
        <v>56</v>
      </c>
      <c r="AG48" s="39" t="s">
        <v>56</v>
      </c>
      <c r="AH48" s="39">
        <v>26</v>
      </c>
      <c r="AI48" s="123"/>
      <c r="AJ48" s="187">
        <f>COUNTIF(D48:AH48,"RTT")+'Juillet 2020'!AJ48</f>
        <v>0</v>
      </c>
      <c r="AK48" s="178">
        <f>0 -(AJ48)</f>
        <v>0</v>
      </c>
      <c r="AL48" s="92">
        <f>COUNTIF(D48:AH48,"CA")+'Juillet 2020'!AL48</f>
        <v>0</v>
      </c>
      <c r="AM48" s="167">
        <f t="shared" si="13"/>
        <v>25</v>
      </c>
      <c r="AN48" s="310"/>
      <c r="AO48" s="92"/>
      <c r="AP48" s="81"/>
      <c r="AQ48" s="81">
        <f>COUNTIF(E48:AF48,"HS")</f>
        <v>0</v>
      </c>
      <c r="AR48" s="95"/>
      <c r="AS48" s="77"/>
      <c r="AT48" s="64"/>
      <c r="AU48" s="64">
        <f>COUNTIF(G48:AH48,"jdf")</f>
        <v>0</v>
      </c>
      <c r="AV48" s="90"/>
      <c r="AW48" s="118">
        <f t="shared" ca="1" si="14"/>
        <v>0</v>
      </c>
      <c r="AX48" s="120">
        <f>COUNTIF(G48:AJ48,"RF")+'Juillet 2020'!AX48</f>
        <v>0</v>
      </c>
      <c r="AY48" s="162">
        <f t="shared" ca="1" si="15"/>
        <v>0</v>
      </c>
      <c r="AZ48" s="92"/>
      <c r="BA48" s="81"/>
      <c r="BB48" s="81">
        <f>COUNTIF(K48:AL48,"FR")</f>
        <v>0</v>
      </c>
      <c r="BC48" s="167"/>
    </row>
    <row r="49" spans="1:55" ht="12" customHeight="1" x14ac:dyDescent="0.25">
      <c r="A49" s="287"/>
      <c r="B49" s="139">
        <v>27</v>
      </c>
      <c r="C49" s="150"/>
      <c r="D49" s="39" t="str">
        <f t="shared" ref="D49:AH49" si="60">IF(OR(WEEKDAY(D3,2)=6,WEEKDAY(D3,2)=7,WEEKDAY(D3,2)=3),"RH","")</f>
        <v>RH</v>
      </c>
      <c r="E49" s="39" t="str">
        <f t="shared" si="60"/>
        <v>RH</v>
      </c>
      <c r="F49" s="39" t="str">
        <f t="shared" si="60"/>
        <v/>
      </c>
      <c r="G49" s="39" t="str">
        <f t="shared" si="60"/>
        <v/>
      </c>
      <c r="H49" s="39" t="str">
        <f t="shared" si="60"/>
        <v>RH</v>
      </c>
      <c r="I49" s="39" t="str">
        <f t="shared" si="60"/>
        <v/>
      </c>
      <c r="J49" s="39" t="str">
        <f t="shared" si="60"/>
        <v/>
      </c>
      <c r="K49" s="39" t="str">
        <f t="shared" si="60"/>
        <v>RH</v>
      </c>
      <c r="L49" s="39" t="str">
        <f t="shared" si="60"/>
        <v>RH</v>
      </c>
      <c r="M49" s="39" t="str">
        <f t="shared" si="60"/>
        <v/>
      </c>
      <c r="N49" s="39" t="str">
        <f t="shared" si="60"/>
        <v/>
      </c>
      <c r="O49" s="39" t="str">
        <f t="shared" si="60"/>
        <v>RH</v>
      </c>
      <c r="P49" s="39" t="str">
        <f t="shared" si="60"/>
        <v/>
      </c>
      <c r="Q49" s="39" t="str">
        <f t="shared" si="60"/>
        <v/>
      </c>
      <c r="R49" s="119" t="str">
        <f t="shared" si="60"/>
        <v>RH</v>
      </c>
      <c r="S49" s="39" t="str">
        <f t="shared" si="60"/>
        <v>RH</v>
      </c>
      <c r="T49" s="39" t="str">
        <f t="shared" si="60"/>
        <v/>
      </c>
      <c r="U49" s="39" t="str">
        <f t="shared" si="60"/>
        <v/>
      </c>
      <c r="V49" s="39" t="str">
        <f t="shared" si="60"/>
        <v>RH</v>
      </c>
      <c r="W49" s="39" t="str">
        <f t="shared" si="60"/>
        <v/>
      </c>
      <c r="X49" s="39" t="str">
        <f t="shared" si="60"/>
        <v/>
      </c>
      <c r="Y49" s="39" t="str">
        <f t="shared" si="60"/>
        <v>RH</v>
      </c>
      <c r="Z49" s="39" t="str">
        <f t="shared" si="60"/>
        <v>RH</v>
      </c>
      <c r="AA49" s="39" t="str">
        <f t="shared" si="60"/>
        <v/>
      </c>
      <c r="AB49" s="39" t="str">
        <f t="shared" si="60"/>
        <v/>
      </c>
      <c r="AC49" s="39" t="str">
        <f t="shared" si="60"/>
        <v>RH</v>
      </c>
      <c r="AD49" s="39" t="str">
        <f t="shared" si="60"/>
        <v/>
      </c>
      <c r="AE49" s="39" t="str">
        <f t="shared" si="60"/>
        <v/>
      </c>
      <c r="AF49" s="39" t="str">
        <f t="shared" si="60"/>
        <v>RH</v>
      </c>
      <c r="AG49" s="39" t="str">
        <f t="shared" si="60"/>
        <v>RH</v>
      </c>
      <c r="AH49" s="144" t="str">
        <f t="shared" si="60"/>
        <v/>
      </c>
      <c r="AI49" s="123"/>
      <c r="AJ49" s="187">
        <f>COUNTIF(D49:AH49,"RTT")+'Juillet 2020'!AJ49</f>
        <v>0</v>
      </c>
      <c r="AK49" s="178">
        <f t="shared" si="12"/>
        <v>15</v>
      </c>
      <c r="AL49" s="92">
        <f>COUNTIF(D49:AH49,"CA")+'Juillet 2020'!AL49</f>
        <v>0</v>
      </c>
      <c r="AM49" s="167">
        <f t="shared" si="13"/>
        <v>25</v>
      </c>
      <c r="AN49" s="310"/>
      <c r="AO49" s="92"/>
      <c r="AP49" s="81"/>
      <c r="AQ49" s="81">
        <f>COUNTIF(E49:AF49,"HS")</f>
        <v>0</v>
      </c>
      <c r="AR49" s="95"/>
      <c r="AS49" s="77"/>
      <c r="AT49" s="64"/>
      <c r="AU49" s="64">
        <f>COUNTIF(G49:AH49,"jdf")</f>
        <v>0</v>
      </c>
      <c r="AV49" s="90"/>
      <c r="AW49" s="118">
        <f ca="1">jaunesNum(B49:AH49)</f>
        <v>0</v>
      </c>
      <c r="AX49" s="120">
        <f>COUNTIF(G49:AJ49,"RF")+'Juillet 2020'!AX49</f>
        <v>0</v>
      </c>
      <c r="AY49" s="162">
        <f t="shared" ca="1" si="15"/>
        <v>0</v>
      </c>
      <c r="AZ49" s="92"/>
      <c r="BA49" s="81"/>
      <c r="BB49" s="81">
        <f>COUNTIF(K49:AL49,"FR")</f>
        <v>0</v>
      </c>
      <c r="BC49" s="167"/>
    </row>
    <row r="50" spans="1:55" ht="12" customHeight="1" thickBot="1" x14ac:dyDescent="0.3">
      <c r="A50" s="287"/>
      <c r="B50" s="139"/>
      <c r="C50" s="150"/>
      <c r="D50" s="39" t="str">
        <f t="shared" ref="D50:AH50" si="61">IF(OR(WEEKDAY(D3,2)=6,WEEKDAY(D3,2)=7,WEEKDAY(D3,2)=4),"RH","")</f>
        <v>RH</v>
      </c>
      <c r="E50" s="39" t="str">
        <f t="shared" si="61"/>
        <v>RH</v>
      </c>
      <c r="F50" s="39" t="str">
        <f t="shared" si="61"/>
        <v/>
      </c>
      <c r="G50" s="39" t="str">
        <f t="shared" si="61"/>
        <v/>
      </c>
      <c r="H50" s="39" t="str">
        <f t="shared" si="61"/>
        <v/>
      </c>
      <c r="I50" s="39" t="str">
        <f t="shared" si="61"/>
        <v>RH</v>
      </c>
      <c r="J50" s="39" t="str">
        <f t="shared" si="61"/>
        <v/>
      </c>
      <c r="K50" s="39" t="str">
        <f t="shared" si="61"/>
        <v>RH</v>
      </c>
      <c r="L50" s="39" t="str">
        <f t="shared" si="61"/>
        <v>RH</v>
      </c>
      <c r="M50" s="39" t="str">
        <f t="shared" si="61"/>
        <v/>
      </c>
      <c r="N50" s="39" t="str">
        <f t="shared" si="61"/>
        <v/>
      </c>
      <c r="O50" s="39" t="str">
        <f t="shared" si="61"/>
        <v/>
      </c>
      <c r="P50" s="39" t="str">
        <f t="shared" si="61"/>
        <v>RH</v>
      </c>
      <c r="Q50" s="39" t="str">
        <f t="shared" si="61"/>
        <v/>
      </c>
      <c r="R50" s="119" t="str">
        <f t="shared" si="61"/>
        <v>RH</v>
      </c>
      <c r="S50" s="39" t="str">
        <f t="shared" si="61"/>
        <v>RH</v>
      </c>
      <c r="T50" s="39" t="str">
        <f t="shared" si="61"/>
        <v/>
      </c>
      <c r="U50" s="39" t="str">
        <f t="shared" si="61"/>
        <v/>
      </c>
      <c r="V50" s="39" t="str">
        <f t="shared" si="61"/>
        <v/>
      </c>
      <c r="W50" s="39" t="str">
        <f t="shared" si="61"/>
        <v>RH</v>
      </c>
      <c r="X50" s="39" t="str">
        <f t="shared" si="61"/>
        <v/>
      </c>
      <c r="Y50" s="39" t="str">
        <f t="shared" si="61"/>
        <v>RH</v>
      </c>
      <c r="Z50" s="39" t="str">
        <f t="shared" si="61"/>
        <v>RH</v>
      </c>
      <c r="AA50" s="39" t="str">
        <f t="shared" si="61"/>
        <v/>
      </c>
      <c r="AB50" s="39" t="str">
        <f t="shared" si="61"/>
        <v/>
      </c>
      <c r="AC50" s="39" t="str">
        <f t="shared" si="61"/>
        <v/>
      </c>
      <c r="AD50" s="39" t="str">
        <f t="shared" si="61"/>
        <v>RH</v>
      </c>
      <c r="AE50" s="39" t="str">
        <f t="shared" si="61"/>
        <v/>
      </c>
      <c r="AF50" s="39" t="str">
        <f t="shared" si="61"/>
        <v>RH</v>
      </c>
      <c r="AG50" s="39" t="str">
        <f t="shared" si="61"/>
        <v>RH</v>
      </c>
      <c r="AH50" s="144" t="str">
        <f t="shared" si="61"/>
        <v/>
      </c>
      <c r="AI50" s="123"/>
      <c r="AJ50" s="187">
        <f>COUNTIF(D50:AH50,"RTT")+'Juillet 2020'!AJ50</f>
        <v>0</v>
      </c>
      <c r="AK50" s="179">
        <f t="shared" si="12"/>
        <v>15</v>
      </c>
      <c r="AL50" s="92">
        <f>COUNTIF(D50:AH50,"CA")+'Juillet 2020'!AL50</f>
        <v>0</v>
      </c>
      <c r="AM50" s="181">
        <f t="shared" si="13"/>
        <v>25</v>
      </c>
      <c r="AN50" s="311"/>
      <c r="AO50" s="83"/>
      <c r="AP50" s="85"/>
      <c r="AQ50" s="85">
        <f>COUNTIF(E50:AF50,"HS")</f>
        <v>0</v>
      </c>
      <c r="AR50" s="96"/>
      <c r="AS50" s="67"/>
      <c r="AT50" s="68"/>
      <c r="AU50" s="68">
        <f>COUNTIF(G50:AH50,"jdf")</f>
        <v>0</v>
      </c>
      <c r="AV50" s="91"/>
      <c r="AW50" s="159">
        <f t="shared" ca="1" si="14"/>
        <v>0</v>
      </c>
      <c r="AX50" s="120">
        <f>COUNTIF(G50:AJ50,"RF")+'Juillet 2020'!AX50</f>
        <v>0</v>
      </c>
      <c r="AY50" s="164">
        <f t="shared" ca="1" si="15"/>
        <v>0</v>
      </c>
      <c r="AZ50" s="83"/>
      <c r="BA50" s="85"/>
      <c r="BB50" s="85">
        <f>COUNTIF(K50:AL50,"FR")</f>
        <v>0</v>
      </c>
      <c r="BC50" s="168"/>
    </row>
    <row r="51" spans="1:55" ht="17.25" customHeight="1" thickBot="1" x14ac:dyDescent="0.3">
      <c r="A51" s="263" t="s">
        <v>0</v>
      </c>
      <c r="B51" s="304"/>
      <c r="C51" s="154"/>
      <c r="D51" s="56">
        <f>COUNT(D5:D50)</f>
        <v>0</v>
      </c>
      <c r="E51" s="56">
        <f t="shared" ref="E51:AH51" si="62">COUNT(E5:E50)</f>
        <v>0</v>
      </c>
      <c r="F51" s="56">
        <f t="shared" si="62"/>
        <v>14</v>
      </c>
      <c r="G51" s="56">
        <f t="shared" si="62"/>
        <v>14</v>
      </c>
      <c r="H51" s="56">
        <f t="shared" si="62"/>
        <v>14</v>
      </c>
      <c r="I51" s="56">
        <f t="shared" si="62"/>
        <v>14</v>
      </c>
      <c r="J51" s="56">
        <f t="shared" si="62"/>
        <v>14</v>
      </c>
      <c r="K51" s="56">
        <f t="shared" si="62"/>
        <v>0</v>
      </c>
      <c r="L51" s="56">
        <f t="shared" si="62"/>
        <v>0</v>
      </c>
      <c r="M51" s="56">
        <f t="shared" si="62"/>
        <v>14</v>
      </c>
      <c r="N51" s="56">
        <f t="shared" si="62"/>
        <v>14</v>
      </c>
      <c r="O51" s="56">
        <f t="shared" si="62"/>
        <v>14</v>
      </c>
      <c r="P51" s="56">
        <f t="shared" si="62"/>
        <v>14</v>
      </c>
      <c r="Q51" s="56">
        <f t="shared" si="62"/>
        <v>14</v>
      </c>
      <c r="R51" s="56">
        <f t="shared" si="62"/>
        <v>0</v>
      </c>
      <c r="S51" s="56">
        <f t="shared" si="62"/>
        <v>0</v>
      </c>
      <c r="T51" s="56">
        <f t="shared" si="62"/>
        <v>14</v>
      </c>
      <c r="U51" s="56">
        <f t="shared" si="62"/>
        <v>14</v>
      </c>
      <c r="V51" s="56">
        <f t="shared" si="62"/>
        <v>14</v>
      </c>
      <c r="W51" s="56">
        <f t="shared" si="62"/>
        <v>14</v>
      </c>
      <c r="X51" s="56">
        <f t="shared" si="62"/>
        <v>14</v>
      </c>
      <c r="Y51" s="56">
        <f t="shared" si="62"/>
        <v>0</v>
      </c>
      <c r="Z51" s="56">
        <f t="shared" si="62"/>
        <v>0</v>
      </c>
      <c r="AA51" s="56">
        <f t="shared" si="62"/>
        <v>14</v>
      </c>
      <c r="AB51" s="56">
        <f t="shared" si="62"/>
        <v>14</v>
      </c>
      <c r="AC51" s="56">
        <f t="shared" si="62"/>
        <v>14</v>
      </c>
      <c r="AD51" s="56">
        <f t="shared" si="62"/>
        <v>14</v>
      </c>
      <c r="AE51" s="56">
        <f t="shared" si="62"/>
        <v>14</v>
      </c>
      <c r="AF51" s="56">
        <f t="shared" si="62"/>
        <v>0</v>
      </c>
      <c r="AG51" s="56">
        <f t="shared" si="62"/>
        <v>0</v>
      </c>
      <c r="AH51" s="155">
        <f t="shared" si="62"/>
        <v>14</v>
      </c>
      <c r="AI51" s="124"/>
      <c r="AJ51" s="305">
        <f>SUM(AK5:AK50)</f>
        <v>525</v>
      </c>
      <c r="AK51" s="306"/>
      <c r="AL51" s="307">
        <f>SUM(AM5:AM50)</f>
        <v>1000</v>
      </c>
      <c r="AM51" s="308"/>
      <c r="AN51" s="173"/>
      <c r="AO51" s="182"/>
      <c r="AP51" s="183"/>
      <c r="AQ51" s="209">
        <f>SUM(AR5:AR50)</f>
        <v>0</v>
      </c>
      <c r="AR51" s="210"/>
      <c r="AS51" s="211"/>
      <c r="AT51" s="258"/>
      <c r="AU51" s="211">
        <f>SUM(AV5:AV50)</f>
        <v>0</v>
      </c>
      <c r="AV51" s="258"/>
      <c r="AW51" s="160"/>
      <c r="AX51" s="302">
        <f ca="1">SUM(AY5:AY50)</f>
        <v>0</v>
      </c>
      <c r="AY51" s="303"/>
      <c r="AZ51" s="165"/>
      <c r="BA51" s="175"/>
      <c r="BB51" s="257">
        <f>SUM(BC5:BC50)</f>
        <v>0</v>
      </c>
      <c r="BC51" s="210"/>
    </row>
    <row r="52" spans="1:55" ht="15.75" thickBot="1" x14ac:dyDescent="0.3">
      <c r="A52" s="10" t="s">
        <v>1</v>
      </c>
      <c r="B52" s="295" t="s">
        <v>2</v>
      </c>
      <c r="C52" s="296"/>
      <c r="D52" s="296"/>
      <c r="E52" s="296"/>
      <c r="F52" s="296"/>
      <c r="G52" s="296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7"/>
      <c r="AJ52" s="200" t="s">
        <v>73</v>
      </c>
      <c r="AK52" s="201"/>
      <c r="AL52" s="201"/>
      <c r="AM52" s="201"/>
      <c r="AN52" s="201"/>
      <c r="AO52" s="201"/>
      <c r="AP52" s="201"/>
      <c r="AQ52" s="201"/>
      <c r="AR52" s="201"/>
      <c r="AS52" s="201"/>
      <c r="AT52" s="201"/>
      <c r="AU52" s="201"/>
      <c r="AV52" s="201"/>
      <c r="AW52" s="201"/>
      <c r="AX52" s="201"/>
      <c r="AY52" s="201"/>
      <c r="AZ52" s="202"/>
      <c r="BA52" s="202"/>
      <c r="BB52" s="201"/>
      <c r="BC52" s="203"/>
    </row>
    <row r="53" spans="1:55" ht="21.75" thickBot="1" x14ac:dyDescent="0.4">
      <c r="A53" s="106">
        <v>1</v>
      </c>
      <c r="B53" s="298" t="str">
        <f>RecherchePostesManquants(D5:D50,26)</f>
        <v>1, 2, 3, 4, 5, 6, 7, 8, 9, 10, 11, 12, 13, 14, 15, 16, 17, 18, 19, 20, 21, 22, 23, 24, 25, 26</v>
      </c>
      <c r="C53" s="298"/>
      <c r="D53" s="298"/>
      <c r="E53" s="298"/>
      <c r="F53" s="298"/>
      <c r="G53" s="298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9"/>
      <c r="V53" s="1" t="s">
        <v>3</v>
      </c>
      <c r="AH53" s="21"/>
      <c r="AI53" s="21"/>
      <c r="AJ53" s="204">
        <f ca="1">SUM(AM5:AM50,AR5:AR50,AV5:AV50,AY5:AY50,BC5:BC50,AK5:AK50)</f>
        <v>1525</v>
      </c>
      <c r="AK53" s="205"/>
      <c r="AL53" s="205"/>
      <c r="AM53" s="205"/>
      <c r="AN53" s="205"/>
      <c r="AO53" s="205"/>
      <c r="AP53" s="205"/>
      <c r="AQ53" s="205"/>
      <c r="AR53" s="205"/>
      <c r="AS53" s="205"/>
      <c r="AT53" s="205"/>
      <c r="AU53" s="205"/>
      <c r="AV53" s="205"/>
      <c r="AW53" s="205"/>
      <c r="AX53" s="205"/>
      <c r="AY53" s="205"/>
      <c r="AZ53" s="205"/>
      <c r="BA53" s="205"/>
      <c r="BB53" s="205"/>
      <c r="BC53" s="206"/>
    </row>
    <row r="54" spans="1:55" ht="15.75" thickBot="1" x14ac:dyDescent="0.3">
      <c r="A54" s="107">
        <v>2</v>
      </c>
      <c r="B54" s="293" t="str">
        <f>RecherchePostesManquants(E5:E50,26)</f>
        <v>1, 2, 3, 4, 5, 6, 7, 8, 9, 10, 11, 12, 13, 14, 15, 16, 17, 18, 19, 20, 21, 22, 23, 24, 25, 26</v>
      </c>
      <c r="C54" s="293"/>
      <c r="D54" s="293"/>
      <c r="E54" s="293"/>
      <c r="F54" s="293"/>
      <c r="G54" s="293"/>
      <c r="H54" s="293"/>
      <c r="I54" s="293"/>
      <c r="J54" s="293"/>
      <c r="K54" s="293"/>
      <c r="L54" s="293"/>
      <c r="M54" s="293"/>
      <c r="N54" s="293"/>
      <c r="O54" s="293"/>
      <c r="P54" s="293"/>
      <c r="Q54" s="293"/>
      <c r="R54" s="293"/>
      <c r="S54" s="293"/>
      <c r="T54" s="293"/>
      <c r="U54" s="294"/>
      <c r="V54" s="1" t="s">
        <v>4</v>
      </c>
    </row>
    <row r="55" spans="1:55" ht="15" customHeight="1" x14ac:dyDescent="0.25">
      <c r="A55" s="192">
        <v>3</v>
      </c>
      <c r="B55" s="293" t="str">
        <f>RecherchePostesManquants(F5:F50,26)</f>
        <v>9, 10, 11, 12, 13, 14, 15, 16, 17, 18, 19, 24</v>
      </c>
      <c r="C55" s="293"/>
      <c r="D55" s="293"/>
      <c r="E55" s="293"/>
      <c r="F55" s="293"/>
      <c r="G55" s="293"/>
      <c r="H55" s="293"/>
      <c r="I55" s="293"/>
      <c r="J55" s="293"/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4"/>
      <c r="V55" s="1" t="s">
        <v>5</v>
      </c>
      <c r="AJ55" s="213" t="s">
        <v>78</v>
      </c>
      <c r="AK55" s="214"/>
      <c r="AL55" s="214"/>
      <c r="AM55" s="214"/>
      <c r="AN55" s="214"/>
      <c r="AO55" s="214"/>
      <c r="AP55" s="215"/>
      <c r="AQ55" s="237" t="s">
        <v>74</v>
      </c>
      <c r="AR55" s="238"/>
      <c r="AS55" s="238"/>
      <c r="AT55" s="238"/>
      <c r="AU55" s="238"/>
      <c r="AV55" s="238"/>
      <c r="AW55" s="238"/>
      <c r="AX55" s="238"/>
      <c r="AY55" s="238"/>
      <c r="AZ55" s="238"/>
      <c r="BA55" s="238"/>
      <c r="BB55" s="238"/>
      <c r="BC55" s="239"/>
    </row>
    <row r="56" spans="1:55" ht="15.75" thickBot="1" x14ac:dyDescent="0.3">
      <c r="A56" s="192">
        <v>4</v>
      </c>
      <c r="B56" s="293" t="str">
        <f>RecherchePostesManquants(G5:G50,26)</f>
        <v>9, 10, 11, 12, 13, 14, 15, 16, 17, 18, 19, 24</v>
      </c>
      <c r="C56" s="293"/>
      <c r="D56" s="293"/>
      <c r="E56" s="293"/>
      <c r="F56" s="293"/>
      <c r="G56" s="293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4"/>
      <c r="V56" s="1" t="s">
        <v>6</v>
      </c>
      <c r="AJ56" s="216"/>
      <c r="AK56" s="217"/>
      <c r="AL56" s="217"/>
      <c r="AM56" s="217"/>
      <c r="AN56" s="217"/>
      <c r="AO56" s="217"/>
      <c r="AP56" s="218"/>
      <c r="AQ56" s="231">
        <v>10</v>
      </c>
      <c r="AR56" s="232"/>
      <c r="AS56" s="232"/>
      <c r="AT56" s="232"/>
      <c r="AU56" s="232"/>
      <c r="AV56" s="232"/>
      <c r="AW56" s="232"/>
      <c r="AX56" s="232"/>
      <c r="AY56" s="232"/>
      <c r="AZ56" s="232"/>
      <c r="BA56" s="232"/>
      <c r="BB56" s="232"/>
      <c r="BC56" s="233"/>
    </row>
    <row r="57" spans="1:55" ht="31.5" customHeight="1" x14ac:dyDescent="0.25">
      <c r="A57" s="192">
        <v>5</v>
      </c>
      <c r="B57" s="293" t="str">
        <f>RecherchePostesManquants(H5:H50,26)</f>
        <v>9, 10, 11, 12, 13, 14, 15, 16, 17, 18, 19, 24</v>
      </c>
      <c r="C57" s="293"/>
      <c r="D57" s="293"/>
      <c r="E57" s="293"/>
      <c r="F57" s="293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4"/>
      <c r="V57" s="1" t="s">
        <v>7</v>
      </c>
      <c r="AJ57" s="225">
        <f>COUNTIF(D5:AF50,"27")</f>
        <v>0</v>
      </c>
      <c r="AK57" s="226"/>
      <c r="AL57" s="226"/>
      <c r="AM57" s="226"/>
      <c r="AN57" s="226"/>
      <c r="AO57" s="226"/>
      <c r="AP57" s="227"/>
      <c r="AQ57" s="231" t="s">
        <v>75</v>
      </c>
      <c r="AR57" s="232"/>
      <c r="AS57" s="232"/>
      <c r="AT57" s="232"/>
      <c r="AU57" s="232"/>
      <c r="AV57" s="232"/>
      <c r="AW57" s="232"/>
      <c r="AX57" s="232"/>
      <c r="AY57" s="232"/>
      <c r="AZ57" s="232"/>
      <c r="BA57" s="232"/>
      <c r="BB57" s="232"/>
      <c r="BC57" s="233"/>
    </row>
    <row r="58" spans="1:55" ht="15.75" thickBot="1" x14ac:dyDescent="0.3">
      <c r="A58" s="192">
        <v>6</v>
      </c>
      <c r="B58" s="293" t="str">
        <f>RecherchePostesManquants(I5:I50,26)</f>
        <v>9, 10, 11, 12, 13, 14, 15, 16, 17, 18, 19, 24</v>
      </c>
      <c r="C58" s="293"/>
      <c r="D58" s="293"/>
      <c r="E58" s="293"/>
      <c r="F58" s="293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4"/>
      <c r="V58" s="1" t="s">
        <v>8</v>
      </c>
      <c r="AJ58" s="228"/>
      <c r="AK58" s="229"/>
      <c r="AL58" s="229"/>
      <c r="AM58" s="229"/>
      <c r="AN58" s="229"/>
      <c r="AO58" s="229"/>
      <c r="AP58" s="230"/>
      <c r="AQ58" s="234">
        <v>2</v>
      </c>
      <c r="AR58" s="235"/>
      <c r="AS58" s="235"/>
      <c r="AT58" s="235"/>
      <c r="AU58" s="235"/>
      <c r="AV58" s="235"/>
      <c r="AW58" s="235"/>
      <c r="AX58" s="235"/>
      <c r="AY58" s="235"/>
      <c r="AZ58" s="235"/>
      <c r="BA58" s="235"/>
      <c r="BB58" s="235"/>
      <c r="BC58" s="236"/>
    </row>
    <row r="59" spans="1:55" ht="15.75" thickBot="1" x14ac:dyDescent="0.3">
      <c r="A59" s="192">
        <v>7</v>
      </c>
      <c r="B59" s="293" t="str">
        <f>RecherchePostesManquants(J5:J50,26)</f>
        <v>9, 10, 11, 12, 13, 14, 15, 16, 17, 18, 19, 24</v>
      </c>
      <c r="C59" s="293"/>
      <c r="D59" s="293"/>
      <c r="E59" s="293"/>
      <c r="F59" s="293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4"/>
      <c r="V59" s="1" t="s">
        <v>9</v>
      </c>
      <c r="AJ59" s="219" t="s">
        <v>79</v>
      </c>
      <c r="AK59" s="220"/>
      <c r="AL59" s="220"/>
      <c r="AM59" s="220"/>
      <c r="AN59" s="220"/>
      <c r="AO59" s="220"/>
      <c r="AP59" s="221"/>
      <c r="AQ59" s="240" t="s">
        <v>76</v>
      </c>
      <c r="AR59" s="241"/>
      <c r="AS59" s="241"/>
      <c r="AT59" s="241"/>
      <c r="AU59" s="241"/>
      <c r="AV59" s="241"/>
      <c r="AW59" s="241"/>
      <c r="AX59" s="241"/>
      <c r="AY59" s="241"/>
      <c r="AZ59" s="241"/>
      <c r="BA59" s="241"/>
      <c r="BB59" s="241"/>
      <c r="BC59" s="242"/>
    </row>
    <row r="60" spans="1:55" ht="19.5" thickBot="1" x14ac:dyDescent="0.35">
      <c r="A60" s="107">
        <v>8</v>
      </c>
      <c r="B60" s="293" t="str">
        <f>RecherchePostesManquants(K5:K50,26)</f>
        <v>1, 2, 3, 4, 5, 6, 7, 8, 9, 10, 11, 12, 13, 14, 15, 16, 17, 18, 19, 20, 21, 22, 23, 24, 25, 26</v>
      </c>
      <c r="C60" s="293"/>
      <c r="D60" s="293"/>
      <c r="E60" s="293"/>
      <c r="F60" s="293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4"/>
      <c r="V60" s="1" t="s">
        <v>10</v>
      </c>
      <c r="AJ60" s="222"/>
      <c r="AK60" s="223"/>
      <c r="AL60" s="223"/>
      <c r="AM60" s="223"/>
      <c r="AN60" s="223"/>
      <c r="AO60" s="223"/>
      <c r="AP60" s="224"/>
      <c r="AQ60" s="197">
        <f>IF(AQ58&gt;AQ56,-(AQ58-AQ56)/AQ58,(AQ56-AQ58)/AQ56)</f>
        <v>0.8</v>
      </c>
      <c r="AR60" s="198"/>
      <c r="AS60" s="198"/>
      <c r="AT60" s="198"/>
      <c r="AU60" s="198"/>
      <c r="AV60" s="198"/>
      <c r="AW60" s="198"/>
      <c r="AX60" s="198"/>
      <c r="AY60" s="198"/>
      <c r="AZ60" s="198"/>
      <c r="BA60" s="198"/>
      <c r="BB60" s="198"/>
      <c r="BC60" s="199"/>
    </row>
    <row r="61" spans="1:55" x14ac:dyDescent="0.25">
      <c r="A61" s="107">
        <v>9</v>
      </c>
      <c r="B61" s="293" t="str">
        <f>RecherchePostesManquants(L5:L50,26)</f>
        <v>1, 2, 3, 4, 5, 6, 7, 8, 9, 10, 11, 12, 13, 14, 15, 16, 17, 18, 19, 20, 21, 22, 23, 24, 25, 26</v>
      </c>
      <c r="C61" s="293"/>
      <c r="D61" s="293"/>
      <c r="E61" s="293"/>
      <c r="F61" s="293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4"/>
      <c r="V61" s="1" t="s">
        <v>11</v>
      </c>
    </row>
    <row r="62" spans="1:55" x14ac:dyDescent="0.25">
      <c r="A62" s="192">
        <v>10</v>
      </c>
      <c r="B62" s="293" t="str">
        <f>RecherchePostesManquants(M5:M50,26)</f>
        <v>9, 10, 11, 12, 13, 14, 15, 16, 17, 18, 19, 24</v>
      </c>
      <c r="C62" s="293"/>
      <c r="D62" s="293"/>
      <c r="E62" s="293"/>
      <c r="F62" s="293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4"/>
      <c r="V62" s="1" t="s">
        <v>12</v>
      </c>
    </row>
    <row r="63" spans="1:55" x14ac:dyDescent="0.25">
      <c r="A63" s="192">
        <v>11</v>
      </c>
      <c r="B63" s="293" t="str">
        <f>RecherchePostesManquants(N5:N50,26)</f>
        <v>9, 10, 11, 12, 13, 14, 15, 16, 17, 18, 19, 24</v>
      </c>
      <c r="C63" s="293"/>
      <c r="D63" s="293"/>
      <c r="E63" s="293"/>
      <c r="F63" s="293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4"/>
      <c r="V63" s="1" t="s">
        <v>13</v>
      </c>
    </row>
    <row r="64" spans="1:55" x14ac:dyDescent="0.25">
      <c r="A64" s="192">
        <v>12</v>
      </c>
      <c r="B64" s="293" t="str">
        <f>RecherchePostesManquants(O5:O50,26)</f>
        <v>9, 10, 11, 12, 13, 14, 15, 16, 17, 18, 19, 24</v>
      </c>
      <c r="C64" s="293"/>
      <c r="D64" s="293"/>
      <c r="E64" s="293"/>
      <c r="F64" s="293"/>
      <c r="G64" s="293"/>
      <c r="H64" s="293"/>
      <c r="I64" s="293"/>
      <c r="J64" s="293"/>
      <c r="K64" s="293"/>
      <c r="L64" s="293"/>
      <c r="M64" s="293"/>
      <c r="N64" s="293"/>
      <c r="O64" s="293"/>
      <c r="P64" s="293"/>
      <c r="Q64" s="293"/>
      <c r="R64" s="293"/>
      <c r="S64" s="293"/>
      <c r="T64" s="293"/>
      <c r="U64" s="294"/>
      <c r="V64" s="1" t="s">
        <v>14</v>
      </c>
    </row>
    <row r="65" spans="1:37" x14ac:dyDescent="0.25">
      <c r="A65" s="192">
        <v>13</v>
      </c>
      <c r="B65" s="293" t="str">
        <f>RecherchePostesManquants(P5:P50,26)</f>
        <v>9, 10, 11, 12, 13, 14, 15, 16, 17, 18, 19, 24</v>
      </c>
      <c r="C65" s="293"/>
      <c r="D65" s="293"/>
      <c r="E65" s="293"/>
      <c r="F65" s="293"/>
      <c r="G65" s="293"/>
      <c r="H65" s="293"/>
      <c r="I65" s="293"/>
      <c r="J65" s="293"/>
      <c r="K65" s="293"/>
      <c r="L65" s="293"/>
      <c r="M65" s="293"/>
      <c r="N65" s="293"/>
      <c r="O65" s="293"/>
      <c r="P65" s="293"/>
      <c r="Q65" s="293"/>
      <c r="R65" s="293"/>
      <c r="S65" s="293"/>
      <c r="T65" s="293"/>
      <c r="U65" s="294"/>
      <c r="V65" s="1" t="s">
        <v>15</v>
      </c>
    </row>
    <row r="66" spans="1:37" x14ac:dyDescent="0.25">
      <c r="A66" s="192">
        <v>14</v>
      </c>
      <c r="B66" s="293" t="str">
        <f>RecherchePostesManquants(Q5:Q50,26)</f>
        <v>9, 10, 11, 12, 13, 14, 15, 16, 17, 18, 19, 24</v>
      </c>
      <c r="C66" s="293"/>
      <c r="D66" s="293"/>
      <c r="E66" s="293"/>
      <c r="F66" s="293"/>
      <c r="G66" s="293"/>
      <c r="H66" s="293"/>
      <c r="I66" s="293"/>
      <c r="J66" s="293"/>
      <c r="K66" s="293"/>
      <c r="L66" s="293"/>
      <c r="M66" s="293"/>
      <c r="N66" s="293"/>
      <c r="O66" s="293"/>
      <c r="P66" s="293"/>
      <c r="Q66" s="293"/>
      <c r="R66" s="293"/>
      <c r="S66" s="293"/>
      <c r="T66" s="293"/>
      <c r="U66" s="294"/>
      <c r="V66" s="1" t="s">
        <v>16</v>
      </c>
    </row>
    <row r="67" spans="1:37" x14ac:dyDescent="0.25">
      <c r="A67" s="107">
        <v>15</v>
      </c>
      <c r="B67" s="293" t="str">
        <f>RecherchePostesManquants(R5:R50,26)</f>
        <v>1, 2, 3, 4, 5, 6, 7, 8, 9, 10, 11, 12, 13, 14, 15, 16, 17, 18, 19, 20, 21, 22, 23, 24, 25, 26</v>
      </c>
      <c r="C67" s="293"/>
      <c r="D67" s="293"/>
      <c r="E67" s="293"/>
      <c r="F67" s="293"/>
      <c r="G67" s="293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3"/>
      <c r="S67" s="293"/>
      <c r="T67" s="293"/>
      <c r="U67" s="294"/>
      <c r="V67" s="1" t="s">
        <v>17</v>
      </c>
      <c r="AJ67" s="1"/>
      <c r="AK67" s="1"/>
    </row>
    <row r="68" spans="1:37" x14ac:dyDescent="0.25">
      <c r="A68" s="107">
        <v>16</v>
      </c>
      <c r="B68" s="293" t="str">
        <f>RecherchePostesManquants(S5:S50,26)</f>
        <v>1, 2, 3, 4, 5, 6, 7, 8, 9, 10, 11, 12, 13, 14, 15, 16, 17, 18, 19, 20, 21, 22, 23, 24, 25, 26</v>
      </c>
      <c r="C68" s="293"/>
      <c r="D68" s="293"/>
      <c r="E68" s="293"/>
      <c r="F68" s="293"/>
      <c r="G68" s="293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3"/>
      <c r="S68" s="293"/>
      <c r="T68" s="293"/>
      <c r="U68" s="294"/>
      <c r="V68" s="1" t="s">
        <v>18</v>
      </c>
      <c r="AJ68" s="1"/>
      <c r="AK68" s="1"/>
    </row>
    <row r="69" spans="1:37" x14ac:dyDescent="0.25">
      <c r="A69" s="192">
        <v>17</v>
      </c>
      <c r="B69" s="293" t="str">
        <f>RecherchePostesManquants(T5:T50,26)</f>
        <v>9, 10, 11, 12, 13, 14, 15, 16, 17, 18, 19, 24</v>
      </c>
      <c r="C69" s="293"/>
      <c r="D69" s="293"/>
      <c r="E69" s="293"/>
      <c r="F69" s="293"/>
      <c r="G69" s="293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3"/>
      <c r="S69" s="293"/>
      <c r="T69" s="293"/>
      <c r="U69" s="294"/>
      <c r="V69" s="1" t="s">
        <v>19</v>
      </c>
      <c r="AJ69" s="1"/>
      <c r="AK69" s="1"/>
    </row>
    <row r="70" spans="1:37" x14ac:dyDescent="0.25">
      <c r="A70" s="192">
        <v>18</v>
      </c>
      <c r="B70" s="293" t="str">
        <f>RecherchePostesManquants(U5:U50,26)</f>
        <v>9, 10, 11, 12, 13, 14, 15, 16, 17, 18, 19, 24</v>
      </c>
      <c r="C70" s="293"/>
      <c r="D70" s="293"/>
      <c r="E70" s="293"/>
      <c r="F70" s="293"/>
      <c r="G70" s="293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3"/>
      <c r="S70" s="293"/>
      <c r="T70" s="293"/>
      <c r="U70" s="294"/>
      <c r="V70" s="1" t="s">
        <v>20</v>
      </c>
      <c r="AJ70" s="1"/>
      <c r="AK70" s="1"/>
    </row>
    <row r="71" spans="1:37" x14ac:dyDescent="0.25">
      <c r="A71" s="192">
        <v>19</v>
      </c>
      <c r="B71" s="293" t="str">
        <f>RecherchePostesManquants(V5:V50,26)</f>
        <v>9, 10, 11, 12, 13, 14, 15, 16, 17, 18, 19, 24</v>
      </c>
      <c r="C71" s="293"/>
      <c r="D71" s="293"/>
      <c r="E71" s="293"/>
      <c r="F71" s="293"/>
      <c r="G71" s="293"/>
      <c r="H71" s="293"/>
      <c r="I71" s="293"/>
      <c r="J71" s="293"/>
      <c r="K71" s="293"/>
      <c r="L71" s="293"/>
      <c r="M71" s="293"/>
      <c r="N71" s="293"/>
      <c r="O71" s="293"/>
      <c r="P71" s="293"/>
      <c r="Q71" s="293"/>
      <c r="R71" s="293"/>
      <c r="S71" s="293"/>
      <c r="T71" s="293"/>
      <c r="U71" s="294"/>
      <c r="V71" s="1" t="s">
        <v>21</v>
      </c>
      <c r="AJ71" s="1"/>
      <c r="AK71" s="1"/>
    </row>
    <row r="72" spans="1:37" x14ac:dyDescent="0.25">
      <c r="A72" s="192">
        <v>20</v>
      </c>
      <c r="B72" s="293" t="str">
        <f>RecherchePostesManquants(W5:W50,26)</f>
        <v>9, 10, 11, 12, 13, 14, 15, 16, 17, 18, 19, 24</v>
      </c>
      <c r="C72" s="293"/>
      <c r="D72" s="293"/>
      <c r="E72" s="293"/>
      <c r="F72" s="293"/>
      <c r="G72" s="293"/>
      <c r="H72" s="293"/>
      <c r="I72" s="293"/>
      <c r="J72" s="293"/>
      <c r="K72" s="293"/>
      <c r="L72" s="293"/>
      <c r="M72" s="293"/>
      <c r="N72" s="293"/>
      <c r="O72" s="293"/>
      <c r="P72" s="293"/>
      <c r="Q72" s="293"/>
      <c r="R72" s="293"/>
      <c r="S72" s="293"/>
      <c r="T72" s="293"/>
      <c r="U72" s="294"/>
      <c r="V72" s="1" t="s">
        <v>22</v>
      </c>
      <c r="AJ72" s="1"/>
      <c r="AK72" s="1"/>
    </row>
    <row r="73" spans="1:37" x14ac:dyDescent="0.25">
      <c r="A73" s="192">
        <v>21</v>
      </c>
      <c r="B73" s="293" t="str">
        <f>RecherchePostesManquants(X5:X50,26)</f>
        <v>9, 10, 11, 12, 13, 14, 15, 16, 17, 18, 19, 24</v>
      </c>
      <c r="C73" s="293"/>
      <c r="D73" s="293"/>
      <c r="E73" s="293"/>
      <c r="F73" s="293"/>
      <c r="G73" s="293"/>
      <c r="H73" s="293"/>
      <c r="I73" s="293"/>
      <c r="J73" s="293"/>
      <c r="K73" s="293"/>
      <c r="L73" s="293"/>
      <c r="M73" s="293"/>
      <c r="N73" s="293"/>
      <c r="O73" s="293"/>
      <c r="P73" s="293"/>
      <c r="Q73" s="293"/>
      <c r="R73" s="293"/>
      <c r="S73" s="293"/>
      <c r="T73" s="293"/>
      <c r="U73" s="294"/>
      <c r="V73" s="1" t="s">
        <v>23</v>
      </c>
      <c r="AJ73" s="1"/>
      <c r="AK73" s="1"/>
    </row>
    <row r="74" spans="1:37" x14ac:dyDescent="0.25">
      <c r="A74" s="107">
        <v>22</v>
      </c>
      <c r="B74" s="293" t="str">
        <f>RecherchePostesManquants(Y5:Y50,26)</f>
        <v>1, 2, 3, 4, 5, 6, 7, 8, 9, 10, 11, 12, 13, 14, 15, 16, 17, 18, 19, 20, 21, 22, 23, 24, 25, 26</v>
      </c>
      <c r="C74" s="293"/>
      <c r="D74" s="293"/>
      <c r="E74" s="293"/>
      <c r="F74" s="293"/>
      <c r="G74" s="293"/>
      <c r="H74" s="293"/>
      <c r="I74" s="293"/>
      <c r="J74" s="293"/>
      <c r="K74" s="293"/>
      <c r="L74" s="293"/>
      <c r="M74" s="293"/>
      <c r="N74" s="293"/>
      <c r="O74" s="293"/>
      <c r="P74" s="293"/>
      <c r="Q74" s="293"/>
      <c r="R74" s="293"/>
      <c r="S74" s="293"/>
      <c r="T74" s="293"/>
      <c r="U74" s="294"/>
      <c r="V74" s="1" t="s">
        <v>24</v>
      </c>
      <c r="AJ74" s="1"/>
      <c r="AK74" s="1"/>
    </row>
    <row r="75" spans="1:37" x14ac:dyDescent="0.25">
      <c r="A75" s="107">
        <v>23</v>
      </c>
      <c r="B75" s="293" t="str">
        <f>RecherchePostesManquants(Z5:Z50,26)</f>
        <v>1, 2, 3, 4, 5, 6, 7, 8, 9, 10, 11, 12, 13, 14, 15, 16, 17, 18, 19, 20, 21, 22, 23, 24, 25, 26</v>
      </c>
      <c r="C75" s="293"/>
      <c r="D75" s="293"/>
      <c r="E75" s="293"/>
      <c r="F75" s="293"/>
      <c r="G75" s="293"/>
      <c r="H75" s="293"/>
      <c r="I75" s="293"/>
      <c r="J75" s="293"/>
      <c r="K75" s="293"/>
      <c r="L75" s="293"/>
      <c r="M75" s="293"/>
      <c r="N75" s="293"/>
      <c r="O75" s="293"/>
      <c r="P75" s="293"/>
      <c r="Q75" s="293"/>
      <c r="R75" s="293"/>
      <c r="S75" s="293"/>
      <c r="T75" s="293"/>
      <c r="U75" s="294"/>
      <c r="V75" s="1" t="s">
        <v>25</v>
      </c>
      <c r="AJ75" s="1"/>
      <c r="AK75" s="1"/>
    </row>
    <row r="76" spans="1:37" x14ac:dyDescent="0.25">
      <c r="A76" s="192">
        <v>24</v>
      </c>
      <c r="B76" s="293" t="str">
        <f>RecherchePostesManquants(AA5:AA50,26)</f>
        <v>9, 10, 11, 12, 13, 14, 15, 16, 17, 18, 19, 24</v>
      </c>
      <c r="C76" s="293"/>
      <c r="D76" s="293"/>
      <c r="E76" s="293"/>
      <c r="F76" s="293"/>
      <c r="G76" s="293"/>
      <c r="H76" s="293"/>
      <c r="I76" s="293"/>
      <c r="J76" s="293"/>
      <c r="K76" s="293"/>
      <c r="L76" s="293"/>
      <c r="M76" s="293"/>
      <c r="N76" s="293"/>
      <c r="O76" s="293"/>
      <c r="P76" s="293"/>
      <c r="Q76" s="293"/>
      <c r="R76" s="293"/>
      <c r="S76" s="293"/>
      <c r="T76" s="293"/>
      <c r="U76" s="294"/>
      <c r="V76" s="1" t="s">
        <v>26</v>
      </c>
      <c r="AJ76" s="1"/>
      <c r="AK76" s="1"/>
    </row>
    <row r="77" spans="1:37" x14ac:dyDescent="0.25">
      <c r="A77" s="192">
        <v>25</v>
      </c>
      <c r="B77" s="293" t="str">
        <f>RecherchePostesManquants(AB5:AB50,26)</f>
        <v>9, 10, 11, 12, 13, 14, 15, 16, 17, 18, 19, 24</v>
      </c>
      <c r="C77" s="293"/>
      <c r="D77" s="293"/>
      <c r="E77" s="293"/>
      <c r="F77" s="293"/>
      <c r="G77" s="293"/>
      <c r="H77" s="293"/>
      <c r="I77" s="293"/>
      <c r="J77" s="293"/>
      <c r="K77" s="293"/>
      <c r="L77" s="293"/>
      <c r="M77" s="293"/>
      <c r="N77" s="293"/>
      <c r="O77" s="293"/>
      <c r="P77" s="293"/>
      <c r="Q77" s="293"/>
      <c r="R77" s="293"/>
      <c r="S77" s="293"/>
      <c r="T77" s="293"/>
      <c r="U77" s="294"/>
      <c r="V77" s="1" t="s">
        <v>27</v>
      </c>
      <c r="AJ77" s="1"/>
      <c r="AK77" s="1"/>
    </row>
    <row r="78" spans="1:37" x14ac:dyDescent="0.25">
      <c r="A78" s="192">
        <v>26</v>
      </c>
      <c r="B78" s="293" t="str">
        <f>RecherchePostesManquants(AC5:AC50,26)</f>
        <v>9, 10, 11, 12, 13, 14, 15, 16, 17, 18, 19, 24</v>
      </c>
      <c r="C78" s="293"/>
      <c r="D78" s="293"/>
      <c r="E78" s="293"/>
      <c r="F78" s="293"/>
      <c r="G78" s="293"/>
      <c r="H78" s="293"/>
      <c r="I78" s="293"/>
      <c r="J78" s="293"/>
      <c r="K78" s="293"/>
      <c r="L78" s="293"/>
      <c r="M78" s="293"/>
      <c r="N78" s="293"/>
      <c r="O78" s="293"/>
      <c r="P78" s="293"/>
      <c r="Q78" s="293"/>
      <c r="R78" s="293"/>
      <c r="S78" s="293"/>
      <c r="T78" s="293"/>
      <c r="U78" s="294"/>
      <c r="V78" s="1" t="s">
        <v>28</v>
      </c>
      <c r="AJ78" s="1"/>
      <c r="AK78" s="1"/>
    </row>
    <row r="79" spans="1:37" x14ac:dyDescent="0.25">
      <c r="A79" s="192">
        <v>27</v>
      </c>
      <c r="B79" s="293" t="str">
        <f>RecherchePostesManquants(AD5:AD50,26)</f>
        <v>9, 10, 11, 12, 13, 14, 15, 16, 17, 18, 19, 24</v>
      </c>
      <c r="C79" s="293"/>
      <c r="D79" s="293"/>
      <c r="E79" s="293"/>
      <c r="F79" s="293"/>
      <c r="G79" s="293"/>
      <c r="H79" s="293"/>
      <c r="I79" s="293"/>
      <c r="J79" s="293"/>
      <c r="K79" s="293"/>
      <c r="L79" s="293"/>
      <c r="M79" s="293"/>
      <c r="N79" s="293"/>
      <c r="O79" s="293"/>
      <c r="P79" s="293"/>
      <c r="Q79" s="293"/>
      <c r="R79" s="293"/>
      <c r="S79" s="293"/>
      <c r="T79" s="293"/>
      <c r="U79" s="294"/>
      <c r="V79" s="1" t="s">
        <v>29</v>
      </c>
      <c r="AJ79" s="1"/>
      <c r="AK79" s="1"/>
    </row>
    <row r="80" spans="1:37" x14ac:dyDescent="0.25">
      <c r="A80" s="192">
        <v>28</v>
      </c>
      <c r="B80" s="293" t="str">
        <f>RecherchePostesManquants(AE5:AE50,26)</f>
        <v>9, 10, 11, 12, 13, 14, 15, 16, 17, 18, 19, 24</v>
      </c>
      <c r="C80" s="293"/>
      <c r="D80" s="293"/>
      <c r="E80" s="293"/>
      <c r="F80" s="293"/>
      <c r="G80" s="293"/>
      <c r="H80" s="293"/>
      <c r="I80" s="293"/>
      <c r="J80" s="293"/>
      <c r="K80" s="293"/>
      <c r="L80" s="293"/>
      <c r="M80" s="293"/>
      <c r="N80" s="293"/>
      <c r="O80" s="293"/>
      <c r="P80" s="293"/>
      <c r="Q80" s="293"/>
      <c r="R80" s="293"/>
      <c r="S80" s="293"/>
      <c r="T80" s="293"/>
      <c r="U80" s="294"/>
      <c r="V80" s="1" t="s">
        <v>30</v>
      </c>
      <c r="AJ80" s="1"/>
      <c r="AK80" s="1"/>
    </row>
    <row r="81" spans="1:37" x14ac:dyDescent="0.25">
      <c r="A81" s="107">
        <v>29</v>
      </c>
      <c r="B81" s="293" t="str">
        <f>RecherchePostesManquants(AF5:AF50,26)</f>
        <v>1, 2, 3, 4, 5, 6, 7, 8, 9, 10, 11, 12, 13, 14, 15, 16, 17, 18, 19, 20, 21, 22, 23, 24, 25, 26</v>
      </c>
      <c r="C81" s="293"/>
      <c r="D81" s="293"/>
      <c r="E81" s="293"/>
      <c r="F81" s="293"/>
      <c r="G81" s="293"/>
      <c r="H81" s="293"/>
      <c r="I81" s="293"/>
      <c r="J81" s="293"/>
      <c r="K81" s="293"/>
      <c r="L81" s="293"/>
      <c r="M81" s="293"/>
      <c r="N81" s="293"/>
      <c r="O81" s="293"/>
      <c r="P81" s="293"/>
      <c r="Q81" s="293"/>
      <c r="R81" s="293"/>
      <c r="S81" s="293"/>
      <c r="T81" s="293"/>
      <c r="U81" s="294"/>
      <c r="V81" s="1" t="s">
        <v>31</v>
      </c>
      <c r="AJ81" s="1"/>
      <c r="AK81" s="1"/>
    </row>
    <row r="82" spans="1:37" x14ac:dyDescent="0.25">
      <c r="A82" s="107">
        <v>30</v>
      </c>
      <c r="B82" s="293" t="str">
        <f>RecherchePostesManquants(AG5:AG50,26)</f>
        <v>1, 2, 3, 4, 5, 6, 7, 8, 9, 10, 11, 12, 13, 14, 15, 16, 17, 18, 19, 20, 21, 22, 23, 24, 25, 26</v>
      </c>
      <c r="C82" s="293"/>
      <c r="D82" s="293"/>
      <c r="E82" s="293"/>
      <c r="F82" s="293"/>
      <c r="G82" s="293"/>
      <c r="H82" s="293"/>
      <c r="I82" s="293"/>
      <c r="J82" s="293"/>
      <c r="K82" s="293"/>
      <c r="L82" s="293"/>
      <c r="M82" s="293"/>
      <c r="N82" s="293"/>
      <c r="O82" s="293"/>
      <c r="P82" s="293"/>
      <c r="Q82" s="293"/>
      <c r="R82" s="293"/>
      <c r="S82" s="293"/>
      <c r="T82" s="293"/>
      <c r="U82" s="294"/>
      <c r="AJ82" s="1"/>
      <c r="AK82" s="1"/>
    </row>
    <row r="83" spans="1:37" x14ac:dyDescent="0.25">
      <c r="A83" s="192">
        <v>31</v>
      </c>
      <c r="B83" s="293" t="str">
        <f>RecherchePostesManquants(AH5:AH50,26)</f>
        <v>9, 10, 11, 12, 13, 14, 15, 16, 17, 18, 19, 24</v>
      </c>
      <c r="C83" s="293"/>
      <c r="D83" s="293"/>
      <c r="E83" s="293"/>
      <c r="F83" s="293"/>
      <c r="G83" s="293"/>
      <c r="H83" s="293"/>
      <c r="I83" s="293"/>
      <c r="J83" s="293"/>
      <c r="K83" s="293"/>
      <c r="L83" s="293"/>
      <c r="M83" s="293"/>
      <c r="N83" s="293"/>
      <c r="O83" s="293"/>
      <c r="P83" s="293"/>
      <c r="Q83" s="293"/>
      <c r="R83" s="293"/>
      <c r="S83" s="293"/>
      <c r="T83" s="293"/>
      <c r="U83" s="294"/>
      <c r="AJ83" s="1"/>
      <c r="AK83" s="1"/>
    </row>
    <row r="84" spans="1:37" x14ac:dyDescent="0.25">
      <c r="A84" s="7"/>
      <c r="AJ84" s="1"/>
      <c r="AK84" s="1"/>
    </row>
    <row r="85" spans="1:37" x14ac:dyDescent="0.25">
      <c r="A85" s="7"/>
      <c r="AJ85" s="1"/>
      <c r="AK85" s="1"/>
    </row>
    <row r="86" spans="1:37" x14ac:dyDescent="0.25">
      <c r="A86" s="7"/>
      <c r="AJ86" s="1"/>
      <c r="AK86" s="1"/>
    </row>
    <row r="87" spans="1:37" x14ac:dyDescent="0.25">
      <c r="A87" s="7"/>
      <c r="AJ87" s="1"/>
      <c r="AK87" s="1"/>
    </row>
    <row r="88" spans="1:37" x14ac:dyDescent="0.25">
      <c r="A88" s="7"/>
      <c r="AJ88" s="1"/>
      <c r="AK88" s="1"/>
    </row>
    <row r="89" spans="1:37" x14ac:dyDescent="0.25">
      <c r="A89" s="7"/>
      <c r="AJ89" s="1"/>
      <c r="AK89" s="1"/>
    </row>
  </sheetData>
  <autoFilter ref="C2:C89"/>
  <mergeCells count="77">
    <mergeCell ref="B82:U82"/>
    <mergeCell ref="B83:U83"/>
    <mergeCell ref="A1:C1"/>
    <mergeCell ref="AN1:AN3"/>
    <mergeCell ref="AO1:BC1"/>
    <mergeCell ref="A2:A3"/>
    <mergeCell ref="B2:B3"/>
    <mergeCell ref="C2:C3"/>
    <mergeCell ref="AJ3:AK3"/>
    <mergeCell ref="AL3:AM3"/>
    <mergeCell ref="AO3:AR3"/>
    <mergeCell ref="AS3:AV3"/>
    <mergeCell ref="AW3:AY3"/>
    <mergeCell ref="AZ3:BC3"/>
    <mergeCell ref="AJ4:AM4"/>
    <mergeCell ref="AO4:AR4"/>
    <mergeCell ref="AS4:AV4"/>
    <mergeCell ref="AW4:AY4"/>
    <mergeCell ref="AZ4:BC4"/>
    <mergeCell ref="AN5:AN50"/>
    <mergeCell ref="A16:A18"/>
    <mergeCell ref="A19:A20"/>
    <mergeCell ref="A21:A24"/>
    <mergeCell ref="A26:A29"/>
    <mergeCell ref="A30:A33"/>
    <mergeCell ref="A35:A38"/>
    <mergeCell ref="A41:A42"/>
    <mergeCell ref="A47:A50"/>
    <mergeCell ref="AX51:AY51"/>
    <mergeCell ref="BB51:BC51"/>
    <mergeCell ref="B52:U52"/>
    <mergeCell ref="AJ52:BC52"/>
    <mergeCell ref="B53:U53"/>
    <mergeCell ref="AJ53:BC53"/>
    <mergeCell ref="A51:B51"/>
    <mergeCell ref="AJ51:AK51"/>
    <mergeCell ref="AL51:AM51"/>
    <mergeCell ref="AQ51:AR51"/>
    <mergeCell ref="AS51:AT51"/>
    <mergeCell ref="AU51:AV51"/>
    <mergeCell ref="B54:U54"/>
    <mergeCell ref="B55:U55"/>
    <mergeCell ref="AJ55:AP56"/>
    <mergeCell ref="AQ55:BC55"/>
    <mergeCell ref="B56:U56"/>
    <mergeCell ref="AQ56:BC56"/>
    <mergeCell ref="B59:U59"/>
    <mergeCell ref="AJ59:AP60"/>
    <mergeCell ref="AQ59:BC59"/>
    <mergeCell ref="B60:U60"/>
    <mergeCell ref="AQ60:BC60"/>
    <mergeCell ref="B57:U57"/>
    <mergeCell ref="AJ57:AP58"/>
    <mergeCell ref="AQ57:BC57"/>
    <mergeCell ref="B58:U58"/>
    <mergeCell ref="AQ58:BC58"/>
    <mergeCell ref="B72:U72"/>
    <mergeCell ref="B61:U61"/>
    <mergeCell ref="B62:U62"/>
    <mergeCell ref="B63:U63"/>
    <mergeCell ref="B64:U64"/>
    <mergeCell ref="B65:U65"/>
    <mergeCell ref="B66:U66"/>
    <mergeCell ref="B67:U67"/>
    <mergeCell ref="B68:U68"/>
    <mergeCell ref="B69:U69"/>
    <mergeCell ref="B70:U70"/>
    <mergeCell ref="B71:U71"/>
    <mergeCell ref="B79:U79"/>
    <mergeCell ref="B80:U80"/>
    <mergeCell ref="B81:U81"/>
    <mergeCell ref="B73:U73"/>
    <mergeCell ref="B74:U74"/>
    <mergeCell ref="B75:U75"/>
    <mergeCell ref="B76:U76"/>
    <mergeCell ref="B77:U77"/>
    <mergeCell ref="B78:U78"/>
  </mergeCells>
  <conditionalFormatting sqref="C2:AD3 C51 C4:AC4">
    <cfRule type="expression" dxfId="1036" priority="223">
      <formula>WEEKDAY(E$2,2)=2</formula>
    </cfRule>
  </conditionalFormatting>
  <conditionalFormatting sqref="D2:AE3 D4:AC4">
    <cfRule type="expression" dxfId="1035" priority="224">
      <formula>WEEKDAY(E$2,2)=7</formula>
    </cfRule>
  </conditionalFormatting>
  <conditionalFormatting sqref="D2:AF3 D4:AD4">
    <cfRule type="containsText" dxfId="1034" priority="226" operator="containsText" text="CF">
      <formula>NOT(ISERROR(SEARCH("CF",#REF!)))</formula>
    </cfRule>
    <cfRule type="containsText" dxfId="1033" priority="227" operator="containsText" text="RC">
      <formula>NOT(ISERROR(SEARCH("RC",#REF!)))</formula>
    </cfRule>
    <cfRule type="containsText" dxfId="1032" priority="228" operator="containsText" text="RTT">
      <formula>NOT(ISERROR(SEARCH("RTT",#REF!)))</formula>
    </cfRule>
    <cfRule type="containsText" dxfId="1031" priority="229" operator="containsText" text="RF">
      <formula>NOT(ISERROR(SEARCH("RF",#REF!)))</formula>
    </cfRule>
    <cfRule type="containsText" dxfId="1030" priority="230" operator="containsText" text="FR">
      <formula>NOT(ISERROR(SEARCH("FR",#REF!)))</formula>
    </cfRule>
    <cfRule type="containsText" dxfId="1029" priority="231" operator="containsText" text="HS">
      <formula>NOT(ISERROR(SEARCH("HS",#REF!)))</formula>
    </cfRule>
    <cfRule type="containsText" dxfId="1028" priority="232" operator="containsText" text="CA">
      <formula>NOT(ISERROR(SEARCH("CA",#REF!)))</formula>
    </cfRule>
    <cfRule type="containsText" dxfId="1027" priority="233" operator="containsText" text="RH">
      <formula>NOT(ISERROR(SEARCH("RH",#REF!)))</formula>
    </cfRule>
  </conditionalFormatting>
  <conditionalFormatting sqref="D2:AF3 D4:AD4">
    <cfRule type="containsText" dxfId="1026" priority="225" operator="containsText" text="JDF">
      <formula>NOT(ISERROR(SEARCH("JDF",#REF!)))</formula>
    </cfRule>
  </conditionalFormatting>
  <conditionalFormatting sqref="D52:AG81 D84:AG89 V82:AG83">
    <cfRule type="containsText" dxfId="1025" priority="234" operator="containsText" text="CF">
      <formula>NOT(ISERROR(SEARCH("CF",#REF!)))</formula>
    </cfRule>
    <cfRule type="containsText" dxfId="1024" priority="235" operator="containsText" text="RC">
      <formula>NOT(ISERROR(SEARCH("RC",#REF!)))</formula>
    </cfRule>
    <cfRule type="containsText" dxfId="1023" priority="236" operator="containsText" text="RTT">
      <formula>NOT(ISERROR(SEARCH("RTT",#REF!)))</formula>
    </cfRule>
    <cfRule type="containsText" dxfId="1022" priority="237" operator="containsText" text="RF">
      <formula>NOT(ISERROR(SEARCH("RF",#REF!)))</formula>
    </cfRule>
    <cfRule type="containsText" dxfId="1021" priority="238" operator="containsText" text="FR">
      <formula>NOT(ISERROR(SEARCH("FR",#REF!)))</formula>
    </cfRule>
    <cfRule type="containsText" dxfId="1020" priority="239" operator="containsText" text="HS">
      <formula>NOT(ISERROR(SEARCH("HS",#REF!)))</formula>
    </cfRule>
    <cfRule type="containsText" dxfId="1019" priority="240" operator="containsText" text="CA">
      <formula>NOT(ISERROR(SEARCH("CA",#REF!)))</formula>
    </cfRule>
    <cfRule type="containsText" dxfId="1018" priority="241" operator="containsText" text="RH">
      <formula>NOT(ISERROR(SEARCH("RH",#REF!)))</formula>
    </cfRule>
  </conditionalFormatting>
  <conditionalFormatting sqref="D52:AG81 D84:AG89 V82:AG83">
    <cfRule type="containsText" dxfId="1017" priority="242" operator="containsText" text="JDF">
      <formula>NOT(ISERROR(SEARCH("JDF",#REF!)))</formula>
    </cfRule>
  </conditionalFormatting>
  <conditionalFormatting sqref="D2 H2 J2 L2 N2 P2 R2 T2 V2 X2 Z2 AB2 AD2 AF2 F2">
    <cfRule type="duplicateValues" dxfId="1016" priority="261"/>
  </conditionalFormatting>
  <conditionalFormatting sqref="AE2:AF3 AD4">
    <cfRule type="expression" dxfId="1015" priority="262">
      <formula>WEEKDAY(#REF!,2)=2</formula>
    </cfRule>
  </conditionalFormatting>
  <conditionalFormatting sqref="AF2:AF3">
    <cfRule type="expression" dxfId="1014" priority="263">
      <formula>WEEKDAY(#REF!,2)=7</formula>
    </cfRule>
  </conditionalFormatting>
  <conditionalFormatting sqref="D5:AF50">
    <cfRule type="cellIs" dxfId="1013" priority="203" operator="equal">
      <formula>27</formula>
    </cfRule>
    <cfRule type="containsText" dxfId="1012" priority="204" operator="containsText" text="JSR">
      <formula>NOT(ISERROR(SEARCH("JSR",D5)))</formula>
    </cfRule>
    <cfRule type="containsText" dxfId="1011" priority="205" operator="containsText" text="JS">
      <formula>NOT(ISERROR(SEARCH("JS",D5)))</formula>
    </cfRule>
    <cfRule type="containsText" dxfId="1010" priority="206" operator="containsText" text="RTP">
      <formula>NOT(ISERROR(SEARCH("RTP",D5)))</formula>
    </cfRule>
    <cfRule type="containsText" dxfId="1009" priority="207" operator="containsText" text="RTJ">
      <formula>NOT(ISERROR(SEARCH("RTJ",D5)))</formula>
    </cfRule>
    <cfRule type="containsText" dxfId="1008" priority="208" operator="containsText" text="RTT">
      <formula>NOT(ISERROR(SEARCH("RTT",D5)))</formula>
    </cfRule>
    <cfRule type="containsText" dxfId="1007" priority="209" operator="containsText" text="RF">
      <formula>NOT(ISERROR(SEARCH("RF",D5)))</formula>
    </cfRule>
    <cfRule type="containsText" dxfId="1006" priority="210" operator="containsText" text="RC">
      <formula>NOT(ISERROR(SEARCH("RC",D5)))</formula>
    </cfRule>
    <cfRule type="containsText" dxfId="1005" priority="211" operator="containsText" text="NM">
      <formula>NOT(ISERROR(SEARCH("NM",D5)))</formula>
    </cfRule>
    <cfRule type="containsText" dxfId="1004" priority="212" operator="containsText" text="JDF">
      <formula>NOT(ISERROR(SEARCH("JDF",D5)))</formula>
    </cfRule>
    <cfRule type="containsText" dxfId="1003" priority="213" operator="containsText" text="HSM">
      <formula>NOT(ISERROR(SEARCH("HSM",D5)))</formula>
    </cfRule>
    <cfRule type="containsText" dxfId="1002" priority="214" operator="containsText" text="HS">
      <formula>NOT(ISERROR(SEARCH("HS",D5)))</formula>
    </cfRule>
    <cfRule type="containsText" dxfId="1001" priority="215" operator="containsText" text="FR">
      <formula>NOT(ISERROR(SEARCH("FR",D5)))</formula>
    </cfRule>
    <cfRule type="containsText" dxfId="1000" priority="216" operator="containsText" text="CFS">
      <formula>NOT(ISERROR(SEARCH("CFS",D5)))</formula>
    </cfRule>
    <cfRule type="containsText" dxfId="999" priority="217" operator="containsText" text="CFJ">
      <formula>NOT(ISERROR(SEARCH("CFJ",D5)))</formula>
    </cfRule>
    <cfRule type="containsText" dxfId="998" priority="218" operator="containsText" text="CAR">
      <formula>NOT(ISERROR(SEARCH("CAR",D5)))</formula>
    </cfRule>
    <cfRule type="containsText" dxfId="997" priority="219" operator="containsText" text="CAM">
      <formula>NOT(ISERROR(SEARCH("CAM",D5)))</formula>
    </cfRule>
    <cfRule type="containsText" dxfId="996" priority="220" operator="containsText" text="CA">
      <formula>NOT(ISERROR(SEARCH("CA",D5)))</formula>
    </cfRule>
    <cfRule type="containsText" dxfId="995" priority="221" operator="containsText" text="AAS">
      <formula>NOT(ISERROR(SEARCH("AAS",D5)))</formula>
    </cfRule>
    <cfRule type="containsText" dxfId="994" priority="222" operator="containsText" text="RH">
      <formula>NOT(ISERROR(SEARCH("RH",D5)))</formula>
    </cfRule>
  </conditionalFormatting>
  <conditionalFormatting sqref="D90:AG1048571">
    <cfRule type="containsText" dxfId="993" priority="243" operator="containsText" text="CF">
      <formula>NOT(ISERROR(SEARCH("CF",#REF!)))</formula>
    </cfRule>
    <cfRule type="containsText" dxfId="992" priority="244" operator="containsText" text="RC">
      <formula>NOT(ISERROR(SEARCH("RC",#REF!)))</formula>
    </cfRule>
    <cfRule type="containsText" dxfId="991" priority="245" operator="containsText" text="RTT">
      <formula>NOT(ISERROR(SEARCH("RTT",#REF!)))</formula>
    </cfRule>
    <cfRule type="containsText" dxfId="990" priority="246" operator="containsText" text="RF">
      <formula>NOT(ISERROR(SEARCH("RF",#REF!)))</formula>
    </cfRule>
    <cfRule type="containsText" dxfId="989" priority="247" operator="containsText" text="FR">
      <formula>NOT(ISERROR(SEARCH("FR",#REF!)))</formula>
    </cfRule>
    <cfRule type="containsText" dxfId="988" priority="248" operator="containsText" text="HS">
      <formula>NOT(ISERROR(SEARCH("HS",#REF!)))</formula>
    </cfRule>
    <cfRule type="containsText" dxfId="987" priority="249" operator="containsText" text="CA">
      <formula>NOT(ISERROR(SEARCH("CA",#REF!)))</formula>
    </cfRule>
    <cfRule type="containsText" dxfId="986" priority="250" operator="containsText" text="RH">
      <formula>NOT(ISERROR(SEARCH("RH",#REF!)))</formula>
    </cfRule>
  </conditionalFormatting>
  <conditionalFormatting sqref="D90:AG1048571">
    <cfRule type="containsText" dxfId="985" priority="251" operator="containsText" text="JDF">
      <formula>NOT(ISERROR(SEARCH("JDF",#REF!)))</formula>
    </cfRule>
  </conditionalFormatting>
  <conditionalFormatting sqref="D1048572:AG1048576">
    <cfRule type="containsText" dxfId="984" priority="252" operator="containsText" text="CF">
      <formula>NOT(ISERROR(SEARCH("CF",#REF!)))</formula>
    </cfRule>
    <cfRule type="containsText" dxfId="983" priority="253" operator="containsText" text="RC">
      <formula>NOT(ISERROR(SEARCH("RC",#REF!)))</formula>
    </cfRule>
    <cfRule type="containsText" dxfId="982" priority="254" operator="containsText" text="RTT">
      <formula>NOT(ISERROR(SEARCH("RTT",#REF!)))</formula>
    </cfRule>
    <cfRule type="containsText" dxfId="981" priority="255" operator="containsText" text="RF">
      <formula>NOT(ISERROR(SEARCH("RF",#REF!)))</formula>
    </cfRule>
    <cfRule type="containsText" dxfId="980" priority="256" operator="containsText" text="FR">
      <formula>NOT(ISERROR(SEARCH("FR",#REF!)))</formula>
    </cfRule>
    <cfRule type="containsText" dxfId="979" priority="257" operator="containsText" text="HS">
      <formula>NOT(ISERROR(SEARCH("HS",#REF!)))</formula>
    </cfRule>
    <cfRule type="containsText" dxfId="978" priority="258" operator="containsText" text="CA">
      <formula>NOT(ISERROR(SEARCH("CA",#REF!)))</formula>
    </cfRule>
    <cfRule type="containsText" dxfId="977" priority="259" operator="containsText" text="RH">
      <formula>NOT(ISERROR(SEARCH("RH",#REF!)))</formula>
    </cfRule>
  </conditionalFormatting>
  <conditionalFormatting sqref="D1048572:AG1048576">
    <cfRule type="containsText" dxfId="976" priority="260" operator="containsText" text="JDF">
      <formula>NOT(ISERROR(SEARCH("JDF",#REF!)))</formula>
    </cfRule>
  </conditionalFormatting>
  <conditionalFormatting sqref="AQ51">
    <cfRule type="cellIs" dxfId="975" priority="154" operator="equal">
      <formula>27</formula>
    </cfRule>
    <cfRule type="containsText" dxfId="974" priority="155" operator="containsText" text="JSR">
      <formula>NOT(ISERROR(SEARCH("JSR",AQ51)))</formula>
    </cfRule>
    <cfRule type="containsText" dxfId="973" priority="156" operator="containsText" text="JS">
      <formula>NOT(ISERROR(SEARCH("JS",AQ51)))</formula>
    </cfRule>
    <cfRule type="containsText" dxfId="972" priority="157" operator="containsText" text="RTP">
      <formula>NOT(ISERROR(SEARCH("RTP",AQ51)))</formula>
    </cfRule>
    <cfRule type="containsText" dxfId="971" priority="158" operator="containsText" text="RTJ">
      <formula>NOT(ISERROR(SEARCH("RTJ",AQ51)))</formula>
    </cfRule>
    <cfRule type="containsText" dxfId="970" priority="159" operator="containsText" text="RTT">
      <formula>NOT(ISERROR(SEARCH("RTT",AQ51)))</formula>
    </cfRule>
    <cfRule type="containsText" dxfId="969" priority="160" operator="containsText" text="RF">
      <formula>NOT(ISERROR(SEARCH("RF",AQ51)))</formula>
    </cfRule>
    <cfRule type="containsText" dxfId="968" priority="161" operator="containsText" text="RC">
      <formula>NOT(ISERROR(SEARCH("RC",AQ51)))</formula>
    </cfRule>
    <cfRule type="containsText" dxfId="967" priority="162" operator="containsText" text="NM">
      <formula>NOT(ISERROR(SEARCH("NM",AQ51)))</formula>
    </cfRule>
    <cfRule type="containsText" dxfId="966" priority="163" operator="containsText" text="JDF">
      <formula>NOT(ISERROR(SEARCH("JDF",AQ51)))</formula>
    </cfRule>
    <cfRule type="containsText" dxfId="965" priority="164" operator="containsText" text="HSM">
      <formula>NOT(ISERROR(SEARCH("HSM",AQ51)))</formula>
    </cfRule>
    <cfRule type="containsText" dxfId="964" priority="165" operator="containsText" text="HS">
      <formula>NOT(ISERROR(SEARCH("HS",AQ51)))</formula>
    </cfRule>
    <cfRule type="containsText" dxfId="963" priority="166" operator="containsText" text="FR">
      <formula>NOT(ISERROR(SEARCH("FR",AQ51)))</formula>
    </cfRule>
    <cfRule type="containsText" dxfId="962" priority="167" operator="containsText" text="CFS">
      <formula>NOT(ISERROR(SEARCH("CFS",AQ51)))</formula>
    </cfRule>
    <cfRule type="containsText" dxfId="961" priority="168" operator="containsText" text="CFJ">
      <formula>NOT(ISERROR(SEARCH("CFJ",AQ51)))</formula>
    </cfRule>
    <cfRule type="containsText" dxfId="960" priority="169" operator="containsText" text="CAR">
      <formula>NOT(ISERROR(SEARCH("CAR",AQ51)))</formula>
    </cfRule>
    <cfRule type="containsText" dxfId="959" priority="170" operator="containsText" text="CAM">
      <formula>NOT(ISERROR(SEARCH("CAM",AQ51)))</formula>
    </cfRule>
    <cfRule type="containsText" dxfId="958" priority="171" operator="containsText" text="CA">
      <formula>NOT(ISERROR(SEARCH("CA",AQ51)))</formula>
    </cfRule>
    <cfRule type="containsText" dxfId="957" priority="172" operator="containsText" text="AAS">
      <formula>NOT(ISERROR(SEARCH("AAS",AQ51)))</formula>
    </cfRule>
    <cfRule type="containsText" dxfId="956" priority="173" operator="containsText" text="RH">
      <formula>NOT(ISERROR(SEARCH("RH",AQ51)))</formula>
    </cfRule>
  </conditionalFormatting>
  <conditionalFormatting sqref="AD4">
    <cfRule type="expression" dxfId="955" priority="264">
      <formula>WEEKDAY(AF$2,2)=7</formula>
    </cfRule>
  </conditionalFormatting>
  <conditionalFormatting sqref="AH53:AI53">
    <cfRule type="expression" dxfId="954" priority="265">
      <formula>WEEKDAY(#REF!,2)=2</formula>
    </cfRule>
  </conditionalFormatting>
  <conditionalFormatting sqref="AQ55:AQ60">
    <cfRule type="containsText" dxfId="953" priority="194" operator="containsText" text="JDF">
      <formula>NOT(ISERROR(SEARCH("JDF",#REF!)))</formula>
    </cfRule>
  </conditionalFormatting>
  <conditionalFormatting sqref="AQ55:AQ60">
    <cfRule type="containsText" dxfId="952" priority="195" operator="containsText" text="CF">
      <formula>NOT(ISERROR(SEARCH("CF",#REF!)))</formula>
    </cfRule>
    <cfRule type="containsText" dxfId="951" priority="196" operator="containsText" text="RC">
      <formula>NOT(ISERROR(SEARCH("RC",#REF!)))</formula>
    </cfRule>
    <cfRule type="containsText" dxfId="950" priority="197" operator="containsText" text="RTT">
      <formula>NOT(ISERROR(SEARCH("RTT",#REF!)))</formula>
    </cfRule>
    <cfRule type="containsText" dxfId="949" priority="198" operator="containsText" text="RF">
      <formula>NOT(ISERROR(SEARCH("RF",#REF!)))</formula>
    </cfRule>
    <cfRule type="containsText" dxfId="948" priority="199" operator="containsText" text="FR">
      <formula>NOT(ISERROR(SEARCH("FR",#REF!)))</formula>
    </cfRule>
    <cfRule type="containsText" dxfId="947" priority="200" operator="containsText" text="HS">
      <formula>NOT(ISERROR(SEARCH("HS",#REF!)))</formula>
    </cfRule>
    <cfRule type="containsText" dxfId="946" priority="201" operator="containsText" text="CA">
      <formula>NOT(ISERROR(SEARCH("CA",#REF!)))</formula>
    </cfRule>
    <cfRule type="containsText" dxfId="945" priority="202" operator="containsText" text="RH">
      <formula>NOT(ISERROR(SEARCH("RH",#REF!)))</formula>
    </cfRule>
  </conditionalFormatting>
  <conditionalFormatting sqref="AL51 AM5:AR5 AM6:AM50 AO6:AR50">
    <cfRule type="cellIs" dxfId="944" priority="174" operator="equal">
      <formula>27</formula>
    </cfRule>
    <cfRule type="containsText" dxfId="943" priority="175" operator="containsText" text="JSR">
      <formula>NOT(ISERROR(SEARCH("JSR",AL5)))</formula>
    </cfRule>
    <cfRule type="containsText" dxfId="942" priority="176" operator="containsText" text="JS">
      <formula>NOT(ISERROR(SEARCH("JS",AL5)))</formula>
    </cfRule>
    <cfRule type="containsText" dxfId="941" priority="177" operator="containsText" text="RTP">
      <formula>NOT(ISERROR(SEARCH("RTP",AL5)))</formula>
    </cfRule>
    <cfRule type="containsText" dxfId="940" priority="178" operator="containsText" text="RTJ">
      <formula>NOT(ISERROR(SEARCH("RTJ",AL5)))</formula>
    </cfRule>
    <cfRule type="containsText" dxfId="939" priority="179" operator="containsText" text="RTT">
      <formula>NOT(ISERROR(SEARCH("RTT",AL5)))</formula>
    </cfRule>
    <cfRule type="containsText" dxfId="938" priority="180" operator="containsText" text="RF">
      <formula>NOT(ISERROR(SEARCH("RF",AL5)))</formula>
    </cfRule>
    <cfRule type="containsText" dxfId="937" priority="181" operator="containsText" text="RC">
      <formula>NOT(ISERROR(SEARCH("RC",AL5)))</formula>
    </cfRule>
    <cfRule type="containsText" dxfId="936" priority="182" operator="containsText" text="NM">
      <formula>NOT(ISERROR(SEARCH("NM",AL5)))</formula>
    </cfRule>
    <cfRule type="containsText" dxfId="935" priority="183" operator="containsText" text="JDF">
      <formula>NOT(ISERROR(SEARCH("JDF",AL5)))</formula>
    </cfRule>
    <cfRule type="containsText" dxfId="934" priority="184" operator="containsText" text="HSM">
      <formula>NOT(ISERROR(SEARCH("HSM",AL5)))</formula>
    </cfRule>
    <cfRule type="containsText" dxfId="933" priority="185" operator="containsText" text="HS">
      <formula>NOT(ISERROR(SEARCH("HS",AL5)))</formula>
    </cfRule>
    <cfRule type="containsText" dxfId="932" priority="186" operator="containsText" text="FR">
      <formula>NOT(ISERROR(SEARCH("FR",AL5)))</formula>
    </cfRule>
    <cfRule type="containsText" dxfId="931" priority="187" operator="containsText" text="CFS">
      <formula>NOT(ISERROR(SEARCH("CFS",AL5)))</formula>
    </cfRule>
    <cfRule type="containsText" dxfId="930" priority="188" operator="containsText" text="CFJ">
      <formula>NOT(ISERROR(SEARCH("CFJ",AL5)))</formula>
    </cfRule>
    <cfRule type="containsText" dxfId="929" priority="189" operator="containsText" text="CAR">
      <formula>NOT(ISERROR(SEARCH("CAR",AL5)))</formula>
    </cfRule>
    <cfRule type="containsText" dxfId="928" priority="190" operator="containsText" text="CAM">
      <formula>NOT(ISERROR(SEARCH("CAM",AL5)))</formula>
    </cfRule>
    <cfRule type="containsText" dxfId="927" priority="191" operator="containsText" text="CA">
      <formula>NOT(ISERROR(SEARCH("CA",AL5)))</formula>
    </cfRule>
    <cfRule type="containsText" dxfId="926" priority="192" operator="containsText" text="AAS">
      <formula>NOT(ISERROR(SEARCH("AAS",AL5)))</formula>
    </cfRule>
    <cfRule type="containsText" dxfId="925" priority="193" operator="containsText" text="RH">
      <formula>NOT(ISERROR(SEARCH("RH",AL5)))</formula>
    </cfRule>
  </conditionalFormatting>
  <conditionalFormatting sqref="BB51">
    <cfRule type="cellIs" dxfId="924" priority="134" operator="equal">
      <formula>27</formula>
    </cfRule>
    <cfRule type="containsText" dxfId="923" priority="135" operator="containsText" text="JSR">
      <formula>NOT(ISERROR(SEARCH("JSR",BB51)))</formula>
    </cfRule>
    <cfRule type="containsText" dxfId="922" priority="136" operator="containsText" text="JS">
      <formula>NOT(ISERROR(SEARCH("JS",BB51)))</formula>
    </cfRule>
    <cfRule type="containsText" dxfId="921" priority="137" operator="containsText" text="RTP">
      <formula>NOT(ISERROR(SEARCH("RTP",BB51)))</formula>
    </cfRule>
    <cfRule type="containsText" dxfId="920" priority="138" operator="containsText" text="RTJ">
      <formula>NOT(ISERROR(SEARCH("RTJ",BB51)))</formula>
    </cfRule>
    <cfRule type="containsText" dxfId="919" priority="139" operator="containsText" text="RTT">
      <formula>NOT(ISERROR(SEARCH("RTT",BB51)))</formula>
    </cfRule>
    <cfRule type="containsText" dxfId="918" priority="140" operator="containsText" text="RF">
      <formula>NOT(ISERROR(SEARCH("RF",BB51)))</formula>
    </cfRule>
    <cfRule type="containsText" dxfId="917" priority="141" operator="containsText" text="RC">
      <formula>NOT(ISERROR(SEARCH("RC",BB51)))</formula>
    </cfRule>
    <cfRule type="containsText" dxfId="916" priority="142" operator="containsText" text="NM">
      <formula>NOT(ISERROR(SEARCH("NM",BB51)))</formula>
    </cfRule>
    <cfRule type="containsText" dxfId="915" priority="143" operator="containsText" text="JDF">
      <formula>NOT(ISERROR(SEARCH("JDF",BB51)))</formula>
    </cfRule>
    <cfRule type="containsText" dxfId="914" priority="144" operator="containsText" text="HSM">
      <formula>NOT(ISERROR(SEARCH("HSM",BB51)))</formula>
    </cfRule>
    <cfRule type="containsText" dxfId="913" priority="145" operator="containsText" text="HS">
      <formula>NOT(ISERROR(SEARCH("HS",BB51)))</formula>
    </cfRule>
    <cfRule type="containsText" dxfId="912" priority="146" operator="containsText" text="FR">
      <formula>NOT(ISERROR(SEARCH("FR",BB51)))</formula>
    </cfRule>
    <cfRule type="containsText" dxfId="911" priority="147" operator="containsText" text="CFS">
      <formula>NOT(ISERROR(SEARCH("CFS",BB51)))</formula>
    </cfRule>
    <cfRule type="containsText" dxfId="910" priority="148" operator="containsText" text="CFJ">
      <formula>NOT(ISERROR(SEARCH("CFJ",BB51)))</formula>
    </cfRule>
    <cfRule type="containsText" dxfId="909" priority="149" operator="containsText" text="CAR">
      <formula>NOT(ISERROR(SEARCH("CAR",BB51)))</formula>
    </cfRule>
    <cfRule type="containsText" dxfId="908" priority="150" operator="containsText" text="CAM">
      <formula>NOT(ISERROR(SEARCH("CAM",BB51)))</formula>
    </cfRule>
    <cfRule type="containsText" dxfId="907" priority="151" operator="containsText" text="CA">
      <formula>NOT(ISERROR(SEARCH("CA",BB51)))</formula>
    </cfRule>
    <cfRule type="containsText" dxfId="906" priority="152" operator="containsText" text="AAS">
      <formula>NOT(ISERROR(SEARCH("AAS",BB51)))</formula>
    </cfRule>
    <cfRule type="containsText" dxfId="905" priority="153" operator="containsText" text="RH">
      <formula>NOT(ISERROR(SEARCH("RH",BB51)))</formula>
    </cfRule>
  </conditionalFormatting>
  <conditionalFormatting sqref="C5:C28 C30:C50">
    <cfRule type="expression" dxfId="904" priority="133">
      <formula>WEEKDAY(E$1,2)=2</formula>
    </cfRule>
  </conditionalFormatting>
  <conditionalFormatting sqref="C48">
    <cfRule type="expression" dxfId="903" priority="132">
      <formula>WEEKDAY(E$1,2)=2</formula>
    </cfRule>
  </conditionalFormatting>
  <conditionalFormatting sqref="C50">
    <cfRule type="expression" dxfId="902" priority="131">
      <formula>WEEKDAY(E$1,2)=2</formula>
    </cfRule>
  </conditionalFormatting>
  <conditionalFormatting sqref="C47">
    <cfRule type="expression" dxfId="901" priority="130">
      <formula>WEEKDAY(E$1,2)=2</formula>
    </cfRule>
  </conditionalFormatting>
  <conditionalFormatting sqref="C49">
    <cfRule type="expression" dxfId="900" priority="129">
      <formula>WEEKDAY(E$1,2)=2</formula>
    </cfRule>
  </conditionalFormatting>
  <conditionalFormatting sqref="C48">
    <cfRule type="expression" dxfId="899" priority="128">
      <formula>WEEKDAY(E$1,2)=2</formula>
    </cfRule>
  </conditionalFormatting>
  <conditionalFormatting sqref="C49">
    <cfRule type="expression" dxfId="898" priority="127">
      <formula>WEEKDAY(E$1,2)=2</formula>
    </cfRule>
  </conditionalFormatting>
  <conditionalFormatting sqref="C29">
    <cfRule type="expression" dxfId="897" priority="126">
      <formula>WEEKDAY(E$1,2)=2</formula>
    </cfRule>
  </conditionalFormatting>
  <conditionalFormatting sqref="AG2:AG3">
    <cfRule type="expression" dxfId="896" priority="113">
      <formula>WEEKDAY(AH$2,2)=7</formula>
    </cfRule>
  </conditionalFormatting>
  <conditionalFormatting sqref="AG2:AI3">
    <cfRule type="containsText" dxfId="895" priority="115" operator="containsText" text="CF">
      <formula>NOT(ISERROR(SEARCH("CF",#REF!)))</formula>
    </cfRule>
    <cfRule type="containsText" dxfId="894" priority="116" operator="containsText" text="RC">
      <formula>NOT(ISERROR(SEARCH("RC",#REF!)))</formula>
    </cfRule>
    <cfRule type="containsText" dxfId="893" priority="117" operator="containsText" text="RTT">
      <formula>NOT(ISERROR(SEARCH("RTT",#REF!)))</formula>
    </cfRule>
    <cfRule type="containsText" dxfId="892" priority="118" operator="containsText" text="RF">
      <formula>NOT(ISERROR(SEARCH("RF",#REF!)))</formula>
    </cfRule>
    <cfRule type="containsText" dxfId="891" priority="119" operator="containsText" text="FR">
      <formula>NOT(ISERROR(SEARCH("FR",#REF!)))</formula>
    </cfRule>
    <cfRule type="containsText" dxfId="890" priority="120" operator="containsText" text="HS">
      <formula>NOT(ISERROR(SEARCH("HS",#REF!)))</formula>
    </cfRule>
    <cfRule type="containsText" dxfId="889" priority="121" operator="containsText" text="CA">
      <formula>NOT(ISERROR(SEARCH("CA",#REF!)))</formula>
    </cfRule>
    <cfRule type="containsText" dxfId="888" priority="122" operator="containsText" text="RH">
      <formula>NOT(ISERROR(SEARCH("RH",#REF!)))</formula>
    </cfRule>
  </conditionalFormatting>
  <conditionalFormatting sqref="AG2:AI3">
    <cfRule type="containsText" dxfId="887" priority="114" operator="containsText" text="JDF">
      <formula>NOT(ISERROR(SEARCH("JDF",#REF!)))</formula>
    </cfRule>
  </conditionalFormatting>
  <conditionalFormatting sqref="AH2:AI2">
    <cfRule type="duplicateValues" dxfId="886" priority="123"/>
  </conditionalFormatting>
  <conditionalFormatting sqref="AG2:AI3">
    <cfRule type="expression" dxfId="885" priority="124">
      <formula>WEEKDAY(#REF!,2)=2</formula>
    </cfRule>
  </conditionalFormatting>
  <conditionalFormatting sqref="AH2:AI3">
    <cfRule type="expression" dxfId="884" priority="125">
      <formula>WEEKDAY(#REF!,2)=7</formula>
    </cfRule>
  </conditionalFormatting>
  <conditionalFormatting sqref="AG16:AI39 AI5:AI15 AG49:AI50 AI40:AI48">
    <cfRule type="cellIs" dxfId="883" priority="93" operator="equal">
      <formula>27</formula>
    </cfRule>
    <cfRule type="containsText" dxfId="882" priority="94" operator="containsText" text="JSR">
      <formula>NOT(ISERROR(SEARCH("JSR",AG5)))</formula>
    </cfRule>
    <cfRule type="containsText" dxfId="881" priority="95" operator="containsText" text="JS">
      <formula>NOT(ISERROR(SEARCH("JS",AG5)))</formula>
    </cfRule>
    <cfRule type="containsText" dxfId="880" priority="96" operator="containsText" text="RTP">
      <formula>NOT(ISERROR(SEARCH("RTP",AG5)))</formula>
    </cfRule>
    <cfRule type="containsText" dxfId="879" priority="97" operator="containsText" text="RTJ">
      <formula>NOT(ISERROR(SEARCH("RTJ",AG5)))</formula>
    </cfRule>
    <cfRule type="containsText" dxfId="878" priority="98" operator="containsText" text="RTT">
      <formula>NOT(ISERROR(SEARCH("RTT",AG5)))</formula>
    </cfRule>
    <cfRule type="containsText" dxfId="877" priority="99" operator="containsText" text="RF">
      <formula>NOT(ISERROR(SEARCH("RF",AG5)))</formula>
    </cfRule>
    <cfRule type="containsText" dxfId="876" priority="100" operator="containsText" text="RC">
      <formula>NOT(ISERROR(SEARCH("RC",AG5)))</formula>
    </cfRule>
    <cfRule type="containsText" dxfId="875" priority="101" operator="containsText" text="NM">
      <formula>NOT(ISERROR(SEARCH("NM",AG5)))</formula>
    </cfRule>
    <cfRule type="containsText" dxfId="874" priority="102" operator="containsText" text="JDF">
      <formula>NOT(ISERROR(SEARCH("JDF",AG5)))</formula>
    </cfRule>
    <cfRule type="containsText" dxfId="873" priority="103" operator="containsText" text="HSM">
      <formula>NOT(ISERROR(SEARCH("HSM",AG5)))</formula>
    </cfRule>
    <cfRule type="containsText" dxfId="872" priority="104" operator="containsText" text="HS">
      <formula>NOT(ISERROR(SEARCH("HS",AG5)))</formula>
    </cfRule>
    <cfRule type="containsText" dxfId="871" priority="105" operator="containsText" text="FR">
      <formula>NOT(ISERROR(SEARCH("FR",AG5)))</formula>
    </cfRule>
    <cfRule type="containsText" dxfId="870" priority="106" operator="containsText" text="CFS">
      <formula>NOT(ISERROR(SEARCH("CFS",AG5)))</formula>
    </cfRule>
    <cfRule type="containsText" dxfId="869" priority="107" operator="containsText" text="CFJ">
      <formula>NOT(ISERROR(SEARCH("CFJ",AG5)))</formula>
    </cfRule>
    <cfRule type="containsText" dxfId="868" priority="108" operator="containsText" text="CAR">
      <formula>NOT(ISERROR(SEARCH("CAR",AG5)))</formula>
    </cfRule>
    <cfRule type="containsText" dxfId="867" priority="109" operator="containsText" text="CAM">
      <formula>NOT(ISERROR(SEARCH("CAM",AG5)))</formula>
    </cfRule>
    <cfRule type="containsText" dxfId="866" priority="110" operator="containsText" text="CA">
      <formula>NOT(ISERROR(SEARCH("CA",AG5)))</formula>
    </cfRule>
    <cfRule type="containsText" dxfId="865" priority="111" operator="containsText" text="AAS">
      <formula>NOT(ISERROR(SEARCH("AAS",AG5)))</formula>
    </cfRule>
    <cfRule type="containsText" dxfId="864" priority="112" operator="containsText" text="RH">
      <formula>NOT(ISERROR(SEARCH("RH",AG5)))</formula>
    </cfRule>
  </conditionalFormatting>
  <conditionalFormatting sqref="AK5:AK50">
    <cfRule type="cellIs" dxfId="863" priority="92" operator="lessThan">
      <formula>0</formula>
    </cfRule>
  </conditionalFormatting>
  <conditionalFormatting sqref="AM5">
    <cfRule type="cellIs" dxfId="862" priority="91" operator="lessThan">
      <formula>0</formula>
    </cfRule>
  </conditionalFormatting>
  <conditionalFormatting sqref="AM6:AM50">
    <cfRule type="cellIs" dxfId="861" priority="90" operator="lessThan">
      <formula>0</formula>
    </cfRule>
  </conditionalFormatting>
  <conditionalFormatting sqref="AG5:AG15">
    <cfRule type="cellIs" dxfId="860" priority="70" operator="equal">
      <formula>27</formula>
    </cfRule>
    <cfRule type="containsText" dxfId="859" priority="71" operator="containsText" text="JSR">
      <formula>NOT(ISERROR(SEARCH("JSR",AG5)))</formula>
    </cfRule>
    <cfRule type="containsText" dxfId="858" priority="72" operator="containsText" text="JS">
      <formula>NOT(ISERROR(SEARCH("JS",AG5)))</formula>
    </cfRule>
    <cfRule type="containsText" dxfId="857" priority="73" operator="containsText" text="RTP">
      <formula>NOT(ISERROR(SEARCH("RTP",AG5)))</formula>
    </cfRule>
    <cfRule type="containsText" dxfId="856" priority="74" operator="containsText" text="RTJ">
      <formula>NOT(ISERROR(SEARCH("RTJ",AG5)))</formula>
    </cfRule>
    <cfRule type="containsText" dxfId="855" priority="75" operator="containsText" text="RTT">
      <formula>NOT(ISERROR(SEARCH("RTT",AG5)))</formula>
    </cfRule>
    <cfRule type="containsText" dxfId="854" priority="76" operator="containsText" text="RF">
      <formula>NOT(ISERROR(SEARCH("RF",AG5)))</formula>
    </cfRule>
    <cfRule type="containsText" dxfId="853" priority="77" operator="containsText" text="RC">
      <formula>NOT(ISERROR(SEARCH("RC",AG5)))</formula>
    </cfRule>
    <cfRule type="containsText" dxfId="852" priority="78" operator="containsText" text="NM">
      <formula>NOT(ISERROR(SEARCH("NM",AG5)))</formula>
    </cfRule>
    <cfRule type="containsText" dxfId="851" priority="79" operator="containsText" text="JDF">
      <formula>NOT(ISERROR(SEARCH("JDF",AG5)))</formula>
    </cfRule>
    <cfRule type="containsText" dxfId="850" priority="80" operator="containsText" text="HSM">
      <formula>NOT(ISERROR(SEARCH("HSM",AG5)))</formula>
    </cfRule>
    <cfRule type="containsText" dxfId="849" priority="81" operator="containsText" text="HS">
      <formula>NOT(ISERROR(SEARCH("HS",AG5)))</formula>
    </cfRule>
    <cfRule type="containsText" dxfId="848" priority="82" operator="containsText" text="FR">
      <formula>NOT(ISERROR(SEARCH("FR",AG5)))</formula>
    </cfRule>
    <cfRule type="containsText" dxfId="847" priority="83" operator="containsText" text="CFS">
      <formula>NOT(ISERROR(SEARCH("CFS",AG5)))</formula>
    </cfRule>
    <cfRule type="containsText" dxfId="846" priority="84" operator="containsText" text="CFJ">
      <formula>NOT(ISERROR(SEARCH("CFJ",AG5)))</formula>
    </cfRule>
    <cfRule type="containsText" dxfId="845" priority="85" operator="containsText" text="CAR">
      <formula>NOT(ISERROR(SEARCH("CAR",AG5)))</formula>
    </cfRule>
    <cfRule type="containsText" dxfId="844" priority="86" operator="containsText" text="CAM">
      <formula>NOT(ISERROR(SEARCH("CAM",AG5)))</formula>
    </cfRule>
    <cfRule type="containsText" dxfId="843" priority="87" operator="containsText" text="CA">
      <formula>NOT(ISERROR(SEARCH("CA",AG5)))</formula>
    </cfRule>
    <cfRule type="containsText" dxfId="842" priority="88" operator="containsText" text="AAS">
      <formula>NOT(ISERROR(SEARCH("AAS",AG5)))</formula>
    </cfRule>
    <cfRule type="containsText" dxfId="841" priority="89" operator="containsText" text="RH">
      <formula>NOT(ISERROR(SEARCH("RH",AG5)))</formula>
    </cfRule>
  </conditionalFormatting>
  <conditionalFormatting sqref="AH5:AH15">
    <cfRule type="cellIs" dxfId="840" priority="50" operator="equal">
      <formula>27</formula>
    </cfRule>
    <cfRule type="containsText" dxfId="839" priority="51" operator="containsText" text="JSR">
      <formula>NOT(ISERROR(SEARCH("JSR",AH5)))</formula>
    </cfRule>
    <cfRule type="containsText" dxfId="838" priority="52" operator="containsText" text="JS">
      <formula>NOT(ISERROR(SEARCH("JS",AH5)))</formula>
    </cfRule>
    <cfRule type="containsText" dxfId="837" priority="53" operator="containsText" text="RTP">
      <formula>NOT(ISERROR(SEARCH("RTP",AH5)))</formula>
    </cfRule>
    <cfRule type="containsText" dxfId="836" priority="54" operator="containsText" text="RTJ">
      <formula>NOT(ISERROR(SEARCH("RTJ",AH5)))</formula>
    </cfRule>
    <cfRule type="containsText" dxfId="835" priority="55" operator="containsText" text="RTT">
      <formula>NOT(ISERROR(SEARCH("RTT",AH5)))</formula>
    </cfRule>
    <cfRule type="containsText" dxfId="834" priority="56" operator="containsText" text="RF">
      <formula>NOT(ISERROR(SEARCH("RF",AH5)))</formula>
    </cfRule>
    <cfRule type="containsText" dxfId="833" priority="57" operator="containsText" text="RC">
      <formula>NOT(ISERROR(SEARCH("RC",AH5)))</formula>
    </cfRule>
    <cfRule type="containsText" dxfId="832" priority="58" operator="containsText" text="NM">
      <formula>NOT(ISERROR(SEARCH("NM",AH5)))</formula>
    </cfRule>
    <cfRule type="containsText" dxfId="831" priority="59" operator="containsText" text="JDF">
      <formula>NOT(ISERROR(SEARCH("JDF",AH5)))</formula>
    </cfRule>
    <cfRule type="containsText" dxfId="830" priority="60" operator="containsText" text="HSM">
      <formula>NOT(ISERROR(SEARCH("HSM",AH5)))</formula>
    </cfRule>
    <cfRule type="containsText" dxfId="829" priority="61" operator="containsText" text="HS">
      <formula>NOT(ISERROR(SEARCH("HS",AH5)))</formula>
    </cfRule>
    <cfRule type="containsText" dxfId="828" priority="62" operator="containsText" text="FR">
      <formula>NOT(ISERROR(SEARCH("FR",AH5)))</formula>
    </cfRule>
    <cfRule type="containsText" dxfId="827" priority="63" operator="containsText" text="CFS">
      <formula>NOT(ISERROR(SEARCH("CFS",AH5)))</formula>
    </cfRule>
    <cfRule type="containsText" dxfId="826" priority="64" operator="containsText" text="CFJ">
      <formula>NOT(ISERROR(SEARCH("CFJ",AH5)))</formula>
    </cfRule>
    <cfRule type="containsText" dxfId="825" priority="65" operator="containsText" text="CAR">
      <formula>NOT(ISERROR(SEARCH("CAR",AH5)))</formula>
    </cfRule>
    <cfRule type="containsText" dxfId="824" priority="66" operator="containsText" text="CAM">
      <formula>NOT(ISERROR(SEARCH("CAM",AH5)))</formula>
    </cfRule>
    <cfRule type="containsText" dxfId="823" priority="67" operator="containsText" text="CA">
      <formula>NOT(ISERROR(SEARCH("CA",AH5)))</formula>
    </cfRule>
    <cfRule type="containsText" dxfId="822" priority="68" operator="containsText" text="AAS">
      <formula>NOT(ISERROR(SEARCH("AAS",AH5)))</formula>
    </cfRule>
    <cfRule type="containsText" dxfId="821" priority="69" operator="containsText" text="RH">
      <formula>NOT(ISERROR(SEARCH("RH",AH5)))</formula>
    </cfRule>
  </conditionalFormatting>
  <conditionalFormatting sqref="AG40:AG48">
    <cfRule type="cellIs" dxfId="820" priority="30" operator="equal">
      <formula>27</formula>
    </cfRule>
    <cfRule type="containsText" dxfId="819" priority="31" operator="containsText" text="JSR">
      <formula>NOT(ISERROR(SEARCH("JSR",AG40)))</formula>
    </cfRule>
    <cfRule type="containsText" dxfId="818" priority="32" operator="containsText" text="JS">
      <formula>NOT(ISERROR(SEARCH("JS",AG40)))</formula>
    </cfRule>
    <cfRule type="containsText" dxfId="817" priority="33" operator="containsText" text="RTP">
      <formula>NOT(ISERROR(SEARCH("RTP",AG40)))</formula>
    </cfRule>
    <cfRule type="containsText" dxfId="816" priority="34" operator="containsText" text="RTJ">
      <formula>NOT(ISERROR(SEARCH("RTJ",AG40)))</formula>
    </cfRule>
    <cfRule type="containsText" dxfId="815" priority="35" operator="containsText" text="RTT">
      <formula>NOT(ISERROR(SEARCH("RTT",AG40)))</formula>
    </cfRule>
    <cfRule type="containsText" dxfId="814" priority="36" operator="containsText" text="RF">
      <formula>NOT(ISERROR(SEARCH("RF",AG40)))</formula>
    </cfRule>
    <cfRule type="containsText" dxfId="813" priority="37" operator="containsText" text="RC">
      <formula>NOT(ISERROR(SEARCH("RC",AG40)))</formula>
    </cfRule>
    <cfRule type="containsText" dxfId="812" priority="38" operator="containsText" text="NM">
      <formula>NOT(ISERROR(SEARCH("NM",AG40)))</formula>
    </cfRule>
    <cfRule type="containsText" dxfId="811" priority="39" operator="containsText" text="JDF">
      <formula>NOT(ISERROR(SEARCH("JDF",AG40)))</formula>
    </cfRule>
    <cfRule type="containsText" dxfId="810" priority="40" operator="containsText" text="HSM">
      <formula>NOT(ISERROR(SEARCH("HSM",AG40)))</formula>
    </cfRule>
    <cfRule type="containsText" dxfId="809" priority="41" operator="containsText" text="HS">
      <formula>NOT(ISERROR(SEARCH("HS",AG40)))</formula>
    </cfRule>
    <cfRule type="containsText" dxfId="808" priority="42" operator="containsText" text="FR">
      <formula>NOT(ISERROR(SEARCH("FR",AG40)))</formula>
    </cfRule>
    <cfRule type="containsText" dxfId="807" priority="43" operator="containsText" text="CFS">
      <formula>NOT(ISERROR(SEARCH("CFS",AG40)))</formula>
    </cfRule>
    <cfRule type="containsText" dxfId="806" priority="44" operator="containsText" text="CFJ">
      <formula>NOT(ISERROR(SEARCH("CFJ",AG40)))</formula>
    </cfRule>
    <cfRule type="containsText" dxfId="805" priority="45" operator="containsText" text="CAR">
      <formula>NOT(ISERROR(SEARCH("CAR",AG40)))</formula>
    </cfRule>
    <cfRule type="containsText" dxfId="804" priority="46" operator="containsText" text="CAM">
      <formula>NOT(ISERROR(SEARCH("CAM",AG40)))</formula>
    </cfRule>
    <cfRule type="containsText" dxfId="803" priority="47" operator="containsText" text="CA">
      <formula>NOT(ISERROR(SEARCH("CA",AG40)))</formula>
    </cfRule>
    <cfRule type="containsText" dxfId="802" priority="48" operator="containsText" text="AAS">
      <formula>NOT(ISERROR(SEARCH("AAS",AG40)))</formula>
    </cfRule>
    <cfRule type="containsText" dxfId="801" priority="49" operator="containsText" text="RH">
      <formula>NOT(ISERROR(SEARCH("RH",AG40)))</formula>
    </cfRule>
  </conditionalFormatting>
  <conditionalFormatting sqref="AH40:AH48">
    <cfRule type="cellIs" dxfId="800" priority="10" operator="equal">
      <formula>27</formula>
    </cfRule>
    <cfRule type="containsText" dxfId="799" priority="11" operator="containsText" text="JSR">
      <formula>NOT(ISERROR(SEARCH("JSR",AH40)))</formula>
    </cfRule>
    <cfRule type="containsText" dxfId="798" priority="12" operator="containsText" text="JS">
      <formula>NOT(ISERROR(SEARCH("JS",AH40)))</formula>
    </cfRule>
    <cfRule type="containsText" dxfId="797" priority="13" operator="containsText" text="RTP">
      <formula>NOT(ISERROR(SEARCH("RTP",AH40)))</formula>
    </cfRule>
    <cfRule type="containsText" dxfId="796" priority="14" operator="containsText" text="RTJ">
      <formula>NOT(ISERROR(SEARCH("RTJ",AH40)))</formula>
    </cfRule>
    <cfRule type="containsText" dxfId="795" priority="15" operator="containsText" text="RTT">
      <formula>NOT(ISERROR(SEARCH("RTT",AH40)))</formula>
    </cfRule>
    <cfRule type="containsText" dxfId="794" priority="16" operator="containsText" text="RF">
      <formula>NOT(ISERROR(SEARCH("RF",AH40)))</formula>
    </cfRule>
    <cfRule type="containsText" dxfId="793" priority="17" operator="containsText" text="RC">
      <formula>NOT(ISERROR(SEARCH("RC",AH40)))</formula>
    </cfRule>
    <cfRule type="containsText" dxfId="792" priority="18" operator="containsText" text="NM">
      <formula>NOT(ISERROR(SEARCH("NM",AH40)))</formula>
    </cfRule>
    <cfRule type="containsText" dxfId="791" priority="19" operator="containsText" text="JDF">
      <formula>NOT(ISERROR(SEARCH("JDF",AH40)))</formula>
    </cfRule>
    <cfRule type="containsText" dxfId="790" priority="20" operator="containsText" text="HSM">
      <formula>NOT(ISERROR(SEARCH("HSM",AH40)))</formula>
    </cfRule>
    <cfRule type="containsText" dxfId="789" priority="21" operator="containsText" text="HS">
      <formula>NOT(ISERROR(SEARCH("HS",AH40)))</formula>
    </cfRule>
    <cfRule type="containsText" dxfId="788" priority="22" operator="containsText" text="FR">
      <formula>NOT(ISERROR(SEARCH("FR",AH40)))</formula>
    </cfRule>
    <cfRule type="containsText" dxfId="787" priority="23" operator="containsText" text="CFS">
      <formula>NOT(ISERROR(SEARCH("CFS",AH40)))</formula>
    </cfRule>
    <cfRule type="containsText" dxfId="786" priority="24" operator="containsText" text="CFJ">
      <formula>NOT(ISERROR(SEARCH("CFJ",AH40)))</formula>
    </cfRule>
    <cfRule type="containsText" dxfId="785" priority="25" operator="containsText" text="CAR">
      <formula>NOT(ISERROR(SEARCH("CAR",AH40)))</formula>
    </cfRule>
    <cfRule type="containsText" dxfId="784" priority="26" operator="containsText" text="CAM">
      <formula>NOT(ISERROR(SEARCH("CAM",AH40)))</formula>
    </cfRule>
    <cfRule type="containsText" dxfId="783" priority="27" operator="containsText" text="CA">
      <formula>NOT(ISERROR(SEARCH("CA",AH40)))</formula>
    </cfRule>
    <cfRule type="containsText" dxfId="782" priority="28" operator="containsText" text="AAS">
      <formula>NOT(ISERROR(SEARCH("AAS",AH40)))</formula>
    </cfRule>
    <cfRule type="containsText" dxfId="781" priority="29" operator="containsText" text="RH">
      <formula>NOT(ISERROR(SEARCH("RH",AH40)))</formula>
    </cfRule>
  </conditionalFormatting>
  <conditionalFormatting sqref="D82:U83">
    <cfRule type="containsText" dxfId="780" priority="1" operator="containsText" text="CF">
      <formula>NOT(ISERROR(SEARCH("CF",#REF!)))</formula>
    </cfRule>
    <cfRule type="containsText" dxfId="779" priority="2" operator="containsText" text="RC">
      <formula>NOT(ISERROR(SEARCH("RC",#REF!)))</formula>
    </cfRule>
    <cfRule type="containsText" dxfId="778" priority="3" operator="containsText" text="RTT">
      <formula>NOT(ISERROR(SEARCH("RTT",#REF!)))</formula>
    </cfRule>
    <cfRule type="containsText" dxfId="777" priority="4" operator="containsText" text="RF">
      <formula>NOT(ISERROR(SEARCH("RF",#REF!)))</formula>
    </cfRule>
    <cfRule type="containsText" dxfId="776" priority="5" operator="containsText" text="FR">
      <formula>NOT(ISERROR(SEARCH("FR",#REF!)))</formula>
    </cfRule>
    <cfRule type="containsText" dxfId="775" priority="6" operator="containsText" text="HS">
      <formula>NOT(ISERROR(SEARCH("HS",#REF!)))</formula>
    </cfRule>
    <cfRule type="containsText" dxfId="774" priority="7" operator="containsText" text="CA">
      <formula>NOT(ISERROR(SEARCH("CA",#REF!)))</formula>
    </cfRule>
    <cfRule type="containsText" dxfId="773" priority="8" operator="containsText" text="RH">
      <formula>NOT(ISERROR(SEARCH("RH",#REF!)))</formula>
    </cfRule>
  </conditionalFormatting>
  <conditionalFormatting sqref="D82:U83">
    <cfRule type="containsText" dxfId="772" priority="9" operator="containsText" text="JDF">
      <formula>NOT(ISERROR(SEARCH("JDF",#REF!)))</formula>
    </cfRule>
  </conditionalFormatting>
  <printOptions horizontalCentered="1" verticalCentered="1"/>
  <pageMargins left="0.11811023622047245" right="0.11811023622047245" top="0.35433070866141736" bottom="0.15748031496062992" header="0.31496062992125984" footer="0.31496062992125984"/>
  <pageSetup paperSize="8" scale="145" fitToWidth="0" orientation="landscape" r:id="rId1"/>
  <headerFooter scaleWithDoc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745" r:id="rId4" name="Button 1">
              <controlPr defaultSize="0" print="0" autoFill="0" autoPict="0" macro="[0]!Doublons">
                <anchor moveWithCells="1" sizeWithCells="1">
                  <from>
                    <xdr:col>9</xdr:col>
                    <xdr:colOff>123825</xdr:colOff>
                    <xdr:row>0</xdr:row>
                    <xdr:rowOff>0</xdr:rowOff>
                  </from>
                  <to>
                    <xdr:col>20</xdr:col>
                    <xdr:colOff>9525</xdr:colOff>
                    <xdr:row>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46" r:id="rId5" name="Button 2">
              <controlPr defaultSize="0" print="0" autoFill="0" autoPict="0" macro="[0]!Bouton7_Cliquer">
                <anchor moveWithCells="1" sizeWithCells="1">
                  <from>
                    <xdr:col>3</xdr:col>
                    <xdr:colOff>0</xdr:colOff>
                    <xdr:row>0</xdr:row>
                    <xdr:rowOff>28575</xdr:rowOff>
                  </from>
                  <to>
                    <xdr:col>9</xdr:col>
                    <xdr:colOff>133350</xdr:colOff>
                    <xdr:row>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47" r:id="rId6" name="Button 3">
              <controlPr defaultSize="0" print="0" autoFill="0" autoPict="0" macro="[0]!Bouton8_Cliquer">
                <anchor moveWithCells="1" sizeWithCells="1">
                  <from>
                    <xdr:col>26</xdr:col>
                    <xdr:colOff>76200</xdr:colOff>
                    <xdr:row>0</xdr:row>
                    <xdr:rowOff>0</xdr:rowOff>
                  </from>
                  <to>
                    <xdr:col>31</xdr:col>
                    <xdr:colOff>285750</xdr:colOff>
                    <xdr:row>0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48" r:id="rId7" name="Button 4">
              <controlPr defaultSize="0" print="0" autoFill="0" autoPict="0" macro="[0]!Bouton9_Cliquer">
                <anchor moveWithCells="1" sizeWithCells="1">
                  <from>
                    <xdr:col>20</xdr:col>
                    <xdr:colOff>47625</xdr:colOff>
                    <xdr:row>0</xdr:row>
                    <xdr:rowOff>0</xdr:rowOff>
                  </from>
                  <to>
                    <xdr:col>26</xdr:col>
                    <xdr:colOff>66675</xdr:colOff>
                    <xdr:row>0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/>
  <dimension ref="A1:AAH89"/>
  <sheetViews>
    <sheetView zoomScaleNormal="100" workbookViewId="0">
      <selection activeCell="C5" sqref="C5:C50"/>
    </sheetView>
  </sheetViews>
  <sheetFormatPr baseColWidth="10" defaultRowHeight="15" x14ac:dyDescent="0.25"/>
  <cols>
    <col min="1" max="1" width="26.85546875" customWidth="1"/>
    <col min="2" max="2" width="3.7109375" customWidth="1"/>
    <col min="3" max="3" width="18.140625" customWidth="1"/>
    <col min="4" max="4" width="4.28515625" customWidth="1"/>
    <col min="5" max="5" width="4.85546875" customWidth="1"/>
    <col min="6" max="6" width="3.42578125" customWidth="1"/>
    <col min="7" max="7" width="4.42578125" customWidth="1"/>
    <col min="8" max="8" width="5.42578125" style="1" customWidth="1"/>
    <col min="9" max="9" width="3.42578125" style="1" customWidth="1"/>
    <col min="10" max="10" width="4.28515625" customWidth="1"/>
    <col min="11" max="11" width="4.140625" customWidth="1"/>
    <col min="12" max="13" width="3.42578125" customWidth="1"/>
    <col min="14" max="14" width="4.42578125" customWidth="1"/>
    <col min="15" max="15" width="4.28515625" style="1" customWidth="1"/>
    <col min="16" max="16" width="3.42578125" style="1" customWidth="1"/>
    <col min="17" max="17" width="4.85546875" customWidth="1"/>
    <col min="18" max="18" width="4" customWidth="1"/>
    <col min="19" max="20" width="3.42578125" customWidth="1"/>
    <col min="21" max="21" width="5.28515625" customWidth="1"/>
    <col min="22" max="22" width="4.42578125" style="1" customWidth="1"/>
    <col min="23" max="23" width="3.42578125" style="1" customWidth="1"/>
    <col min="24" max="24" width="4.42578125" customWidth="1"/>
    <col min="25" max="25" width="4.28515625" customWidth="1"/>
    <col min="26" max="27" width="3.42578125" customWidth="1"/>
    <col min="28" max="28" width="4.28515625" customWidth="1"/>
    <col min="29" max="29" width="4.28515625" style="1" customWidth="1"/>
    <col min="30" max="30" width="3.42578125" style="1" customWidth="1"/>
    <col min="31" max="33" width="4.42578125" customWidth="1"/>
    <col min="34" max="34" width="2" style="6" customWidth="1"/>
    <col min="35" max="62" width="7.42578125" customWidth="1"/>
  </cols>
  <sheetData>
    <row r="1" spans="1:710" ht="32.25" customHeight="1" thickBot="1" x14ac:dyDescent="0.3">
      <c r="A1" s="288" t="s">
        <v>77</v>
      </c>
      <c r="B1" s="289"/>
      <c r="C1" s="290"/>
      <c r="AI1" s="125" t="s">
        <v>87</v>
      </c>
      <c r="AJ1" s="100"/>
      <c r="AK1" s="100"/>
      <c r="AL1" s="102"/>
      <c r="AM1" s="254"/>
      <c r="AN1" s="259" t="s">
        <v>88</v>
      </c>
      <c r="AO1" s="260"/>
      <c r="AP1" s="260"/>
      <c r="AQ1" s="260"/>
      <c r="AR1" s="260"/>
      <c r="AS1" s="260"/>
      <c r="AT1" s="260"/>
      <c r="AU1" s="260"/>
      <c r="AV1" s="260"/>
      <c r="AW1" s="260"/>
      <c r="AX1" s="260"/>
      <c r="AY1" s="260"/>
      <c r="AZ1" s="260"/>
      <c r="BA1" s="260"/>
      <c r="BB1" s="261"/>
    </row>
    <row r="2" spans="1:710" ht="15" customHeight="1" thickBot="1" x14ac:dyDescent="0.3">
      <c r="A2" s="265" t="s">
        <v>34</v>
      </c>
      <c r="B2" s="267"/>
      <c r="C2" s="269">
        <v>44075</v>
      </c>
      <c r="D2" s="53">
        <f>C2</f>
        <v>44075</v>
      </c>
      <c r="E2" s="54">
        <f>D2+1</f>
        <v>44076</v>
      </c>
      <c r="F2" s="54">
        <f t="shared" ref="F2:AG2" si="0">E2+1</f>
        <v>44077</v>
      </c>
      <c r="G2" s="54">
        <f t="shared" si="0"/>
        <v>44078</v>
      </c>
      <c r="H2" s="54">
        <f t="shared" si="0"/>
        <v>44079</v>
      </c>
      <c r="I2" s="54">
        <f t="shared" si="0"/>
        <v>44080</v>
      </c>
      <c r="J2" s="54">
        <f t="shared" si="0"/>
        <v>44081</v>
      </c>
      <c r="K2" s="54">
        <f t="shared" si="0"/>
        <v>44082</v>
      </c>
      <c r="L2" s="54">
        <f t="shared" si="0"/>
        <v>44083</v>
      </c>
      <c r="M2" s="54">
        <f t="shared" si="0"/>
        <v>44084</v>
      </c>
      <c r="N2" s="54">
        <f t="shared" si="0"/>
        <v>44085</v>
      </c>
      <c r="O2" s="54">
        <f t="shared" si="0"/>
        <v>44086</v>
      </c>
      <c r="P2" s="54">
        <f t="shared" si="0"/>
        <v>44087</v>
      </c>
      <c r="Q2" s="54">
        <f t="shared" si="0"/>
        <v>44088</v>
      </c>
      <c r="R2" s="54">
        <f t="shared" si="0"/>
        <v>44089</v>
      </c>
      <c r="S2" s="54">
        <f t="shared" si="0"/>
        <v>44090</v>
      </c>
      <c r="T2" s="54">
        <f t="shared" si="0"/>
        <v>44091</v>
      </c>
      <c r="U2" s="54">
        <f t="shared" si="0"/>
        <v>44092</v>
      </c>
      <c r="V2" s="54">
        <f t="shared" si="0"/>
        <v>44093</v>
      </c>
      <c r="W2" s="54">
        <f t="shared" si="0"/>
        <v>44094</v>
      </c>
      <c r="X2" s="54">
        <f t="shared" si="0"/>
        <v>44095</v>
      </c>
      <c r="Y2" s="54">
        <f t="shared" si="0"/>
        <v>44096</v>
      </c>
      <c r="Z2" s="54">
        <f t="shared" si="0"/>
        <v>44097</v>
      </c>
      <c r="AA2" s="54">
        <f t="shared" si="0"/>
        <v>44098</v>
      </c>
      <c r="AB2" s="54">
        <f t="shared" si="0"/>
        <v>44099</v>
      </c>
      <c r="AC2" s="54">
        <f t="shared" si="0"/>
        <v>44100</v>
      </c>
      <c r="AD2" s="54">
        <f t="shared" si="0"/>
        <v>44101</v>
      </c>
      <c r="AE2" s="54">
        <f t="shared" si="0"/>
        <v>44102</v>
      </c>
      <c r="AF2" s="54">
        <f t="shared" si="0"/>
        <v>44103</v>
      </c>
      <c r="AG2" s="54">
        <f t="shared" si="0"/>
        <v>44104</v>
      </c>
      <c r="AH2" s="126"/>
      <c r="AI2" s="66" t="s">
        <v>55</v>
      </c>
      <c r="AJ2" s="70" t="s">
        <v>70</v>
      </c>
      <c r="AK2" s="71" t="s">
        <v>57</v>
      </c>
      <c r="AL2" s="72" t="s">
        <v>58</v>
      </c>
      <c r="AM2" s="255"/>
      <c r="AN2" s="103" t="s">
        <v>82</v>
      </c>
      <c r="AO2" s="97" t="s">
        <v>83</v>
      </c>
      <c r="AP2" s="97" t="s">
        <v>59</v>
      </c>
      <c r="AQ2" s="98" t="s">
        <v>60</v>
      </c>
      <c r="AR2" s="66" t="s">
        <v>84</v>
      </c>
      <c r="AS2" s="99" t="s">
        <v>85</v>
      </c>
      <c r="AT2" s="99" t="s">
        <v>61</v>
      </c>
      <c r="AU2" s="73" t="s">
        <v>62</v>
      </c>
      <c r="AV2" s="99" t="s">
        <v>86</v>
      </c>
      <c r="AW2" s="74" t="s">
        <v>63</v>
      </c>
      <c r="AX2" s="70" t="s">
        <v>64</v>
      </c>
      <c r="AY2" s="87" t="s">
        <v>81</v>
      </c>
      <c r="AZ2" s="84" t="s">
        <v>80</v>
      </c>
      <c r="BA2" s="82" t="s">
        <v>66</v>
      </c>
      <c r="BB2" s="72" t="s">
        <v>67</v>
      </c>
      <c r="AAG2" s="69"/>
      <c r="AAH2">
        <v>1</v>
      </c>
    </row>
    <row r="3" spans="1:710" ht="11.25" customHeight="1" thickBot="1" x14ac:dyDescent="0.3">
      <c r="A3" s="266"/>
      <c r="B3" s="268"/>
      <c r="C3" s="270"/>
      <c r="D3" s="129">
        <f>C2</f>
        <v>44075</v>
      </c>
      <c r="E3" s="52">
        <f>C2+1</f>
        <v>44076</v>
      </c>
      <c r="F3" s="52">
        <f>E2+1</f>
        <v>44077</v>
      </c>
      <c r="G3" s="62">
        <f>F2+1</f>
        <v>44078</v>
      </c>
      <c r="H3" s="62">
        <f>G2+1</f>
        <v>44079</v>
      </c>
      <c r="I3" s="52">
        <f t="shared" ref="I3:AG3" si="1">H2+1</f>
        <v>44080</v>
      </c>
      <c r="J3" s="52">
        <f t="shared" si="1"/>
        <v>44081</v>
      </c>
      <c r="K3" s="52">
        <f t="shared" si="1"/>
        <v>44082</v>
      </c>
      <c r="L3" s="52">
        <f t="shared" si="1"/>
        <v>44083</v>
      </c>
      <c r="M3" s="52">
        <f t="shared" si="1"/>
        <v>44084</v>
      </c>
      <c r="N3" s="52">
        <f t="shared" si="1"/>
        <v>44085</v>
      </c>
      <c r="O3" s="52">
        <f t="shared" si="1"/>
        <v>44086</v>
      </c>
      <c r="P3" s="52">
        <f t="shared" si="1"/>
        <v>44087</v>
      </c>
      <c r="Q3" s="52">
        <f t="shared" si="1"/>
        <v>44088</v>
      </c>
      <c r="R3" s="52">
        <f t="shared" si="1"/>
        <v>44089</v>
      </c>
      <c r="S3" s="52">
        <f t="shared" si="1"/>
        <v>44090</v>
      </c>
      <c r="T3" s="52">
        <f t="shared" si="1"/>
        <v>44091</v>
      </c>
      <c r="U3" s="52">
        <f t="shared" si="1"/>
        <v>44092</v>
      </c>
      <c r="V3" s="52">
        <f t="shared" si="1"/>
        <v>44093</v>
      </c>
      <c r="W3" s="52">
        <f t="shared" si="1"/>
        <v>44094</v>
      </c>
      <c r="X3" s="52">
        <f t="shared" si="1"/>
        <v>44095</v>
      </c>
      <c r="Y3" s="52">
        <f t="shared" si="1"/>
        <v>44096</v>
      </c>
      <c r="Z3" s="52">
        <f t="shared" si="1"/>
        <v>44097</v>
      </c>
      <c r="AA3" s="52">
        <f t="shared" si="1"/>
        <v>44098</v>
      </c>
      <c r="AB3" s="52">
        <f t="shared" si="1"/>
        <v>44099</v>
      </c>
      <c r="AC3" s="52">
        <f t="shared" si="1"/>
        <v>44100</v>
      </c>
      <c r="AD3" s="52">
        <f t="shared" si="1"/>
        <v>44101</v>
      </c>
      <c r="AE3" s="52">
        <f t="shared" si="1"/>
        <v>44102</v>
      </c>
      <c r="AF3" s="62">
        <f t="shared" si="1"/>
        <v>44103</v>
      </c>
      <c r="AG3" s="52">
        <f t="shared" si="1"/>
        <v>44104</v>
      </c>
      <c r="AH3" s="127"/>
      <c r="AI3" s="312" t="s">
        <v>69</v>
      </c>
      <c r="AJ3" s="313"/>
      <c r="AK3" s="244" t="s">
        <v>54</v>
      </c>
      <c r="AL3" s="245"/>
      <c r="AM3" s="256"/>
      <c r="AN3" s="247" t="s">
        <v>71</v>
      </c>
      <c r="AO3" s="247"/>
      <c r="AP3" s="247"/>
      <c r="AQ3" s="247"/>
      <c r="AR3" s="251" t="s">
        <v>72</v>
      </c>
      <c r="AS3" s="252"/>
      <c r="AT3" s="252"/>
      <c r="AU3" s="253"/>
      <c r="AV3" s="251" t="s">
        <v>65</v>
      </c>
      <c r="AW3" s="252"/>
      <c r="AX3" s="253"/>
      <c r="AY3" s="244" t="s">
        <v>68</v>
      </c>
      <c r="AZ3" s="246"/>
      <c r="BA3" s="246"/>
      <c r="BB3" s="245"/>
    </row>
    <row r="4" spans="1:710" s="186" customFormat="1" ht="11.25" customHeight="1" thickBot="1" x14ac:dyDescent="0.3">
      <c r="A4" s="3"/>
      <c r="B4" s="3"/>
      <c r="C4" s="2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195"/>
      <c r="AE4" s="184"/>
      <c r="AF4" s="184"/>
      <c r="AG4" s="184"/>
      <c r="AH4" s="4"/>
      <c r="AI4" s="314" t="s">
        <v>89</v>
      </c>
      <c r="AJ4" s="315"/>
      <c r="AK4" s="315"/>
      <c r="AL4" s="316"/>
      <c r="AM4" s="185"/>
      <c r="AN4" s="314" t="s">
        <v>89</v>
      </c>
      <c r="AO4" s="315"/>
      <c r="AP4" s="315"/>
      <c r="AQ4" s="316"/>
      <c r="AR4" s="314" t="s">
        <v>89</v>
      </c>
      <c r="AS4" s="315"/>
      <c r="AT4" s="315"/>
      <c r="AU4" s="316"/>
      <c r="AV4" s="317" t="s">
        <v>89</v>
      </c>
      <c r="AW4" s="318"/>
      <c r="AX4" s="319"/>
      <c r="AY4" s="314" t="s">
        <v>89</v>
      </c>
      <c r="AZ4" s="315"/>
      <c r="BA4" s="315"/>
      <c r="BB4" s="316"/>
    </row>
    <row r="5" spans="1:710" ht="12" customHeight="1" x14ac:dyDescent="0.25">
      <c r="A5" s="25" t="s">
        <v>53</v>
      </c>
      <c r="B5" s="131">
        <v>1</v>
      </c>
      <c r="C5" s="140"/>
      <c r="D5" s="141">
        <v>1</v>
      </c>
      <c r="E5" s="141">
        <v>1</v>
      </c>
      <c r="F5" s="141">
        <v>1</v>
      </c>
      <c r="G5" s="141">
        <v>1</v>
      </c>
      <c r="H5" s="141" t="s">
        <v>56</v>
      </c>
      <c r="I5" s="141" t="s">
        <v>56</v>
      </c>
      <c r="J5" s="141">
        <v>1</v>
      </c>
      <c r="K5" s="141">
        <v>1</v>
      </c>
      <c r="L5" s="141">
        <v>1</v>
      </c>
      <c r="M5" s="141">
        <v>1</v>
      </c>
      <c r="N5" s="141">
        <v>1</v>
      </c>
      <c r="O5" s="141" t="s">
        <v>56</v>
      </c>
      <c r="P5" s="141" t="s">
        <v>56</v>
      </c>
      <c r="Q5" s="141">
        <v>1</v>
      </c>
      <c r="R5" s="141">
        <v>1</v>
      </c>
      <c r="S5" s="141">
        <v>1</v>
      </c>
      <c r="T5" s="141">
        <v>1</v>
      </c>
      <c r="U5" s="141">
        <v>1</v>
      </c>
      <c r="V5" s="141" t="s">
        <v>56</v>
      </c>
      <c r="W5" s="141" t="s">
        <v>56</v>
      </c>
      <c r="X5" s="141">
        <v>1</v>
      </c>
      <c r="Y5" s="141">
        <v>1</v>
      </c>
      <c r="Z5" s="141">
        <v>1</v>
      </c>
      <c r="AA5" s="141">
        <v>1</v>
      </c>
      <c r="AB5" s="141">
        <v>1</v>
      </c>
      <c r="AC5" s="141" t="s">
        <v>56</v>
      </c>
      <c r="AD5" s="141" t="s">
        <v>56</v>
      </c>
      <c r="AE5" s="141">
        <v>1</v>
      </c>
      <c r="AF5" s="141">
        <v>1</v>
      </c>
      <c r="AG5" s="141">
        <v>1</v>
      </c>
      <c r="AH5" s="123"/>
      <c r="AI5" s="187">
        <f>COUNTIF(D5:AG5,"RTT")+'Aout 2020'!AJ5</f>
        <v>0</v>
      </c>
      <c r="AJ5" s="188">
        <f>15 -(AI5)</f>
        <v>15</v>
      </c>
      <c r="AK5" s="71">
        <f>COUNTIF(D5:AG5,"CA")+'Aout 2020'!AL5</f>
        <v>0</v>
      </c>
      <c r="AL5" s="72">
        <f>25 -(AK5)</f>
        <v>25</v>
      </c>
      <c r="AM5" s="309"/>
      <c r="AN5" s="71"/>
      <c r="AO5" s="82"/>
      <c r="AP5" s="82">
        <f>COUNTIF(E5:AF5,"HS")</f>
        <v>0</v>
      </c>
      <c r="AQ5" s="94"/>
      <c r="AR5" s="75"/>
      <c r="AS5" s="76"/>
      <c r="AT5" s="76">
        <f>COUNTIF(G5:AG5,"jdf")</f>
        <v>0</v>
      </c>
      <c r="AU5" s="89"/>
      <c r="AV5" s="157">
        <f ca="1">jaunesNum(B5:AG5)</f>
        <v>0</v>
      </c>
      <c r="AW5" s="120">
        <f>COUNTIF(G5:AI5,"RF")+'Aout 2020'!AX5</f>
        <v>0</v>
      </c>
      <c r="AX5" s="161">
        <f ca="1">AV5-(AW5)</f>
        <v>0</v>
      </c>
      <c r="AY5" s="71"/>
      <c r="AZ5" s="82">
        <f>(AY5&gt;2)*1</f>
        <v>0</v>
      </c>
      <c r="BA5" s="82">
        <f>COUNTIF(K5:AK5,"FR")</f>
        <v>0</v>
      </c>
      <c r="BB5" s="72">
        <f>BA5-AZ5</f>
        <v>0</v>
      </c>
    </row>
    <row r="6" spans="1:710" ht="12" customHeight="1" x14ac:dyDescent="0.25">
      <c r="A6" s="26" t="s">
        <v>35</v>
      </c>
      <c r="B6" s="132">
        <v>2</v>
      </c>
      <c r="C6" s="143"/>
      <c r="D6" s="39">
        <v>2</v>
      </c>
      <c r="E6" s="39">
        <v>2</v>
      </c>
      <c r="F6" s="39">
        <v>2</v>
      </c>
      <c r="G6" s="39">
        <v>2</v>
      </c>
      <c r="H6" s="39" t="s">
        <v>56</v>
      </c>
      <c r="I6" s="39" t="s">
        <v>56</v>
      </c>
      <c r="J6" s="39">
        <v>2</v>
      </c>
      <c r="K6" s="39">
        <v>2</v>
      </c>
      <c r="L6" s="39">
        <v>2</v>
      </c>
      <c r="M6" s="39">
        <v>2</v>
      </c>
      <c r="N6" s="39">
        <v>2</v>
      </c>
      <c r="O6" s="39" t="s">
        <v>56</v>
      </c>
      <c r="P6" s="39" t="s">
        <v>56</v>
      </c>
      <c r="Q6" s="39">
        <v>2</v>
      </c>
      <c r="R6" s="39">
        <v>2</v>
      </c>
      <c r="S6" s="39">
        <v>2</v>
      </c>
      <c r="T6" s="39">
        <v>2</v>
      </c>
      <c r="U6" s="39">
        <v>2</v>
      </c>
      <c r="V6" s="39" t="s">
        <v>56</v>
      </c>
      <c r="W6" s="39" t="s">
        <v>56</v>
      </c>
      <c r="X6" s="39">
        <v>2</v>
      </c>
      <c r="Y6" s="39">
        <v>2</v>
      </c>
      <c r="Z6" s="39">
        <v>2</v>
      </c>
      <c r="AA6" s="39">
        <v>2</v>
      </c>
      <c r="AB6" s="39">
        <v>2</v>
      </c>
      <c r="AC6" s="39" t="s">
        <v>56</v>
      </c>
      <c r="AD6" s="39" t="s">
        <v>56</v>
      </c>
      <c r="AE6" s="39">
        <v>2</v>
      </c>
      <c r="AF6" s="39">
        <v>2</v>
      </c>
      <c r="AG6" s="39">
        <v>2</v>
      </c>
      <c r="AH6" s="123"/>
      <c r="AI6" s="187">
        <f>COUNTIF(D6:AG6,"RTT")+'Aout 2020'!AJ6</f>
        <v>0</v>
      </c>
      <c r="AJ6" s="178">
        <f>15 -(AI6)</f>
        <v>15</v>
      </c>
      <c r="AK6" s="92">
        <f>COUNTIF(D6:AG6,"CA")+'Aout 2020'!AL6</f>
        <v>0</v>
      </c>
      <c r="AL6" s="167">
        <f>25 -(AK6)</f>
        <v>25</v>
      </c>
      <c r="AM6" s="310"/>
      <c r="AN6" s="92"/>
      <c r="AO6" s="81"/>
      <c r="AP6" s="81">
        <f>COUNTIF(E6:AF6,"HS")</f>
        <v>0</v>
      </c>
      <c r="AQ6" s="95"/>
      <c r="AR6" s="77"/>
      <c r="AS6" s="64"/>
      <c r="AT6" s="64">
        <f>COUNTIF(G6:AG6,"jdf")</f>
        <v>0</v>
      </c>
      <c r="AU6" s="90"/>
      <c r="AV6" s="118">
        <f ca="1">jaunesNum(B6:AG6)</f>
        <v>0</v>
      </c>
      <c r="AW6" s="120">
        <f>COUNTIF(G6:AI6,"RF")+'Aout 2020'!AX6</f>
        <v>0</v>
      </c>
      <c r="AX6" s="162">
        <f ca="1">AV6-(AW6)</f>
        <v>0</v>
      </c>
      <c r="AY6" s="92"/>
      <c r="AZ6" s="81"/>
      <c r="BA6" s="81">
        <f>COUNTIF(K6:AK6,"FR")</f>
        <v>0</v>
      </c>
      <c r="BB6" s="167"/>
    </row>
    <row r="7" spans="1:710" ht="14.25" customHeight="1" x14ac:dyDescent="0.25">
      <c r="A7" s="27"/>
      <c r="B7" s="42"/>
      <c r="C7" s="145"/>
      <c r="D7" s="39">
        <v>2</v>
      </c>
      <c r="E7" s="39" t="str">
        <f t="shared" ref="E7:AG7" si="2">IF(OR(WEEKDAY(E3,2)=6,WEEKDAY(E3,2)=7),"RH","")</f>
        <v/>
      </c>
      <c r="F7" s="39" t="str">
        <f t="shared" si="2"/>
        <v/>
      </c>
      <c r="G7" s="39" t="str">
        <f t="shared" si="2"/>
        <v/>
      </c>
      <c r="H7" s="39" t="str">
        <f t="shared" ref="H7:K7" si="3">IF(OR(WEEKDAY(H3,2)=6,WEEKDAY(H3,2)=7),"RH","")</f>
        <v>RH</v>
      </c>
      <c r="I7" s="39" t="str">
        <f t="shared" si="3"/>
        <v>RH</v>
      </c>
      <c r="J7" s="39" t="str">
        <f t="shared" si="3"/>
        <v/>
      </c>
      <c r="K7" s="39" t="str">
        <f t="shared" si="3"/>
        <v/>
      </c>
      <c r="L7" s="39" t="str">
        <f t="shared" si="2"/>
        <v/>
      </c>
      <c r="M7" s="39" t="str">
        <f t="shared" si="2"/>
        <v/>
      </c>
      <c r="N7" s="39" t="str">
        <f t="shared" si="2"/>
        <v/>
      </c>
      <c r="O7" s="39" t="str">
        <f t="shared" ref="O7:R7" si="4">IF(OR(WEEKDAY(O3,2)=6,WEEKDAY(O3,2)=7),"RH","")</f>
        <v>RH</v>
      </c>
      <c r="P7" s="39" t="str">
        <f t="shared" si="4"/>
        <v>RH</v>
      </c>
      <c r="Q7" s="39" t="str">
        <f t="shared" si="4"/>
        <v/>
      </c>
      <c r="R7" s="39" t="str">
        <f t="shared" si="4"/>
        <v/>
      </c>
      <c r="S7" s="39" t="str">
        <f t="shared" ref="S7" si="5">IF(OR(WEEKDAY(S3,2)=6,WEEKDAY(S3,2)=7),"RH","")</f>
        <v/>
      </c>
      <c r="T7" s="39" t="str">
        <f t="shared" si="2"/>
        <v/>
      </c>
      <c r="U7" s="39" t="str">
        <f t="shared" si="2"/>
        <v/>
      </c>
      <c r="V7" s="39" t="str">
        <f t="shared" ref="V7:Y7" si="6">IF(OR(WEEKDAY(V3,2)=6,WEEKDAY(V3,2)=7),"RH","")</f>
        <v>RH</v>
      </c>
      <c r="W7" s="39" t="str">
        <f t="shared" si="6"/>
        <v>RH</v>
      </c>
      <c r="X7" s="39" t="str">
        <f t="shared" si="6"/>
        <v/>
      </c>
      <c r="Y7" s="39" t="str">
        <f t="shared" si="6"/>
        <v/>
      </c>
      <c r="Z7" s="39" t="str">
        <f t="shared" si="2"/>
        <v/>
      </c>
      <c r="AA7" s="39" t="str">
        <f t="shared" si="2"/>
        <v/>
      </c>
      <c r="AB7" s="39" t="str">
        <f t="shared" si="2"/>
        <v/>
      </c>
      <c r="AC7" s="39" t="str">
        <f t="shared" ref="AC7:AF7" si="7">IF(OR(WEEKDAY(AC3,2)=6,WEEKDAY(AC3,2)=7),"RH","")</f>
        <v>RH</v>
      </c>
      <c r="AD7" s="39" t="str">
        <f t="shared" si="7"/>
        <v>RH</v>
      </c>
      <c r="AE7" s="39" t="str">
        <f t="shared" si="7"/>
        <v/>
      </c>
      <c r="AF7" s="39" t="str">
        <f t="shared" si="7"/>
        <v/>
      </c>
      <c r="AG7" s="39" t="str">
        <f t="shared" si="2"/>
        <v/>
      </c>
      <c r="AH7" s="123"/>
      <c r="AI7" s="187">
        <f>COUNTIF(D7:AG7,"RTT")+'Aout 2020'!AJ7</f>
        <v>0</v>
      </c>
      <c r="AJ7" s="178">
        <f t="shared" ref="AJ7:AJ50" si="8">15 -(AI7)</f>
        <v>15</v>
      </c>
      <c r="AK7" s="92">
        <f>COUNTIF(D7:AG7,"CA")+'Aout 2020'!AL7</f>
        <v>0</v>
      </c>
      <c r="AL7" s="167">
        <f t="shared" ref="AL7:AL50" si="9">25 -(AK7)</f>
        <v>25</v>
      </c>
      <c r="AM7" s="310"/>
      <c r="AN7" s="92"/>
      <c r="AO7" s="81"/>
      <c r="AP7" s="81">
        <f>COUNTIF(E7:AF7,"HS")</f>
        <v>0</v>
      </c>
      <c r="AQ7" s="95"/>
      <c r="AR7" s="77"/>
      <c r="AS7" s="64"/>
      <c r="AT7" s="64">
        <f>COUNTIF(G7:AG7,"jdf")</f>
        <v>0</v>
      </c>
      <c r="AU7" s="90"/>
      <c r="AV7" s="118">
        <f ca="1">jaunesNum(B7:AG7)</f>
        <v>0</v>
      </c>
      <c r="AW7" s="120">
        <f>COUNTIF(G7:AI7,"RF")+'Aout 2020'!AX7</f>
        <v>0</v>
      </c>
      <c r="AX7" s="162">
        <f t="shared" ref="AX7:AX50" ca="1" si="10">AV7-(AW7)</f>
        <v>0</v>
      </c>
      <c r="AY7" s="92"/>
      <c r="AZ7" s="81"/>
      <c r="BA7" s="81">
        <f>COUNTIF(K7:AK7,"FR")</f>
        <v>0</v>
      </c>
      <c r="BB7" s="167"/>
    </row>
    <row r="8" spans="1:710" ht="12" customHeight="1" x14ac:dyDescent="0.25">
      <c r="A8" s="28" t="s">
        <v>36</v>
      </c>
      <c r="B8" s="43">
        <v>3</v>
      </c>
      <c r="C8" s="145"/>
      <c r="D8" s="39">
        <v>3</v>
      </c>
      <c r="E8" s="39">
        <v>3</v>
      </c>
      <c r="F8" s="39">
        <v>3</v>
      </c>
      <c r="G8" s="39">
        <v>3</v>
      </c>
      <c r="H8" s="39" t="str">
        <f t="shared" ref="H8" si="11">IF(OR(WEEKDAY(H4,2)=6,WEEKDAY(H4,2)=7),"RH","")</f>
        <v>RH</v>
      </c>
      <c r="I8" s="39" t="s">
        <v>56</v>
      </c>
      <c r="J8" s="39">
        <v>3</v>
      </c>
      <c r="K8" s="39">
        <v>3</v>
      </c>
      <c r="L8" s="39">
        <v>3</v>
      </c>
      <c r="M8" s="39">
        <v>3</v>
      </c>
      <c r="N8" s="39">
        <v>3</v>
      </c>
      <c r="O8" s="39" t="str">
        <f t="shared" ref="O8" si="12">IF(OR(WEEKDAY(O4,2)=6,WEEKDAY(O4,2)=7),"RH","")</f>
        <v>RH</v>
      </c>
      <c r="P8" s="39" t="s">
        <v>56</v>
      </c>
      <c r="Q8" s="39">
        <v>3</v>
      </c>
      <c r="R8" s="39">
        <v>3</v>
      </c>
      <c r="S8" s="39">
        <v>3</v>
      </c>
      <c r="T8" s="39">
        <v>3</v>
      </c>
      <c r="U8" s="39">
        <v>3</v>
      </c>
      <c r="V8" s="39" t="str">
        <f t="shared" ref="V8" si="13">IF(OR(WEEKDAY(V4,2)=6,WEEKDAY(V4,2)=7),"RH","")</f>
        <v>RH</v>
      </c>
      <c r="W8" s="39" t="s">
        <v>56</v>
      </c>
      <c r="X8" s="39">
        <v>3</v>
      </c>
      <c r="Y8" s="39">
        <v>3</v>
      </c>
      <c r="Z8" s="39">
        <v>3</v>
      </c>
      <c r="AA8" s="39">
        <v>3</v>
      </c>
      <c r="AB8" s="39">
        <v>3</v>
      </c>
      <c r="AC8" s="39" t="str">
        <f t="shared" ref="AC8" si="14">IF(OR(WEEKDAY(AC4,2)=6,WEEKDAY(AC4,2)=7),"RH","")</f>
        <v>RH</v>
      </c>
      <c r="AD8" s="39" t="s">
        <v>56</v>
      </c>
      <c r="AE8" s="39">
        <v>3</v>
      </c>
      <c r="AF8" s="39">
        <v>3</v>
      </c>
      <c r="AG8" s="39">
        <v>3</v>
      </c>
      <c r="AH8" s="123"/>
      <c r="AI8" s="187">
        <f>COUNTIF(D8:AG8,"RTT")+'Aout 2020'!AJ8</f>
        <v>0</v>
      </c>
      <c r="AJ8" s="178">
        <f t="shared" si="8"/>
        <v>15</v>
      </c>
      <c r="AK8" s="92">
        <f>COUNTIF(D8:AG8,"CA")+'Aout 2020'!AL8</f>
        <v>0</v>
      </c>
      <c r="AL8" s="167">
        <f t="shared" si="9"/>
        <v>25</v>
      </c>
      <c r="AM8" s="310"/>
      <c r="AN8" s="92"/>
      <c r="AO8" s="81"/>
      <c r="AP8" s="81">
        <f>COUNTIF(E8:AF8,"HS")</f>
        <v>0</v>
      </c>
      <c r="AQ8" s="95"/>
      <c r="AR8" s="77"/>
      <c r="AS8" s="64"/>
      <c r="AT8" s="64">
        <f>COUNTIF(G8:AG8,"jdf")</f>
        <v>0</v>
      </c>
      <c r="AU8" s="90"/>
      <c r="AV8" s="118">
        <f ca="1">jaunesNum(B8:AG8)</f>
        <v>0</v>
      </c>
      <c r="AW8" s="120">
        <f>COUNTIF(G8:AI8,"RF")+'Aout 2020'!AX8</f>
        <v>0</v>
      </c>
      <c r="AX8" s="162">
        <f t="shared" ca="1" si="10"/>
        <v>0</v>
      </c>
      <c r="AY8" s="92"/>
      <c r="AZ8" s="81"/>
      <c r="BA8" s="81">
        <f>COUNTIF(K8:AK8,"FR")</f>
        <v>0</v>
      </c>
      <c r="BB8" s="167"/>
    </row>
    <row r="9" spans="1:710" ht="12" customHeight="1" thickBot="1" x14ac:dyDescent="0.3">
      <c r="A9" s="29" t="s">
        <v>52</v>
      </c>
      <c r="B9" s="43">
        <v>4</v>
      </c>
      <c r="C9" s="145"/>
      <c r="D9" s="39">
        <v>4</v>
      </c>
      <c r="E9" s="39">
        <v>4</v>
      </c>
      <c r="F9" s="39">
        <v>4</v>
      </c>
      <c r="G9" s="39">
        <v>4</v>
      </c>
      <c r="H9" s="39" t="s">
        <v>56</v>
      </c>
      <c r="I9" s="39" t="s">
        <v>56</v>
      </c>
      <c r="J9" s="39">
        <v>4</v>
      </c>
      <c r="K9" s="39">
        <v>4</v>
      </c>
      <c r="L9" s="39">
        <v>4</v>
      </c>
      <c r="M9" s="39">
        <v>4</v>
      </c>
      <c r="N9" s="39">
        <v>4</v>
      </c>
      <c r="O9" s="39" t="s">
        <v>56</v>
      </c>
      <c r="P9" s="39" t="s">
        <v>56</v>
      </c>
      <c r="Q9" s="39">
        <v>4</v>
      </c>
      <c r="R9" s="39">
        <v>4</v>
      </c>
      <c r="S9" s="39">
        <v>4</v>
      </c>
      <c r="T9" s="39">
        <v>4</v>
      </c>
      <c r="U9" s="39">
        <v>4</v>
      </c>
      <c r="V9" s="39" t="s">
        <v>56</v>
      </c>
      <c r="W9" s="39" t="s">
        <v>56</v>
      </c>
      <c r="X9" s="39">
        <v>4</v>
      </c>
      <c r="Y9" s="39">
        <v>4</v>
      </c>
      <c r="Z9" s="39">
        <v>4</v>
      </c>
      <c r="AA9" s="39">
        <v>4</v>
      </c>
      <c r="AB9" s="39">
        <v>4</v>
      </c>
      <c r="AC9" s="39" t="s">
        <v>56</v>
      </c>
      <c r="AD9" s="39" t="s">
        <v>56</v>
      </c>
      <c r="AE9" s="39">
        <v>4</v>
      </c>
      <c r="AF9" s="39">
        <v>4</v>
      </c>
      <c r="AG9" s="39">
        <v>4</v>
      </c>
      <c r="AH9" s="123"/>
      <c r="AI9" s="187">
        <f>COUNTIF(D9:AG9,"RTT")+'Aout 2020'!AJ9</f>
        <v>0</v>
      </c>
      <c r="AJ9" s="178">
        <f t="shared" si="8"/>
        <v>15</v>
      </c>
      <c r="AK9" s="92">
        <f>COUNTIF(D9:AG9,"CA")+'Aout 2020'!AL9</f>
        <v>0</v>
      </c>
      <c r="AL9" s="167">
        <f t="shared" si="9"/>
        <v>25</v>
      </c>
      <c r="AM9" s="310"/>
      <c r="AN9" s="92"/>
      <c r="AO9" s="81"/>
      <c r="AP9" s="81">
        <f>COUNTIF(E9:AF9,"HS")</f>
        <v>0</v>
      </c>
      <c r="AQ9" s="95"/>
      <c r="AR9" s="77"/>
      <c r="AS9" s="64"/>
      <c r="AT9" s="64">
        <f>COUNTIF(G9:AG9,"jdf")</f>
        <v>0</v>
      </c>
      <c r="AU9" s="90"/>
      <c r="AV9" s="118">
        <f ca="1">jaunesNum(B9:AG9)</f>
        <v>0</v>
      </c>
      <c r="AW9" s="120">
        <f>COUNTIF(G9:AI9,"RF")+'Aout 2020'!AX9</f>
        <v>0</v>
      </c>
      <c r="AX9" s="162">
        <f t="shared" ca="1" si="10"/>
        <v>0</v>
      </c>
      <c r="AY9" s="92"/>
      <c r="AZ9" s="81"/>
      <c r="BA9" s="81">
        <f>COUNTIF(K9:AK9,"FR")</f>
        <v>0</v>
      </c>
      <c r="BB9" s="167"/>
    </row>
    <row r="10" spans="1:710" ht="2.25" customHeight="1" thickBot="1" x14ac:dyDescent="0.3">
      <c r="A10" s="12"/>
      <c r="B10" s="42"/>
      <c r="C10" s="146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123"/>
      <c r="AI10" s="187">
        <f>COUNTIF(D10:AG10,"RTT")+'Aout 2020'!AJ10</f>
        <v>0</v>
      </c>
      <c r="AJ10" s="178"/>
      <c r="AK10" s="92">
        <f>COUNTIF(D10:AG10,"CA")+'Aout 2020'!AL10</f>
        <v>0</v>
      </c>
      <c r="AL10" s="167"/>
      <c r="AM10" s="310"/>
      <c r="AN10" s="92"/>
      <c r="AO10" s="81"/>
      <c r="AP10" s="81"/>
      <c r="AQ10" s="95"/>
      <c r="AR10" s="77"/>
      <c r="AS10" s="64"/>
      <c r="AT10" s="64"/>
      <c r="AU10" s="90"/>
      <c r="AV10" s="118"/>
      <c r="AW10" s="120">
        <f>COUNTIF(G10:AI10,"RF")+'Aout 2020'!AX10</f>
        <v>0</v>
      </c>
      <c r="AX10" s="163"/>
      <c r="AY10" s="92"/>
      <c r="AZ10" s="81"/>
      <c r="BA10" s="81"/>
      <c r="BB10" s="167"/>
    </row>
    <row r="11" spans="1:710" s="1" customFormat="1" ht="12" customHeight="1" thickBot="1" x14ac:dyDescent="0.3">
      <c r="A11" s="30" t="s">
        <v>37</v>
      </c>
      <c r="B11" s="133">
        <v>5</v>
      </c>
      <c r="C11" s="147"/>
      <c r="D11" s="39">
        <v>5</v>
      </c>
      <c r="E11" s="39">
        <v>5</v>
      </c>
      <c r="F11" s="39">
        <v>5</v>
      </c>
      <c r="G11" s="39">
        <v>5</v>
      </c>
      <c r="H11" s="39" t="s">
        <v>56</v>
      </c>
      <c r="I11" s="39" t="s">
        <v>56</v>
      </c>
      <c r="J11" s="39">
        <v>5</v>
      </c>
      <c r="K11" s="39">
        <v>5</v>
      </c>
      <c r="L11" s="39">
        <v>5</v>
      </c>
      <c r="M11" s="39">
        <v>5</v>
      </c>
      <c r="N11" s="39">
        <v>5</v>
      </c>
      <c r="O11" s="39" t="s">
        <v>56</v>
      </c>
      <c r="P11" s="39" t="s">
        <v>56</v>
      </c>
      <c r="Q11" s="39">
        <v>5</v>
      </c>
      <c r="R11" s="39">
        <v>5</v>
      </c>
      <c r="S11" s="39">
        <v>5</v>
      </c>
      <c r="T11" s="39">
        <v>5</v>
      </c>
      <c r="U11" s="39">
        <v>5</v>
      </c>
      <c r="V11" s="39" t="s">
        <v>56</v>
      </c>
      <c r="W11" s="39" t="s">
        <v>56</v>
      </c>
      <c r="X11" s="39">
        <v>5</v>
      </c>
      <c r="Y11" s="39">
        <v>5</v>
      </c>
      <c r="Z11" s="39">
        <v>5</v>
      </c>
      <c r="AA11" s="39">
        <v>5</v>
      </c>
      <c r="AB11" s="39">
        <v>5</v>
      </c>
      <c r="AC11" s="39" t="s">
        <v>56</v>
      </c>
      <c r="AD11" s="39" t="s">
        <v>56</v>
      </c>
      <c r="AE11" s="39">
        <v>5</v>
      </c>
      <c r="AF11" s="39">
        <v>5</v>
      </c>
      <c r="AG11" s="39">
        <v>5</v>
      </c>
      <c r="AH11" s="123"/>
      <c r="AI11" s="187">
        <f>COUNTIF(D11:AG11,"RTT")+'Aout 2020'!AJ11</f>
        <v>0</v>
      </c>
      <c r="AJ11" s="178">
        <f t="shared" si="8"/>
        <v>15</v>
      </c>
      <c r="AK11" s="92">
        <f>COUNTIF(D11:AG11,"CA")+'Aout 2020'!AL11</f>
        <v>0</v>
      </c>
      <c r="AL11" s="167">
        <f t="shared" si="9"/>
        <v>25</v>
      </c>
      <c r="AM11" s="310"/>
      <c r="AN11" s="92"/>
      <c r="AO11" s="81"/>
      <c r="AP11" s="81">
        <f>COUNTIF(E11:AF11,"HS")</f>
        <v>0</v>
      </c>
      <c r="AQ11" s="95"/>
      <c r="AR11" s="77"/>
      <c r="AS11" s="64"/>
      <c r="AT11" s="64">
        <f>COUNTIF(G11:AG11,"jdf")</f>
        <v>0</v>
      </c>
      <c r="AU11" s="90"/>
      <c r="AV11" s="118">
        <f ca="1">jaunesNum(B11:AG11)</f>
        <v>0</v>
      </c>
      <c r="AW11" s="120">
        <f>COUNTIF(G11:AI11,"RF")+'Aout 2020'!AX11</f>
        <v>0</v>
      </c>
      <c r="AX11" s="162">
        <f t="shared" ca="1" si="10"/>
        <v>0</v>
      </c>
      <c r="AY11" s="92"/>
      <c r="AZ11" s="81"/>
      <c r="BA11" s="81">
        <f>COUNTIF(K11:AK11,"FR")</f>
        <v>0</v>
      </c>
      <c r="BB11" s="167"/>
    </row>
    <row r="12" spans="1:710" s="5" customFormat="1" ht="12" customHeight="1" x14ac:dyDescent="0.25">
      <c r="A12" s="31" t="s">
        <v>38</v>
      </c>
      <c r="B12" s="43">
        <v>6</v>
      </c>
      <c r="C12" s="148"/>
      <c r="D12" s="39">
        <v>6</v>
      </c>
      <c r="E12" s="39">
        <v>6</v>
      </c>
      <c r="F12" s="39">
        <v>6</v>
      </c>
      <c r="G12" s="39">
        <v>6</v>
      </c>
      <c r="H12" s="39" t="s">
        <v>56</v>
      </c>
      <c r="I12" s="39" t="s">
        <v>56</v>
      </c>
      <c r="J12" s="39">
        <v>6</v>
      </c>
      <c r="K12" s="39">
        <v>6</v>
      </c>
      <c r="L12" s="39">
        <v>6</v>
      </c>
      <c r="M12" s="39">
        <v>6</v>
      </c>
      <c r="N12" s="39">
        <v>6</v>
      </c>
      <c r="O12" s="39" t="s">
        <v>56</v>
      </c>
      <c r="P12" s="39" t="s">
        <v>56</v>
      </c>
      <c r="Q12" s="39">
        <v>6</v>
      </c>
      <c r="R12" s="39">
        <v>6</v>
      </c>
      <c r="S12" s="39">
        <v>6</v>
      </c>
      <c r="T12" s="39">
        <v>6</v>
      </c>
      <c r="U12" s="39">
        <v>6</v>
      </c>
      <c r="V12" s="39" t="s">
        <v>56</v>
      </c>
      <c r="W12" s="39" t="s">
        <v>56</v>
      </c>
      <c r="X12" s="39">
        <v>6</v>
      </c>
      <c r="Y12" s="39">
        <v>6</v>
      </c>
      <c r="Z12" s="39">
        <v>6</v>
      </c>
      <c r="AA12" s="39">
        <v>6</v>
      </c>
      <c r="AB12" s="39">
        <v>6</v>
      </c>
      <c r="AC12" s="39" t="s">
        <v>56</v>
      </c>
      <c r="AD12" s="39" t="s">
        <v>56</v>
      </c>
      <c r="AE12" s="39">
        <v>6</v>
      </c>
      <c r="AF12" s="39">
        <v>6</v>
      </c>
      <c r="AG12" s="39">
        <v>6</v>
      </c>
      <c r="AH12" s="123"/>
      <c r="AI12" s="187">
        <f>COUNTIF(D12:AG12,"RTT")+'Aout 2020'!AJ12</f>
        <v>0</v>
      </c>
      <c r="AJ12" s="178">
        <f t="shared" si="8"/>
        <v>15</v>
      </c>
      <c r="AK12" s="92">
        <f>COUNTIF(D12:AG12,"CA")+'Aout 2020'!AL12</f>
        <v>0</v>
      </c>
      <c r="AL12" s="167">
        <f t="shared" si="9"/>
        <v>25</v>
      </c>
      <c r="AM12" s="310"/>
      <c r="AN12" s="92"/>
      <c r="AO12" s="81"/>
      <c r="AP12" s="81">
        <f>COUNTIF(E12:AF12,"HS")</f>
        <v>0</v>
      </c>
      <c r="AQ12" s="95"/>
      <c r="AR12" s="77"/>
      <c r="AS12" s="64"/>
      <c r="AT12" s="64">
        <f>COUNTIF(G12:AG12,"jdf")</f>
        <v>0</v>
      </c>
      <c r="AU12" s="90"/>
      <c r="AV12" s="118">
        <f ca="1">jaunesNum(B12:AG12)</f>
        <v>0</v>
      </c>
      <c r="AW12" s="120">
        <f>COUNTIF(G12:AI12,"RF")+'Aout 2020'!AX12</f>
        <v>0</v>
      </c>
      <c r="AX12" s="162">
        <f t="shared" ca="1" si="10"/>
        <v>0</v>
      </c>
      <c r="AY12" s="92"/>
      <c r="AZ12" s="81"/>
      <c r="BA12" s="81">
        <f>COUNTIF(K12:AK12,"FR")</f>
        <v>0</v>
      </c>
      <c r="BB12" s="167"/>
    </row>
    <row r="13" spans="1:710" ht="12" customHeight="1" thickBot="1" x14ac:dyDescent="0.3">
      <c r="A13" s="32" t="s">
        <v>39</v>
      </c>
      <c r="B13" s="132">
        <v>7</v>
      </c>
      <c r="C13" s="149"/>
      <c r="D13" s="39">
        <v>7</v>
      </c>
      <c r="E13" s="39">
        <v>7</v>
      </c>
      <c r="F13" s="39">
        <v>7</v>
      </c>
      <c r="G13" s="39">
        <v>7</v>
      </c>
      <c r="H13" s="39" t="s">
        <v>56</v>
      </c>
      <c r="I13" s="39" t="s">
        <v>56</v>
      </c>
      <c r="J13" s="39">
        <v>7</v>
      </c>
      <c r="K13" s="39">
        <v>7</v>
      </c>
      <c r="L13" s="39">
        <v>7</v>
      </c>
      <c r="M13" s="39">
        <v>7</v>
      </c>
      <c r="N13" s="39">
        <v>7</v>
      </c>
      <c r="O13" s="39" t="s">
        <v>56</v>
      </c>
      <c r="P13" s="39" t="s">
        <v>56</v>
      </c>
      <c r="Q13" s="39">
        <v>7</v>
      </c>
      <c r="R13" s="39">
        <v>7</v>
      </c>
      <c r="S13" s="39">
        <v>7</v>
      </c>
      <c r="T13" s="39">
        <v>7</v>
      </c>
      <c r="U13" s="39">
        <v>7</v>
      </c>
      <c r="V13" s="39" t="s">
        <v>56</v>
      </c>
      <c r="W13" s="39" t="s">
        <v>56</v>
      </c>
      <c r="X13" s="39">
        <v>7</v>
      </c>
      <c r="Y13" s="39">
        <v>7</v>
      </c>
      <c r="Z13" s="39">
        <v>7</v>
      </c>
      <c r="AA13" s="39">
        <v>7</v>
      </c>
      <c r="AB13" s="39">
        <v>7</v>
      </c>
      <c r="AC13" s="39" t="s">
        <v>56</v>
      </c>
      <c r="AD13" s="39" t="s">
        <v>56</v>
      </c>
      <c r="AE13" s="39">
        <v>7</v>
      </c>
      <c r="AF13" s="39">
        <v>7</v>
      </c>
      <c r="AG13" s="39">
        <v>7</v>
      </c>
      <c r="AH13" s="123"/>
      <c r="AI13" s="187">
        <f>COUNTIF(D13:AG13,"RTT")+'Aout 2020'!AJ13</f>
        <v>0</v>
      </c>
      <c r="AJ13" s="178">
        <f t="shared" si="8"/>
        <v>15</v>
      </c>
      <c r="AK13" s="92">
        <f>COUNTIF(D13:AG13,"CA")+'Aout 2020'!AL13</f>
        <v>0</v>
      </c>
      <c r="AL13" s="167">
        <f t="shared" si="9"/>
        <v>25</v>
      </c>
      <c r="AM13" s="310"/>
      <c r="AN13" s="92"/>
      <c r="AO13" s="81"/>
      <c r="AP13" s="81">
        <f>COUNTIF(E13:AF13,"HS")</f>
        <v>0</v>
      </c>
      <c r="AQ13" s="95"/>
      <c r="AR13" s="77"/>
      <c r="AS13" s="64"/>
      <c r="AT13" s="64">
        <f>COUNTIF(G13:AG13,"jdf")</f>
        <v>0</v>
      </c>
      <c r="AU13" s="90"/>
      <c r="AV13" s="118">
        <f ca="1">jaunesNum(B13:AG13)</f>
        <v>0</v>
      </c>
      <c r="AW13" s="120">
        <f>COUNTIF(G13:AI13,"RF")+'Aout 2020'!AX13</f>
        <v>0</v>
      </c>
      <c r="AX13" s="162">
        <f t="shared" ca="1" si="10"/>
        <v>0</v>
      </c>
      <c r="AY13" s="92"/>
      <c r="AZ13" s="81"/>
      <c r="BA13" s="81">
        <f>COUNTIF(K13:AK13,"FR")</f>
        <v>0</v>
      </c>
      <c r="BB13" s="167"/>
    </row>
    <row r="14" spans="1:710" ht="1.5" customHeight="1" thickBot="1" x14ac:dyDescent="0.3">
      <c r="A14" s="13"/>
      <c r="B14" s="46"/>
      <c r="C14" s="150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123"/>
      <c r="AI14" s="187">
        <f>COUNTIF(D14:AG14,"RTT")+'Aout 2020'!AJ14</f>
        <v>0</v>
      </c>
      <c r="AJ14" s="178"/>
      <c r="AK14" s="92">
        <f>COUNTIF(D14:AG14,"CA")+'Aout 2020'!AL14</f>
        <v>0</v>
      </c>
      <c r="AL14" s="167"/>
      <c r="AM14" s="310"/>
      <c r="AN14" s="92"/>
      <c r="AO14" s="81"/>
      <c r="AP14" s="81"/>
      <c r="AQ14" s="95"/>
      <c r="AR14" s="77"/>
      <c r="AS14" s="64"/>
      <c r="AT14" s="64"/>
      <c r="AU14" s="90"/>
      <c r="AV14" s="118"/>
      <c r="AW14" s="120">
        <f>COUNTIF(G14:AI14,"RF")+'Aout 2020'!AX14</f>
        <v>0</v>
      </c>
      <c r="AX14" s="163"/>
      <c r="AY14" s="92"/>
      <c r="AZ14" s="81"/>
      <c r="BA14" s="81"/>
      <c r="BB14" s="167"/>
    </row>
    <row r="15" spans="1:710" ht="12" customHeight="1" thickBot="1" x14ac:dyDescent="0.3">
      <c r="A15" s="33" t="s">
        <v>40</v>
      </c>
      <c r="B15" s="134">
        <v>8</v>
      </c>
      <c r="C15" s="145"/>
      <c r="D15" s="39">
        <v>8</v>
      </c>
      <c r="E15" s="39">
        <v>8</v>
      </c>
      <c r="F15" s="39">
        <v>8</v>
      </c>
      <c r="G15" s="39">
        <v>8</v>
      </c>
      <c r="H15" s="39" t="s">
        <v>56</v>
      </c>
      <c r="I15" s="39" t="s">
        <v>56</v>
      </c>
      <c r="J15" s="39">
        <v>8</v>
      </c>
      <c r="K15" s="39">
        <v>8</v>
      </c>
      <c r="L15" s="39">
        <v>8</v>
      </c>
      <c r="M15" s="39">
        <v>8</v>
      </c>
      <c r="N15" s="39">
        <v>8</v>
      </c>
      <c r="O15" s="39" t="s">
        <v>56</v>
      </c>
      <c r="P15" s="39" t="s">
        <v>56</v>
      </c>
      <c r="Q15" s="39">
        <v>8</v>
      </c>
      <c r="R15" s="39">
        <v>8</v>
      </c>
      <c r="S15" s="39">
        <v>8</v>
      </c>
      <c r="T15" s="39">
        <v>8</v>
      </c>
      <c r="U15" s="39">
        <v>8</v>
      </c>
      <c r="V15" s="39" t="s">
        <v>56</v>
      </c>
      <c r="W15" s="39" t="s">
        <v>56</v>
      </c>
      <c r="X15" s="39">
        <v>8</v>
      </c>
      <c r="Y15" s="39">
        <v>8</v>
      </c>
      <c r="Z15" s="39">
        <v>8</v>
      </c>
      <c r="AA15" s="39">
        <v>8</v>
      </c>
      <c r="AB15" s="39">
        <v>8</v>
      </c>
      <c r="AC15" s="39" t="s">
        <v>56</v>
      </c>
      <c r="AD15" s="39" t="s">
        <v>56</v>
      </c>
      <c r="AE15" s="39">
        <v>8</v>
      </c>
      <c r="AF15" s="39">
        <v>8</v>
      </c>
      <c r="AG15" s="39">
        <v>8</v>
      </c>
      <c r="AH15" s="123"/>
      <c r="AI15" s="187">
        <f>COUNTIF(D15:AG15,"RTT")+'Aout 2020'!AJ15</f>
        <v>0</v>
      </c>
      <c r="AJ15" s="178">
        <f t="shared" si="8"/>
        <v>15</v>
      </c>
      <c r="AK15" s="92">
        <f>COUNTIF(D15:AG15,"CA")+'Aout 2020'!AL15</f>
        <v>0</v>
      </c>
      <c r="AL15" s="167">
        <f t="shared" si="9"/>
        <v>25</v>
      </c>
      <c r="AM15" s="310"/>
      <c r="AN15" s="92"/>
      <c r="AO15" s="81"/>
      <c r="AP15" s="81">
        <f t="shared" ref="AP15:AP24" si="15">COUNTIF(E15:AF15,"HS")</f>
        <v>0</v>
      </c>
      <c r="AQ15" s="95"/>
      <c r="AR15" s="77"/>
      <c r="AS15" s="64"/>
      <c r="AT15" s="64">
        <f t="shared" ref="AT15:AT24" si="16">COUNTIF(G15:AG15,"jdf")</f>
        <v>0</v>
      </c>
      <c r="AU15" s="90"/>
      <c r="AV15" s="118">
        <f t="shared" ref="AV15:AV24" ca="1" si="17">jaunesNum(B15:AG15)</f>
        <v>0</v>
      </c>
      <c r="AW15" s="120">
        <f>COUNTIF(G15:AI15,"RF")+'Aout 2020'!AX15</f>
        <v>0</v>
      </c>
      <c r="AX15" s="162">
        <f t="shared" ca="1" si="10"/>
        <v>0</v>
      </c>
      <c r="AY15" s="92"/>
      <c r="AZ15" s="81"/>
      <c r="BA15" s="81">
        <f t="shared" ref="BA15:BA24" si="18">COUNTIF(K15:AK15,"FR")</f>
        <v>0</v>
      </c>
      <c r="BB15" s="167"/>
    </row>
    <row r="16" spans="1:710" ht="12" customHeight="1" x14ac:dyDescent="0.25">
      <c r="A16" s="271" t="s">
        <v>41</v>
      </c>
      <c r="B16" s="134">
        <v>9</v>
      </c>
      <c r="C16" s="149"/>
      <c r="D16" s="39" t="str">
        <f t="shared" ref="D16:AG16" si="19">IF(OR(WEEKDAY(D3,2)=6,WEEKDAY(D3,2)=7,WEEKDAY(D3,2)=2),"RH","")</f>
        <v>RH</v>
      </c>
      <c r="E16" s="39" t="str">
        <f t="shared" si="19"/>
        <v/>
      </c>
      <c r="F16" s="39" t="str">
        <f t="shared" si="19"/>
        <v/>
      </c>
      <c r="G16" s="39" t="str">
        <f t="shared" si="19"/>
        <v/>
      </c>
      <c r="H16" s="39" t="str">
        <f t="shared" si="19"/>
        <v>RH</v>
      </c>
      <c r="I16" s="39" t="str">
        <f t="shared" si="19"/>
        <v>RH</v>
      </c>
      <c r="J16" s="39" t="str">
        <f t="shared" si="19"/>
        <v/>
      </c>
      <c r="K16" s="39" t="str">
        <f t="shared" si="19"/>
        <v>RH</v>
      </c>
      <c r="L16" s="39" t="str">
        <f t="shared" si="19"/>
        <v/>
      </c>
      <c r="M16" s="39" t="str">
        <f t="shared" si="19"/>
        <v/>
      </c>
      <c r="N16" s="39" t="str">
        <f t="shared" si="19"/>
        <v/>
      </c>
      <c r="O16" s="39" t="str">
        <f t="shared" si="19"/>
        <v>RH</v>
      </c>
      <c r="P16" s="39" t="str">
        <f t="shared" si="19"/>
        <v>RH</v>
      </c>
      <c r="Q16" s="39" t="str">
        <f t="shared" si="19"/>
        <v/>
      </c>
      <c r="R16" s="39" t="str">
        <f t="shared" si="19"/>
        <v>RH</v>
      </c>
      <c r="S16" s="39" t="str">
        <f t="shared" si="19"/>
        <v/>
      </c>
      <c r="T16" s="39" t="str">
        <f t="shared" si="19"/>
        <v/>
      </c>
      <c r="U16" s="39" t="str">
        <f t="shared" si="19"/>
        <v/>
      </c>
      <c r="V16" s="39" t="str">
        <f t="shared" si="19"/>
        <v>RH</v>
      </c>
      <c r="W16" s="39" t="str">
        <f t="shared" si="19"/>
        <v>RH</v>
      </c>
      <c r="X16" s="39" t="str">
        <f t="shared" si="19"/>
        <v/>
      </c>
      <c r="Y16" s="39" t="str">
        <f t="shared" si="19"/>
        <v>RH</v>
      </c>
      <c r="Z16" s="39" t="str">
        <f t="shared" si="19"/>
        <v/>
      </c>
      <c r="AA16" s="39" t="str">
        <f t="shared" si="19"/>
        <v/>
      </c>
      <c r="AB16" s="39" t="str">
        <f t="shared" si="19"/>
        <v/>
      </c>
      <c r="AC16" s="39" t="str">
        <f t="shared" si="19"/>
        <v>RH</v>
      </c>
      <c r="AD16" s="39" t="str">
        <f t="shared" si="19"/>
        <v>RH</v>
      </c>
      <c r="AE16" s="39" t="str">
        <f t="shared" si="19"/>
        <v/>
      </c>
      <c r="AF16" s="39" t="str">
        <f t="shared" si="19"/>
        <v>RH</v>
      </c>
      <c r="AG16" s="39" t="str">
        <f t="shared" si="19"/>
        <v/>
      </c>
      <c r="AH16" s="123"/>
      <c r="AI16" s="187">
        <f>COUNTIF(D16:AG16,"RTT")+'Aout 2020'!AJ16</f>
        <v>0</v>
      </c>
      <c r="AJ16" s="178">
        <f t="shared" si="8"/>
        <v>15</v>
      </c>
      <c r="AK16" s="92">
        <f>COUNTIF(D16:AG16,"CA")+'Aout 2020'!AL16</f>
        <v>0</v>
      </c>
      <c r="AL16" s="167">
        <f t="shared" si="9"/>
        <v>25</v>
      </c>
      <c r="AM16" s="310"/>
      <c r="AN16" s="92"/>
      <c r="AO16" s="81"/>
      <c r="AP16" s="81">
        <f t="shared" si="15"/>
        <v>0</v>
      </c>
      <c r="AQ16" s="95"/>
      <c r="AR16" s="77"/>
      <c r="AS16" s="64"/>
      <c r="AT16" s="64">
        <f t="shared" si="16"/>
        <v>0</v>
      </c>
      <c r="AU16" s="90"/>
      <c r="AV16" s="118">
        <f t="shared" ca="1" si="17"/>
        <v>0</v>
      </c>
      <c r="AW16" s="120">
        <f>COUNTIF(G16:AI16,"RF")+'Aout 2020'!AX16</f>
        <v>0</v>
      </c>
      <c r="AX16" s="162">
        <f t="shared" ca="1" si="10"/>
        <v>0</v>
      </c>
      <c r="AY16" s="92"/>
      <c r="AZ16" s="81"/>
      <c r="BA16" s="81">
        <f t="shared" si="18"/>
        <v>0</v>
      </c>
      <c r="BB16" s="167"/>
    </row>
    <row r="17" spans="1:54" ht="12" customHeight="1" x14ac:dyDescent="0.25">
      <c r="A17" s="272"/>
      <c r="B17" s="134">
        <v>10</v>
      </c>
      <c r="C17" s="145"/>
      <c r="D17" s="39" t="str">
        <f t="shared" ref="D17:AG17" si="20">IF(OR(WEEKDAY(D3,2)=6,WEEKDAY(D3,2)=7),"RH","")</f>
        <v/>
      </c>
      <c r="E17" s="39" t="str">
        <f t="shared" si="20"/>
        <v/>
      </c>
      <c r="F17" s="39" t="str">
        <f t="shared" si="20"/>
        <v/>
      </c>
      <c r="G17" s="39" t="str">
        <f t="shared" si="20"/>
        <v/>
      </c>
      <c r="H17" s="39" t="str">
        <f t="shared" si="20"/>
        <v>RH</v>
      </c>
      <c r="I17" s="39" t="str">
        <f t="shared" si="20"/>
        <v>RH</v>
      </c>
      <c r="J17" s="39" t="str">
        <f t="shared" si="20"/>
        <v/>
      </c>
      <c r="K17" s="39" t="str">
        <f t="shared" si="20"/>
        <v/>
      </c>
      <c r="L17" s="39" t="str">
        <f t="shared" si="20"/>
        <v/>
      </c>
      <c r="M17" s="39" t="str">
        <f t="shared" si="20"/>
        <v/>
      </c>
      <c r="N17" s="39" t="str">
        <f t="shared" si="20"/>
        <v/>
      </c>
      <c r="O17" s="39" t="str">
        <f t="shared" si="20"/>
        <v>RH</v>
      </c>
      <c r="P17" s="39" t="str">
        <f t="shared" si="20"/>
        <v>RH</v>
      </c>
      <c r="Q17" s="39" t="str">
        <f t="shared" si="20"/>
        <v/>
      </c>
      <c r="R17" s="39" t="str">
        <f t="shared" si="20"/>
        <v/>
      </c>
      <c r="S17" s="39" t="str">
        <f t="shared" si="20"/>
        <v/>
      </c>
      <c r="T17" s="39" t="str">
        <f t="shared" si="20"/>
        <v/>
      </c>
      <c r="U17" s="39" t="str">
        <f t="shared" si="20"/>
        <v/>
      </c>
      <c r="V17" s="39" t="str">
        <f t="shared" si="20"/>
        <v>RH</v>
      </c>
      <c r="W17" s="39" t="str">
        <f t="shared" si="20"/>
        <v>RH</v>
      </c>
      <c r="X17" s="39" t="str">
        <f t="shared" si="20"/>
        <v/>
      </c>
      <c r="Y17" s="39" t="str">
        <f t="shared" si="20"/>
        <v/>
      </c>
      <c r="Z17" s="39" t="str">
        <f t="shared" si="20"/>
        <v/>
      </c>
      <c r="AA17" s="39" t="str">
        <f t="shared" si="20"/>
        <v/>
      </c>
      <c r="AB17" s="39" t="str">
        <f t="shared" si="20"/>
        <v/>
      </c>
      <c r="AC17" s="39" t="str">
        <f t="shared" si="20"/>
        <v>RH</v>
      </c>
      <c r="AD17" s="39" t="str">
        <f t="shared" si="20"/>
        <v>RH</v>
      </c>
      <c r="AE17" s="39" t="str">
        <f t="shared" si="20"/>
        <v/>
      </c>
      <c r="AF17" s="39" t="str">
        <f t="shared" si="20"/>
        <v/>
      </c>
      <c r="AG17" s="39" t="str">
        <f t="shared" si="20"/>
        <v/>
      </c>
      <c r="AH17" s="123"/>
      <c r="AI17" s="187">
        <f>COUNTIF(D17:AG17,"RTT")+'Aout 2020'!AJ17</f>
        <v>0</v>
      </c>
      <c r="AJ17" s="178">
        <f t="shared" si="8"/>
        <v>15</v>
      </c>
      <c r="AK17" s="92">
        <f>COUNTIF(D17:AG17,"CA")+'Aout 2020'!AL17</f>
        <v>0</v>
      </c>
      <c r="AL17" s="167">
        <f t="shared" si="9"/>
        <v>25</v>
      </c>
      <c r="AM17" s="310"/>
      <c r="AN17" s="92"/>
      <c r="AO17" s="81"/>
      <c r="AP17" s="81">
        <f t="shared" si="15"/>
        <v>0</v>
      </c>
      <c r="AQ17" s="95"/>
      <c r="AR17" s="77"/>
      <c r="AS17" s="64"/>
      <c r="AT17" s="64">
        <f t="shared" si="16"/>
        <v>0</v>
      </c>
      <c r="AU17" s="90"/>
      <c r="AV17" s="118">
        <f t="shared" ca="1" si="17"/>
        <v>0</v>
      </c>
      <c r="AW17" s="120">
        <f>COUNTIF(G17:AI17,"RF")+'Aout 2020'!AX17</f>
        <v>0</v>
      </c>
      <c r="AX17" s="162">
        <f t="shared" ca="1" si="10"/>
        <v>0</v>
      </c>
      <c r="AY17" s="92"/>
      <c r="AZ17" s="81"/>
      <c r="BA17" s="81">
        <f t="shared" si="18"/>
        <v>0</v>
      </c>
      <c r="BB17" s="167"/>
    </row>
    <row r="18" spans="1:54" ht="12" customHeight="1" x14ac:dyDescent="0.25">
      <c r="A18" s="272"/>
      <c r="B18" s="134">
        <v>11</v>
      </c>
      <c r="C18" s="145"/>
      <c r="D18" s="39" t="str">
        <f t="shared" ref="D18:AG18" si="21">IF(OR(WEEKDAY(D3,2)=6,WEEKDAY(D3,2)=7,WEEKDAY(D3,2)=1),"RH","")</f>
        <v/>
      </c>
      <c r="E18" s="39" t="str">
        <f t="shared" si="21"/>
        <v/>
      </c>
      <c r="F18" s="39" t="str">
        <f t="shared" si="21"/>
        <v/>
      </c>
      <c r="G18" s="39" t="str">
        <f t="shared" si="21"/>
        <v/>
      </c>
      <c r="H18" s="39" t="str">
        <f t="shared" si="21"/>
        <v>RH</v>
      </c>
      <c r="I18" s="39" t="str">
        <f t="shared" si="21"/>
        <v>RH</v>
      </c>
      <c r="J18" s="39" t="str">
        <f t="shared" si="21"/>
        <v>RH</v>
      </c>
      <c r="K18" s="39" t="str">
        <f t="shared" si="21"/>
        <v/>
      </c>
      <c r="L18" s="39" t="str">
        <f t="shared" si="21"/>
        <v/>
      </c>
      <c r="M18" s="39" t="str">
        <f t="shared" si="21"/>
        <v/>
      </c>
      <c r="N18" s="39" t="str">
        <f t="shared" si="21"/>
        <v/>
      </c>
      <c r="O18" s="39" t="str">
        <f t="shared" si="21"/>
        <v>RH</v>
      </c>
      <c r="P18" s="39" t="str">
        <f t="shared" si="21"/>
        <v>RH</v>
      </c>
      <c r="Q18" s="39" t="str">
        <f t="shared" si="21"/>
        <v>RH</v>
      </c>
      <c r="R18" s="39" t="str">
        <f t="shared" si="21"/>
        <v/>
      </c>
      <c r="S18" s="39" t="str">
        <f t="shared" si="21"/>
        <v/>
      </c>
      <c r="T18" s="39" t="str">
        <f t="shared" si="21"/>
        <v/>
      </c>
      <c r="U18" s="39" t="str">
        <f t="shared" si="21"/>
        <v/>
      </c>
      <c r="V18" s="39" t="str">
        <f t="shared" si="21"/>
        <v>RH</v>
      </c>
      <c r="W18" s="39" t="str">
        <f t="shared" si="21"/>
        <v>RH</v>
      </c>
      <c r="X18" s="39" t="str">
        <f t="shared" si="21"/>
        <v>RH</v>
      </c>
      <c r="Y18" s="39" t="str">
        <f t="shared" si="21"/>
        <v/>
      </c>
      <c r="Z18" s="39" t="str">
        <f t="shared" si="21"/>
        <v/>
      </c>
      <c r="AA18" s="39" t="str">
        <f t="shared" si="21"/>
        <v/>
      </c>
      <c r="AB18" s="39" t="str">
        <f t="shared" si="21"/>
        <v/>
      </c>
      <c r="AC18" s="39" t="str">
        <f t="shared" si="21"/>
        <v>RH</v>
      </c>
      <c r="AD18" s="39" t="str">
        <f t="shared" si="21"/>
        <v>RH</v>
      </c>
      <c r="AE18" s="39" t="str">
        <f t="shared" si="21"/>
        <v>RH</v>
      </c>
      <c r="AF18" s="39" t="str">
        <f t="shared" si="21"/>
        <v/>
      </c>
      <c r="AG18" s="39" t="str">
        <f t="shared" si="21"/>
        <v/>
      </c>
      <c r="AH18" s="123"/>
      <c r="AI18" s="187">
        <f>COUNTIF(D18:AG18,"RTT")+'Aout 2020'!AJ18</f>
        <v>0</v>
      </c>
      <c r="AJ18" s="178">
        <f t="shared" si="8"/>
        <v>15</v>
      </c>
      <c r="AK18" s="92">
        <f>COUNTIF(D18:AG18,"CA")+'Aout 2020'!AL18</f>
        <v>0</v>
      </c>
      <c r="AL18" s="167">
        <f t="shared" si="9"/>
        <v>25</v>
      </c>
      <c r="AM18" s="310"/>
      <c r="AN18" s="92"/>
      <c r="AO18" s="81"/>
      <c r="AP18" s="81">
        <f t="shared" si="15"/>
        <v>0</v>
      </c>
      <c r="AQ18" s="95"/>
      <c r="AR18" s="77"/>
      <c r="AS18" s="64"/>
      <c r="AT18" s="64">
        <f t="shared" si="16"/>
        <v>0</v>
      </c>
      <c r="AU18" s="90"/>
      <c r="AV18" s="118">
        <f t="shared" ca="1" si="17"/>
        <v>0</v>
      </c>
      <c r="AW18" s="120">
        <f>COUNTIF(G18:AI18,"RF")+'Aout 2020'!AX18</f>
        <v>0</v>
      </c>
      <c r="AX18" s="162">
        <f t="shared" ca="1" si="10"/>
        <v>0</v>
      </c>
      <c r="AY18" s="92"/>
      <c r="AZ18" s="81"/>
      <c r="BA18" s="81">
        <f t="shared" si="18"/>
        <v>0</v>
      </c>
      <c r="BB18" s="167"/>
    </row>
    <row r="19" spans="1:54" ht="12" customHeight="1" x14ac:dyDescent="0.25">
      <c r="A19" s="273" t="s">
        <v>42</v>
      </c>
      <c r="B19" s="134"/>
      <c r="C19" s="145"/>
      <c r="D19" s="39" t="str">
        <f t="shared" ref="D19:AG19" si="22">IF(OR(WEEKDAY(D3,2)=6,WEEKDAY(D3,2)=7,WEEKDAY(D3,2)=1),"RH","")</f>
        <v/>
      </c>
      <c r="E19" s="39" t="str">
        <f t="shared" si="22"/>
        <v/>
      </c>
      <c r="F19" s="39" t="str">
        <f t="shared" si="22"/>
        <v/>
      </c>
      <c r="G19" s="39" t="str">
        <f t="shared" si="22"/>
        <v/>
      </c>
      <c r="H19" s="39" t="str">
        <f t="shared" si="22"/>
        <v>RH</v>
      </c>
      <c r="I19" s="39" t="str">
        <f t="shared" si="22"/>
        <v>RH</v>
      </c>
      <c r="J19" s="39" t="str">
        <f t="shared" si="22"/>
        <v>RH</v>
      </c>
      <c r="K19" s="39" t="str">
        <f t="shared" si="22"/>
        <v/>
      </c>
      <c r="L19" s="39" t="str">
        <f t="shared" si="22"/>
        <v/>
      </c>
      <c r="M19" s="39" t="str">
        <f t="shared" si="22"/>
        <v/>
      </c>
      <c r="N19" s="39" t="str">
        <f t="shared" si="22"/>
        <v/>
      </c>
      <c r="O19" s="39" t="str">
        <f t="shared" si="22"/>
        <v>RH</v>
      </c>
      <c r="P19" s="39" t="str">
        <f t="shared" si="22"/>
        <v>RH</v>
      </c>
      <c r="Q19" s="39" t="str">
        <f t="shared" si="22"/>
        <v>RH</v>
      </c>
      <c r="R19" s="39" t="str">
        <f t="shared" si="22"/>
        <v/>
      </c>
      <c r="S19" s="39" t="str">
        <f t="shared" si="22"/>
        <v/>
      </c>
      <c r="T19" s="39" t="str">
        <f t="shared" si="22"/>
        <v/>
      </c>
      <c r="U19" s="39" t="str">
        <f t="shared" si="22"/>
        <v/>
      </c>
      <c r="V19" s="39" t="str">
        <f t="shared" si="22"/>
        <v>RH</v>
      </c>
      <c r="W19" s="39" t="str">
        <f t="shared" si="22"/>
        <v>RH</v>
      </c>
      <c r="X19" s="39" t="str">
        <f t="shared" si="22"/>
        <v>RH</v>
      </c>
      <c r="Y19" s="39" t="str">
        <f t="shared" si="22"/>
        <v/>
      </c>
      <c r="Z19" s="39" t="str">
        <f t="shared" si="22"/>
        <v/>
      </c>
      <c r="AA19" s="39" t="str">
        <f t="shared" si="22"/>
        <v/>
      </c>
      <c r="AB19" s="39" t="str">
        <f t="shared" si="22"/>
        <v/>
      </c>
      <c r="AC19" s="39" t="str">
        <f t="shared" si="22"/>
        <v>RH</v>
      </c>
      <c r="AD19" s="39" t="str">
        <f t="shared" si="22"/>
        <v>RH</v>
      </c>
      <c r="AE19" s="39" t="str">
        <f t="shared" si="22"/>
        <v>RH</v>
      </c>
      <c r="AF19" s="39" t="str">
        <f t="shared" si="22"/>
        <v/>
      </c>
      <c r="AG19" s="39" t="str">
        <f t="shared" si="22"/>
        <v/>
      </c>
      <c r="AH19" s="123"/>
      <c r="AI19" s="187">
        <f>COUNTIF(D19:AG19,"RTT")+'Aout 2020'!AJ19</f>
        <v>0</v>
      </c>
      <c r="AJ19" s="178">
        <f t="shared" si="8"/>
        <v>15</v>
      </c>
      <c r="AK19" s="92">
        <f>COUNTIF(D19:AG19,"CA")+'Aout 2020'!AL19</f>
        <v>0</v>
      </c>
      <c r="AL19" s="167">
        <f t="shared" si="9"/>
        <v>25</v>
      </c>
      <c r="AM19" s="310"/>
      <c r="AN19" s="92"/>
      <c r="AO19" s="81"/>
      <c r="AP19" s="81">
        <f t="shared" si="15"/>
        <v>0</v>
      </c>
      <c r="AQ19" s="95"/>
      <c r="AR19" s="77"/>
      <c r="AS19" s="64"/>
      <c r="AT19" s="64">
        <f t="shared" si="16"/>
        <v>0</v>
      </c>
      <c r="AU19" s="90"/>
      <c r="AV19" s="118">
        <f t="shared" ca="1" si="17"/>
        <v>0</v>
      </c>
      <c r="AW19" s="120">
        <f>COUNTIF(G19:AI19,"RF")+'Aout 2020'!AX19</f>
        <v>0</v>
      </c>
      <c r="AX19" s="162">
        <f t="shared" ca="1" si="10"/>
        <v>0</v>
      </c>
      <c r="AY19" s="92"/>
      <c r="AZ19" s="81"/>
      <c r="BA19" s="81">
        <f t="shared" si="18"/>
        <v>0</v>
      </c>
      <c r="BB19" s="167"/>
    </row>
    <row r="20" spans="1:54" ht="12" customHeight="1" x14ac:dyDescent="0.25">
      <c r="A20" s="274"/>
      <c r="B20" s="134"/>
      <c r="C20" s="149"/>
      <c r="D20" s="39"/>
      <c r="E20" s="39" t="s">
        <v>92</v>
      </c>
      <c r="F20" s="39" t="str">
        <f t="shared" ref="F20:AF20" si="23">IF(OR(WEEKDAY(F3,2)=6,WEEKDAY(F3,2)=7,WEEKDAY(F3,2)=3),"RH","")</f>
        <v/>
      </c>
      <c r="G20" s="39" t="str">
        <f t="shared" si="23"/>
        <v/>
      </c>
      <c r="H20" s="39" t="str">
        <f t="shared" si="23"/>
        <v>RH</v>
      </c>
      <c r="I20" s="39" t="str">
        <f t="shared" si="23"/>
        <v>RH</v>
      </c>
      <c r="J20" s="39" t="str">
        <f t="shared" si="23"/>
        <v/>
      </c>
      <c r="K20" s="39" t="str">
        <f t="shared" si="23"/>
        <v/>
      </c>
      <c r="L20" s="39" t="s">
        <v>92</v>
      </c>
      <c r="M20" s="39" t="str">
        <f t="shared" si="23"/>
        <v/>
      </c>
      <c r="N20" s="39" t="str">
        <f t="shared" si="23"/>
        <v/>
      </c>
      <c r="O20" s="39" t="str">
        <f t="shared" si="23"/>
        <v>RH</v>
      </c>
      <c r="P20" s="39" t="str">
        <f t="shared" si="23"/>
        <v>RH</v>
      </c>
      <c r="Q20" s="39" t="str">
        <f t="shared" si="23"/>
        <v/>
      </c>
      <c r="R20" s="39" t="str">
        <f t="shared" si="23"/>
        <v/>
      </c>
      <c r="S20" s="39" t="s">
        <v>92</v>
      </c>
      <c r="T20" s="39" t="str">
        <f t="shared" si="23"/>
        <v/>
      </c>
      <c r="U20" s="39" t="str">
        <f t="shared" si="23"/>
        <v/>
      </c>
      <c r="V20" s="39" t="str">
        <f t="shared" si="23"/>
        <v>RH</v>
      </c>
      <c r="W20" s="39" t="str">
        <f t="shared" si="23"/>
        <v>RH</v>
      </c>
      <c r="X20" s="39" t="str">
        <f t="shared" si="23"/>
        <v/>
      </c>
      <c r="Y20" s="39" t="str">
        <f t="shared" si="23"/>
        <v/>
      </c>
      <c r="Z20" s="39" t="s">
        <v>92</v>
      </c>
      <c r="AA20" s="39" t="str">
        <f t="shared" si="23"/>
        <v/>
      </c>
      <c r="AB20" s="39" t="str">
        <f t="shared" si="23"/>
        <v/>
      </c>
      <c r="AC20" s="39" t="str">
        <f t="shared" si="23"/>
        <v>RH</v>
      </c>
      <c r="AD20" s="39" t="str">
        <f t="shared" si="23"/>
        <v>RH</v>
      </c>
      <c r="AE20" s="39" t="str">
        <f t="shared" si="23"/>
        <v/>
      </c>
      <c r="AF20" s="39" t="str">
        <f t="shared" si="23"/>
        <v/>
      </c>
      <c r="AG20" s="39" t="s">
        <v>92</v>
      </c>
      <c r="AH20" s="123"/>
      <c r="AI20" s="187">
        <f>COUNTIF(D20:AG20,"RTT")+'Aout 2020'!AJ20</f>
        <v>0</v>
      </c>
      <c r="AJ20" s="178">
        <f t="shared" si="8"/>
        <v>15</v>
      </c>
      <c r="AK20" s="92">
        <f>COUNTIF(D20:AG20,"CA")+'Aout 2020'!AL20</f>
        <v>0</v>
      </c>
      <c r="AL20" s="167">
        <f t="shared" si="9"/>
        <v>25</v>
      </c>
      <c r="AM20" s="310"/>
      <c r="AN20" s="92"/>
      <c r="AO20" s="81"/>
      <c r="AP20" s="81">
        <f t="shared" si="15"/>
        <v>0</v>
      </c>
      <c r="AQ20" s="95"/>
      <c r="AR20" s="77"/>
      <c r="AS20" s="64"/>
      <c r="AT20" s="64">
        <f t="shared" si="16"/>
        <v>0</v>
      </c>
      <c r="AU20" s="90"/>
      <c r="AV20" s="118">
        <f t="shared" ca="1" si="17"/>
        <v>0</v>
      </c>
      <c r="AW20" s="120">
        <f>COUNTIF(G20:AI20,"RF")+'Aout 2020'!AX20</f>
        <v>0</v>
      </c>
      <c r="AX20" s="162">
        <f t="shared" ca="1" si="10"/>
        <v>0</v>
      </c>
      <c r="AY20" s="92"/>
      <c r="AZ20" s="81"/>
      <c r="BA20" s="81">
        <f t="shared" si="18"/>
        <v>0</v>
      </c>
      <c r="BB20" s="167"/>
    </row>
    <row r="21" spans="1:54" ht="12" customHeight="1" x14ac:dyDescent="0.25">
      <c r="A21" s="275" t="s">
        <v>43</v>
      </c>
      <c r="B21" s="134"/>
      <c r="C21" s="145"/>
      <c r="D21" s="39" t="str">
        <f t="shared" ref="D21:AG21" si="24">IF(OR(WEEKDAY(D3,2)=6,WEEKDAY(D3,2)=7,WEEKDAY(D3,2)=1),"RH","")</f>
        <v/>
      </c>
      <c r="E21" s="39" t="str">
        <f t="shared" si="24"/>
        <v/>
      </c>
      <c r="F21" s="39" t="str">
        <f t="shared" si="24"/>
        <v/>
      </c>
      <c r="G21" s="39" t="str">
        <f t="shared" si="24"/>
        <v/>
      </c>
      <c r="H21" s="39" t="str">
        <f t="shared" si="24"/>
        <v>RH</v>
      </c>
      <c r="I21" s="39" t="str">
        <f t="shared" si="24"/>
        <v>RH</v>
      </c>
      <c r="J21" s="39" t="str">
        <f t="shared" si="24"/>
        <v>RH</v>
      </c>
      <c r="K21" s="39" t="str">
        <f t="shared" si="24"/>
        <v/>
      </c>
      <c r="L21" s="39" t="str">
        <f t="shared" si="24"/>
        <v/>
      </c>
      <c r="M21" s="39" t="str">
        <f t="shared" si="24"/>
        <v/>
      </c>
      <c r="N21" s="39" t="str">
        <f t="shared" si="24"/>
        <v/>
      </c>
      <c r="O21" s="39" t="str">
        <f t="shared" si="24"/>
        <v>RH</v>
      </c>
      <c r="P21" s="39" t="str">
        <f t="shared" si="24"/>
        <v>RH</v>
      </c>
      <c r="Q21" s="39" t="str">
        <f t="shared" si="24"/>
        <v>RH</v>
      </c>
      <c r="R21" s="39" t="str">
        <f t="shared" si="24"/>
        <v/>
      </c>
      <c r="S21" s="39" t="str">
        <f t="shared" si="24"/>
        <v/>
      </c>
      <c r="T21" s="39" t="str">
        <f t="shared" si="24"/>
        <v/>
      </c>
      <c r="U21" s="39" t="str">
        <f t="shared" si="24"/>
        <v/>
      </c>
      <c r="V21" s="39" t="str">
        <f t="shared" si="24"/>
        <v>RH</v>
      </c>
      <c r="W21" s="39" t="str">
        <f t="shared" si="24"/>
        <v>RH</v>
      </c>
      <c r="X21" s="39" t="str">
        <f t="shared" si="24"/>
        <v>RH</v>
      </c>
      <c r="Y21" s="39" t="str">
        <f t="shared" si="24"/>
        <v/>
      </c>
      <c r="Z21" s="39" t="str">
        <f t="shared" si="24"/>
        <v/>
      </c>
      <c r="AA21" s="39" t="str">
        <f t="shared" si="24"/>
        <v/>
      </c>
      <c r="AB21" s="39" t="str">
        <f t="shared" si="24"/>
        <v/>
      </c>
      <c r="AC21" s="39" t="str">
        <f t="shared" si="24"/>
        <v>RH</v>
      </c>
      <c r="AD21" s="39" t="str">
        <f t="shared" si="24"/>
        <v>RH</v>
      </c>
      <c r="AE21" s="39" t="str">
        <f t="shared" si="24"/>
        <v>RH</v>
      </c>
      <c r="AF21" s="39" t="str">
        <f t="shared" si="24"/>
        <v/>
      </c>
      <c r="AG21" s="39" t="str">
        <f t="shared" si="24"/>
        <v/>
      </c>
      <c r="AH21" s="123"/>
      <c r="AI21" s="187">
        <f>COUNTIF(D21:AG21,"RTT")+'Aout 2020'!AJ21</f>
        <v>0</v>
      </c>
      <c r="AJ21" s="178">
        <f t="shared" si="8"/>
        <v>15</v>
      </c>
      <c r="AK21" s="92">
        <f>COUNTIF(D21:AG21,"CA")+'Aout 2020'!AL21</f>
        <v>0</v>
      </c>
      <c r="AL21" s="167">
        <f t="shared" si="9"/>
        <v>25</v>
      </c>
      <c r="AM21" s="310"/>
      <c r="AN21" s="92"/>
      <c r="AO21" s="81"/>
      <c r="AP21" s="81">
        <f t="shared" si="15"/>
        <v>0</v>
      </c>
      <c r="AQ21" s="95"/>
      <c r="AR21" s="77"/>
      <c r="AS21" s="64"/>
      <c r="AT21" s="64">
        <f t="shared" si="16"/>
        <v>0</v>
      </c>
      <c r="AU21" s="90"/>
      <c r="AV21" s="118">
        <f t="shared" ca="1" si="17"/>
        <v>0</v>
      </c>
      <c r="AW21" s="120">
        <f>COUNTIF(G21:AI21,"RF")+'Aout 2020'!AX21</f>
        <v>0</v>
      </c>
      <c r="AX21" s="162">
        <f t="shared" ca="1" si="10"/>
        <v>0</v>
      </c>
      <c r="AY21" s="92"/>
      <c r="AZ21" s="81"/>
      <c r="BA21" s="81">
        <f t="shared" si="18"/>
        <v>0</v>
      </c>
      <c r="BB21" s="167"/>
    </row>
    <row r="22" spans="1:54" ht="12" customHeight="1" x14ac:dyDescent="0.25">
      <c r="A22" s="272"/>
      <c r="B22" s="134">
        <v>12</v>
      </c>
      <c r="C22" s="145"/>
      <c r="D22" s="39" t="str">
        <f t="shared" ref="D22:AG22" si="25">IF(OR(WEEKDAY(D3,2)=6,WEEKDAY(D3,2)=7,WEEKDAY(D3,2)=5),"RH","")</f>
        <v/>
      </c>
      <c r="E22" s="39" t="str">
        <f t="shared" si="25"/>
        <v/>
      </c>
      <c r="F22" s="39" t="str">
        <f t="shared" si="25"/>
        <v/>
      </c>
      <c r="G22" s="39" t="str">
        <f t="shared" si="25"/>
        <v>RH</v>
      </c>
      <c r="H22" s="39" t="str">
        <f t="shared" si="25"/>
        <v>RH</v>
      </c>
      <c r="I22" s="39" t="str">
        <f t="shared" si="25"/>
        <v>RH</v>
      </c>
      <c r="J22" s="39" t="str">
        <f t="shared" si="25"/>
        <v/>
      </c>
      <c r="K22" s="39" t="str">
        <f t="shared" si="25"/>
        <v/>
      </c>
      <c r="L22" s="39" t="str">
        <f t="shared" si="25"/>
        <v/>
      </c>
      <c r="M22" s="39" t="str">
        <f t="shared" si="25"/>
        <v/>
      </c>
      <c r="N22" s="39" t="str">
        <f t="shared" si="25"/>
        <v>RH</v>
      </c>
      <c r="O22" s="39" t="str">
        <f t="shared" si="25"/>
        <v>RH</v>
      </c>
      <c r="P22" s="39" t="str">
        <f t="shared" si="25"/>
        <v>RH</v>
      </c>
      <c r="Q22" s="39" t="str">
        <f t="shared" si="25"/>
        <v/>
      </c>
      <c r="R22" s="39" t="str">
        <f t="shared" si="25"/>
        <v/>
      </c>
      <c r="S22" s="39" t="str">
        <f t="shared" si="25"/>
        <v/>
      </c>
      <c r="T22" s="39" t="str">
        <f t="shared" si="25"/>
        <v/>
      </c>
      <c r="U22" s="39" t="str">
        <f t="shared" si="25"/>
        <v>RH</v>
      </c>
      <c r="V22" s="39" t="str">
        <f t="shared" si="25"/>
        <v>RH</v>
      </c>
      <c r="W22" s="39" t="str">
        <f t="shared" si="25"/>
        <v>RH</v>
      </c>
      <c r="X22" s="39" t="str">
        <f t="shared" si="25"/>
        <v/>
      </c>
      <c r="Y22" s="39" t="str">
        <f t="shared" si="25"/>
        <v/>
      </c>
      <c r="Z22" s="39" t="str">
        <f t="shared" si="25"/>
        <v/>
      </c>
      <c r="AA22" s="39" t="str">
        <f t="shared" si="25"/>
        <v/>
      </c>
      <c r="AB22" s="39" t="str">
        <f t="shared" si="25"/>
        <v>RH</v>
      </c>
      <c r="AC22" s="39" t="str">
        <f t="shared" si="25"/>
        <v>RH</v>
      </c>
      <c r="AD22" s="39" t="str">
        <f t="shared" si="25"/>
        <v>RH</v>
      </c>
      <c r="AE22" s="39" t="str">
        <f t="shared" si="25"/>
        <v/>
      </c>
      <c r="AF22" s="39" t="str">
        <f t="shared" si="25"/>
        <v/>
      </c>
      <c r="AG22" s="39" t="str">
        <f t="shared" si="25"/>
        <v/>
      </c>
      <c r="AH22" s="123"/>
      <c r="AI22" s="187">
        <f>COUNTIF(D22:AG22,"RTT")+'Aout 2020'!AJ22</f>
        <v>0</v>
      </c>
      <c r="AJ22" s="178">
        <f t="shared" si="8"/>
        <v>15</v>
      </c>
      <c r="AK22" s="92">
        <f>COUNTIF(D22:AG22,"CA")+'Aout 2020'!AL22</f>
        <v>0</v>
      </c>
      <c r="AL22" s="167">
        <f t="shared" si="9"/>
        <v>25</v>
      </c>
      <c r="AM22" s="310"/>
      <c r="AN22" s="92"/>
      <c r="AO22" s="81"/>
      <c r="AP22" s="81">
        <f t="shared" si="15"/>
        <v>0</v>
      </c>
      <c r="AQ22" s="95"/>
      <c r="AR22" s="77"/>
      <c r="AS22" s="64"/>
      <c r="AT22" s="64">
        <f t="shared" si="16"/>
        <v>0</v>
      </c>
      <c r="AU22" s="90"/>
      <c r="AV22" s="118">
        <f t="shared" ca="1" si="17"/>
        <v>0</v>
      </c>
      <c r="AW22" s="120">
        <f>COUNTIF(G22:AI22,"RF")+'Aout 2020'!AX22</f>
        <v>0</v>
      </c>
      <c r="AX22" s="162">
        <f t="shared" ca="1" si="10"/>
        <v>0</v>
      </c>
      <c r="AY22" s="92"/>
      <c r="AZ22" s="81"/>
      <c r="BA22" s="81">
        <f t="shared" si="18"/>
        <v>0</v>
      </c>
      <c r="BB22" s="167"/>
    </row>
    <row r="23" spans="1:54" ht="12" customHeight="1" x14ac:dyDescent="0.25">
      <c r="A23" s="272"/>
      <c r="B23" s="134"/>
      <c r="C23" s="145"/>
      <c r="D23" s="39" t="str">
        <f t="shared" ref="D23:AG23" si="26">IF(OR(WEEKDAY(D3,2)=6,WEEKDAY(D3,2)=7,WEEKDAY(D3,2)=1),"RH","")</f>
        <v/>
      </c>
      <c r="E23" s="39" t="str">
        <f t="shared" si="26"/>
        <v/>
      </c>
      <c r="F23" s="39" t="str">
        <f t="shared" si="26"/>
        <v/>
      </c>
      <c r="G23" s="39" t="str">
        <f t="shared" si="26"/>
        <v/>
      </c>
      <c r="H23" s="39" t="str">
        <f t="shared" si="26"/>
        <v>RH</v>
      </c>
      <c r="I23" s="39" t="str">
        <f t="shared" si="26"/>
        <v>RH</v>
      </c>
      <c r="J23" s="39" t="str">
        <f t="shared" si="26"/>
        <v>RH</v>
      </c>
      <c r="K23" s="39" t="str">
        <f t="shared" si="26"/>
        <v/>
      </c>
      <c r="L23" s="39" t="str">
        <f t="shared" si="26"/>
        <v/>
      </c>
      <c r="M23" s="39" t="str">
        <f t="shared" si="26"/>
        <v/>
      </c>
      <c r="N23" s="39" t="str">
        <f t="shared" si="26"/>
        <v/>
      </c>
      <c r="O23" s="39" t="str">
        <f t="shared" si="26"/>
        <v>RH</v>
      </c>
      <c r="P23" s="39" t="str">
        <f t="shared" si="26"/>
        <v>RH</v>
      </c>
      <c r="Q23" s="39" t="str">
        <f t="shared" si="26"/>
        <v>RH</v>
      </c>
      <c r="R23" s="39" t="str">
        <f t="shared" si="26"/>
        <v/>
      </c>
      <c r="S23" s="39" t="str">
        <f t="shared" si="26"/>
        <v/>
      </c>
      <c r="T23" s="39" t="str">
        <f t="shared" si="26"/>
        <v/>
      </c>
      <c r="U23" s="39" t="str">
        <f t="shared" si="26"/>
        <v/>
      </c>
      <c r="V23" s="39" t="str">
        <f t="shared" si="26"/>
        <v>RH</v>
      </c>
      <c r="W23" s="39" t="str">
        <f t="shared" si="26"/>
        <v>RH</v>
      </c>
      <c r="X23" s="39" t="str">
        <f t="shared" si="26"/>
        <v>RH</v>
      </c>
      <c r="Y23" s="39" t="str">
        <f t="shared" si="26"/>
        <v/>
      </c>
      <c r="Z23" s="39" t="str">
        <f t="shared" si="26"/>
        <v/>
      </c>
      <c r="AA23" s="39" t="str">
        <f t="shared" si="26"/>
        <v/>
      </c>
      <c r="AB23" s="39" t="str">
        <f t="shared" si="26"/>
        <v/>
      </c>
      <c r="AC23" s="39" t="str">
        <f t="shared" si="26"/>
        <v>RH</v>
      </c>
      <c r="AD23" s="39" t="str">
        <f t="shared" si="26"/>
        <v>RH</v>
      </c>
      <c r="AE23" s="39" t="str">
        <f t="shared" si="26"/>
        <v>RH</v>
      </c>
      <c r="AF23" s="39" t="str">
        <f t="shared" si="26"/>
        <v/>
      </c>
      <c r="AG23" s="39" t="str">
        <f t="shared" si="26"/>
        <v/>
      </c>
      <c r="AH23" s="123"/>
      <c r="AI23" s="187">
        <f>COUNTIF(D23:AG23,"RTT")+'Aout 2020'!AJ23</f>
        <v>0</v>
      </c>
      <c r="AJ23" s="178">
        <f t="shared" si="8"/>
        <v>15</v>
      </c>
      <c r="AK23" s="92">
        <f>COUNTIF(D23:AG23,"CA")+'Aout 2020'!AL23</f>
        <v>0</v>
      </c>
      <c r="AL23" s="167">
        <f t="shared" si="9"/>
        <v>25</v>
      </c>
      <c r="AM23" s="310"/>
      <c r="AN23" s="92"/>
      <c r="AO23" s="81"/>
      <c r="AP23" s="81">
        <f t="shared" si="15"/>
        <v>0</v>
      </c>
      <c r="AQ23" s="95"/>
      <c r="AR23" s="77"/>
      <c r="AS23" s="64"/>
      <c r="AT23" s="64">
        <f t="shared" si="16"/>
        <v>0</v>
      </c>
      <c r="AU23" s="90"/>
      <c r="AV23" s="118">
        <f t="shared" ca="1" si="17"/>
        <v>0</v>
      </c>
      <c r="AW23" s="120">
        <f>COUNTIF(G23:AI23,"RF")+'Aout 2020'!AX23</f>
        <v>0</v>
      </c>
      <c r="AX23" s="162">
        <f t="shared" ca="1" si="10"/>
        <v>0</v>
      </c>
      <c r="AY23" s="92"/>
      <c r="AZ23" s="81"/>
      <c r="BA23" s="81">
        <f t="shared" si="18"/>
        <v>0</v>
      </c>
      <c r="BB23" s="167"/>
    </row>
    <row r="24" spans="1:54" s="6" customFormat="1" ht="12" customHeight="1" thickBot="1" x14ac:dyDescent="0.3">
      <c r="A24" s="276"/>
      <c r="B24" s="134"/>
      <c r="C24" s="145"/>
      <c r="D24" s="39" t="str">
        <f t="shared" ref="D24:AG24" si="27">IF(OR(WEEKDAY(D3,2)=6,WEEKDAY(D3,2)=7,WEEKDAY(D3,2)=2),"RH","")</f>
        <v>RH</v>
      </c>
      <c r="E24" s="39" t="str">
        <f t="shared" si="27"/>
        <v/>
      </c>
      <c r="F24" s="39" t="str">
        <f t="shared" si="27"/>
        <v/>
      </c>
      <c r="G24" s="39" t="str">
        <f t="shared" si="27"/>
        <v/>
      </c>
      <c r="H24" s="39" t="str">
        <f t="shared" si="27"/>
        <v>RH</v>
      </c>
      <c r="I24" s="39" t="str">
        <f t="shared" si="27"/>
        <v>RH</v>
      </c>
      <c r="J24" s="39" t="str">
        <f t="shared" si="27"/>
        <v/>
      </c>
      <c r="K24" s="39" t="str">
        <f t="shared" si="27"/>
        <v>RH</v>
      </c>
      <c r="L24" s="39" t="str">
        <f t="shared" si="27"/>
        <v/>
      </c>
      <c r="M24" s="39" t="str">
        <f t="shared" si="27"/>
        <v/>
      </c>
      <c r="N24" s="39" t="str">
        <f t="shared" si="27"/>
        <v/>
      </c>
      <c r="O24" s="39" t="str">
        <f t="shared" si="27"/>
        <v>RH</v>
      </c>
      <c r="P24" s="39" t="str">
        <f t="shared" si="27"/>
        <v>RH</v>
      </c>
      <c r="Q24" s="39" t="str">
        <f t="shared" si="27"/>
        <v/>
      </c>
      <c r="R24" s="39" t="str">
        <f t="shared" si="27"/>
        <v>RH</v>
      </c>
      <c r="S24" s="39" t="str">
        <f t="shared" si="27"/>
        <v/>
      </c>
      <c r="T24" s="39" t="str">
        <f t="shared" si="27"/>
        <v/>
      </c>
      <c r="U24" s="39" t="str">
        <f t="shared" si="27"/>
        <v/>
      </c>
      <c r="V24" s="39" t="str">
        <f t="shared" si="27"/>
        <v>RH</v>
      </c>
      <c r="W24" s="39" t="str">
        <f t="shared" si="27"/>
        <v>RH</v>
      </c>
      <c r="X24" s="39" t="str">
        <f t="shared" si="27"/>
        <v/>
      </c>
      <c r="Y24" s="39" t="str">
        <f t="shared" si="27"/>
        <v>RH</v>
      </c>
      <c r="Z24" s="39" t="str">
        <f t="shared" si="27"/>
        <v/>
      </c>
      <c r="AA24" s="39" t="str">
        <f t="shared" si="27"/>
        <v/>
      </c>
      <c r="AB24" s="39" t="str">
        <f t="shared" si="27"/>
        <v/>
      </c>
      <c r="AC24" s="39" t="str">
        <f t="shared" si="27"/>
        <v>RH</v>
      </c>
      <c r="AD24" s="39" t="str">
        <f t="shared" si="27"/>
        <v>RH</v>
      </c>
      <c r="AE24" s="39" t="str">
        <f t="shared" si="27"/>
        <v/>
      </c>
      <c r="AF24" s="39" t="str">
        <f t="shared" si="27"/>
        <v>RH</v>
      </c>
      <c r="AG24" s="39" t="str">
        <f t="shared" si="27"/>
        <v/>
      </c>
      <c r="AH24" s="123"/>
      <c r="AI24" s="187">
        <f>COUNTIF(D24:AG24,"RTT")+'Aout 2020'!AJ24</f>
        <v>0</v>
      </c>
      <c r="AJ24" s="178">
        <f>0 -(AI24)</f>
        <v>0</v>
      </c>
      <c r="AK24" s="92">
        <f>COUNTIF(D24:AG24,"CA")+'Aout 2020'!AL24</f>
        <v>0</v>
      </c>
      <c r="AL24" s="167">
        <f t="shared" si="9"/>
        <v>25</v>
      </c>
      <c r="AM24" s="310"/>
      <c r="AN24" s="92"/>
      <c r="AO24" s="81"/>
      <c r="AP24" s="81">
        <f t="shared" si="15"/>
        <v>0</v>
      </c>
      <c r="AQ24" s="95"/>
      <c r="AR24" s="77"/>
      <c r="AS24" s="64"/>
      <c r="AT24" s="64">
        <f t="shared" si="16"/>
        <v>0</v>
      </c>
      <c r="AU24" s="90"/>
      <c r="AV24" s="118">
        <f t="shared" ca="1" si="17"/>
        <v>0</v>
      </c>
      <c r="AW24" s="120">
        <f>COUNTIF(G24:AI24,"RF")+'Aout 2020'!AX24</f>
        <v>0</v>
      </c>
      <c r="AX24" s="162">
        <f t="shared" ca="1" si="10"/>
        <v>0</v>
      </c>
      <c r="AY24" s="92"/>
      <c r="AZ24" s="81"/>
      <c r="BA24" s="81">
        <f t="shared" si="18"/>
        <v>0</v>
      </c>
      <c r="BB24" s="167"/>
    </row>
    <row r="25" spans="1:54" ht="2.25" customHeight="1" thickBot="1" x14ac:dyDescent="0.3">
      <c r="A25" s="14"/>
      <c r="B25" s="134"/>
      <c r="C25" s="145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123"/>
      <c r="AI25" s="187">
        <f>COUNTIF(D25:AG25,"RTT")+'Aout 2020'!AJ25</f>
        <v>0</v>
      </c>
      <c r="AJ25" s="178"/>
      <c r="AK25" s="92">
        <f>COUNTIF(D25:AG25,"CA")+'Aout 2020'!AL25</f>
        <v>0</v>
      </c>
      <c r="AL25" s="167"/>
      <c r="AM25" s="310"/>
      <c r="AN25" s="92"/>
      <c r="AO25" s="81"/>
      <c r="AP25" s="81"/>
      <c r="AQ25" s="95"/>
      <c r="AR25" s="77"/>
      <c r="AS25" s="64"/>
      <c r="AT25" s="64"/>
      <c r="AU25" s="90"/>
      <c r="AV25" s="118"/>
      <c r="AW25" s="120">
        <f>COUNTIF(G25:AI25,"RF")+'Aout 2020'!AX25</f>
        <v>0</v>
      </c>
      <c r="AX25" s="163"/>
      <c r="AY25" s="92"/>
      <c r="AZ25" s="81"/>
      <c r="BA25" s="81"/>
      <c r="BB25" s="167"/>
    </row>
    <row r="26" spans="1:54" ht="12" customHeight="1" x14ac:dyDescent="0.25">
      <c r="A26" s="277" t="s">
        <v>44</v>
      </c>
      <c r="B26" s="135">
        <v>13</v>
      </c>
      <c r="C26" s="149"/>
      <c r="D26" s="39" t="str">
        <f t="shared" ref="D26:AG26" si="28">IF(OR(WEEKDAY(D3,2)=6,WEEKDAY(D3,2)=7,WEEKDAY(D3,2)=3),"RH","")</f>
        <v/>
      </c>
      <c r="E26" s="39" t="str">
        <f t="shared" si="28"/>
        <v>RH</v>
      </c>
      <c r="F26" s="39" t="str">
        <f t="shared" si="28"/>
        <v/>
      </c>
      <c r="G26" s="39" t="str">
        <f t="shared" si="28"/>
        <v/>
      </c>
      <c r="H26" s="39" t="str">
        <f t="shared" si="28"/>
        <v>RH</v>
      </c>
      <c r="I26" s="39" t="str">
        <f t="shared" si="28"/>
        <v>RH</v>
      </c>
      <c r="J26" s="39" t="str">
        <f t="shared" si="28"/>
        <v/>
      </c>
      <c r="K26" s="39" t="str">
        <f t="shared" si="28"/>
        <v/>
      </c>
      <c r="L26" s="39" t="str">
        <f t="shared" si="28"/>
        <v>RH</v>
      </c>
      <c r="M26" s="39" t="str">
        <f t="shared" si="28"/>
        <v/>
      </c>
      <c r="N26" s="39" t="str">
        <f t="shared" si="28"/>
        <v/>
      </c>
      <c r="O26" s="39" t="str">
        <f t="shared" si="28"/>
        <v>RH</v>
      </c>
      <c r="P26" s="39" t="str">
        <f t="shared" si="28"/>
        <v>RH</v>
      </c>
      <c r="Q26" s="39" t="str">
        <f t="shared" si="28"/>
        <v/>
      </c>
      <c r="R26" s="39" t="str">
        <f t="shared" si="28"/>
        <v/>
      </c>
      <c r="S26" s="39" t="str">
        <f t="shared" si="28"/>
        <v>RH</v>
      </c>
      <c r="T26" s="39" t="str">
        <f t="shared" si="28"/>
        <v/>
      </c>
      <c r="U26" s="39" t="str">
        <f t="shared" si="28"/>
        <v/>
      </c>
      <c r="V26" s="39" t="str">
        <f t="shared" si="28"/>
        <v>RH</v>
      </c>
      <c r="W26" s="39" t="str">
        <f t="shared" si="28"/>
        <v>RH</v>
      </c>
      <c r="X26" s="39" t="str">
        <f t="shared" si="28"/>
        <v/>
      </c>
      <c r="Y26" s="39" t="str">
        <f t="shared" si="28"/>
        <v/>
      </c>
      <c r="Z26" s="39" t="str">
        <f t="shared" si="28"/>
        <v>RH</v>
      </c>
      <c r="AA26" s="39" t="str">
        <f t="shared" si="28"/>
        <v/>
      </c>
      <c r="AB26" s="39" t="str">
        <f t="shared" si="28"/>
        <v/>
      </c>
      <c r="AC26" s="39" t="str">
        <f t="shared" si="28"/>
        <v>RH</v>
      </c>
      <c r="AD26" s="39" t="str">
        <f t="shared" si="28"/>
        <v>RH</v>
      </c>
      <c r="AE26" s="39" t="str">
        <f t="shared" si="28"/>
        <v/>
      </c>
      <c r="AF26" s="39" t="str">
        <f t="shared" si="28"/>
        <v/>
      </c>
      <c r="AG26" s="39" t="str">
        <f t="shared" si="28"/>
        <v>RH</v>
      </c>
      <c r="AH26" s="123"/>
      <c r="AI26" s="187">
        <f>COUNTIF(D26:AG26,"RTT")+'Aout 2020'!AJ26</f>
        <v>0</v>
      </c>
      <c r="AJ26" s="178">
        <f>0 -(AI26)</f>
        <v>0</v>
      </c>
      <c r="AK26" s="92">
        <f>COUNTIF(D26:AG26,"CA")+'Aout 2020'!AL26</f>
        <v>0</v>
      </c>
      <c r="AL26" s="167">
        <f t="shared" si="9"/>
        <v>25</v>
      </c>
      <c r="AM26" s="310"/>
      <c r="AN26" s="92"/>
      <c r="AO26" s="81"/>
      <c r="AP26" s="81">
        <f t="shared" ref="AP26:AP33" si="29">COUNTIF(E26:AF26,"HS")</f>
        <v>0</v>
      </c>
      <c r="AQ26" s="95"/>
      <c r="AR26" s="77"/>
      <c r="AS26" s="64"/>
      <c r="AT26" s="64">
        <f t="shared" ref="AT26:AT33" si="30">COUNTIF(G26:AG26,"jdf")</f>
        <v>0</v>
      </c>
      <c r="AU26" s="90"/>
      <c r="AV26" s="118">
        <f t="shared" ref="AV26:AV33" ca="1" si="31">jaunesNum(B26:AG26)</f>
        <v>0</v>
      </c>
      <c r="AW26" s="120">
        <f>COUNTIF(G26:AI26,"RF")+'Aout 2020'!AX26</f>
        <v>0</v>
      </c>
      <c r="AX26" s="162">
        <f t="shared" ca="1" si="10"/>
        <v>0</v>
      </c>
      <c r="AY26" s="92"/>
      <c r="AZ26" s="81"/>
      <c r="BA26" s="81">
        <f t="shared" ref="BA26:BA33" si="32">COUNTIF(K26:AK26,"FR")</f>
        <v>0</v>
      </c>
      <c r="BB26" s="167"/>
    </row>
    <row r="27" spans="1:54" ht="12" customHeight="1" x14ac:dyDescent="0.25">
      <c r="A27" s="278"/>
      <c r="B27" s="135"/>
      <c r="C27" s="145"/>
      <c r="D27" s="39" t="str">
        <f>IF(OR(WEEKDAY(D3,2)=6,WEEKDAY(D3,2)=7,WEEKDAY(D3,2)=3),"RH","")</f>
        <v/>
      </c>
      <c r="E27" s="39" t="str">
        <f t="shared" ref="E27:AG27" si="33">IF(OR(WEEKDAY(E3,2)=6,WEEKDAY(E3,2)=7,WEEKDAY(E3,2)=3),"RH","")</f>
        <v>RH</v>
      </c>
      <c r="F27" s="39" t="str">
        <f t="shared" si="33"/>
        <v/>
      </c>
      <c r="G27" s="39" t="str">
        <f t="shared" si="33"/>
        <v/>
      </c>
      <c r="H27" s="39" t="str">
        <f t="shared" si="33"/>
        <v>RH</v>
      </c>
      <c r="I27" s="39" t="str">
        <f t="shared" si="33"/>
        <v>RH</v>
      </c>
      <c r="J27" s="39" t="str">
        <f t="shared" si="33"/>
        <v/>
      </c>
      <c r="K27" s="39" t="str">
        <f t="shared" si="33"/>
        <v/>
      </c>
      <c r="L27" s="39" t="str">
        <f t="shared" si="33"/>
        <v>RH</v>
      </c>
      <c r="M27" s="39" t="str">
        <f t="shared" si="33"/>
        <v/>
      </c>
      <c r="N27" s="39" t="str">
        <f t="shared" si="33"/>
        <v/>
      </c>
      <c r="O27" s="39" t="str">
        <f t="shared" si="33"/>
        <v>RH</v>
      </c>
      <c r="P27" s="39" t="str">
        <f t="shared" si="33"/>
        <v>RH</v>
      </c>
      <c r="Q27" s="39" t="str">
        <f t="shared" si="33"/>
        <v/>
      </c>
      <c r="R27" s="39" t="str">
        <f t="shared" si="33"/>
        <v/>
      </c>
      <c r="S27" s="39" t="str">
        <f t="shared" si="33"/>
        <v>RH</v>
      </c>
      <c r="T27" s="39" t="str">
        <f t="shared" si="33"/>
        <v/>
      </c>
      <c r="U27" s="39" t="str">
        <f t="shared" si="33"/>
        <v/>
      </c>
      <c r="V27" s="39" t="str">
        <f t="shared" si="33"/>
        <v>RH</v>
      </c>
      <c r="W27" s="39" t="str">
        <f t="shared" si="33"/>
        <v>RH</v>
      </c>
      <c r="X27" s="39" t="str">
        <f t="shared" si="33"/>
        <v/>
      </c>
      <c r="Y27" s="39" t="str">
        <f t="shared" si="33"/>
        <v/>
      </c>
      <c r="Z27" s="39" t="str">
        <f t="shared" si="33"/>
        <v>RH</v>
      </c>
      <c r="AA27" s="39" t="str">
        <f t="shared" si="33"/>
        <v/>
      </c>
      <c r="AB27" s="39" t="str">
        <f t="shared" si="33"/>
        <v/>
      </c>
      <c r="AC27" s="39" t="str">
        <f t="shared" si="33"/>
        <v>RH</v>
      </c>
      <c r="AD27" s="39" t="str">
        <f t="shared" si="33"/>
        <v>RH</v>
      </c>
      <c r="AE27" s="39" t="str">
        <f t="shared" si="33"/>
        <v/>
      </c>
      <c r="AF27" s="39" t="str">
        <f t="shared" si="33"/>
        <v/>
      </c>
      <c r="AG27" s="39" t="str">
        <f t="shared" si="33"/>
        <v>RH</v>
      </c>
      <c r="AH27" s="123"/>
      <c r="AI27" s="187">
        <f>COUNTIF(D27:AG27,"RTT")+'Aout 2020'!AJ27</f>
        <v>0</v>
      </c>
      <c r="AJ27" s="178">
        <f t="shared" si="8"/>
        <v>15</v>
      </c>
      <c r="AK27" s="92">
        <f>COUNTIF(D27:AG27,"CA")+'Aout 2020'!AL27</f>
        <v>0</v>
      </c>
      <c r="AL27" s="167">
        <f t="shared" si="9"/>
        <v>25</v>
      </c>
      <c r="AM27" s="310"/>
      <c r="AN27" s="92"/>
      <c r="AO27" s="81"/>
      <c r="AP27" s="81">
        <f t="shared" si="29"/>
        <v>0</v>
      </c>
      <c r="AQ27" s="95"/>
      <c r="AR27" s="77"/>
      <c r="AS27" s="64"/>
      <c r="AT27" s="64">
        <f t="shared" si="30"/>
        <v>0</v>
      </c>
      <c r="AU27" s="90"/>
      <c r="AV27" s="118">
        <f t="shared" ca="1" si="31"/>
        <v>0</v>
      </c>
      <c r="AW27" s="120">
        <f>COUNTIF(G27:AI27,"RF")+'Aout 2020'!AX27</f>
        <v>0</v>
      </c>
      <c r="AX27" s="162">
        <f t="shared" ca="1" si="10"/>
        <v>0</v>
      </c>
      <c r="AY27" s="92"/>
      <c r="AZ27" s="81"/>
      <c r="BA27" s="81">
        <f t="shared" si="32"/>
        <v>0</v>
      </c>
      <c r="BB27" s="167"/>
    </row>
    <row r="28" spans="1:54" ht="12" customHeight="1" x14ac:dyDescent="0.25">
      <c r="A28" s="278"/>
      <c r="B28" s="135"/>
      <c r="C28" s="149"/>
      <c r="D28" s="39" t="str">
        <f t="shared" ref="D28:AG28" si="34">IF(OR(WEEKDAY(D3,2)=6,WEEKDAY(D3,2)=7,WEEKDAY(D3,2)=4),"RH","")</f>
        <v/>
      </c>
      <c r="E28" s="39" t="str">
        <f t="shared" si="34"/>
        <v/>
      </c>
      <c r="F28" s="39" t="str">
        <f t="shared" si="34"/>
        <v>RH</v>
      </c>
      <c r="G28" s="39" t="str">
        <f t="shared" si="34"/>
        <v/>
      </c>
      <c r="H28" s="39" t="str">
        <f t="shared" si="34"/>
        <v>RH</v>
      </c>
      <c r="I28" s="39" t="str">
        <f t="shared" si="34"/>
        <v>RH</v>
      </c>
      <c r="J28" s="39" t="str">
        <f t="shared" si="34"/>
        <v/>
      </c>
      <c r="K28" s="39" t="str">
        <f t="shared" si="34"/>
        <v/>
      </c>
      <c r="L28" s="39" t="str">
        <f t="shared" si="34"/>
        <v/>
      </c>
      <c r="M28" s="39" t="str">
        <f t="shared" si="34"/>
        <v>RH</v>
      </c>
      <c r="N28" s="39" t="str">
        <f t="shared" si="34"/>
        <v/>
      </c>
      <c r="O28" s="39" t="str">
        <f t="shared" si="34"/>
        <v>RH</v>
      </c>
      <c r="P28" s="39" t="str">
        <f t="shared" si="34"/>
        <v>RH</v>
      </c>
      <c r="Q28" s="39" t="str">
        <f t="shared" si="34"/>
        <v/>
      </c>
      <c r="R28" s="39" t="str">
        <f t="shared" si="34"/>
        <v/>
      </c>
      <c r="S28" s="39" t="str">
        <f t="shared" si="34"/>
        <v/>
      </c>
      <c r="T28" s="39" t="str">
        <f t="shared" si="34"/>
        <v>RH</v>
      </c>
      <c r="U28" s="39" t="str">
        <f t="shared" si="34"/>
        <v/>
      </c>
      <c r="V28" s="39" t="str">
        <f t="shared" si="34"/>
        <v>RH</v>
      </c>
      <c r="W28" s="39" t="str">
        <f t="shared" si="34"/>
        <v>RH</v>
      </c>
      <c r="X28" s="39" t="str">
        <f t="shared" si="34"/>
        <v/>
      </c>
      <c r="Y28" s="39" t="str">
        <f t="shared" si="34"/>
        <v/>
      </c>
      <c r="Z28" s="39" t="str">
        <f t="shared" si="34"/>
        <v/>
      </c>
      <c r="AA28" s="39" t="str">
        <f t="shared" si="34"/>
        <v>RH</v>
      </c>
      <c r="AB28" s="39" t="str">
        <f t="shared" si="34"/>
        <v/>
      </c>
      <c r="AC28" s="39" t="str">
        <f t="shared" si="34"/>
        <v>RH</v>
      </c>
      <c r="AD28" s="39" t="str">
        <f t="shared" si="34"/>
        <v>RH</v>
      </c>
      <c r="AE28" s="39" t="str">
        <f t="shared" si="34"/>
        <v/>
      </c>
      <c r="AF28" s="39" t="str">
        <f t="shared" si="34"/>
        <v/>
      </c>
      <c r="AG28" s="39" t="str">
        <f t="shared" si="34"/>
        <v/>
      </c>
      <c r="AH28" s="123"/>
      <c r="AI28" s="187">
        <f>COUNTIF(D28:AG28,"RTT")+'Aout 2020'!AJ28</f>
        <v>0</v>
      </c>
      <c r="AJ28" s="178">
        <f t="shared" si="8"/>
        <v>15</v>
      </c>
      <c r="AK28" s="92">
        <f>COUNTIF(D28:AG28,"CA")+'Aout 2020'!AL28</f>
        <v>0</v>
      </c>
      <c r="AL28" s="167">
        <f t="shared" si="9"/>
        <v>25</v>
      </c>
      <c r="AM28" s="310"/>
      <c r="AN28" s="92"/>
      <c r="AO28" s="81"/>
      <c r="AP28" s="81">
        <f t="shared" si="29"/>
        <v>0</v>
      </c>
      <c r="AQ28" s="95"/>
      <c r="AR28" s="77"/>
      <c r="AS28" s="64"/>
      <c r="AT28" s="64">
        <f t="shared" si="30"/>
        <v>0</v>
      </c>
      <c r="AU28" s="90"/>
      <c r="AV28" s="118">
        <f t="shared" ca="1" si="31"/>
        <v>0</v>
      </c>
      <c r="AW28" s="120">
        <f>COUNTIF(G28:AI28,"RF")+'Aout 2020'!AX28</f>
        <v>0</v>
      </c>
      <c r="AX28" s="162">
        <f t="shared" ca="1" si="10"/>
        <v>0</v>
      </c>
      <c r="AY28" s="92"/>
      <c r="AZ28" s="81"/>
      <c r="BA28" s="81">
        <f t="shared" si="32"/>
        <v>0</v>
      </c>
      <c r="BB28" s="167"/>
    </row>
    <row r="29" spans="1:54" ht="12" customHeight="1" thickBot="1" x14ac:dyDescent="0.3">
      <c r="A29" s="279"/>
      <c r="B29" s="135"/>
      <c r="C29" s="149"/>
      <c r="D29" s="39" t="str">
        <f t="shared" ref="D29:AG29" si="35">IF(OR(WEEKDAY(D3,2)=6,WEEKDAY(D3,2)=7,WEEKDAY(D3,2)=5),"RH","")</f>
        <v/>
      </c>
      <c r="E29" s="39" t="str">
        <f t="shared" si="35"/>
        <v/>
      </c>
      <c r="F29" s="39" t="str">
        <f t="shared" si="35"/>
        <v/>
      </c>
      <c r="G29" s="39" t="str">
        <f t="shared" si="35"/>
        <v>RH</v>
      </c>
      <c r="H29" s="39" t="str">
        <f t="shared" si="35"/>
        <v>RH</v>
      </c>
      <c r="I29" s="39" t="str">
        <f t="shared" si="35"/>
        <v>RH</v>
      </c>
      <c r="J29" s="39" t="str">
        <f t="shared" si="35"/>
        <v/>
      </c>
      <c r="K29" s="39" t="str">
        <f t="shared" si="35"/>
        <v/>
      </c>
      <c r="L29" s="39" t="str">
        <f t="shared" si="35"/>
        <v/>
      </c>
      <c r="M29" s="39" t="str">
        <f t="shared" si="35"/>
        <v/>
      </c>
      <c r="N29" s="39" t="str">
        <f t="shared" si="35"/>
        <v>RH</v>
      </c>
      <c r="O29" s="39" t="str">
        <f t="shared" si="35"/>
        <v>RH</v>
      </c>
      <c r="P29" s="39" t="str">
        <f t="shared" si="35"/>
        <v>RH</v>
      </c>
      <c r="Q29" s="39" t="str">
        <f t="shared" si="35"/>
        <v/>
      </c>
      <c r="R29" s="39" t="str">
        <f t="shared" si="35"/>
        <v/>
      </c>
      <c r="S29" s="39" t="str">
        <f t="shared" si="35"/>
        <v/>
      </c>
      <c r="T29" s="39" t="str">
        <f t="shared" si="35"/>
        <v/>
      </c>
      <c r="U29" s="39" t="str">
        <f t="shared" si="35"/>
        <v>RH</v>
      </c>
      <c r="V29" s="39" t="str">
        <f t="shared" si="35"/>
        <v>RH</v>
      </c>
      <c r="W29" s="39" t="str">
        <f t="shared" si="35"/>
        <v>RH</v>
      </c>
      <c r="X29" s="39" t="str">
        <f t="shared" si="35"/>
        <v/>
      </c>
      <c r="Y29" s="39" t="str">
        <f t="shared" si="35"/>
        <v/>
      </c>
      <c r="Z29" s="39" t="str">
        <f t="shared" si="35"/>
        <v/>
      </c>
      <c r="AA29" s="39" t="str">
        <f t="shared" si="35"/>
        <v/>
      </c>
      <c r="AB29" s="39" t="str">
        <f t="shared" si="35"/>
        <v>RH</v>
      </c>
      <c r="AC29" s="39" t="str">
        <f t="shared" si="35"/>
        <v>RH</v>
      </c>
      <c r="AD29" s="39" t="str">
        <f t="shared" si="35"/>
        <v>RH</v>
      </c>
      <c r="AE29" s="39" t="str">
        <f t="shared" si="35"/>
        <v/>
      </c>
      <c r="AF29" s="39" t="str">
        <f t="shared" si="35"/>
        <v/>
      </c>
      <c r="AG29" s="39" t="str">
        <f t="shared" si="35"/>
        <v/>
      </c>
      <c r="AH29" s="123"/>
      <c r="AI29" s="187">
        <f>COUNTIF(D29:AG29,"RTT")+'Aout 2020'!AJ29</f>
        <v>0</v>
      </c>
      <c r="AJ29" s="178">
        <f t="shared" si="8"/>
        <v>15</v>
      </c>
      <c r="AK29" s="92">
        <f>COUNTIF(D29:AG29,"CA")+'Aout 2020'!AL29</f>
        <v>0</v>
      </c>
      <c r="AL29" s="167">
        <f t="shared" si="9"/>
        <v>25</v>
      </c>
      <c r="AM29" s="310"/>
      <c r="AN29" s="92"/>
      <c r="AO29" s="81"/>
      <c r="AP29" s="81">
        <f t="shared" si="29"/>
        <v>0</v>
      </c>
      <c r="AQ29" s="95"/>
      <c r="AR29" s="77"/>
      <c r="AS29" s="64"/>
      <c r="AT29" s="64">
        <f t="shared" si="30"/>
        <v>0</v>
      </c>
      <c r="AU29" s="90"/>
      <c r="AV29" s="118">
        <f t="shared" ca="1" si="31"/>
        <v>0</v>
      </c>
      <c r="AW29" s="120">
        <f>COUNTIF(G29:AI29,"RF")+'Aout 2020'!AX29</f>
        <v>0</v>
      </c>
      <c r="AX29" s="162">
        <f t="shared" ca="1" si="10"/>
        <v>0</v>
      </c>
      <c r="AY29" s="92"/>
      <c r="AZ29" s="81"/>
      <c r="BA29" s="81">
        <f t="shared" si="32"/>
        <v>0</v>
      </c>
      <c r="BB29" s="167"/>
    </row>
    <row r="30" spans="1:54" ht="12" customHeight="1" x14ac:dyDescent="0.25">
      <c r="A30" s="280" t="s">
        <v>45</v>
      </c>
      <c r="B30" s="135">
        <v>14</v>
      </c>
      <c r="C30" s="149"/>
      <c r="D30" s="39" t="str">
        <f t="shared" ref="D30:AG30" si="36">IF(OR(WEEKDAY(D3,2)=6,WEEKDAY(D3,2)=7,WEEKDAY(D3,2)=2),"RH","")</f>
        <v>RH</v>
      </c>
      <c r="E30" s="39" t="str">
        <f t="shared" si="36"/>
        <v/>
      </c>
      <c r="F30" s="39" t="str">
        <f t="shared" si="36"/>
        <v/>
      </c>
      <c r="G30" s="39" t="str">
        <f t="shared" si="36"/>
        <v/>
      </c>
      <c r="H30" s="39" t="str">
        <f t="shared" si="36"/>
        <v>RH</v>
      </c>
      <c r="I30" s="39" t="str">
        <f t="shared" si="36"/>
        <v>RH</v>
      </c>
      <c r="J30" s="39" t="str">
        <f t="shared" si="36"/>
        <v/>
      </c>
      <c r="K30" s="39" t="str">
        <f t="shared" si="36"/>
        <v>RH</v>
      </c>
      <c r="L30" s="39" t="str">
        <f t="shared" si="36"/>
        <v/>
      </c>
      <c r="M30" s="39" t="str">
        <f t="shared" si="36"/>
        <v/>
      </c>
      <c r="N30" s="39" t="str">
        <f t="shared" si="36"/>
        <v/>
      </c>
      <c r="O30" s="39" t="str">
        <f t="shared" si="36"/>
        <v>RH</v>
      </c>
      <c r="P30" s="39" t="str">
        <f t="shared" si="36"/>
        <v>RH</v>
      </c>
      <c r="Q30" s="39" t="str">
        <f t="shared" si="36"/>
        <v/>
      </c>
      <c r="R30" s="39" t="str">
        <f t="shared" si="36"/>
        <v>RH</v>
      </c>
      <c r="S30" s="39" t="str">
        <f t="shared" si="36"/>
        <v/>
      </c>
      <c r="T30" s="39" t="str">
        <f t="shared" si="36"/>
        <v/>
      </c>
      <c r="U30" s="39" t="str">
        <f t="shared" si="36"/>
        <v/>
      </c>
      <c r="V30" s="39" t="str">
        <f t="shared" si="36"/>
        <v>RH</v>
      </c>
      <c r="W30" s="39" t="str">
        <f t="shared" si="36"/>
        <v>RH</v>
      </c>
      <c r="X30" s="39" t="str">
        <f t="shared" si="36"/>
        <v/>
      </c>
      <c r="Y30" s="39" t="str">
        <f t="shared" si="36"/>
        <v>RH</v>
      </c>
      <c r="Z30" s="39" t="str">
        <f t="shared" si="36"/>
        <v/>
      </c>
      <c r="AA30" s="39" t="str">
        <f t="shared" si="36"/>
        <v/>
      </c>
      <c r="AB30" s="39" t="str">
        <f t="shared" si="36"/>
        <v/>
      </c>
      <c r="AC30" s="39" t="str">
        <f t="shared" si="36"/>
        <v>RH</v>
      </c>
      <c r="AD30" s="39" t="str">
        <f t="shared" si="36"/>
        <v>RH</v>
      </c>
      <c r="AE30" s="39" t="str">
        <f t="shared" si="36"/>
        <v/>
      </c>
      <c r="AF30" s="39" t="str">
        <f t="shared" si="36"/>
        <v>RH</v>
      </c>
      <c r="AG30" s="39" t="str">
        <f t="shared" si="36"/>
        <v/>
      </c>
      <c r="AH30" s="123"/>
      <c r="AI30" s="187">
        <f>COUNTIF(D30:AG30,"RTT")+'Aout 2020'!AJ30</f>
        <v>0</v>
      </c>
      <c r="AJ30" s="178">
        <f t="shared" si="8"/>
        <v>15</v>
      </c>
      <c r="AK30" s="92">
        <f>COUNTIF(D30:AG30,"CA")+'Aout 2020'!AL30</f>
        <v>0</v>
      </c>
      <c r="AL30" s="167">
        <f t="shared" si="9"/>
        <v>25</v>
      </c>
      <c r="AM30" s="310"/>
      <c r="AN30" s="92"/>
      <c r="AO30" s="81"/>
      <c r="AP30" s="81">
        <f t="shared" si="29"/>
        <v>0</v>
      </c>
      <c r="AQ30" s="95"/>
      <c r="AR30" s="77"/>
      <c r="AS30" s="64"/>
      <c r="AT30" s="64">
        <f t="shared" si="30"/>
        <v>0</v>
      </c>
      <c r="AU30" s="90"/>
      <c r="AV30" s="118">
        <f t="shared" ca="1" si="31"/>
        <v>0</v>
      </c>
      <c r="AW30" s="120">
        <f>COUNTIF(G30:AI30,"RF")+'Aout 2020'!AX30</f>
        <v>0</v>
      </c>
      <c r="AX30" s="162">
        <f t="shared" ca="1" si="10"/>
        <v>0</v>
      </c>
      <c r="AY30" s="92"/>
      <c r="AZ30" s="81"/>
      <c r="BA30" s="81">
        <f t="shared" si="32"/>
        <v>0</v>
      </c>
      <c r="BB30" s="167"/>
    </row>
    <row r="31" spans="1:54" ht="12" customHeight="1" x14ac:dyDescent="0.25">
      <c r="A31" s="280"/>
      <c r="B31" s="135">
        <v>15</v>
      </c>
      <c r="C31" s="145"/>
      <c r="D31" s="39" t="str">
        <f t="shared" ref="D31:AG31" si="37">IF(OR(WEEKDAY(D3,2)=6,WEEKDAY(D3,2)=7,WEEKDAY(D3,2)=5),"RH","")</f>
        <v/>
      </c>
      <c r="E31" s="39" t="str">
        <f t="shared" si="37"/>
        <v/>
      </c>
      <c r="F31" s="39" t="str">
        <f t="shared" si="37"/>
        <v/>
      </c>
      <c r="G31" s="39" t="str">
        <f t="shared" si="37"/>
        <v>RH</v>
      </c>
      <c r="H31" s="39" t="str">
        <f t="shared" si="37"/>
        <v>RH</v>
      </c>
      <c r="I31" s="39" t="str">
        <f t="shared" si="37"/>
        <v>RH</v>
      </c>
      <c r="J31" s="39" t="str">
        <f t="shared" si="37"/>
        <v/>
      </c>
      <c r="K31" s="39" t="str">
        <f t="shared" si="37"/>
        <v/>
      </c>
      <c r="L31" s="39" t="str">
        <f t="shared" si="37"/>
        <v/>
      </c>
      <c r="M31" s="39" t="str">
        <f t="shared" si="37"/>
        <v/>
      </c>
      <c r="N31" s="39" t="str">
        <f t="shared" si="37"/>
        <v>RH</v>
      </c>
      <c r="O31" s="39" t="str">
        <f t="shared" si="37"/>
        <v>RH</v>
      </c>
      <c r="P31" s="39" t="str">
        <f t="shared" si="37"/>
        <v>RH</v>
      </c>
      <c r="Q31" s="39" t="str">
        <f t="shared" si="37"/>
        <v/>
      </c>
      <c r="R31" s="39" t="str">
        <f t="shared" si="37"/>
        <v/>
      </c>
      <c r="S31" s="39" t="str">
        <f t="shared" si="37"/>
        <v/>
      </c>
      <c r="T31" s="39" t="str">
        <f t="shared" si="37"/>
        <v/>
      </c>
      <c r="U31" s="39" t="str">
        <f t="shared" si="37"/>
        <v>RH</v>
      </c>
      <c r="V31" s="39" t="str">
        <f t="shared" si="37"/>
        <v>RH</v>
      </c>
      <c r="W31" s="39" t="str">
        <f t="shared" si="37"/>
        <v>RH</v>
      </c>
      <c r="X31" s="39" t="str">
        <f t="shared" si="37"/>
        <v/>
      </c>
      <c r="Y31" s="39" t="str">
        <f t="shared" si="37"/>
        <v/>
      </c>
      <c r="Z31" s="39" t="str">
        <f t="shared" si="37"/>
        <v/>
      </c>
      <c r="AA31" s="39" t="str">
        <f t="shared" si="37"/>
        <v/>
      </c>
      <c r="AB31" s="39" t="str">
        <f t="shared" si="37"/>
        <v>RH</v>
      </c>
      <c r="AC31" s="39" t="str">
        <f t="shared" si="37"/>
        <v>RH</v>
      </c>
      <c r="AD31" s="39" t="str">
        <f t="shared" si="37"/>
        <v>RH</v>
      </c>
      <c r="AE31" s="39" t="str">
        <f t="shared" si="37"/>
        <v/>
      </c>
      <c r="AF31" s="39" t="str">
        <f t="shared" si="37"/>
        <v/>
      </c>
      <c r="AG31" s="39" t="str">
        <f t="shared" si="37"/>
        <v/>
      </c>
      <c r="AH31" s="123"/>
      <c r="AI31" s="187">
        <f>COUNTIF(D31:AG31,"RTT")+'Aout 2020'!AJ31</f>
        <v>0</v>
      </c>
      <c r="AJ31" s="178">
        <f t="shared" si="8"/>
        <v>15</v>
      </c>
      <c r="AK31" s="92">
        <f>COUNTIF(D31:AG31,"CA")+'Aout 2020'!AL31</f>
        <v>0</v>
      </c>
      <c r="AL31" s="167">
        <f t="shared" si="9"/>
        <v>25</v>
      </c>
      <c r="AM31" s="310"/>
      <c r="AN31" s="92"/>
      <c r="AO31" s="81"/>
      <c r="AP31" s="81">
        <f t="shared" si="29"/>
        <v>0</v>
      </c>
      <c r="AQ31" s="95"/>
      <c r="AR31" s="77"/>
      <c r="AS31" s="64"/>
      <c r="AT31" s="64">
        <f t="shared" si="30"/>
        <v>0</v>
      </c>
      <c r="AU31" s="90"/>
      <c r="AV31" s="118">
        <f t="shared" ca="1" si="31"/>
        <v>0</v>
      </c>
      <c r="AW31" s="120">
        <f>COUNTIF(G31:AI31,"RF")+'Aout 2020'!AX31</f>
        <v>0</v>
      </c>
      <c r="AX31" s="162">
        <f t="shared" ca="1" si="10"/>
        <v>0</v>
      </c>
      <c r="AY31" s="92"/>
      <c r="AZ31" s="81"/>
      <c r="BA31" s="81">
        <f t="shared" si="32"/>
        <v>0</v>
      </c>
      <c r="BB31" s="167"/>
    </row>
    <row r="32" spans="1:54" ht="12" customHeight="1" x14ac:dyDescent="0.25">
      <c r="A32" s="280"/>
      <c r="B32" s="135">
        <v>16</v>
      </c>
      <c r="C32" s="145"/>
      <c r="D32" s="39" t="str">
        <f t="shared" ref="D32:AG32" si="38">IF(OR(WEEKDAY(D3,2)=6,WEEKDAY(D3,2)=7,WEEKDAY(D3,2)=4),"RH","")</f>
        <v/>
      </c>
      <c r="E32" s="39" t="str">
        <f t="shared" si="38"/>
        <v/>
      </c>
      <c r="F32" s="39" t="str">
        <f t="shared" si="38"/>
        <v>RH</v>
      </c>
      <c r="G32" s="39" t="str">
        <f t="shared" si="38"/>
        <v/>
      </c>
      <c r="H32" s="39" t="str">
        <f t="shared" si="38"/>
        <v>RH</v>
      </c>
      <c r="I32" s="39" t="str">
        <f t="shared" si="38"/>
        <v>RH</v>
      </c>
      <c r="J32" s="39" t="str">
        <f t="shared" si="38"/>
        <v/>
      </c>
      <c r="K32" s="39" t="str">
        <f t="shared" si="38"/>
        <v/>
      </c>
      <c r="L32" s="39" t="str">
        <f t="shared" si="38"/>
        <v/>
      </c>
      <c r="M32" s="39" t="str">
        <f t="shared" si="38"/>
        <v>RH</v>
      </c>
      <c r="N32" s="39" t="str">
        <f t="shared" si="38"/>
        <v/>
      </c>
      <c r="O32" s="39" t="str">
        <f t="shared" si="38"/>
        <v>RH</v>
      </c>
      <c r="P32" s="39" t="str">
        <f t="shared" si="38"/>
        <v>RH</v>
      </c>
      <c r="Q32" s="39" t="str">
        <f t="shared" si="38"/>
        <v/>
      </c>
      <c r="R32" s="39" t="str">
        <f t="shared" si="38"/>
        <v/>
      </c>
      <c r="S32" s="39" t="str">
        <f t="shared" si="38"/>
        <v/>
      </c>
      <c r="T32" s="39" t="str">
        <f t="shared" si="38"/>
        <v>RH</v>
      </c>
      <c r="U32" s="39" t="str">
        <f t="shared" si="38"/>
        <v/>
      </c>
      <c r="V32" s="39" t="str">
        <f t="shared" si="38"/>
        <v>RH</v>
      </c>
      <c r="W32" s="39" t="str">
        <f t="shared" si="38"/>
        <v>RH</v>
      </c>
      <c r="X32" s="39" t="str">
        <f t="shared" si="38"/>
        <v/>
      </c>
      <c r="Y32" s="39" t="str">
        <f t="shared" si="38"/>
        <v/>
      </c>
      <c r="Z32" s="39" t="str">
        <f t="shared" si="38"/>
        <v/>
      </c>
      <c r="AA32" s="39" t="str">
        <f t="shared" si="38"/>
        <v>RH</v>
      </c>
      <c r="AB32" s="39" t="str">
        <f t="shared" si="38"/>
        <v/>
      </c>
      <c r="AC32" s="39" t="str">
        <f t="shared" si="38"/>
        <v>RH</v>
      </c>
      <c r="AD32" s="39" t="str">
        <f t="shared" si="38"/>
        <v>RH</v>
      </c>
      <c r="AE32" s="39" t="str">
        <f t="shared" si="38"/>
        <v/>
      </c>
      <c r="AF32" s="39" t="str">
        <f t="shared" si="38"/>
        <v/>
      </c>
      <c r="AG32" s="39" t="str">
        <f t="shared" si="38"/>
        <v/>
      </c>
      <c r="AH32" s="123"/>
      <c r="AI32" s="187">
        <f>COUNTIF(D32:AG32,"RTT")+'Aout 2020'!AJ32</f>
        <v>0</v>
      </c>
      <c r="AJ32" s="178">
        <f t="shared" si="8"/>
        <v>15</v>
      </c>
      <c r="AK32" s="92">
        <f>COUNTIF(D32:AG32,"CA")+'Aout 2020'!AL32</f>
        <v>0</v>
      </c>
      <c r="AL32" s="167">
        <f t="shared" si="9"/>
        <v>25</v>
      </c>
      <c r="AM32" s="310"/>
      <c r="AN32" s="92"/>
      <c r="AO32" s="81"/>
      <c r="AP32" s="81">
        <f t="shared" si="29"/>
        <v>0</v>
      </c>
      <c r="AQ32" s="95"/>
      <c r="AR32" s="77"/>
      <c r="AS32" s="64"/>
      <c r="AT32" s="64">
        <f t="shared" si="30"/>
        <v>0</v>
      </c>
      <c r="AU32" s="90"/>
      <c r="AV32" s="118">
        <f t="shared" ca="1" si="31"/>
        <v>0</v>
      </c>
      <c r="AW32" s="120">
        <f>COUNTIF(G32:AI32,"RF")+'Aout 2020'!AX32</f>
        <v>0</v>
      </c>
      <c r="AX32" s="162">
        <f t="shared" ca="1" si="10"/>
        <v>0</v>
      </c>
      <c r="AY32" s="92"/>
      <c r="AZ32" s="81"/>
      <c r="BA32" s="81">
        <f t="shared" si="32"/>
        <v>0</v>
      </c>
      <c r="BB32" s="167"/>
    </row>
    <row r="33" spans="1:54" s="6" customFormat="1" ht="12" customHeight="1" thickBot="1" x14ac:dyDescent="0.3">
      <c r="A33" s="281"/>
      <c r="B33" s="135">
        <v>17</v>
      </c>
      <c r="C33" s="145"/>
      <c r="D33" s="39" t="str">
        <f t="shared" ref="D33:AG33" si="39">IF(OR(WEEKDAY(D3,2)=6,WEEKDAY(D3,2)=7,WEEKDAY(D3,2)=2),"RH","")</f>
        <v>RH</v>
      </c>
      <c r="E33" s="39" t="str">
        <f t="shared" si="39"/>
        <v/>
      </c>
      <c r="F33" s="39" t="str">
        <f t="shared" si="39"/>
        <v/>
      </c>
      <c r="G33" s="39" t="str">
        <f t="shared" si="39"/>
        <v/>
      </c>
      <c r="H33" s="39" t="str">
        <f t="shared" si="39"/>
        <v>RH</v>
      </c>
      <c r="I33" s="39" t="str">
        <f t="shared" si="39"/>
        <v>RH</v>
      </c>
      <c r="J33" s="39" t="str">
        <f t="shared" si="39"/>
        <v/>
      </c>
      <c r="K33" s="39" t="str">
        <f t="shared" si="39"/>
        <v>RH</v>
      </c>
      <c r="L33" s="39" t="str">
        <f t="shared" si="39"/>
        <v/>
      </c>
      <c r="M33" s="39" t="str">
        <f t="shared" si="39"/>
        <v/>
      </c>
      <c r="N33" s="39" t="str">
        <f t="shared" si="39"/>
        <v/>
      </c>
      <c r="O33" s="39" t="str">
        <f t="shared" si="39"/>
        <v>RH</v>
      </c>
      <c r="P33" s="39" t="str">
        <f t="shared" si="39"/>
        <v>RH</v>
      </c>
      <c r="Q33" s="39" t="str">
        <f t="shared" si="39"/>
        <v/>
      </c>
      <c r="R33" s="39" t="str">
        <f t="shared" si="39"/>
        <v>RH</v>
      </c>
      <c r="S33" s="39" t="str">
        <f t="shared" si="39"/>
        <v/>
      </c>
      <c r="T33" s="39" t="str">
        <f t="shared" si="39"/>
        <v/>
      </c>
      <c r="U33" s="39" t="str">
        <f t="shared" si="39"/>
        <v/>
      </c>
      <c r="V33" s="39" t="str">
        <f t="shared" si="39"/>
        <v>RH</v>
      </c>
      <c r="W33" s="39" t="str">
        <f t="shared" si="39"/>
        <v>RH</v>
      </c>
      <c r="X33" s="39" t="str">
        <f t="shared" si="39"/>
        <v/>
      </c>
      <c r="Y33" s="39" t="str">
        <f t="shared" si="39"/>
        <v>RH</v>
      </c>
      <c r="Z33" s="39" t="str">
        <f t="shared" si="39"/>
        <v/>
      </c>
      <c r="AA33" s="39" t="str">
        <f t="shared" si="39"/>
        <v/>
      </c>
      <c r="AB33" s="39" t="str">
        <f t="shared" si="39"/>
        <v/>
      </c>
      <c r="AC33" s="39" t="str">
        <f t="shared" si="39"/>
        <v>RH</v>
      </c>
      <c r="AD33" s="39" t="str">
        <f t="shared" si="39"/>
        <v>RH</v>
      </c>
      <c r="AE33" s="39" t="str">
        <f t="shared" si="39"/>
        <v/>
      </c>
      <c r="AF33" s="39" t="str">
        <f t="shared" si="39"/>
        <v>RH</v>
      </c>
      <c r="AG33" s="39" t="str">
        <f t="shared" si="39"/>
        <v/>
      </c>
      <c r="AH33" s="123"/>
      <c r="AI33" s="187">
        <f>COUNTIF(D33:AG33,"RTT")+'Aout 2020'!AJ33</f>
        <v>0</v>
      </c>
      <c r="AJ33" s="178">
        <f t="shared" si="8"/>
        <v>15</v>
      </c>
      <c r="AK33" s="92">
        <f>COUNTIF(D33:AG33,"CA")+'Aout 2020'!AL33</f>
        <v>0</v>
      </c>
      <c r="AL33" s="167">
        <f t="shared" si="9"/>
        <v>25</v>
      </c>
      <c r="AM33" s="310"/>
      <c r="AN33" s="92"/>
      <c r="AO33" s="81"/>
      <c r="AP33" s="81">
        <f t="shared" si="29"/>
        <v>0</v>
      </c>
      <c r="AQ33" s="95"/>
      <c r="AR33" s="77"/>
      <c r="AS33" s="64"/>
      <c r="AT33" s="64">
        <f t="shared" si="30"/>
        <v>0</v>
      </c>
      <c r="AU33" s="90"/>
      <c r="AV33" s="118">
        <f t="shared" ca="1" si="31"/>
        <v>0</v>
      </c>
      <c r="AW33" s="120">
        <f>COUNTIF(G33:AI33,"RF")+'Aout 2020'!AX33</f>
        <v>0</v>
      </c>
      <c r="AX33" s="162">
        <f t="shared" ca="1" si="10"/>
        <v>0</v>
      </c>
      <c r="AY33" s="92"/>
      <c r="AZ33" s="81"/>
      <c r="BA33" s="81">
        <f t="shared" si="32"/>
        <v>0</v>
      </c>
      <c r="BB33" s="167"/>
    </row>
    <row r="34" spans="1:54" ht="1.5" customHeight="1" x14ac:dyDescent="0.25">
      <c r="A34" s="34"/>
      <c r="B34" s="135"/>
      <c r="C34" s="145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123"/>
      <c r="AI34" s="187">
        <f>COUNTIF(D34:AG34,"RTT")+'Aout 2020'!AJ34</f>
        <v>0</v>
      </c>
      <c r="AJ34" s="178"/>
      <c r="AK34" s="92">
        <f>COUNTIF(D34:AG34,"CA")+'Aout 2020'!AL34</f>
        <v>0</v>
      </c>
      <c r="AL34" s="167"/>
      <c r="AM34" s="310"/>
      <c r="AN34" s="92"/>
      <c r="AO34" s="81"/>
      <c r="AP34" s="81"/>
      <c r="AQ34" s="95"/>
      <c r="AR34" s="77"/>
      <c r="AS34" s="64"/>
      <c r="AT34" s="64"/>
      <c r="AU34" s="90"/>
      <c r="AV34" s="118"/>
      <c r="AW34" s="120">
        <f>COUNTIF(G34:AI34,"RF")+'Aout 2020'!AX34</f>
        <v>0</v>
      </c>
      <c r="AX34" s="163"/>
      <c r="AY34" s="92"/>
      <c r="AZ34" s="81"/>
      <c r="BA34" s="81"/>
      <c r="BB34" s="167"/>
    </row>
    <row r="35" spans="1:54" ht="12" customHeight="1" x14ac:dyDescent="0.25">
      <c r="A35" s="282" t="s">
        <v>46</v>
      </c>
      <c r="B35" s="132">
        <v>18</v>
      </c>
      <c r="C35" s="145"/>
      <c r="D35" s="39" t="str">
        <f>IF(OR(WEEKDAY(D3,2)=6,WEEKDAY(D3,2)=7,WEEKDAY(D3,2)=3),"RH","")</f>
        <v/>
      </c>
      <c r="E35" s="39" t="str">
        <f t="shared" ref="E35:AG35" si="40">IF(OR(WEEKDAY(E3,2)=6,WEEKDAY(E3,2)=7,WEEKDAY(E3,2)=3),"RH","")</f>
        <v>RH</v>
      </c>
      <c r="F35" s="39" t="str">
        <f t="shared" si="40"/>
        <v/>
      </c>
      <c r="G35" s="39" t="str">
        <f t="shared" si="40"/>
        <v/>
      </c>
      <c r="H35" s="39" t="str">
        <f t="shared" si="40"/>
        <v>RH</v>
      </c>
      <c r="I35" s="39" t="str">
        <f t="shared" si="40"/>
        <v>RH</v>
      </c>
      <c r="J35" s="39" t="str">
        <f t="shared" si="40"/>
        <v/>
      </c>
      <c r="K35" s="39" t="str">
        <f t="shared" si="40"/>
        <v/>
      </c>
      <c r="L35" s="39" t="str">
        <f t="shared" si="40"/>
        <v>RH</v>
      </c>
      <c r="M35" s="39" t="str">
        <f t="shared" si="40"/>
        <v/>
      </c>
      <c r="N35" s="39" t="str">
        <f t="shared" si="40"/>
        <v/>
      </c>
      <c r="O35" s="39" t="str">
        <f t="shared" si="40"/>
        <v>RH</v>
      </c>
      <c r="P35" s="39" t="str">
        <f t="shared" si="40"/>
        <v>RH</v>
      </c>
      <c r="Q35" s="39" t="str">
        <f t="shared" si="40"/>
        <v/>
      </c>
      <c r="R35" s="39" t="str">
        <f t="shared" si="40"/>
        <v/>
      </c>
      <c r="S35" s="39" t="str">
        <f t="shared" si="40"/>
        <v>RH</v>
      </c>
      <c r="T35" s="39" t="str">
        <f t="shared" si="40"/>
        <v/>
      </c>
      <c r="U35" s="39" t="str">
        <f t="shared" si="40"/>
        <v/>
      </c>
      <c r="V35" s="39" t="str">
        <f t="shared" si="40"/>
        <v>RH</v>
      </c>
      <c r="W35" s="39" t="str">
        <f t="shared" si="40"/>
        <v>RH</v>
      </c>
      <c r="X35" s="39" t="str">
        <f t="shared" si="40"/>
        <v/>
      </c>
      <c r="Y35" s="39" t="str">
        <f t="shared" si="40"/>
        <v/>
      </c>
      <c r="Z35" s="39" t="str">
        <f t="shared" si="40"/>
        <v>RH</v>
      </c>
      <c r="AA35" s="39" t="str">
        <f t="shared" si="40"/>
        <v/>
      </c>
      <c r="AB35" s="39" t="str">
        <f t="shared" si="40"/>
        <v/>
      </c>
      <c r="AC35" s="39" t="str">
        <f t="shared" si="40"/>
        <v>RH</v>
      </c>
      <c r="AD35" s="39" t="str">
        <f t="shared" si="40"/>
        <v>RH</v>
      </c>
      <c r="AE35" s="39" t="str">
        <f t="shared" si="40"/>
        <v/>
      </c>
      <c r="AF35" s="39" t="str">
        <f t="shared" si="40"/>
        <v/>
      </c>
      <c r="AG35" s="39" t="str">
        <f t="shared" si="40"/>
        <v>RH</v>
      </c>
      <c r="AH35" s="123"/>
      <c r="AI35" s="187">
        <f>COUNTIF(D35:AG35,"RTT")+'Aout 2020'!AJ35</f>
        <v>0</v>
      </c>
      <c r="AJ35" s="178">
        <f>0 -(AI35)</f>
        <v>0</v>
      </c>
      <c r="AK35" s="92">
        <f>COUNTIF(D35:AG35,"CA")+'Aout 2020'!AL35</f>
        <v>0</v>
      </c>
      <c r="AL35" s="167">
        <f t="shared" si="9"/>
        <v>25</v>
      </c>
      <c r="AM35" s="310"/>
      <c r="AN35" s="92"/>
      <c r="AO35" s="81"/>
      <c r="AP35" s="81">
        <f>COUNTIF(E35:AF35,"HS")</f>
        <v>0</v>
      </c>
      <c r="AQ35" s="95"/>
      <c r="AR35" s="77"/>
      <c r="AS35" s="64"/>
      <c r="AT35" s="64">
        <f>COUNTIF(G35:AG35,"jdf")</f>
        <v>0</v>
      </c>
      <c r="AU35" s="90"/>
      <c r="AV35" s="118">
        <f ca="1">jaunesNum(B35:AG35)</f>
        <v>0</v>
      </c>
      <c r="AW35" s="120">
        <f>COUNTIF(G35:AI35,"RF")+'Aout 2020'!AX35</f>
        <v>0</v>
      </c>
      <c r="AX35" s="162">
        <f t="shared" ca="1" si="10"/>
        <v>0</v>
      </c>
      <c r="AY35" s="92"/>
      <c r="AZ35" s="81"/>
      <c r="BA35" s="81">
        <f>COUNTIF(K35:AK35,"FR")</f>
        <v>0</v>
      </c>
      <c r="BB35" s="167"/>
    </row>
    <row r="36" spans="1:54" ht="12" customHeight="1" x14ac:dyDescent="0.25">
      <c r="A36" s="282"/>
      <c r="B36" s="136">
        <v>19</v>
      </c>
      <c r="C36" s="151"/>
      <c r="D36" s="39" t="str">
        <f t="shared" ref="D36:AG36" si="41">IF(OR(WEEKDAY(D3,2)=6,WEEKDAY(D3,2)=7,WEEKDAY(D3,2)=5),"RH","")</f>
        <v/>
      </c>
      <c r="E36" s="39" t="str">
        <f t="shared" si="41"/>
        <v/>
      </c>
      <c r="F36" s="39" t="str">
        <f t="shared" si="41"/>
        <v/>
      </c>
      <c r="G36" s="39" t="str">
        <f t="shared" si="41"/>
        <v>RH</v>
      </c>
      <c r="H36" s="39" t="str">
        <f t="shared" si="41"/>
        <v>RH</v>
      </c>
      <c r="I36" s="39" t="str">
        <f t="shared" si="41"/>
        <v>RH</v>
      </c>
      <c r="J36" s="39" t="str">
        <f t="shared" si="41"/>
        <v/>
      </c>
      <c r="K36" s="39" t="str">
        <f t="shared" si="41"/>
        <v/>
      </c>
      <c r="L36" s="39" t="str">
        <f t="shared" si="41"/>
        <v/>
      </c>
      <c r="M36" s="39" t="str">
        <f t="shared" si="41"/>
        <v/>
      </c>
      <c r="N36" s="39" t="str">
        <f t="shared" si="41"/>
        <v>RH</v>
      </c>
      <c r="O36" s="39" t="str">
        <f t="shared" si="41"/>
        <v>RH</v>
      </c>
      <c r="P36" s="39" t="str">
        <f t="shared" si="41"/>
        <v>RH</v>
      </c>
      <c r="Q36" s="39" t="str">
        <f t="shared" si="41"/>
        <v/>
      </c>
      <c r="R36" s="39" t="str">
        <f t="shared" si="41"/>
        <v/>
      </c>
      <c r="S36" s="39" t="str">
        <f t="shared" si="41"/>
        <v/>
      </c>
      <c r="T36" s="39" t="str">
        <f t="shared" si="41"/>
        <v/>
      </c>
      <c r="U36" s="39" t="str">
        <f t="shared" si="41"/>
        <v>RH</v>
      </c>
      <c r="V36" s="39" t="str">
        <f t="shared" si="41"/>
        <v>RH</v>
      </c>
      <c r="W36" s="39" t="str">
        <f t="shared" si="41"/>
        <v>RH</v>
      </c>
      <c r="X36" s="39" t="str">
        <f t="shared" si="41"/>
        <v/>
      </c>
      <c r="Y36" s="39" t="str">
        <f t="shared" si="41"/>
        <v/>
      </c>
      <c r="Z36" s="39" t="str">
        <f t="shared" si="41"/>
        <v/>
      </c>
      <c r="AA36" s="39" t="str">
        <f t="shared" si="41"/>
        <v/>
      </c>
      <c r="AB36" s="39" t="str">
        <f t="shared" si="41"/>
        <v>RH</v>
      </c>
      <c r="AC36" s="39" t="str">
        <f t="shared" si="41"/>
        <v>RH</v>
      </c>
      <c r="AD36" s="39" t="str">
        <f t="shared" si="41"/>
        <v>RH</v>
      </c>
      <c r="AE36" s="39" t="str">
        <f t="shared" si="41"/>
        <v/>
      </c>
      <c r="AF36" s="39" t="str">
        <f t="shared" si="41"/>
        <v/>
      </c>
      <c r="AG36" s="39" t="str">
        <f t="shared" si="41"/>
        <v/>
      </c>
      <c r="AH36" s="123"/>
      <c r="AI36" s="187">
        <f>COUNTIF(D36:AG36,"RTT")+'Aout 2020'!AJ36</f>
        <v>0</v>
      </c>
      <c r="AJ36" s="178">
        <f t="shared" si="8"/>
        <v>15</v>
      </c>
      <c r="AK36" s="92">
        <f>COUNTIF(D36:AG36,"CA")+'Aout 2020'!AL36</f>
        <v>0</v>
      </c>
      <c r="AL36" s="167">
        <f t="shared" si="9"/>
        <v>25</v>
      </c>
      <c r="AM36" s="310"/>
      <c r="AN36" s="92"/>
      <c r="AO36" s="81"/>
      <c r="AP36" s="81">
        <f>COUNTIF(E36:AF36,"HS")</f>
        <v>0</v>
      </c>
      <c r="AQ36" s="95"/>
      <c r="AR36" s="77"/>
      <c r="AS36" s="64"/>
      <c r="AT36" s="64">
        <f>COUNTIF(G36:AG36,"jdf")</f>
        <v>0</v>
      </c>
      <c r="AU36" s="90"/>
      <c r="AV36" s="118">
        <f ca="1">jaunesNum(B36:AG36)</f>
        <v>0</v>
      </c>
      <c r="AW36" s="120">
        <f>COUNTIF(G36:AI36,"RF")+'Aout 2020'!AX36</f>
        <v>0</v>
      </c>
      <c r="AX36" s="162">
        <f t="shared" ca="1" si="10"/>
        <v>0</v>
      </c>
      <c r="AY36" s="92"/>
      <c r="AZ36" s="81"/>
      <c r="BA36" s="81">
        <f>COUNTIF(K36:AK36,"FR")</f>
        <v>0</v>
      </c>
      <c r="BB36" s="167"/>
    </row>
    <row r="37" spans="1:54" s="6" customFormat="1" ht="12" customHeight="1" x14ac:dyDescent="0.25">
      <c r="A37" s="282"/>
      <c r="B37" s="136"/>
      <c r="C37" s="145"/>
      <c r="D37" s="39" t="str">
        <f t="shared" ref="D37:AG37" si="42">IF(OR(WEEKDAY(D3,2)=6,WEEKDAY(D3,2)=7,WEEKDAY(D3,2)=1),"RH","")</f>
        <v/>
      </c>
      <c r="E37" s="39" t="str">
        <f t="shared" si="42"/>
        <v/>
      </c>
      <c r="F37" s="39" t="str">
        <f t="shared" si="42"/>
        <v/>
      </c>
      <c r="G37" s="39" t="str">
        <f t="shared" si="42"/>
        <v/>
      </c>
      <c r="H37" s="39" t="str">
        <f t="shared" si="42"/>
        <v>RH</v>
      </c>
      <c r="I37" s="39" t="str">
        <f t="shared" si="42"/>
        <v>RH</v>
      </c>
      <c r="J37" s="39" t="str">
        <f t="shared" si="42"/>
        <v>RH</v>
      </c>
      <c r="K37" s="39" t="str">
        <f t="shared" si="42"/>
        <v/>
      </c>
      <c r="L37" s="39" t="str">
        <f t="shared" si="42"/>
        <v/>
      </c>
      <c r="M37" s="39" t="str">
        <f t="shared" si="42"/>
        <v/>
      </c>
      <c r="N37" s="39" t="str">
        <f t="shared" si="42"/>
        <v/>
      </c>
      <c r="O37" s="39" t="str">
        <f t="shared" si="42"/>
        <v>RH</v>
      </c>
      <c r="P37" s="39" t="str">
        <f t="shared" si="42"/>
        <v>RH</v>
      </c>
      <c r="Q37" s="39" t="str">
        <f t="shared" si="42"/>
        <v>RH</v>
      </c>
      <c r="R37" s="39" t="str">
        <f t="shared" si="42"/>
        <v/>
      </c>
      <c r="S37" s="39" t="str">
        <f t="shared" si="42"/>
        <v/>
      </c>
      <c r="T37" s="39" t="str">
        <f t="shared" si="42"/>
        <v/>
      </c>
      <c r="U37" s="39" t="str">
        <f t="shared" si="42"/>
        <v/>
      </c>
      <c r="V37" s="39" t="str">
        <f t="shared" si="42"/>
        <v>RH</v>
      </c>
      <c r="W37" s="39" t="str">
        <f t="shared" si="42"/>
        <v>RH</v>
      </c>
      <c r="X37" s="39" t="str">
        <f t="shared" si="42"/>
        <v>RH</v>
      </c>
      <c r="Y37" s="39" t="str">
        <f t="shared" si="42"/>
        <v/>
      </c>
      <c r="Z37" s="39" t="str">
        <f t="shared" si="42"/>
        <v/>
      </c>
      <c r="AA37" s="39" t="str">
        <f t="shared" si="42"/>
        <v/>
      </c>
      <c r="AB37" s="39" t="str">
        <f t="shared" si="42"/>
        <v/>
      </c>
      <c r="AC37" s="39" t="str">
        <f t="shared" si="42"/>
        <v>RH</v>
      </c>
      <c r="AD37" s="39" t="str">
        <f t="shared" si="42"/>
        <v>RH</v>
      </c>
      <c r="AE37" s="39" t="str">
        <f t="shared" si="42"/>
        <v>RH</v>
      </c>
      <c r="AF37" s="39" t="str">
        <f t="shared" si="42"/>
        <v/>
      </c>
      <c r="AG37" s="39" t="str">
        <f t="shared" si="42"/>
        <v/>
      </c>
      <c r="AH37" s="123"/>
      <c r="AI37" s="187">
        <f>COUNTIF(D37:AG37,"RTT")+'Aout 2020'!AJ37</f>
        <v>0</v>
      </c>
      <c r="AJ37" s="178">
        <f t="shared" si="8"/>
        <v>15</v>
      </c>
      <c r="AK37" s="92">
        <f>COUNTIF(D37:AG37,"CA")+'Aout 2020'!AL37</f>
        <v>0</v>
      </c>
      <c r="AL37" s="167">
        <f t="shared" si="9"/>
        <v>25</v>
      </c>
      <c r="AM37" s="310"/>
      <c r="AN37" s="92"/>
      <c r="AO37" s="81"/>
      <c r="AP37" s="81">
        <f>COUNTIF(E37:AF37,"HS")</f>
        <v>0</v>
      </c>
      <c r="AQ37" s="95"/>
      <c r="AR37" s="77"/>
      <c r="AS37" s="64"/>
      <c r="AT37" s="64">
        <f>COUNTIF(G37:AG37,"jdf")</f>
        <v>0</v>
      </c>
      <c r="AU37" s="90"/>
      <c r="AV37" s="118">
        <f ca="1">jaunesNum(B37:AG37)</f>
        <v>0</v>
      </c>
      <c r="AW37" s="120">
        <f>COUNTIF(G37:AI37,"RF")+'Aout 2020'!AX37</f>
        <v>0</v>
      </c>
      <c r="AX37" s="162">
        <f t="shared" ca="1" si="10"/>
        <v>0</v>
      </c>
      <c r="AY37" s="92"/>
      <c r="AZ37" s="81"/>
      <c r="BA37" s="81">
        <f>COUNTIF(K37:AK37,"FR")</f>
        <v>0</v>
      </c>
      <c r="BB37" s="167"/>
    </row>
    <row r="38" spans="1:54" s="6" customFormat="1" ht="12" customHeight="1" thickBot="1" x14ac:dyDescent="0.3">
      <c r="A38" s="283"/>
      <c r="B38" s="132"/>
      <c r="C38" s="145"/>
      <c r="D38" s="39">
        <v>24</v>
      </c>
      <c r="E38" s="39" t="str">
        <f t="shared" ref="E38:AG38" si="43">IF(OR(WEEKDAY(E3,2)=6,WEEKDAY(E3,2)=7,WEEKDAY(E3,2)=1),"RH","")</f>
        <v/>
      </c>
      <c r="F38" s="39" t="str">
        <f t="shared" si="43"/>
        <v/>
      </c>
      <c r="G38" s="39" t="str">
        <f t="shared" si="43"/>
        <v/>
      </c>
      <c r="H38" s="39" t="str">
        <f t="shared" si="43"/>
        <v>RH</v>
      </c>
      <c r="I38" s="39" t="str">
        <f t="shared" si="43"/>
        <v>RH</v>
      </c>
      <c r="J38" s="39" t="str">
        <f t="shared" si="43"/>
        <v>RH</v>
      </c>
      <c r="K38" s="39" t="str">
        <f t="shared" si="43"/>
        <v/>
      </c>
      <c r="L38" s="39" t="str">
        <f t="shared" si="43"/>
        <v/>
      </c>
      <c r="M38" s="39" t="str">
        <f t="shared" si="43"/>
        <v/>
      </c>
      <c r="N38" s="39" t="str">
        <f t="shared" si="43"/>
        <v/>
      </c>
      <c r="O38" s="39" t="str">
        <f t="shared" si="43"/>
        <v>RH</v>
      </c>
      <c r="P38" s="39" t="str">
        <f t="shared" si="43"/>
        <v>RH</v>
      </c>
      <c r="Q38" s="39" t="str">
        <f t="shared" si="43"/>
        <v>RH</v>
      </c>
      <c r="R38" s="39" t="str">
        <f t="shared" si="43"/>
        <v/>
      </c>
      <c r="S38" s="39" t="str">
        <f t="shared" si="43"/>
        <v/>
      </c>
      <c r="T38" s="39" t="str">
        <f t="shared" si="43"/>
        <v/>
      </c>
      <c r="U38" s="39" t="str">
        <f t="shared" si="43"/>
        <v/>
      </c>
      <c r="V38" s="39" t="str">
        <f t="shared" si="43"/>
        <v>RH</v>
      </c>
      <c r="W38" s="39" t="str">
        <f t="shared" si="43"/>
        <v>RH</v>
      </c>
      <c r="X38" s="39" t="str">
        <f t="shared" si="43"/>
        <v>RH</v>
      </c>
      <c r="Y38" s="39" t="str">
        <f t="shared" si="43"/>
        <v/>
      </c>
      <c r="Z38" s="39" t="str">
        <f t="shared" si="43"/>
        <v/>
      </c>
      <c r="AA38" s="39" t="str">
        <f t="shared" si="43"/>
        <v/>
      </c>
      <c r="AB38" s="39" t="str">
        <f t="shared" si="43"/>
        <v/>
      </c>
      <c r="AC38" s="39" t="str">
        <f t="shared" si="43"/>
        <v>RH</v>
      </c>
      <c r="AD38" s="39" t="str">
        <f t="shared" si="43"/>
        <v>RH</v>
      </c>
      <c r="AE38" s="39" t="str">
        <f t="shared" si="43"/>
        <v>RH</v>
      </c>
      <c r="AF38" s="39" t="str">
        <f t="shared" si="43"/>
        <v/>
      </c>
      <c r="AG38" s="39" t="str">
        <f t="shared" si="43"/>
        <v/>
      </c>
      <c r="AH38" s="123"/>
      <c r="AI38" s="187">
        <f>COUNTIF(D38:AG38,"RTT")+'Aout 2020'!AJ38</f>
        <v>0</v>
      </c>
      <c r="AJ38" s="178">
        <f t="shared" si="8"/>
        <v>15</v>
      </c>
      <c r="AK38" s="92">
        <f>COUNTIF(D38:AG38,"CA")+'Aout 2020'!AL38</f>
        <v>0</v>
      </c>
      <c r="AL38" s="167">
        <f t="shared" si="9"/>
        <v>25</v>
      </c>
      <c r="AM38" s="310"/>
      <c r="AN38" s="92"/>
      <c r="AO38" s="81"/>
      <c r="AP38" s="81">
        <f>COUNTIF(E38:AF38,"HS")</f>
        <v>0</v>
      </c>
      <c r="AQ38" s="95"/>
      <c r="AR38" s="77"/>
      <c r="AS38" s="64"/>
      <c r="AT38" s="64">
        <f>COUNTIF(G38:AG38,"jdf")</f>
        <v>0</v>
      </c>
      <c r="AU38" s="90"/>
      <c r="AV38" s="118">
        <f ca="1">jaunesNum(B38:AG38)</f>
        <v>0</v>
      </c>
      <c r="AW38" s="120">
        <f>COUNTIF(G38:AI38,"RF")+'Aout 2020'!AX38</f>
        <v>0</v>
      </c>
      <c r="AX38" s="162">
        <f t="shared" ca="1" si="10"/>
        <v>0</v>
      </c>
      <c r="AY38" s="92"/>
      <c r="AZ38" s="81"/>
      <c r="BA38" s="81">
        <f>COUNTIF(K38:AK38,"FR")</f>
        <v>0</v>
      </c>
      <c r="BB38" s="167"/>
    </row>
    <row r="39" spans="1:54" ht="2.25" customHeight="1" x14ac:dyDescent="0.25">
      <c r="A39" s="174"/>
      <c r="B39" s="132"/>
      <c r="C39" s="145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123"/>
      <c r="AI39" s="187">
        <f>COUNTIF(D39:AG39,"RTT")+'Aout 2020'!AJ39</f>
        <v>0</v>
      </c>
      <c r="AJ39" s="178"/>
      <c r="AK39" s="92">
        <f>COUNTIF(D39:AG39,"CA")+'Aout 2020'!AL39</f>
        <v>0</v>
      </c>
      <c r="AL39" s="167"/>
      <c r="AM39" s="310"/>
      <c r="AN39" s="92"/>
      <c r="AO39" s="81"/>
      <c r="AP39" s="81"/>
      <c r="AQ39" s="95"/>
      <c r="AR39" s="77"/>
      <c r="AS39" s="64"/>
      <c r="AT39" s="64"/>
      <c r="AU39" s="90"/>
      <c r="AV39" s="118"/>
      <c r="AW39" s="120">
        <f>COUNTIF(G39:AI39,"RF")+'Aout 2020'!AX39</f>
        <v>0</v>
      </c>
      <c r="AX39" s="163"/>
      <c r="AY39" s="92"/>
      <c r="AZ39" s="81"/>
      <c r="BA39" s="81"/>
      <c r="BB39" s="167"/>
    </row>
    <row r="40" spans="1:54" ht="12" customHeight="1" thickBot="1" x14ac:dyDescent="0.3">
      <c r="A40" s="35" t="s">
        <v>47</v>
      </c>
      <c r="B40" s="43">
        <v>20</v>
      </c>
      <c r="C40" s="145"/>
      <c r="D40" s="39">
        <v>20</v>
      </c>
      <c r="E40" s="39">
        <v>20</v>
      </c>
      <c r="F40" s="39">
        <v>20</v>
      </c>
      <c r="G40" s="39">
        <v>20</v>
      </c>
      <c r="H40" s="39" t="s">
        <v>56</v>
      </c>
      <c r="I40" s="39" t="s">
        <v>56</v>
      </c>
      <c r="J40" s="39">
        <v>20</v>
      </c>
      <c r="K40" s="39">
        <v>20</v>
      </c>
      <c r="L40" s="39">
        <v>20</v>
      </c>
      <c r="M40" s="39">
        <v>20</v>
      </c>
      <c r="N40" s="39">
        <v>20</v>
      </c>
      <c r="O40" s="39" t="s">
        <v>56</v>
      </c>
      <c r="P40" s="39" t="s">
        <v>56</v>
      </c>
      <c r="Q40" s="39">
        <v>20</v>
      </c>
      <c r="R40" s="39">
        <v>20</v>
      </c>
      <c r="S40" s="39">
        <v>20</v>
      </c>
      <c r="T40" s="39">
        <v>20</v>
      </c>
      <c r="U40" s="39">
        <v>20</v>
      </c>
      <c r="V40" s="39" t="s">
        <v>56</v>
      </c>
      <c r="W40" s="39" t="s">
        <v>56</v>
      </c>
      <c r="X40" s="39">
        <v>20</v>
      </c>
      <c r="Y40" s="39">
        <v>20</v>
      </c>
      <c r="Z40" s="39">
        <v>20</v>
      </c>
      <c r="AA40" s="39">
        <v>20</v>
      </c>
      <c r="AB40" s="39">
        <v>20</v>
      </c>
      <c r="AC40" s="39" t="s">
        <v>56</v>
      </c>
      <c r="AD40" s="39" t="s">
        <v>56</v>
      </c>
      <c r="AE40" s="39">
        <v>20</v>
      </c>
      <c r="AF40" s="39">
        <v>20</v>
      </c>
      <c r="AG40" s="39">
        <v>20</v>
      </c>
      <c r="AH40" s="123"/>
      <c r="AI40" s="187">
        <f>COUNTIF(D40:AG40,"RTT")+'Aout 2020'!AJ40</f>
        <v>0</v>
      </c>
      <c r="AJ40" s="178">
        <f t="shared" si="8"/>
        <v>15</v>
      </c>
      <c r="AK40" s="92">
        <f>COUNTIF(D40:AG40,"CA")+'Aout 2020'!AL40</f>
        <v>0</v>
      </c>
      <c r="AL40" s="167">
        <f t="shared" si="9"/>
        <v>25</v>
      </c>
      <c r="AM40" s="310"/>
      <c r="AN40" s="92"/>
      <c r="AO40" s="81"/>
      <c r="AP40" s="81">
        <f t="shared" ref="AP40:AP45" si="44">COUNTIF(E40:AF40,"HS")</f>
        <v>0</v>
      </c>
      <c r="AQ40" s="95"/>
      <c r="AR40" s="77"/>
      <c r="AS40" s="64"/>
      <c r="AT40" s="64">
        <f t="shared" ref="AT40:AT45" si="45">COUNTIF(G40:AG40,"jdf")</f>
        <v>0</v>
      </c>
      <c r="AU40" s="90"/>
      <c r="AV40" s="118">
        <f ca="1">jaunesNum(B40:AG40)</f>
        <v>0</v>
      </c>
      <c r="AW40" s="120">
        <f>COUNTIF(G40:AI40,"RF")+'Aout 2020'!AX40</f>
        <v>0</v>
      </c>
      <c r="AX40" s="162">
        <f t="shared" ca="1" si="10"/>
        <v>0</v>
      </c>
      <c r="AY40" s="92"/>
      <c r="AZ40" s="81"/>
      <c r="BA40" s="81">
        <f t="shared" ref="BA40:BA45" si="46">COUNTIF(K40:AK40,"FR")</f>
        <v>0</v>
      </c>
      <c r="BB40" s="167"/>
    </row>
    <row r="41" spans="1:54" ht="12" customHeight="1" x14ac:dyDescent="0.25">
      <c r="A41" s="284" t="s">
        <v>48</v>
      </c>
      <c r="B41" s="132">
        <v>21</v>
      </c>
      <c r="C41" s="145"/>
      <c r="D41" s="39">
        <v>21</v>
      </c>
      <c r="E41" s="39">
        <v>21</v>
      </c>
      <c r="F41" s="39">
        <v>21</v>
      </c>
      <c r="G41" s="39">
        <v>21</v>
      </c>
      <c r="H41" s="39" t="s">
        <v>56</v>
      </c>
      <c r="I41" s="39" t="s">
        <v>56</v>
      </c>
      <c r="J41" s="39">
        <v>21</v>
      </c>
      <c r="K41" s="39">
        <v>21</v>
      </c>
      <c r="L41" s="39">
        <v>21</v>
      </c>
      <c r="M41" s="39">
        <v>21</v>
      </c>
      <c r="N41" s="39">
        <v>21</v>
      </c>
      <c r="O41" s="39" t="s">
        <v>56</v>
      </c>
      <c r="P41" s="39" t="s">
        <v>56</v>
      </c>
      <c r="Q41" s="39">
        <v>21</v>
      </c>
      <c r="R41" s="39">
        <v>21</v>
      </c>
      <c r="S41" s="39">
        <v>21</v>
      </c>
      <c r="T41" s="39">
        <v>21</v>
      </c>
      <c r="U41" s="39">
        <v>21</v>
      </c>
      <c r="V41" s="39" t="s">
        <v>56</v>
      </c>
      <c r="W41" s="39" t="s">
        <v>56</v>
      </c>
      <c r="X41" s="39">
        <v>21</v>
      </c>
      <c r="Y41" s="39">
        <v>21</v>
      </c>
      <c r="Z41" s="39">
        <v>21</v>
      </c>
      <c r="AA41" s="39">
        <v>21</v>
      </c>
      <c r="AB41" s="39">
        <v>21</v>
      </c>
      <c r="AC41" s="39" t="s">
        <v>56</v>
      </c>
      <c r="AD41" s="39" t="s">
        <v>56</v>
      </c>
      <c r="AE41" s="39">
        <v>21</v>
      </c>
      <c r="AF41" s="39">
        <v>21</v>
      </c>
      <c r="AG41" s="39">
        <v>21</v>
      </c>
      <c r="AH41" s="123"/>
      <c r="AI41" s="187">
        <f>COUNTIF(D41:AG41,"RTT")+'Aout 2020'!AJ41</f>
        <v>0</v>
      </c>
      <c r="AJ41" s="178">
        <f t="shared" si="8"/>
        <v>15</v>
      </c>
      <c r="AK41" s="92">
        <f>COUNTIF(D41:AG41,"CA")+'Aout 2020'!AL41</f>
        <v>0</v>
      </c>
      <c r="AL41" s="167">
        <f t="shared" si="9"/>
        <v>25</v>
      </c>
      <c r="AM41" s="310"/>
      <c r="AN41" s="92"/>
      <c r="AO41" s="81"/>
      <c r="AP41" s="81">
        <f t="shared" si="44"/>
        <v>0</v>
      </c>
      <c r="AQ41" s="95"/>
      <c r="AR41" s="77"/>
      <c r="AS41" s="64"/>
      <c r="AT41" s="64">
        <f t="shared" si="45"/>
        <v>0</v>
      </c>
      <c r="AU41" s="90"/>
      <c r="AV41" s="118">
        <f ca="1">jaunesNum(B41:AG41)</f>
        <v>0</v>
      </c>
      <c r="AW41" s="120">
        <f>COUNTIF(G41:AI41,"RF")+'Aout 2020'!AX41</f>
        <v>0</v>
      </c>
      <c r="AX41" s="162">
        <f t="shared" ca="1" si="10"/>
        <v>0</v>
      </c>
      <c r="AY41" s="92"/>
      <c r="AZ41" s="81"/>
      <c r="BA41" s="81">
        <f t="shared" si="46"/>
        <v>0</v>
      </c>
      <c r="BB41" s="167"/>
    </row>
    <row r="42" spans="1:54" s="6" customFormat="1" ht="12" customHeight="1" x14ac:dyDescent="0.25">
      <c r="A42" s="285"/>
      <c r="B42" s="132">
        <v>22</v>
      </c>
      <c r="C42" s="145"/>
      <c r="D42" s="39">
        <v>22</v>
      </c>
      <c r="E42" s="39">
        <v>22</v>
      </c>
      <c r="F42" s="39">
        <v>22</v>
      </c>
      <c r="G42" s="39">
        <v>22</v>
      </c>
      <c r="H42" s="39" t="s">
        <v>56</v>
      </c>
      <c r="I42" s="39" t="s">
        <v>56</v>
      </c>
      <c r="J42" s="39">
        <v>22</v>
      </c>
      <c r="K42" s="39">
        <v>22</v>
      </c>
      <c r="L42" s="39">
        <v>22</v>
      </c>
      <c r="M42" s="39">
        <v>22</v>
      </c>
      <c r="N42" s="39">
        <v>22</v>
      </c>
      <c r="O42" s="39" t="s">
        <v>56</v>
      </c>
      <c r="P42" s="39" t="s">
        <v>56</v>
      </c>
      <c r="Q42" s="39">
        <v>22</v>
      </c>
      <c r="R42" s="39">
        <v>22</v>
      </c>
      <c r="S42" s="39">
        <v>22</v>
      </c>
      <c r="T42" s="39">
        <v>22</v>
      </c>
      <c r="U42" s="39">
        <v>22</v>
      </c>
      <c r="V42" s="39" t="s">
        <v>56</v>
      </c>
      <c r="W42" s="39" t="s">
        <v>56</v>
      </c>
      <c r="X42" s="39">
        <v>22</v>
      </c>
      <c r="Y42" s="39">
        <v>22</v>
      </c>
      <c r="Z42" s="39">
        <v>22</v>
      </c>
      <c r="AA42" s="39">
        <v>22</v>
      </c>
      <c r="AB42" s="39">
        <v>22</v>
      </c>
      <c r="AC42" s="39" t="s">
        <v>56</v>
      </c>
      <c r="AD42" s="39" t="s">
        <v>56</v>
      </c>
      <c r="AE42" s="39">
        <v>22</v>
      </c>
      <c r="AF42" s="39">
        <v>22</v>
      </c>
      <c r="AG42" s="39">
        <v>22</v>
      </c>
      <c r="AH42" s="123"/>
      <c r="AI42" s="187">
        <f>COUNTIF(D42:AG42,"RTT")+'Aout 2020'!AJ42</f>
        <v>0</v>
      </c>
      <c r="AJ42" s="178">
        <f t="shared" si="8"/>
        <v>15</v>
      </c>
      <c r="AK42" s="92">
        <f>COUNTIF(D42:AG42,"CA")+'Aout 2020'!AL42</f>
        <v>0</v>
      </c>
      <c r="AL42" s="167">
        <f t="shared" si="9"/>
        <v>25</v>
      </c>
      <c r="AM42" s="310"/>
      <c r="AN42" s="92"/>
      <c r="AO42" s="81"/>
      <c r="AP42" s="81">
        <f t="shared" si="44"/>
        <v>0</v>
      </c>
      <c r="AQ42" s="95"/>
      <c r="AR42" s="77"/>
      <c r="AS42" s="64"/>
      <c r="AT42" s="64">
        <f t="shared" si="45"/>
        <v>0</v>
      </c>
      <c r="AU42" s="90"/>
      <c r="AV42" s="118">
        <f ca="1">jaunesNum(B42:AG42)</f>
        <v>0</v>
      </c>
      <c r="AW42" s="120">
        <f>COUNTIF(G42:AI42,"RF")+'Aout 2020'!AX42</f>
        <v>0</v>
      </c>
      <c r="AX42" s="162">
        <f t="shared" ca="1" si="10"/>
        <v>0</v>
      </c>
      <c r="AY42" s="92"/>
      <c r="AZ42" s="81"/>
      <c r="BA42" s="81">
        <f t="shared" si="46"/>
        <v>0</v>
      </c>
      <c r="BB42" s="167"/>
    </row>
    <row r="43" spans="1:54" ht="1.5" customHeight="1" x14ac:dyDescent="0.25">
      <c r="A43" s="14"/>
      <c r="B43" s="132"/>
      <c r="C43" s="145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123"/>
      <c r="AI43" s="187">
        <f>COUNTIF(D43:AG43,"RTT")+'Aout 2020'!AJ43</f>
        <v>0</v>
      </c>
      <c r="AJ43" s="178">
        <f t="shared" si="8"/>
        <v>15</v>
      </c>
      <c r="AK43" s="92">
        <f>COUNTIF(D43:AG43,"CA")+'Aout 2020'!AL43</f>
        <v>0</v>
      </c>
      <c r="AL43" s="167">
        <f t="shared" si="9"/>
        <v>25</v>
      </c>
      <c r="AM43" s="310"/>
      <c r="AN43" s="92"/>
      <c r="AO43" s="81"/>
      <c r="AP43" s="81">
        <f t="shared" si="44"/>
        <v>0</v>
      </c>
      <c r="AQ43" s="95"/>
      <c r="AR43" s="77"/>
      <c r="AS43" s="64"/>
      <c r="AT43" s="64">
        <f t="shared" si="45"/>
        <v>0</v>
      </c>
      <c r="AU43" s="90"/>
      <c r="AV43" s="118"/>
      <c r="AW43" s="120">
        <f>COUNTIF(G43:AI43,"RF")+'Aout 2020'!AX43</f>
        <v>0</v>
      </c>
      <c r="AX43" s="163"/>
      <c r="AY43" s="92"/>
      <c r="AZ43" s="81"/>
      <c r="BA43" s="81">
        <f t="shared" si="46"/>
        <v>0</v>
      </c>
      <c r="BB43" s="167"/>
    </row>
    <row r="44" spans="1:54" ht="12" customHeight="1" x14ac:dyDescent="0.25">
      <c r="A44" s="36" t="s">
        <v>49</v>
      </c>
      <c r="B44" s="133">
        <v>23</v>
      </c>
      <c r="C44" s="145"/>
      <c r="D44" s="39">
        <v>23</v>
      </c>
      <c r="E44" s="39">
        <v>23</v>
      </c>
      <c r="F44" s="39">
        <v>23</v>
      </c>
      <c r="G44" s="39">
        <v>23</v>
      </c>
      <c r="H44" s="39" t="s">
        <v>56</v>
      </c>
      <c r="I44" s="39" t="s">
        <v>56</v>
      </c>
      <c r="J44" s="39">
        <v>23</v>
      </c>
      <c r="K44" s="39">
        <v>23</v>
      </c>
      <c r="L44" s="39">
        <v>23</v>
      </c>
      <c r="M44" s="39">
        <v>23</v>
      </c>
      <c r="N44" s="39">
        <v>23</v>
      </c>
      <c r="O44" s="39" t="s">
        <v>56</v>
      </c>
      <c r="P44" s="39" t="s">
        <v>56</v>
      </c>
      <c r="Q44" s="39">
        <v>23</v>
      </c>
      <c r="R44" s="39">
        <v>23</v>
      </c>
      <c r="S44" s="39">
        <v>23</v>
      </c>
      <c r="T44" s="39">
        <v>23</v>
      </c>
      <c r="U44" s="39">
        <v>23</v>
      </c>
      <c r="V44" s="39" t="s">
        <v>56</v>
      </c>
      <c r="W44" s="39" t="s">
        <v>56</v>
      </c>
      <c r="X44" s="39">
        <v>23</v>
      </c>
      <c r="Y44" s="39">
        <v>23</v>
      </c>
      <c r="Z44" s="39">
        <v>23</v>
      </c>
      <c r="AA44" s="39">
        <v>23</v>
      </c>
      <c r="AB44" s="39">
        <v>23</v>
      </c>
      <c r="AC44" s="39" t="s">
        <v>56</v>
      </c>
      <c r="AD44" s="39" t="s">
        <v>56</v>
      </c>
      <c r="AE44" s="39">
        <v>23</v>
      </c>
      <c r="AF44" s="39">
        <v>23</v>
      </c>
      <c r="AG44" s="39">
        <v>23</v>
      </c>
      <c r="AH44" s="123"/>
      <c r="AI44" s="187">
        <f>COUNTIF(D44:AG44,"RTT")+'Aout 2020'!AJ44</f>
        <v>0</v>
      </c>
      <c r="AJ44" s="178">
        <f t="shared" si="8"/>
        <v>15</v>
      </c>
      <c r="AK44" s="92">
        <f>COUNTIF(D44:AG44,"CA")+'Aout 2020'!AL44</f>
        <v>0</v>
      </c>
      <c r="AL44" s="167">
        <f t="shared" si="9"/>
        <v>25</v>
      </c>
      <c r="AM44" s="310"/>
      <c r="AN44" s="92"/>
      <c r="AO44" s="81"/>
      <c r="AP44" s="81">
        <f t="shared" si="44"/>
        <v>0</v>
      </c>
      <c r="AQ44" s="95"/>
      <c r="AR44" s="77"/>
      <c r="AS44" s="64"/>
      <c r="AT44" s="64">
        <f t="shared" si="45"/>
        <v>0</v>
      </c>
      <c r="AU44" s="90"/>
      <c r="AV44" s="118">
        <f ca="1">jaunesNum(B44:AG44)</f>
        <v>0</v>
      </c>
      <c r="AW44" s="120">
        <f>COUNTIF(G44:AI44,"RF")+'Aout 2020'!AX44</f>
        <v>0</v>
      </c>
      <c r="AX44" s="162">
        <f t="shared" ca="1" si="10"/>
        <v>0</v>
      </c>
      <c r="AY44" s="92"/>
      <c r="AZ44" s="81"/>
      <c r="BA44" s="81">
        <f t="shared" si="46"/>
        <v>0</v>
      </c>
      <c r="BB44" s="167"/>
    </row>
    <row r="45" spans="1:54" s="6" customFormat="1" ht="12" customHeight="1" x14ac:dyDescent="0.25">
      <c r="A45" s="37" t="s">
        <v>50</v>
      </c>
      <c r="B45" s="137">
        <v>24</v>
      </c>
      <c r="C45" s="145"/>
      <c r="D45" s="39" t="str">
        <f t="shared" ref="D45" si="47">IF(OR(WEEKDAY(D3,2)=6,WEEKDAY(D3,2)=7),"RH","")</f>
        <v/>
      </c>
      <c r="E45" s="39" t="str">
        <f t="shared" ref="E45:AG45" si="48">IF(OR(WEEKDAY(E3,2)=6,WEEKDAY(E3,2)=7),"RH","")</f>
        <v/>
      </c>
      <c r="F45" s="39" t="str">
        <f t="shared" si="48"/>
        <v/>
      </c>
      <c r="G45" s="39" t="str">
        <f t="shared" si="48"/>
        <v/>
      </c>
      <c r="H45" s="39" t="str">
        <f t="shared" si="48"/>
        <v>RH</v>
      </c>
      <c r="I45" s="39" t="str">
        <f t="shared" si="48"/>
        <v>RH</v>
      </c>
      <c r="J45" s="39" t="str">
        <f t="shared" ref="J45:K45" si="49">IF(OR(WEEKDAY(J3,2)=6,WEEKDAY(J3,2)=7),"RH","")</f>
        <v/>
      </c>
      <c r="K45" s="39" t="str">
        <f t="shared" si="49"/>
        <v/>
      </c>
      <c r="L45" s="39" t="str">
        <f t="shared" si="48"/>
        <v/>
      </c>
      <c r="M45" s="39" t="str">
        <f t="shared" si="48"/>
        <v/>
      </c>
      <c r="N45" s="39" t="str">
        <f t="shared" si="48"/>
        <v/>
      </c>
      <c r="O45" s="39" t="str">
        <f t="shared" si="48"/>
        <v>RH</v>
      </c>
      <c r="P45" s="39" t="str">
        <f t="shared" si="48"/>
        <v>RH</v>
      </c>
      <c r="Q45" s="39" t="str">
        <f t="shared" ref="Q45:R45" si="50">IF(OR(WEEKDAY(Q3,2)=6,WEEKDAY(Q3,2)=7),"RH","")</f>
        <v/>
      </c>
      <c r="R45" s="39" t="str">
        <f t="shared" si="50"/>
        <v/>
      </c>
      <c r="S45" s="39" t="str">
        <f t="shared" si="48"/>
        <v/>
      </c>
      <c r="T45" s="39" t="str">
        <f t="shared" si="48"/>
        <v/>
      </c>
      <c r="U45" s="39" t="str">
        <f t="shared" si="48"/>
        <v/>
      </c>
      <c r="V45" s="39" t="str">
        <f t="shared" si="48"/>
        <v>RH</v>
      </c>
      <c r="W45" s="39" t="str">
        <f t="shared" si="48"/>
        <v>RH</v>
      </c>
      <c r="X45" s="39" t="str">
        <f t="shared" ref="X45:Y45" si="51">IF(OR(WEEKDAY(X3,2)=6,WEEKDAY(X3,2)=7),"RH","")</f>
        <v/>
      </c>
      <c r="Y45" s="39" t="str">
        <f t="shared" si="51"/>
        <v/>
      </c>
      <c r="Z45" s="39" t="str">
        <f t="shared" si="48"/>
        <v/>
      </c>
      <c r="AA45" s="39" t="str">
        <f t="shared" si="48"/>
        <v/>
      </c>
      <c r="AB45" s="39" t="str">
        <f t="shared" si="48"/>
        <v/>
      </c>
      <c r="AC45" s="39" t="str">
        <f t="shared" si="48"/>
        <v>RH</v>
      </c>
      <c r="AD45" s="39" t="str">
        <f t="shared" si="48"/>
        <v>RH</v>
      </c>
      <c r="AE45" s="39" t="str">
        <f t="shared" ref="AE45:AF45" si="52">IF(OR(WEEKDAY(AE3,2)=6,WEEKDAY(AE3,2)=7),"RH","")</f>
        <v/>
      </c>
      <c r="AF45" s="39" t="str">
        <f t="shared" si="52"/>
        <v/>
      </c>
      <c r="AG45" s="39" t="str">
        <f t="shared" si="48"/>
        <v/>
      </c>
      <c r="AH45" s="123"/>
      <c r="AI45" s="187">
        <f>COUNTIF(D45:AG45,"RTT")+'Aout 2020'!AJ45</f>
        <v>0</v>
      </c>
      <c r="AJ45" s="178">
        <f t="shared" si="8"/>
        <v>15</v>
      </c>
      <c r="AK45" s="92">
        <f>COUNTIF(D45:AG45,"CA")+'Aout 2020'!AL45</f>
        <v>0</v>
      </c>
      <c r="AL45" s="167">
        <f t="shared" si="9"/>
        <v>25</v>
      </c>
      <c r="AM45" s="310"/>
      <c r="AN45" s="92"/>
      <c r="AO45" s="81"/>
      <c r="AP45" s="81">
        <f t="shared" si="44"/>
        <v>0</v>
      </c>
      <c r="AQ45" s="95"/>
      <c r="AR45" s="77"/>
      <c r="AS45" s="64"/>
      <c r="AT45" s="64">
        <f t="shared" si="45"/>
        <v>0</v>
      </c>
      <c r="AU45" s="90"/>
      <c r="AV45" s="118">
        <f ca="1">jaunesNum(B45:AG45)</f>
        <v>0</v>
      </c>
      <c r="AW45" s="120">
        <f>COUNTIF(G45:AI45,"RF")+'Aout 2020'!AX45</f>
        <v>0</v>
      </c>
      <c r="AX45" s="162">
        <f t="shared" ca="1" si="10"/>
        <v>0</v>
      </c>
      <c r="AY45" s="92"/>
      <c r="AZ45" s="81"/>
      <c r="BA45" s="81">
        <f t="shared" si="46"/>
        <v>0</v>
      </c>
      <c r="BB45" s="167"/>
    </row>
    <row r="46" spans="1:54" s="5" customFormat="1" ht="2.25" customHeight="1" x14ac:dyDescent="0.25">
      <c r="A46" s="15"/>
      <c r="B46" s="138"/>
      <c r="C46" s="145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123"/>
      <c r="AI46" s="187">
        <f>COUNTIF(D46:AG46,"RTT")+'Aout 2020'!AJ46</f>
        <v>0</v>
      </c>
      <c r="AJ46" s="178"/>
      <c r="AK46" s="92">
        <f>COUNTIF(D46:AG46,"CA")+'Aout 2020'!AL46</f>
        <v>0</v>
      </c>
      <c r="AL46" s="167"/>
      <c r="AM46" s="310"/>
      <c r="AN46" s="92"/>
      <c r="AO46" s="81"/>
      <c r="AP46" s="81"/>
      <c r="AQ46" s="95"/>
      <c r="AR46" s="77"/>
      <c r="AS46" s="64"/>
      <c r="AT46" s="64"/>
      <c r="AU46" s="90"/>
      <c r="AV46" s="118"/>
      <c r="AW46" s="120">
        <f>COUNTIF(G46:AI46,"RF")+'Aout 2020'!AX46</f>
        <v>0</v>
      </c>
      <c r="AX46" s="163"/>
      <c r="AY46" s="92"/>
      <c r="AZ46" s="81"/>
      <c r="BA46" s="81"/>
      <c r="BB46" s="167"/>
    </row>
    <row r="47" spans="1:54" ht="12" customHeight="1" x14ac:dyDescent="0.25">
      <c r="A47" s="286" t="s">
        <v>51</v>
      </c>
      <c r="B47" s="139">
        <v>25</v>
      </c>
      <c r="C47" s="152"/>
      <c r="D47" s="39">
        <v>25</v>
      </c>
      <c r="E47" s="39">
        <v>25</v>
      </c>
      <c r="F47" s="39">
        <v>25</v>
      </c>
      <c r="G47" s="39">
        <v>25</v>
      </c>
      <c r="H47" s="39" t="s">
        <v>56</v>
      </c>
      <c r="I47" s="39" t="s">
        <v>56</v>
      </c>
      <c r="J47" s="39">
        <v>25</v>
      </c>
      <c r="K47" s="39">
        <v>25</v>
      </c>
      <c r="L47" s="39">
        <v>25</v>
      </c>
      <c r="M47" s="39">
        <v>25</v>
      </c>
      <c r="N47" s="39">
        <v>25</v>
      </c>
      <c r="O47" s="39" t="s">
        <v>56</v>
      </c>
      <c r="P47" s="39" t="s">
        <v>56</v>
      </c>
      <c r="Q47" s="39">
        <v>25</v>
      </c>
      <c r="R47" s="39">
        <v>25</v>
      </c>
      <c r="S47" s="39">
        <v>25</v>
      </c>
      <c r="T47" s="39">
        <v>25</v>
      </c>
      <c r="U47" s="39">
        <v>25</v>
      </c>
      <c r="V47" s="39" t="s">
        <v>56</v>
      </c>
      <c r="W47" s="39" t="s">
        <v>56</v>
      </c>
      <c r="X47" s="39">
        <v>25</v>
      </c>
      <c r="Y47" s="39">
        <v>25</v>
      </c>
      <c r="Z47" s="39">
        <v>25</v>
      </c>
      <c r="AA47" s="39">
        <v>25</v>
      </c>
      <c r="AB47" s="39">
        <v>25</v>
      </c>
      <c r="AC47" s="39" t="s">
        <v>56</v>
      </c>
      <c r="AD47" s="39" t="s">
        <v>56</v>
      </c>
      <c r="AE47" s="39">
        <v>25</v>
      </c>
      <c r="AF47" s="39">
        <v>25</v>
      </c>
      <c r="AG47" s="39">
        <v>25</v>
      </c>
      <c r="AH47" s="123"/>
      <c r="AI47" s="187">
        <f>COUNTIF(D47:AG47,"RTT")+'Aout 2020'!AJ47</f>
        <v>0</v>
      </c>
      <c r="AJ47" s="178">
        <f>0 -(AI47)</f>
        <v>0</v>
      </c>
      <c r="AK47" s="92">
        <f>COUNTIF(D47:AG47,"CA")+'Aout 2020'!AL47</f>
        <v>0</v>
      </c>
      <c r="AL47" s="167">
        <f t="shared" si="9"/>
        <v>25</v>
      </c>
      <c r="AM47" s="310"/>
      <c r="AN47" s="92"/>
      <c r="AO47" s="81"/>
      <c r="AP47" s="81">
        <f>COUNTIF(E47:AF47,"HS")</f>
        <v>0</v>
      </c>
      <c r="AQ47" s="95"/>
      <c r="AR47" s="77"/>
      <c r="AS47" s="64"/>
      <c r="AT47" s="64">
        <f>COUNTIF(G47:AG47,"jdf")</f>
        <v>0</v>
      </c>
      <c r="AU47" s="90"/>
      <c r="AV47" s="118">
        <f ca="1">jaunesNum(B47:AG47)</f>
        <v>0</v>
      </c>
      <c r="AW47" s="120">
        <f>COUNTIF(G47:AI47,"RF")+'Aout 2020'!AX47</f>
        <v>0</v>
      </c>
      <c r="AX47" s="162">
        <f t="shared" ca="1" si="10"/>
        <v>0</v>
      </c>
      <c r="AY47" s="92"/>
      <c r="AZ47" s="81"/>
      <c r="BA47" s="81">
        <f>COUNTIF(K47:AK47,"FR")</f>
        <v>0</v>
      </c>
      <c r="BB47" s="167"/>
    </row>
    <row r="48" spans="1:54" ht="12" customHeight="1" x14ac:dyDescent="0.25">
      <c r="A48" s="287"/>
      <c r="B48" s="139">
        <v>26</v>
      </c>
      <c r="C48" s="153"/>
      <c r="D48" s="39">
        <v>26</v>
      </c>
      <c r="E48" s="39">
        <v>26</v>
      </c>
      <c r="F48" s="39">
        <v>26</v>
      </c>
      <c r="G48" s="39">
        <v>26</v>
      </c>
      <c r="H48" s="39" t="s">
        <v>56</v>
      </c>
      <c r="I48" s="39" t="s">
        <v>56</v>
      </c>
      <c r="J48" s="39">
        <v>26</v>
      </c>
      <c r="K48" s="39">
        <v>26</v>
      </c>
      <c r="L48" s="39">
        <v>26</v>
      </c>
      <c r="M48" s="39">
        <v>26</v>
      </c>
      <c r="N48" s="39">
        <v>26</v>
      </c>
      <c r="O48" s="39" t="s">
        <v>56</v>
      </c>
      <c r="P48" s="39" t="s">
        <v>56</v>
      </c>
      <c r="Q48" s="39">
        <v>26</v>
      </c>
      <c r="R48" s="39">
        <v>26</v>
      </c>
      <c r="S48" s="39">
        <v>26</v>
      </c>
      <c r="T48" s="39">
        <v>26</v>
      </c>
      <c r="U48" s="39">
        <v>26</v>
      </c>
      <c r="V48" s="39" t="s">
        <v>56</v>
      </c>
      <c r="W48" s="39" t="s">
        <v>56</v>
      </c>
      <c r="X48" s="39">
        <v>26</v>
      </c>
      <c r="Y48" s="39">
        <v>26</v>
      </c>
      <c r="Z48" s="39">
        <v>26</v>
      </c>
      <c r="AA48" s="39">
        <v>26</v>
      </c>
      <c r="AB48" s="39">
        <v>26</v>
      </c>
      <c r="AC48" s="39" t="s">
        <v>56</v>
      </c>
      <c r="AD48" s="39" t="s">
        <v>56</v>
      </c>
      <c r="AE48" s="39">
        <v>26</v>
      </c>
      <c r="AF48" s="39">
        <v>26</v>
      </c>
      <c r="AG48" s="39">
        <v>26</v>
      </c>
      <c r="AH48" s="123"/>
      <c r="AI48" s="187">
        <f>COUNTIF(D48:AG48,"RTT")+'Aout 2020'!AJ48</f>
        <v>0</v>
      </c>
      <c r="AJ48" s="178">
        <f>0 -(AI48)</f>
        <v>0</v>
      </c>
      <c r="AK48" s="92">
        <f>COUNTIF(D48:AG48,"CA")+'Aout 2020'!AL48</f>
        <v>0</v>
      </c>
      <c r="AL48" s="167">
        <f t="shared" si="9"/>
        <v>25</v>
      </c>
      <c r="AM48" s="310"/>
      <c r="AN48" s="92"/>
      <c r="AO48" s="81"/>
      <c r="AP48" s="81">
        <f>COUNTIF(E48:AF48,"HS")</f>
        <v>0</v>
      </c>
      <c r="AQ48" s="95"/>
      <c r="AR48" s="77"/>
      <c r="AS48" s="64"/>
      <c r="AT48" s="64">
        <f>COUNTIF(G48:AG48,"jdf")</f>
        <v>0</v>
      </c>
      <c r="AU48" s="90"/>
      <c r="AV48" s="118">
        <f ca="1">jaunesNum(B48:AG48)</f>
        <v>0</v>
      </c>
      <c r="AW48" s="120">
        <f>COUNTIF(G48:AI48,"RF")+'Aout 2020'!AX48</f>
        <v>0</v>
      </c>
      <c r="AX48" s="162">
        <f t="shared" ca="1" si="10"/>
        <v>0</v>
      </c>
      <c r="AY48" s="92"/>
      <c r="AZ48" s="81"/>
      <c r="BA48" s="81">
        <f>COUNTIF(K48:AK48,"FR")</f>
        <v>0</v>
      </c>
      <c r="BB48" s="167"/>
    </row>
    <row r="49" spans="1:54" ht="12" customHeight="1" x14ac:dyDescent="0.25">
      <c r="A49" s="287"/>
      <c r="B49" s="139">
        <v>27</v>
      </c>
      <c r="C49" s="150"/>
      <c r="D49" s="39" t="str">
        <f t="shared" ref="D49:AG49" si="53">IF(OR(WEEKDAY(D3,2)=6,WEEKDAY(D3,2)=7,WEEKDAY(D3,2)=3),"RH","")</f>
        <v/>
      </c>
      <c r="E49" s="39" t="str">
        <f t="shared" si="53"/>
        <v>RH</v>
      </c>
      <c r="F49" s="39" t="str">
        <f t="shared" si="53"/>
        <v/>
      </c>
      <c r="G49" s="39" t="str">
        <f t="shared" si="53"/>
        <v/>
      </c>
      <c r="H49" s="39" t="str">
        <f t="shared" si="53"/>
        <v>RH</v>
      </c>
      <c r="I49" s="39" t="str">
        <f t="shared" si="53"/>
        <v>RH</v>
      </c>
      <c r="J49" s="39" t="str">
        <f t="shared" si="53"/>
        <v/>
      </c>
      <c r="K49" s="39" t="str">
        <f t="shared" si="53"/>
        <v/>
      </c>
      <c r="L49" s="39" t="str">
        <f t="shared" si="53"/>
        <v>RH</v>
      </c>
      <c r="M49" s="39" t="str">
        <f t="shared" si="53"/>
        <v/>
      </c>
      <c r="N49" s="39" t="str">
        <f t="shared" si="53"/>
        <v/>
      </c>
      <c r="O49" s="39" t="str">
        <f t="shared" si="53"/>
        <v>RH</v>
      </c>
      <c r="P49" s="39" t="str">
        <f t="shared" si="53"/>
        <v>RH</v>
      </c>
      <c r="Q49" s="39" t="str">
        <f t="shared" si="53"/>
        <v/>
      </c>
      <c r="R49" s="39" t="str">
        <f t="shared" si="53"/>
        <v/>
      </c>
      <c r="S49" s="39" t="str">
        <f t="shared" si="53"/>
        <v>RH</v>
      </c>
      <c r="T49" s="39" t="str">
        <f t="shared" si="53"/>
        <v/>
      </c>
      <c r="U49" s="39" t="str">
        <f t="shared" si="53"/>
        <v/>
      </c>
      <c r="V49" s="39" t="str">
        <f t="shared" si="53"/>
        <v>RH</v>
      </c>
      <c r="W49" s="39" t="str">
        <f t="shared" si="53"/>
        <v>RH</v>
      </c>
      <c r="X49" s="39" t="str">
        <f t="shared" si="53"/>
        <v/>
      </c>
      <c r="Y49" s="39" t="str">
        <f t="shared" si="53"/>
        <v/>
      </c>
      <c r="Z49" s="39" t="str">
        <f t="shared" si="53"/>
        <v>RH</v>
      </c>
      <c r="AA49" s="39" t="str">
        <f t="shared" si="53"/>
        <v/>
      </c>
      <c r="AB49" s="39" t="str">
        <f t="shared" si="53"/>
        <v/>
      </c>
      <c r="AC49" s="39" t="str">
        <f t="shared" si="53"/>
        <v>RH</v>
      </c>
      <c r="AD49" s="39" t="str">
        <f t="shared" si="53"/>
        <v>RH</v>
      </c>
      <c r="AE49" s="39" t="str">
        <f t="shared" si="53"/>
        <v/>
      </c>
      <c r="AF49" s="39" t="str">
        <f t="shared" si="53"/>
        <v/>
      </c>
      <c r="AG49" s="39" t="str">
        <f t="shared" si="53"/>
        <v>RH</v>
      </c>
      <c r="AH49" s="123"/>
      <c r="AI49" s="187">
        <f>COUNTIF(D49:AG49,"RTT")+'Aout 2020'!AJ49</f>
        <v>0</v>
      </c>
      <c r="AJ49" s="178">
        <f t="shared" si="8"/>
        <v>15</v>
      </c>
      <c r="AK49" s="92">
        <f>COUNTIF(D49:AG49,"CA")+'Aout 2020'!AL49</f>
        <v>0</v>
      </c>
      <c r="AL49" s="167">
        <f t="shared" si="9"/>
        <v>25</v>
      </c>
      <c r="AM49" s="310"/>
      <c r="AN49" s="92"/>
      <c r="AO49" s="81"/>
      <c r="AP49" s="81">
        <f>COUNTIF(E49:AF49,"HS")</f>
        <v>0</v>
      </c>
      <c r="AQ49" s="95"/>
      <c r="AR49" s="77"/>
      <c r="AS49" s="64"/>
      <c r="AT49" s="64">
        <f>COUNTIF(G49:AG49,"jdf")</f>
        <v>0</v>
      </c>
      <c r="AU49" s="90"/>
      <c r="AV49" s="118">
        <f ca="1">jaunesNum(B49:AG49)</f>
        <v>0</v>
      </c>
      <c r="AW49" s="120">
        <f>COUNTIF(G49:AI49,"RF")+'Aout 2020'!AX49</f>
        <v>0</v>
      </c>
      <c r="AX49" s="162">
        <f t="shared" ca="1" si="10"/>
        <v>0</v>
      </c>
      <c r="AY49" s="92"/>
      <c r="AZ49" s="81"/>
      <c r="BA49" s="81">
        <f>COUNTIF(K49:AK49,"FR")</f>
        <v>0</v>
      </c>
      <c r="BB49" s="167"/>
    </row>
    <row r="50" spans="1:54" ht="12" customHeight="1" thickBot="1" x14ac:dyDescent="0.3">
      <c r="A50" s="287"/>
      <c r="B50" s="139"/>
      <c r="C50" s="150"/>
      <c r="D50" s="39" t="str">
        <f t="shared" ref="D50:AG50" si="54">IF(OR(WEEKDAY(D3,2)=6,WEEKDAY(D3,2)=7,WEEKDAY(D3,2)=4),"RH","")</f>
        <v/>
      </c>
      <c r="E50" s="39" t="str">
        <f t="shared" si="54"/>
        <v/>
      </c>
      <c r="F50" s="39" t="str">
        <f t="shared" si="54"/>
        <v>RH</v>
      </c>
      <c r="G50" s="39" t="str">
        <f t="shared" si="54"/>
        <v/>
      </c>
      <c r="H50" s="39" t="str">
        <f t="shared" si="54"/>
        <v>RH</v>
      </c>
      <c r="I50" s="39" t="str">
        <f t="shared" si="54"/>
        <v>RH</v>
      </c>
      <c r="J50" s="39" t="str">
        <f t="shared" si="54"/>
        <v/>
      </c>
      <c r="K50" s="39" t="str">
        <f t="shared" si="54"/>
        <v/>
      </c>
      <c r="L50" s="39" t="str">
        <f t="shared" si="54"/>
        <v/>
      </c>
      <c r="M50" s="39" t="str">
        <f t="shared" si="54"/>
        <v>RH</v>
      </c>
      <c r="N50" s="39" t="str">
        <f t="shared" si="54"/>
        <v/>
      </c>
      <c r="O50" s="39" t="str">
        <f t="shared" si="54"/>
        <v>RH</v>
      </c>
      <c r="P50" s="39" t="str">
        <f t="shared" si="54"/>
        <v>RH</v>
      </c>
      <c r="Q50" s="39" t="str">
        <f t="shared" si="54"/>
        <v/>
      </c>
      <c r="R50" s="39" t="str">
        <f t="shared" si="54"/>
        <v/>
      </c>
      <c r="S50" s="39" t="str">
        <f t="shared" si="54"/>
        <v/>
      </c>
      <c r="T50" s="39" t="str">
        <f t="shared" si="54"/>
        <v>RH</v>
      </c>
      <c r="U50" s="39" t="str">
        <f t="shared" si="54"/>
        <v/>
      </c>
      <c r="V50" s="39" t="str">
        <f t="shared" si="54"/>
        <v>RH</v>
      </c>
      <c r="W50" s="39" t="str">
        <f t="shared" si="54"/>
        <v>RH</v>
      </c>
      <c r="X50" s="39" t="str">
        <f t="shared" si="54"/>
        <v/>
      </c>
      <c r="Y50" s="39" t="str">
        <f t="shared" si="54"/>
        <v/>
      </c>
      <c r="Z50" s="39" t="str">
        <f t="shared" si="54"/>
        <v/>
      </c>
      <c r="AA50" s="39" t="str">
        <f t="shared" si="54"/>
        <v>RH</v>
      </c>
      <c r="AB50" s="39" t="str">
        <f t="shared" si="54"/>
        <v/>
      </c>
      <c r="AC50" s="39" t="str">
        <f t="shared" si="54"/>
        <v>RH</v>
      </c>
      <c r="AD50" s="39" t="str">
        <f t="shared" si="54"/>
        <v>RH</v>
      </c>
      <c r="AE50" s="39" t="str">
        <f t="shared" si="54"/>
        <v/>
      </c>
      <c r="AF50" s="39" t="str">
        <f t="shared" si="54"/>
        <v/>
      </c>
      <c r="AG50" s="39" t="str">
        <f t="shared" si="54"/>
        <v/>
      </c>
      <c r="AH50" s="123"/>
      <c r="AI50" s="187">
        <f>COUNTIF(D50:AG50,"RTT")+'Aout 2020'!AJ50</f>
        <v>0</v>
      </c>
      <c r="AJ50" s="179">
        <f t="shared" si="8"/>
        <v>15</v>
      </c>
      <c r="AK50" s="92">
        <f>COUNTIF(D50:AG50,"CA")+'Aout 2020'!AL50</f>
        <v>0</v>
      </c>
      <c r="AL50" s="181">
        <f t="shared" si="9"/>
        <v>25</v>
      </c>
      <c r="AM50" s="311"/>
      <c r="AN50" s="83"/>
      <c r="AO50" s="85"/>
      <c r="AP50" s="85">
        <f>COUNTIF(E50:AF50,"HS")</f>
        <v>0</v>
      </c>
      <c r="AQ50" s="96"/>
      <c r="AR50" s="67"/>
      <c r="AS50" s="68"/>
      <c r="AT50" s="68">
        <f>COUNTIF(G50:AG50,"jdf")</f>
        <v>0</v>
      </c>
      <c r="AU50" s="91"/>
      <c r="AV50" s="159">
        <f ca="1">jaunesNum(B50:AG50)</f>
        <v>0</v>
      </c>
      <c r="AW50" s="120">
        <f>COUNTIF(G50:AI50,"RF")+'Aout 2020'!AX50</f>
        <v>0</v>
      </c>
      <c r="AX50" s="164">
        <f t="shared" ca="1" si="10"/>
        <v>0</v>
      </c>
      <c r="AY50" s="83"/>
      <c r="AZ50" s="85"/>
      <c r="BA50" s="85">
        <f>COUNTIF(K50:AK50,"FR")</f>
        <v>0</v>
      </c>
      <c r="BB50" s="168"/>
    </row>
    <row r="51" spans="1:54" ht="17.25" customHeight="1" thickBot="1" x14ac:dyDescent="0.3">
      <c r="A51" s="263" t="s">
        <v>0</v>
      </c>
      <c r="B51" s="304"/>
      <c r="C51" s="154"/>
      <c r="D51" s="56">
        <f>COUNT(D5:D50)</f>
        <v>16</v>
      </c>
      <c r="E51" s="56">
        <f t="shared" ref="E51:AG51" si="55">COUNT(E5:E50)</f>
        <v>14</v>
      </c>
      <c r="F51" s="56">
        <f t="shared" si="55"/>
        <v>14</v>
      </c>
      <c r="G51" s="56">
        <f t="shared" si="55"/>
        <v>14</v>
      </c>
      <c r="H51" s="56">
        <f t="shared" si="55"/>
        <v>0</v>
      </c>
      <c r="I51" s="56">
        <f t="shared" si="55"/>
        <v>0</v>
      </c>
      <c r="J51" s="56">
        <f t="shared" si="55"/>
        <v>14</v>
      </c>
      <c r="K51" s="56">
        <f t="shared" si="55"/>
        <v>14</v>
      </c>
      <c r="L51" s="56">
        <f t="shared" si="55"/>
        <v>14</v>
      </c>
      <c r="M51" s="56">
        <f t="shared" si="55"/>
        <v>14</v>
      </c>
      <c r="N51" s="56">
        <f t="shared" si="55"/>
        <v>14</v>
      </c>
      <c r="O51" s="56">
        <f t="shared" si="55"/>
        <v>0</v>
      </c>
      <c r="P51" s="56">
        <f t="shared" si="55"/>
        <v>0</v>
      </c>
      <c r="Q51" s="56">
        <f t="shared" si="55"/>
        <v>14</v>
      </c>
      <c r="R51" s="56">
        <f t="shared" si="55"/>
        <v>14</v>
      </c>
      <c r="S51" s="56">
        <f t="shared" si="55"/>
        <v>14</v>
      </c>
      <c r="T51" s="56">
        <f t="shared" si="55"/>
        <v>14</v>
      </c>
      <c r="U51" s="56">
        <f t="shared" si="55"/>
        <v>14</v>
      </c>
      <c r="V51" s="56">
        <f t="shared" si="55"/>
        <v>0</v>
      </c>
      <c r="W51" s="56">
        <f t="shared" si="55"/>
        <v>0</v>
      </c>
      <c r="X51" s="56">
        <f t="shared" si="55"/>
        <v>14</v>
      </c>
      <c r="Y51" s="56">
        <f t="shared" si="55"/>
        <v>14</v>
      </c>
      <c r="Z51" s="56">
        <f t="shared" si="55"/>
        <v>14</v>
      </c>
      <c r="AA51" s="56">
        <f t="shared" si="55"/>
        <v>14</v>
      </c>
      <c r="AB51" s="56">
        <f t="shared" si="55"/>
        <v>14</v>
      </c>
      <c r="AC51" s="56">
        <f t="shared" si="55"/>
        <v>0</v>
      </c>
      <c r="AD51" s="56">
        <f t="shared" si="55"/>
        <v>0</v>
      </c>
      <c r="AE51" s="56">
        <f t="shared" si="55"/>
        <v>14</v>
      </c>
      <c r="AF51" s="56">
        <f t="shared" si="55"/>
        <v>14</v>
      </c>
      <c r="AG51" s="56">
        <f t="shared" si="55"/>
        <v>14</v>
      </c>
      <c r="AH51" s="124"/>
      <c r="AI51" s="305">
        <f>SUM(AJ5:AJ50)</f>
        <v>525</v>
      </c>
      <c r="AJ51" s="306"/>
      <c r="AK51" s="307">
        <f>SUM(AL5:AL50)</f>
        <v>1000</v>
      </c>
      <c r="AL51" s="308"/>
      <c r="AM51" s="173"/>
      <c r="AN51" s="182"/>
      <c r="AO51" s="183"/>
      <c r="AP51" s="209">
        <f>SUM(AQ5:AQ50)</f>
        <v>0</v>
      </c>
      <c r="AQ51" s="210"/>
      <c r="AR51" s="211"/>
      <c r="AS51" s="258"/>
      <c r="AT51" s="211">
        <f>SUM(AU5:AU50)</f>
        <v>0</v>
      </c>
      <c r="AU51" s="258"/>
      <c r="AV51" s="160"/>
      <c r="AW51" s="302">
        <f ca="1">SUM(AX5:AX50)</f>
        <v>0</v>
      </c>
      <c r="AX51" s="303"/>
      <c r="AY51" s="165"/>
      <c r="AZ51" s="175"/>
      <c r="BA51" s="257">
        <f>SUM(BB5:BB50)</f>
        <v>0</v>
      </c>
      <c r="BB51" s="210"/>
    </row>
    <row r="52" spans="1:54" ht="15.75" thickBot="1" x14ac:dyDescent="0.3">
      <c r="A52" s="10" t="s">
        <v>1</v>
      </c>
      <c r="B52" s="295" t="s">
        <v>2</v>
      </c>
      <c r="C52" s="296"/>
      <c r="D52" s="296"/>
      <c r="E52" s="296"/>
      <c r="F52" s="296"/>
      <c r="G52" s="296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7"/>
      <c r="AI52" s="200" t="s">
        <v>73</v>
      </c>
      <c r="AJ52" s="201"/>
      <c r="AK52" s="201"/>
      <c r="AL52" s="201"/>
      <c r="AM52" s="201"/>
      <c r="AN52" s="201"/>
      <c r="AO52" s="201"/>
      <c r="AP52" s="201"/>
      <c r="AQ52" s="201"/>
      <c r="AR52" s="201"/>
      <c r="AS52" s="201"/>
      <c r="AT52" s="201"/>
      <c r="AU52" s="201"/>
      <c r="AV52" s="201"/>
      <c r="AW52" s="201"/>
      <c r="AX52" s="201"/>
      <c r="AY52" s="202"/>
      <c r="AZ52" s="202"/>
      <c r="BA52" s="201"/>
      <c r="BB52" s="203"/>
    </row>
    <row r="53" spans="1:54" ht="21.75" thickBot="1" x14ac:dyDescent="0.4">
      <c r="A53" s="191">
        <v>1</v>
      </c>
      <c r="B53" s="298" t="str">
        <f>RecherchePostesManquants(D5:D50,26)</f>
        <v>9, 10, 11, 12, 13, 14, 15, 16, 17, 18, 19</v>
      </c>
      <c r="C53" s="298"/>
      <c r="D53" s="298"/>
      <c r="E53" s="298"/>
      <c r="F53" s="298"/>
      <c r="G53" s="298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9"/>
      <c r="V53" s="1" t="s">
        <v>3</v>
      </c>
      <c r="AH53" s="21"/>
      <c r="AI53" s="204">
        <f ca="1">SUM(AL5:AL50,AQ5:AQ50,AU5:AU50,AX5:AX50,BB5:BB50,AJ5:AJ50)</f>
        <v>1525</v>
      </c>
      <c r="AJ53" s="205"/>
      <c r="AK53" s="205"/>
      <c r="AL53" s="205"/>
      <c r="AM53" s="205"/>
      <c r="AN53" s="205"/>
      <c r="AO53" s="205"/>
      <c r="AP53" s="205"/>
      <c r="AQ53" s="205"/>
      <c r="AR53" s="205"/>
      <c r="AS53" s="205"/>
      <c r="AT53" s="205"/>
      <c r="AU53" s="205"/>
      <c r="AV53" s="205"/>
      <c r="AW53" s="205"/>
      <c r="AX53" s="205"/>
      <c r="AY53" s="205"/>
      <c r="AZ53" s="205"/>
      <c r="BA53" s="205"/>
      <c r="BB53" s="206"/>
    </row>
    <row r="54" spans="1:54" ht="15.75" thickBot="1" x14ac:dyDescent="0.3">
      <c r="A54" s="192">
        <v>2</v>
      </c>
      <c r="B54" s="293" t="str">
        <f>RecherchePostesManquants(E5:E50,26)</f>
        <v>9, 10, 11, 12, 13, 14, 15, 16, 17, 18, 19, 24</v>
      </c>
      <c r="C54" s="293"/>
      <c r="D54" s="293"/>
      <c r="E54" s="293"/>
      <c r="F54" s="293"/>
      <c r="G54" s="293"/>
      <c r="H54" s="293"/>
      <c r="I54" s="293"/>
      <c r="J54" s="293"/>
      <c r="K54" s="293"/>
      <c r="L54" s="293"/>
      <c r="M54" s="293"/>
      <c r="N54" s="293"/>
      <c r="O54" s="293"/>
      <c r="P54" s="293"/>
      <c r="Q54" s="293"/>
      <c r="R54" s="293"/>
      <c r="S54" s="293"/>
      <c r="T54" s="293"/>
      <c r="U54" s="294"/>
      <c r="V54" s="1" t="s">
        <v>4</v>
      </c>
    </row>
    <row r="55" spans="1:54" ht="15" customHeight="1" x14ac:dyDescent="0.25">
      <c r="A55" s="192">
        <v>3</v>
      </c>
      <c r="B55" s="293" t="str">
        <f>RecherchePostesManquants(F5:F50,26)</f>
        <v>9, 10, 11, 12, 13, 14, 15, 16, 17, 18, 19, 24</v>
      </c>
      <c r="C55" s="293"/>
      <c r="D55" s="293"/>
      <c r="E55" s="293"/>
      <c r="F55" s="293"/>
      <c r="G55" s="293"/>
      <c r="H55" s="293"/>
      <c r="I55" s="293"/>
      <c r="J55" s="293"/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4"/>
      <c r="V55" s="1" t="s">
        <v>5</v>
      </c>
      <c r="AI55" s="213" t="s">
        <v>78</v>
      </c>
      <c r="AJ55" s="214"/>
      <c r="AK55" s="214"/>
      <c r="AL55" s="214"/>
      <c r="AM55" s="214"/>
      <c r="AN55" s="214"/>
      <c r="AO55" s="215"/>
      <c r="AP55" s="237" t="s">
        <v>74</v>
      </c>
      <c r="AQ55" s="238"/>
      <c r="AR55" s="238"/>
      <c r="AS55" s="238"/>
      <c r="AT55" s="238"/>
      <c r="AU55" s="238"/>
      <c r="AV55" s="238"/>
      <c r="AW55" s="238"/>
      <c r="AX55" s="238"/>
      <c r="AY55" s="238"/>
      <c r="AZ55" s="238"/>
      <c r="BA55" s="238"/>
      <c r="BB55" s="239"/>
    </row>
    <row r="56" spans="1:54" ht="15.75" thickBot="1" x14ac:dyDescent="0.3">
      <c r="A56" s="192">
        <v>4</v>
      </c>
      <c r="B56" s="293" t="str">
        <f>RecherchePostesManquants(G5:G50,26)</f>
        <v>9, 10, 11, 12, 13, 14, 15, 16, 17, 18, 19, 24</v>
      </c>
      <c r="C56" s="293"/>
      <c r="D56" s="293"/>
      <c r="E56" s="293"/>
      <c r="F56" s="293"/>
      <c r="G56" s="293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4"/>
      <c r="V56" s="1" t="s">
        <v>6</v>
      </c>
      <c r="AI56" s="216"/>
      <c r="AJ56" s="217"/>
      <c r="AK56" s="217"/>
      <c r="AL56" s="217"/>
      <c r="AM56" s="217"/>
      <c r="AN56" s="217"/>
      <c r="AO56" s="218"/>
      <c r="AP56" s="231">
        <v>10</v>
      </c>
      <c r="AQ56" s="232"/>
      <c r="AR56" s="232"/>
      <c r="AS56" s="232"/>
      <c r="AT56" s="232"/>
      <c r="AU56" s="232"/>
      <c r="AV56" s="232"/>
      <c r="AW56" s="232"/>
      <c r="AX56" s="232"/>
      <c r="AY56" s="232"/>
      <c r="AZ56" s="232"/>
      <c r="BA56" s="232"/>
      <c r="BB56" s="233"/>
    </row>
    <row r="57" spans="1:54" ht="31.5" customHeight="1" x14ac:dyDescent="0.25">
      <c r="A57" s="107">
        <v>5</v>
      </c>
      <c r="B57" s="293" t="str">
        <f>RecherchePostesManquants(H5:H50,26)</f>
        <v>1, 2, 3, 4, 5, 6, 7, 8, 9, 10, 11, 12, 13, 14, 15, 16, 17, 18, 19, 20, 21, 22, 23, 24, 25, 26</v>
      </c>
      <c r="C57" s="293"/>
      <c r="D57" s="293"/>
      <c r="E57" s="293"/>
      <c r="F57" s="293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4"/>
      <c r="V57" s="1" t="s">
        <v>7</v>
      </c>
      <c r="AI57" s="225">
        <f>COUNTIF(D5:AF50,"27")</f>
        <v>0</v>
      </c>
      <c r="AJ57" s="226"/>
      <c r="AK57" s="226"/>
      <c r="AL57" s="226"/>
      <c r="AM57" s="226"/>
      <c r="AN57" s="226"/>
      <c r="AO57" s="227"/>
      <c r="AP57" s="231" t="s">
        <v>75</v>
      </c>
      <c r="AQ57" s="232"/>
      <c r="AR57" s="232"/>
      <c r="AS57" s="232"/>
      <c r="AT57" s="232"/>
      <c r="AU57" s="232"/>
      <c r="AV57" s="232"/>
      <c r="AW57" s="232"/>
      <c r="AX57" s="232"/>
      <c r="AY57" s="232"/>
      <c r="AZ57" s="232"/>
      <c r="BA57" s="232"/>
      <c r="BB57" s="233"/>
    </row>
    <row r="58" spans="1:54" ht="15.75" thickBot="1" x14ac:dyDescent="0.3">
      <c r="A58" s="107">
        <v>6</v>
      </c>
      <c r="B58" s="293" t="str">
        <f>RecherchePostesManquants(I5:I50,26)</f>
        <v>1, 2, 3, 4, 5, 6, 7, 8, 9, 10, 11, 12, 13, 14, 15, 16, 17, 18, 19, 20, 21, 22, 23, 24, 25, 26</v>
      </c>
      <c r="C58" s="293"/>
      <c r="D58" s="293"/>
      <c r="E58" s="293"/>
      <c r="F58" s="293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4"/>
      <c r="V58" s="1" t="s">
        <v>8</v>
      </c>
      <c r="AI58" s="228"/>
      <c r="AJ58" s="229"/>
      <c r="AK58" s="229"/>
      <c r="AL58" s="229"/>
      <c r="AM58" s="229"/>
      <c r="AN58" s="229"/>
      <c r="AO58" s="230"/>
      <c r="AP58" s="234">
        <v>2</v>
      </c>
      <c r="AQ58" s="235"/>
      <c r="AR58" s="235"/>
      <c r="AS58" s="235"/>
      <c r="AT58" s="235"/>
      <c r="AU58" s="235"/>
      <c r="AV58" s="235"/>
      <c r="AW58" s="235"/>
      <c r="AX58" s="235"/>
      <c r="AY58" s="235"/>
      <c r="AZ58" s="235"/>
      <c r="BA58" s="235"/>
      <c r="BB58" s="236"/>
    </row>
    <row r="59" spans="1:54" ht="15.75" thickBot="1" x14ac:dyDescent="0.3">
      <c r="A59" s="192">
        <v>7</v>
      </c>
      <c r="B59" s="293" t="str">
        <f>RecherchePostesManquants(J5:J50,26)</f>
        <v>9, 10, 11, 12, 13, 14, 15, 16, 17, 18, 19, 24</v>
      </c>
      <c r="C59" s="293"/>
      <c r="D59" s="293"/>
      <c r="E59" s="293"/>
      <c r="F59" s="293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4"/>
      <c r="V59" s="1" t="s">
        <v>9</v>
      </c>
      <c r="AI59" s="219" t="s">
        <v>79</v>
      </c>
      <c r="AJ59" s="220"/>
      <c r="AK59" s="220"/>
      <c r="AL59" s="220"/>
      <c r="AM59" s="220"/>
      <c r="AN59" s="220"/>
      <c r="AO59" s="221"/>
      <c r="AP59" s="240" t="s">
        <v>76</v>
      </c>
      <c r="AQ59" s="241"/>
      <c r="AR59" s="241"/>
      <c r="AS59" s="241"/>
      <c r="AT59" s="241"/>
      <c r="AU59" s="241"/>
      <c r="AV59" s="241"/>
      <c r="AW59" s="241"/>
      <c r="AX59" s="241"/>
      <c r="AY59" s="241"/>
      <c r="AZ59" s="241"/>
      <c r="BA59" s="241"/>
      <c r="BB59" s="242"/>
    </row>
    <row r="60" spans="1:54" ht="19.5" thickBot="1" x14ac:dyDescent="0.35">
      <c r="A60" s="192">
        <v>8</v>
      </c>
      <c r="B60" s="293" t="str">
        <f>RecherchePostesManquants(K5:K50,26)</f>
        <v>9, 10, 11, 12, 13, 14, 15, 16, 17, 18, 19, 24</v>
      </c>
      <c r="C60" s="293"/>
      <c r="D60" s="293"/>
      <c r="E60" s="293"/>
      <c r="F60" s="293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4"/>
      <c r="V60" s="1" t="s">
        <v>10</v>
      </c>
      <c r="AI60" s="222"/>
      <c r="AJ60" s="223"/>
      <c r="AK60" s="223"/>
      <c r="AL60" s="223"/>
      <c r="AM60" s="223"/>
      <c r="AN60" s="223"/>
      <c r="AO60" s="224"/>
      <c r="AP60" s="197">
        <f>IF(AP58&gt;AP56,-(AP58-AP56)/AP58,(AP56-AP58)/AP56)</f>
        <v>0.8</v>
      </c>
      <c r="AQ60" s="198"/>
      <c r="AR60" s="198"/>
      <c r="AS60" s="198"/>
      <c r="AT60" s="198"/>
      <c r="AU60" s="198"/>
      <c r="AV60" s="198"/>
      <c r="AW60" s="198"/>
      <c r="AX60" s="198"/>
      <c r="AY60" s="198"/>
      <c r="AZ60" s="198"/>
      <c r="BA60" s="198"/>
      <c r="BB60" s="199"/>
    </row>
    <row r="61" spans="1:54" x14ac:dyDescent="0.25">
      <c r="A61" s="192">
        <v>9</v>
      </c>
      <c r="B61" s="293" t="str">
        <f>RecherchePostesManquants(L5:L50,26)</f>
        <v>9, 10, 11, 12, 13, 14, 15, 16, 17, 18, 19, 24</v>
      </c>
      <c r="C61" s="293"/>
      <c r="D61" s="293"/>
      <c r="E61" s="293"/>
      <c r="F61" s="293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4"/>
      <c r="V61" s="1" t="s">
        <v>11</v>
      </c>
    </row>
    <row r="62" spans="1:54" x14ac:dyDescent="0.25">
      <c r="A62" s="192">
        <v>10</v>
      </c>
      <c r="B62" s="293" t="str">
        <f>RecherchePostesManquants(M5:M50,26)</f>
        <v>9, 10, 11, 12, 13, 14, 15, 16, 17, 18, 19, 24</v>
      </c>
      <c r="C62" s="293"/>
      <c r="D62" s="293"/>
      <c r="E62" s="293"/>
      <c r="F62" s="293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4"/>
      <c r="V62" s="1" t="s">
        <v>12</v>
      </c>
    </row>
    <row r="63" spans="1:54" x14ac:dyDescent="0.25">
      <c r="A63" s="192">
        <v>11</v>
      </c>
      <c r="B63" s="293" t="str">
        <f>RecherchePostesManquants(N5:N50,26)</f>
        <v>9, 10, 11, 12, 13, 14, 15, 16, 17, 18, 19, 24</v>
      </c>
      <c r="C63" s="293"/>
      <c r="D63" s="293"/>
      <c r="E63" s="293"/>
      <c r="F63" s="293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4"/>
      <c r="V63" s="1" t="s">
        <v>13</v>
      </c>
    </row>
    <row r="64" spans="1:54" x14ac:dyDescent="0.25">
      <c r="A64" s="107">
        <v>12</v>
      </c>
      <c r="B64" s="293" t="str">
        <f>RecherchePostesManquants(O5:O50,26)</f>
        <v>1, 2, 3, 4, 5, 6, 7, 8, 9, 10, 11, 12, 13, 14, 15, 16, 17, 18, 19, 20, 21, 22, 23, 24, 25, 26</v>
      </c>
      <c r="C64" s="293"/>
      <c r="D64" s="293"/>
      <c r="E64" s="293"/>
      <c r="F64" s="293"/>
      <c r="G64" s="293"/>
      <c r="H64" s="293"/>
      <c r="I64" s="293"/>
      <c r="J64" s="293"/>
      <c r="K64" s="293"/>
      <c r="L64" s="293"/>
      <c r="M64" s="293"/>
      <c r="N64" s="293"/>
      <c r="O64" s="293"/>
      <c r="P64" s="293"/>
      <c r="Q64" s="293"/>
      <c r="R64" s="293"/>
      <c r="S64" s="293"/>
      <c r="T64" s="293"/>
      <c r="U64" s="294"/>
      <c r="V64" s="1" t="s">
        <v>14</v>
      </c>
    </row>
    <row r="65" spans="1:36" x14ac:dyDescent="0.25">
      <c r="A65" s="107">
        <v>13</v>
      </c>
      <c r="B65" s="293" t="str">
        <f>RecherchePostesManquants(P5:P50,26)</f>
        <v>1, 2, 3, 4, 5, 6, 7, 8, 9, 10, 11, 12, 13, 14, 15, 16, 17, 18, 19, 20, 21, 22, 23, 24, 25, 26</v>
      </c>
      <c r="C65" s="293"/>
      <c r="D65" s="293"/>
      <c r="E65" s="293"/>
      <c r="F65" s="293"/>
      <c r="G65" s="293"/>
      <c r="H65" s="293"/>
      <c r="I65" s="293"/>
      <c r="J65" s="293"/>
      <c r="K65" s="293"/>
      <c r="L65" s="293"/>
      <c r="M65" s="293"/>
      <c r="N65" s="293"/>
      <c r="O65" s="293"/>
      <c r="P65" s="293"/>
      <c r="Q65" s="293"/>
      <c r="R65" s="293"/>
      <c r="S65" s="293"/>
      <c r="T65" s="293"/>
      <c r="U65" s="294"/>
      <c r="V65" s="1" t="s">
        <v>15</v>
      </c>
    </row>
    <row r="66" spans="1:36" x14ac:dyDescent="0.25">
      <c r="A66" s="192">
        <v>14</v>
      </c>
      <c r="B66" s="293" t="str">
        <f>RecherchePostesManquants(Q5:Q50,26)</f>
        <v>9, 10, 11, 12, 13, 14, 15, 16, 17, 18, 19, 24</v>
      </c>
      <c r="C66" s="293"/>
      <c r="D66" s="293"/>
      <c r="E66" s="293"/>
      <c r="F66" s="293"/>
      <c r="G66" s="293"/>
      <c r="H66" s="293"/>
      <c r="I66" s="293"/>
      <c r="J66" s="293"/>
      <c r="K66" s="293"/>
      <c r="L66" s="293"/>
      <c r="M66" s="293"/>
      <c r="N66" s="293"/>
      <c r="O66" s="293"/>
      <c r="P66" s="293"/>
      <c r="Q66" s="293"/>
      <c r="R66" s="293"/>
      <c r="S66" s="293"/>
      <c r="T66" s="293"/>
      <c r="U66" s="294"/>
      <c r="V66" s="1" t="s">
        <v>16</v>
      </c>
    </row>
    <row r="67" spans="1:36" x14ac:dyDescent="0.25">
      <c r="A67" s="192">
        <v>15</v>
      </c>
      <c r="B67" s="293" t="str">
        <f>RecherchePostesManquants(R5:R50,26)</f>
        <v>9, 10, 11, 12, 13, 14, 15, 16, 17, 18, 19, 24</v>
      </c>
      <c r="C67" s="293"/>
      <c r="D67" s="293"/>
      <c r="E67" s="293"/>
      <c r="F67" s="293"/>
      <c r="G67" s="293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3"/>
      <c r="S67" s="293"/>
      <c r="T67" s="293"/>
      <c r="U67" s="294"/>
      <c r="V67" s="1" t="s">
        <v>17</v>
      </c>
      <c r="AI67" s="1"/>
      <c r="AJ67" s="1"/>
    </row>
    <row r="68" spans="1:36" x14ac:dyDescent="0.25">
      <c r="A68" s="192">
        <v>16</v>
      </c>
      <c r="B68" s="293" t="str">
        <f>RecherchePostesManquants(S5:S50,26)</f>
        <v>9, 10, 11, 12, 13, 14, 15, 16, 17, 18, 19, 24</v>
      </c>
      <c r="C68" s="293"/>
      <c r="D68" s="293"/>
      <c r="E68" s="293"/>
      <c r="F68" s="293"/>
      <c r="G68" s="293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3"/>
      <c r="S68" s="293"/>
      <c r="T68" s="293"/>
      <c r="U68" s="294"/>
      <c r="V68" s="1" t="s">
        <v>18</v>
      </c>
      <c r="AI68" s="1"/>
      <c r="AJ68" s="1"/>
    </row>
    <row r="69" spans="1:36" x14ac:dyDescent="0.25">
      <c r="A69" s="192">
        <v>17</v>
      </c>
      <c r="B69" s="293" t="str">
        <f>RecherchePostesManquants(T5:T50,26)</f>
        <v>9, 10, 11, 12, 13, 14, 15, 16, 17, 18, 19, 24</v>
      </c>
      <c r="C69" s="293"/>
      <c r="D69" s="293"/>
      <c r="E69" s="293"/>
      <c r="F69" s="293"/>
      <c r="G69" s="293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3"/>
      <c r="S69" s="293"/>
      <c r="T69" s="293"/>
      <c r="U69" s="294"/>
      <c r="V69" s="1" t="s">
        <v>19</v>
      </c>
      <c r="AI69" s="1"/>
      <c r="AJ69" s="1"/>
    </row>
    <row r="70" spans="1:36" x14ac:dyDescent="0.25">
      <c r="A70" s="192">
        <v>18</v>
      </c>
      <c r="B70" s="293" t="str">
        <f>RecherchePostesManquants(U5:U50,26)</f>
        <v>9, 10, 11, 12, 13, 14, 15, 16, 17, 18, 19, 24</v>
      </c>
      <c r="C70" s="293"/>
      <c r="D70" s="293"/>
      <c r="E70" s="293"/>
      <c r="F70" s="293"/>
      <c r="G70" s="293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3"/>
      <c r="S70" s="293"/>
      <c r="T70" s="293"/>
      <c r="U70" s="294"/>
      <c r="V70" s="1" t="s">
        <v>20</v>
      </c>
      <c r="AI70" s="1"/>
      <c r="AJ70" s="1"/>
    </row>
    <row r="71" spans="1:36" x14ac:dyDescent="0.25">
      <c r="A71" s="107">
        <v>19</v>
      </c>
      <c r="B71" s="293" t="str">
        <f>RecherchePostesManquants(V5:V50,26)</f>
        <v>1, 2, 3, 4, 5, 6, 7, 8, 9, 10, 11, 12, 13, 14, 15, 16, 17, 18, 19, 20, 21, 22, 23, 24, 25, 26</v>
      </c>
      <c r="C71" s="293"/>
      <c r="D71" s="293"/>
      <c r="E71" s="293"/>
      <c r="F71" s="293"/>
      <c r="G71" s="293"/>
      <c r="H71" s="293"/>
      <c r="I71" s="293"/>
      <c r="J71" s="293"/>
      <c r="K71" s="293"/>
      <c r="L71" s="293"/>
      <c r="M71" s="293"/>
      <c r="N71" s="293"/>
      <c r="O71" s="293"/>
      <c r="P71" s="293"/>
      <c r="Q71" s="293"/>
      <c r="R71" s="293"/>
      <c r="S71" s="293"/>
      <c r="T71" s="293"/>
      <c r="U71" s="294"/>
      <c r="V71" s="1" t="s">
        <v>21</v>
      </c>
      <c r="AI71" s="1"/>
      <c r="AJ71" s="1"/>
    </row>
    <row r="72" spans="1:36" x14ac:dyDescent="0.25">
      <c r="A72" s="107">
        <v>20</v>
      </c>
      <c r="B72" s="293" t="str">
        <f>RecherchePostesManquants(W5:W50,26)</f>
        <v>1, 2, 3, 4, 5, 6, 7, 8, 9, 10, 11, 12, 13, 14, 15, 16, 17, 18, 19, 20, 21, 22, 23, 24, 25, 26</v>
      </c>
      <c r="C72" s="293"/>
      <c r="D72" s="293"/>
      <c r="E72" s="293"/>
      <c r="F72" s="293"/>
      <c r="G72" s="293"/>
      <c r="H72" s="293"/>
      <c r="I72" s="293"/>
      <c r="J72" s="293"/>
      <c r="K72" s="293"/>
      <c r="L72" s="293"/>
      <c r="M72" s="293"/>
      <c r="N72" s="293"/>
      <c r="O72" s="293"/>
      <c r="P72" s="293"/>
      <c r="Q72" s="293"/>
      <c r="R72" s="293"/>
      <c r="S72" s="293"/>
      <c r="T72" s="293"/>
      <c r="U72" s="294"/>
      <c r="V72" s="1" t="s">
        <v>22</v>
      </c>
      <c r="AI72" s="1"/>
      <c r="AJ72" s="1"/>
    </row>
    <row r="73" spans="1:36" x14ac:dyDescent="0.25">
      <c r="A73" s="192">
        <v>21</v>
      </c>
      <c r="B73" s="293" t="str">
        <f>RecherchePostesManquants(X5:X50,26)</f>
        <v>9, 10, 11, 12, 13, 14, 15, 16, 17, 18, 19, 24</v>
      </c>
      <c r="C73" s="293"/>
      <c r="D73" s="293"/>
      <c r="E73" s="293"/>
      <c r="F73" s="293"/>
      <c r="G73" s="293"/>
      <c r="H73" s="293"/>
      <c r="I73" s="293"/>
      <c r="J73" s="293"/>
      <c r="K73" s="293"/>
      <c r="L73" s="293"/>
      <c r="M73" s="293"/>
      <c r="N73" s="293"/>
      <c r="O73" s="293"/>
      <c r="P73" s="293"/>
      <c r="Q73" s="293"/>
      <c r="R73" s="293"/>
      <c r="S73" s="293"/>
      <c r="T73" s="293"/>
      <c r="U73" s="294"/>
      <c r="V73" s="1" t="s">
        <v>23</v>
      </c>
      <c r="AI73" s="1"/>
      <c r="AJ73" s="1"/>
    </row>
    <row r="74" spans="1:36" x14ac:dyDescent="0.25">
      <c r="A74" s="192">
        <v>22</v>
      </c>
      <c r="B74" s="293" t="str">
        <f>RecherchePostesManquants(Y5:Y50,26)</f>
        <v>9, 10, 11, 12, 13, 14, 15, 16, 17, 18, 19, 24</v>
      </c>
      <c r="C74" s="293"/>
      <c r="D74" s="293"/>
      <c r="E74" s="293"/>
      <c r="F74" s="293"/>
      <c r="G74" s="293"/>
      <c r="H74" s="293"/>
      <c r="I74" s="293"/>
      <c r="J74" s="293"/>
      <c r="K74" s="293"/>
      <c r="L74" s="293"/>
      <c r="M74" s="293"/>
      <c r="N74" s="293"/>
      <c r="O74" s="293"/>
      <c r="P74" s="293"/>
      <c r="Q74" s="293"/>
      <c r="R74" s="293"/>
      <c r="S74" s="293"/>
      <c r="T74" s="293"/>
      <c r="U74" s="294"/>
      <c r="V74" s="1" t="s">
        <v>24</v>
      </c>
      <c r="AI74" s="1"/>
      <c r="AJ74" s="1"/>
    </row>
    <row r="75" spans="1:36" x14ac:dyDescent="0.25">
      <c r="A75" s="192">
        <v>23</v>
      </c>
      <c r="B75" s="293" t="str">
        <f>RecherchePostesManquants(Z5:Z50,26)</f>
        <v>9, 10, 11, 12, 13, 14, 15, 16, 17, 18, 19, 24</v>
      </c>
      <c r="C75" s="293"/>
      <c r="D75" s="293"/>
      <c r="E75" s="293"/>
      <c r="F75" s="293"/>
      <c r="G75" s="293"/>
      <c r="H75" s="293"/>
      <c r="I75" s="293"/>
      <c r="J75" s="293"/>
      <c r="K75" s="293"/>
      <c r="L75" s="293"/>
      <c r="M75" s="293"/>
      <c r="N75" s="293"/>
      <c r="O75" s="293"/>
      <c r="P75" s="293"/>
      <c r="Q75" s="293"/>
      <c r="R75" s="293"/>
      <c r="S75" s="293"/>
      <c r="T75" s="293"/>
      <c r="U75" s="294"/>
      <c r="V75" s="1" t="s">
        <v>25</v>
      </c>
      <c r="AI75" s="1"/>
      <c r="AJ75" s="1"/>
    </row>
    <row r="76" spans="1:36" x14ac:dyDescent="0.25">
      <c r="A76" s="192">
        <v>24</v>
      </c>
      <c r="B76" s="293" t="str">
        <f>RecherchePostesManquants(AA5:AA50,26)</f>
        <v>9, 10, 11, 12, 13, 14, 15, 16, 17, 18, 19, 24</v>
      </c>
      <c r="C76" s="293"/>
      <c r="D76" s="293"/>
      <c r="E76" s="293"/>
      <c r="F76" s="293"/>
      <c r="G76" s="293"/>
      <c r="H76" s="293"/>
      <c r="I76" s="293"/>
      <c r="J76" s="293"/>
      <c r="K76" s="293"/>
      <c r="L76" s="293"/>
      <c r="M76" s="293"/>
      <c r="N76" s="293"/>
      <c r="O76" s="293"/>
      <c r="P76" s="293"/>
      <c r="Q76" s="293"/>
      <c r="R76" s="293"/>
      <c r="S76" s="293"/>
      <c r="T76" s="293"/>
      <c r="U76" s="294"/>
      <c r="V76" s="1" t="s">
        <v>26</v>
      </c>
      <c r="AI76" s="1"/>
      <c r="AJ76" s="1"/>
    </row>
    <row r="77" spans="1:36" x14ac:dyDescent="0.25">
      <c r="A77" s="192">
        <v>25</v>
      </c>
      <c r="B77" s="293" t="str">
        <f>RecherchePostesManquants(AB5:AB50,26)</f>
        <v>9, 10, 11, 12, 13, 14, 15, 16, 17, 18, 19, 24</v>
      </c>
      <c r="C77" s="293"/>
      <c r="D77" s="293"/>
      <c r="E77" s="293"/>
      <c r="F77" s="293"/>
      <c r="G77" s="293"/>
      <c r="H77" s="293"/>
      <c r="I77" s="293"/>
      <c r="J77" s="293"/>
      <c r="K77" s="293"/>
      <c r="L77" s="293"/>
      <c r="M77" s="293"/>
      <c r="N77" s="293"/>
      <c r="O77" s="293"/>
      <c r="P77" s="293"/>
      <c r="Q77" s="293"/>
      <c r="R77" s="293"/>
      <c r="S77" s="293"/>
      <c r="T77" s="293"/>
      <c r="U77" s="294"/>
      <c r="V77" s="1" t="s">
        <v>27</v>
      </c>
      <c r="AI77" s="1"/>
      <c r="AJ77" s="1"/>
    </row>
    <row r="78" spans="1:36" x14ac:dyDescent="0.25">
      <c r="A78" s="107">
        <v>26</v>
      </c>
      <c r="B78" s="293" t="str">
        <f>RecherchePostesManquants(AC5:AC50,26)</f>
        <v>1, 2, 3, 4, 5, 6, 7, 8, 9, 10, 11, 12, 13, 14, 15, 16, 17, 18, 19, 20, 21, 22, 23, 24, 25, 26</v>
      </c>
      <c r="C78" s="293"/>
      <c r="D78" s="293"/>
      <c r="E78" s="293"/>
      <c r="F78" s="293"/>
      <c r="G78" s="293"/>
      <c r="H78" s="293"/>
      <c r="I78" s="293"/>
      <c r="J78" s="293"/>
      <c r="K78" s="293"/>
      <c r="L78" s="293"/>
      <c r="M78" s="293"/>
      <c r="N78" s="293"/>
      <c r="O78" s="293"/>
      <c r="P78" s="293"/>
      <c r="Q78" s="293"/>
      <c r="R78" s="293"/>
      <c r="S78" s="293"/>
      <c r="T78" s="293"/>
      <c r="U78" s="294"/>
      <c r="V78" s="1" t="s">
        <v>28</v>
      </c>
      <c r="AI78" s="1"/>
      <c r="AJ78" s="1"/>
    </row>
    <row r="79" spans="1:36" x14ac:dyDescent="0.25">
      <c r="A79" s="107">
        <v>27</v>
      </c>
      <c r="B79" s="293" t="str">
        <f>RecherchePostesManquants(AD5:AD50,26)</f>
        <v>1, 2, 3, 4, 5, 6, 7, 8, 9, 10, 11, 12, 13, 14, 15, 16, 17, 18, 19, 20, 21, 22, 23, 24, 25, 26</v>
      </c>
      <c r="C79" s="293"/>
      <c r="D79" s="293"/>
      <c r="E79" s="293"/>
      <c r="F79" s="293"/>
      <c r="G79" s="293"/>
      <c r="H79" s="293"/>
      <c r="I79" s="293"/>
      <c r="J79" s="293"/>
      <c r="K79" s="293"/>
      <c r="L79" s="293"/>
      <c r="M79" s="293"/>
      <c r="N79" s="293"/>
      <c r="O79" s="293"/>
      <c r="P79" s="293"/>
      <c r="Q79" s="293"/>
      <c r="R79" s="293"/>
      <c r="S79" s="293"/>
      <c r="T79" s="293"/>
      <c r="U79" s="294"/>
      <c r="V79" s="1" t="s">
        <v>29</v>
      </c>
      <c r="AI79" s="1"/>
      <c r="AJ79" s="1"/>
    </row>
    <row r="80" spans="1:36" x14ac:dyDescent="0.25">
      <c r="A80" s="192">
        <v>28</v>
      </c>
      <c r="B80" s="293" t="str">
        <f>RecherchePostesManquants(AE5:AE50,26)</f>
        <v>9, 10, 11, 12, 13, 14, 15, 16, 17, 18, 19, 24</v>
      </c>
      <c r="C80" s="293"/>
      <c r="D80" s="293"/>
      <c r="E80" s="293"/>
      <c r="F80" s="293"/>
      <c r="G80" s="293"/>
      <c r="H80" s="293"/>
      <c r="I80" s="293"/>
      <c r="J80" s="293"/>
      <c r="K80" s="293"/>
      <c r="L80" s="293"/>
      <c r="M80" s="293"/>
      <c r="N80" s="293"/>
      <c r="O80" s="293"/>
      <c r="P80" s="293"/>
      <c r="Q80" s="293"/>
      <c r="R80" s="293"/>
      <c r="S80" s="293"/>
      <c r="T80" s="293"/>
      <c r="U80" s="294"/>
      <c r="V80" s="1" t="s">
        <v>30</v>
      </c>
      <c r="AI80" s="1"/>
      <c r="AJ80" s="1"/>
    </row>
    <row r="81" spans="1:36" x14ac:dyDescent="0.25">
      <c r="A81" s="192">
        <v>29</v>
      </c>
      <c r="B81" s="293" t="str">
        <f>RecherchePostesManquants(AF5:AF50,26)</f>
        <v>9, 10, 11, 12, 13, 14, 15, 16, 17, 18, 19, 24</v>
      </c>
      <c r="C81" s="293"/>
      <c r="D81" s="293"/>
      <c r="E81" s="293"/>
      <c r="F81" s="293"/>
      <c r="G81" s="293"/>
      <c r="H81" s="293"/>
      <c r="I81" s="293"/>
      <c r="J81" s="293"/>
      <c r="K81" s="293"/>
      <c r="L81" s="293"/>
      <c r="M81" s="293"/>
      <c r="N81" s="293"/>
      <c r="O81" s="293"/>
      <c r="P81" s="293"/>
      <c r="Q81" s="293"/>
      <c r="R81" s="293"/>
      <c r="S81" s="293"/>
      <c r="T81" s="293"/>
      <c r="U81" s="294"/>
      <c r="V81" s="1" t="s">
        <v>31</v>
      </c>
      <c r="AI81" s="1"/>
      <c r="AJ81" s="1"/>
    </row>
    <row r="82" spans="1:36" x14ac:dyDescent="0.25">
      <c r="A82" s="192">
        <v>30</v>
      </c>
      <c r="B82" s="293" t="str">
        <f>RecherchePostesManquants(AG5:AG50,26)</f>
        <v>9, 10, 11, 12, 13, 14, 15, 16, 17, 18, 19, 24</v>
      </c>
      <c r="C82" s="293"/>
      <c r="D82" s="293"/>
      <c r="E82" s="293"/>
      <c r="F82" s="293"/>
      <c r="G82" s="293"/>
      <c r="H82" s="293"/>
      <c r="I82" s="293"/>
      <c r="J82" s="293"/>
      <c r="K82" s="293"/>
      <c r="L82" s="293"/>
      <c r="M82" s="293"/>
      <c r="N82" s="293"/>
      <c r="O82" s="293"/>
      <c r="P82" s="293"/>
      <c r="Q82" s="293"/>
      <c r="R82" s="293"/>
      <c r="S82" s="293"/>
      <c r="T82" s="293"/>
      <c r="U82" s="294"/>
      <c r="AI82" s="1"/>
      <c r="AJ82" s="1"/>
    </row>
    <row r="83" spans="1:36" x14ac:dyDescent="0.25">
      <c r="A83" s="7"/>
      <c r="AI83" s="1"/>
      <c r="AJ83" s="1"/>
    </row>
    <row r="84" spans="1:36" x14ac:dyDescent="0.25">
      <c r="A84" s="7"/>
      <c r="AI84" s="1"/>
      <c r="AJ84" s="1"/>
    </row>
    <row r="85" spans="1:36" x14ac:dyDescent="0.25">
      <c r="A85" s="7"/>
      <c r="AI85" s="1"/>
      <c r="AJ85" s="1"/>
    </row>
    <row r="86" spans="1:36" x14ac:dyDescent="0.25">
      <c r="A86" s="7"/>
      <c r="AI86" s="1"/>
      <c r="AJ86" s="1"/>
    </row>
    <row r="87" spans="1:36" x14ac:dyDescent="0.25">
      <c r="A87" s="7"/>
      <c r="AI87" s="1"/>
      <c r="AJ87" s="1"/>
    </row>
    <row r="88" spans="1:36" x14ac:dyDescent="0.25">
      <c r="A88" s="7"/>
      <c r="AI88" s="1"/>
      <c r="AJ88" s="1"/>
    </row>
    <row r="89" spans="1:36" x14ac:dyDescent="0.25">
      <c r="A89" s="7"/>
      <c r="AI89" s="1"/>
      <c r="AJ89" s="1"/>
    </row>
  </sheetData>
  <autoFilter ref="C2:C89"/>
  <mergeCells count="76">
    <mergeCell ref="B82:U82"/>
    <mergeCell ref="A1:C1"/>
    <mergeCell ref="AM1:AM3"/>
    <mergeCell ref="AN1:BB1"/>
    <mergeCell ref="A2:A3"/>
    <mergeCell ref="B2:B3"/>
    <mergeCell ref="C2:C3"/>
    <mergeCell ref="AI3:AJ3"/>
    <mergeCell ref="AK3:AL3"/>
    <mergeCell ref="AN3:AQ3"/>
    <mergeCell ref="AR3:AU3"/>
    <mergeCell ref="AV3:AX3"/>
    <mergeCell ref="AY3:BB3"/>
    <mergeCell ref="AI4:AL4"/>
    <mergeCell ref="AN4:AQ4"/>
    <mergeCell ref="AR4:AU4"/>
    <mergeCell ref="AV4:AX4"/>
    <mergeCell ref="AY4:BB4"/>
    <mergeCell ref="AM5:AM50"/>
    <mergeCell ref="A16:A18"/>
    <mergeCell ref="A19:A20"/>
    <mergeCell ref="A21:A24"/>
    <mergeCell ref="A26:A29"/>
    <mergeCell ref="A30:A33"/>
    <mergeCell ref="A35:A38"/>
    <mergeCell ref="A41:A42"/>
    <mergeCell ref="A47:A50"/>
    <mergeCell ref="AW51:AX51"/>
    <mergeCell ref="BA51:BB51"/>
    <mergeCell ref="B52:U52"/>
    <mergeCell ref="AI52:BB52"/>
    <mergeCell ref="B53:U53"/>
    <mergeCell ref="AI53:BB53"/>
    <mergeCell ref="A51:B51"/>
    <mergeCell ref="AI51:AJ51"/>
    <mergeCell ref="AK51:AL51"/>
    <mergeCell ref="AP51:AQ51"/>
    <mergeCell ref="AR51:AS51"/>
    <mergeCell ref="AT51:AU51"/>
    <mergeCell ref="B54:U54"/>
    <mergeCell ref="B55:U55"/>
    <mergeCell ref="AI55:AO56"/>
    <mergeCell ref="AP55:BB55"/>
    <mergeCell ref="B56:U56"/>
    <mergeCell ref="AP56:BB56"/>
    <mergeCell ref="B59:U59"/>
    <mergeCell ref="AI59:AO60"/>
    <mergeCell ref="AP59:BB59"/>
    <mergeCell ref="B60:U60"/>
    <mergeCell ref="AP60:BB60"/>
    <mergeCell ref="B57:U57"/>
    <mergeCell ref="AI57:AO58"/>
    <mergeCell ref="AP57:BB57"/>
    <mergeCell ref="B58:U58"/>
    <mergeCell ref="AP58:BB58"/>
    <mergeCell ref="B72:U72"/>
    <mergeCell ref="B61:U61"/>
    <mergeCell ref="B62:U62"/>
    <mergeCell ref="B63:U63"/>
    <mergeCell ref="B64:U64"/>
    <mergeCell ref="B65:U65"/>
    <mergeCell ref="B66:U66"/>
    <mergeCell ref="B67:U67"/>
    <mergeCell ref="B68:U68"/>
    <mergeCell ref="B69:U69"/>
    <mergeCell ref="B70:U70"/>
    <mergeCell ref="B71:U71"/>
    <mergeCell ref="B79:U79"/>
    <mergeCell ref="B80:U80"/>
    <mergeCell ref="B81:U81"/>
    <mergeCell ref="B73:U73"/>
    <mergeCell ref="B74:U74"/>
    <mergeCell ref="B75:U75"/>
    <mergeCell ref="B76:U76"/>
    <mergeCell ref="B77:U77"/>
    <mergeCell ref="B78:U78"/>
  </mergeCells>
  <conditionalFormatting sqref="C2:AD3 C51 C4:AC4">
    <cfRule type="expression" dxfId="771" priority="143">
      <formula>WEEKDAY(E$2,2)=2</formula>
    </cfRule>
  </conditionalFormatting>
  <conditionalFormatting sqref="D2:AE3 D4:AC4">
    <cfRule type="expression" dxfId="770" priority="144">
      <formula>WEEKDAY(E$2,2)=7</formula>
    </cfRule>
  </conditionalFormatting>
  <conditionalFormatting sqref="D4:AD4 D2:AH3">
    <cfRule type="containsText" dxfId="769" priority="146" operator="containsText" text="CF">
      <formula>NOT(ISERROR(SEARCH("CF",#REF!)))</formula>
    </cfRule>
    <cfRule type="containsText" dxfId="768" priority="147" operator="containsText" text="RC">
      <formula>NOT(ISERROR(SEARCH("RC",#REF!)))</formula>
    </cfRule>
    <cfRule type="containsText" dxfId="767" priority="148" operator="containsText" text="RTT">
      <formula>NOT(ISERROR(SEARCH("RTT",#REF!)))</formula>
    </cfRule>
    <cfRule type="containsText" dxfId="766" priority="149" operator="containsText" text="RF">
      <formula>NOT(ISERROR(SEARCH("RF",#REF!)))</formula>
    </cfRule>
    <cfRule type="containsText" dxfId="765" priority="150" operator="containsText" text="FR">
      <formula>NOT(ISERROR(SEARCH("FR",#REF!)))</formula>
    </cfRule>
    <cfRule type="containsText" dxfId="764" priority="151" operator="containsText" text="HS">
      <formula>NOT(ISERROR(SEARCH("HS",#REF!)))</formula>
    </cfRule>
    <cfRule type="containsText" dxfId="763" priority="152" operator="containsText" text="CA">
      <formula>NOT(ISERROR(SEARCH("CA",#REF!)))</formula>
    </cfRule>
    <cfRule type="containsText" dxfId="762" priority="153" operator="containsText" text="RH">
      <formula>NOT(ISERROR(SEARCH("RH",#REF!)))</formula>
    </cfRule>
  </conditionalFormatting>
  <conditionalFormatting sqref="D2:AF3 D4:AD4">
    <cfRule type="containsText" dxfId="761" priority="145" operator="containsText" text="JDF">
      <formula>NOT(ISERROR(SEARCH("JDF",#REF!)))</formula>
    </cfRule>
  </conditionalFormatting>
  <conditionalFormatting sqref="D52:AG81 D83:AG89 V82:AG82">
    <cfRule type="containsText" dxfId="760" priority="154" operator="containsText" text="CF">
      <formula>NOT(ISERROR(SEARCH("CF",#REF!)))</formula>
    </cfRule>
    <cfRule type="containsText" dxfId="759" priority="155" operator="containsText" text="RC">
      <formula>NOT(ISERROR(SEARCH("RC",#REF!)))</formula>
    </cfRule>
    <cfRule type="containsText" dxfId="758" priority="156" operator="containsText" text="RTT">
      <formula>NOT(ISERROR(SEARCH("RTT",#REF!)))</formula>
    </cfRule>
    <cfRule type="containsText" dxfId="757" priority="157" operator="containsText" text="RF">
      <formula>NOT(ISERROR(SEARCH("RF",#REF!)))</formula>
    </cfRule>
    <cfRule type="containsText" dxfId="756" priority="158" operator="containsText" text="FR">
      <formula>NOT(ISERROR(SEARCH("FR",#REF!)))</formula>
    </cfRule>
    <cfRule type="containsText" dxfId="755" priority="159" operator="containsText" text="HS">
      <formula>NOT(ISERROR(SEARCH("HS",#REF!)))</formula>
    </cfRule>
    <cfRule type="containsText" dxfId="754" priority="160" operator="containsText" text="CA">
      <formula>NOT(ISERROR(SEARCH("CA",#REF!)))</formula>
    </cfRule>
    <cfRule type="containsText" dxfId="753" priority="161" operator="containsText" text="RH">
      <formula>NOT(ISERROR(SEARCH("RH",#REF!)))</formula>
    </cfRule>
  </conditionalFormatting>
  <conditionalFormatting sqref="D52:AG81 D83:AG89 V82:AG82">
    <cfRule type="containsText" dxfId="752" priority="162" operator="containsText" text="JDF">
      <formula>NOT(ISERROR(SEARCH("JDF",#REF!)))</formula>
    </cfRule>
  </conditionalFormatting>
  <conditionalFormatting sqref="D2 H2 J2 L2 N2 P2 R2 T2 V2 X2 Z2 AB2 AD2 AF2 F2">
    <cfRule type="duplicateValues" dxfId="751" priority="181"/>
  </conditionalFormatting>
  <conditionalFormatting sqref="AE2:AF3 AD4">
    <cfRule type="expression" dxfId="750" priority="182">
      <formula>WEEKDAY(#REF!,2)=2</formula>
    </cfRule>
  </conditionalFormatting>
  <conditionalFormatting sqref="AF2:AF3">
    <cfRule type="expression" dxfId="749" priority="183">
      <formula>WEEKDAY(#REF!,2)=7</formula>
    </cfRule>
  </conditionalFormatting>
  <conditionalFormatting sqref="D5:AH50">
    <cfRule type="cellIs" dxfId="748" priority="123" operator="equal">
      <formula>27</formula>
    </cfRule>
    <cfRule type="containsText" dxfId="747" priority="124" operator="containsText" text="JSR">
      <formula>NOT(ISERROR(SEARCH("JSR",D5)))</formula>
    </cfRule>
    <cfRule type="containsText" dxfId="746" priority="125" operator="containsText" text="JS">
      <formula>NOT(ISERROR(SEARCH("JS",D5)))</formula>
    </cfRule>
    <cfRule type="containsText" dxfId="745" priority="126" operator="containsText" text="RTP">
      <formula>NOT(ISERROR(SEARCH("RTP",D5)))</formula>
    </cfRule>
    <cfRule type="containsText" dxfId="744" priority="127" operator="containsText" text="RTJ">
      <formula>NOT(ISERROR(SEARCH("RTJ",D5)))</formula>
    </cfRule>
    <cfRule type="containsText" dxfId="743" priority="128" operator="containsText" text="RTT">
      <formula>NOT(ISERROR(SEARCH("RTT",D5)))</formula>
    </cfRule>
    <cfRule type="containsText" dxfId="742" priority="129" operator="containsText" text="RF">
      <formula>NOT(ISERROR(SEARCH("RF",D5)))</formula>
    </cfRule>
    <cfRule type="containsText" dxfId="741" priority="130" operator="containsText" text="RC">
      <formula>NOT(ISERROR(SEARCH("RC",D5)))</formula>
    </cfRule>
    <cfRule type="containsText" dxfId="740" priority="131" operator="containsText" text="NM">
      <formula>NOT(ISERROR(SEARCH("NM",D5)))</formula>
    </cfRule>
    <cfRule type="containsText" dxfId="739" priority="132" operator="containsText" text="JDF">
      <formula>NOT(ISERROR(SEARCH("JDF",D5)))</formula>
    </cfRule>
    <cfRule type="containsText" dxfId="738" priority="133" operator="containsText" text="HSM">
      <formula>NOT(ISERROR(SEARCH("HSM",D5)))</formula>
    </cfRule>
    <cfRule type="containsText" dxfId="737" priority="134" operator="containsText" text="HS">
      <formula>NOT(ISERROR(SEARCH("HS",D5)))</formula>
    </cfRule>
    <cfRule type="containsText" dxfId="736" priority="135" operator="containsText" text="FR">
      <formula>NOT(ISERROR(SEARCH("FR",D5)))</formula>
    </cfRule>
    <cfRule type="containsText" dxfId="735" priority="136" operator="containsText" text="CFS">
      <formula>NOT(ISERROR(SEARCH("CFS",D5)))</formula>
    </cfRule>
    <cfRule type="containsText" dxfId="734" priority="137" operator="containsText" text="CFJ">
      <formula>NOT(ISERROR(SEARCH("CFJ",D5)))</formula>
    </cfRule>
    <cfRule type="containsText" dxfId="733" priority="138" operator="containsText" text="CAR">
      <formula>NOT(ISERROR(SEARCH("CAR",D5)))</formula>
    </cfRule>
    <cfRule type="containsText" dxfId="732" priority="139" operator="containsText" text="CAM">
      <formula>NOT(ISERROR(SEARCH("CAM",D5)))</formula>
    </cfRule>
    <cfRule type="containsText" dxfId="731" priority="140" operator="containsText" text="CA">
      <formula>NOT(ISERROR(SEARCH("CA",D5)))</formula>
    </cfRule>
    <cfRule type="containsText" dxfId="730" priority="141" operator="containsText" text="AAS">
      <formula>NOT(ISERROR(SEARCH("AAS",D5)))</formula>
    </cfRule>
    <cfRule type="containsText" dxfId="729" priority="142" operator="containsText" text="RH">
      <formula>NOT(ISERROR(SEARCH("RH",D5)))</formula>
    </cfRule>
  </conditionalFormatting>
  <conditionalFormatting sqref="D90:AG1048571">
    <cfRule type="containsText" dxfId="728" priority="163" operator="containsText" text="CF">
      <formula>NOT(ISERROR(SEARCH("CF",#REF!)))</formula>
    </cfRule>
    <cfRule type="containsText" dxfId="727" priority="164" operator="containsText" text="RC">
      <formula>NOT(ISERROR(SEARCH("RC",#REF!)))</formula>
    </cfRule>
    <cfRule type="containsText" dxfId="726" priority="165" operator="containsText" text="RTT">
      <formula>NOT(ISERROR(SEARCH("RTT",#REF!)))</formula>
    </cfRule>
    <cfRule type="containsText" dxfId="725" priority="166" operator="containsText" text="RF">
      <formula>NOT(ISERROR(SEARCH("RF",#REF!)))</formula>
    </cfRule>
    <cfRule type="containsText" dxfId="724" priority="167" operator="containsText" text="FR">
      <formula>NOT(ISERROR(SEARCH("FR",#REF!)))</formula>
    </cfRule>
    <cfRule type="containsText" dxfId="723" priority="168" operator="containsText" text="HS">
      <formula>NOT(ISERROR(SEARCH("HS",#REF!)))</formula>
    </cfRule>
    <cfRule type="containsText" dxfId="722" priority="169" operator="containsText" text="CA">
      <formula>NOT(ISERROR(SEARCH("CA",#REF!)))</formula>
    </cfRule>
    <cfRule type="containsText" dxfId="721" priority="170" operator="containsText" text="RH">
      <formula>NOT(ISERROR(SEARCH("RH",#REF!)))</formula>
    </cfRule>
  </conditionalFormatting>
  <conditionalFormatting sqref="D90:AG1048571">
    <cfRule type="containsText" dxfId="720" priority="171" operator="containsText" text="JDF">
      <formula>NOT(ISERROR(SEARCH("JDF",#REF!)))</formula>
    </cfRule>
  </conditionalFormatting>
  <conditionalFormatting sqref="D1048572:AG1048576">
    <cfRule type="containsText" dxfId="719" priority="172" operator="containsText" text="CF">
      <formula>NOT(ISERROR(SEARCH("CF",#REF!)))</formula>
    </cfRule>
    <cfRule type="containsText" dxfId="718" priority="173" operator="containsText" text="RC">
      <formula>NOT(ISERROR(SEARCH("RC",#REF!)))</formula>
    </cfRule>
    <cfRule type="containsText" dxfId="717" priority="174" operator="containsText" text="RTT">
      <formula>NOT(ISERROR(SEARCH("RTT",#REF!)))</formula>
    </cfRule>
    <cfRule type="containsText" dxfId="716" priority="175" operator="containsText" text="RF">
      <formula>NOT(ISERROR(SEARCH("RF",#REF!)))</formula>
    </cfRule>
    <cfRule type="containsText" dxfId="715" priority="176" operator="containsText" text="FR">
      <formula>NOT(ISERROR(SEARCH("FR",#REF!)))</formula>
    </cfRule>
    <cfRule type="containsText" dxfId="714" priority="177" operator="containsText" text="HS">
      <formula>NOT(ISERROR(SEARCH("HS",#REF!)))</formula>
    </cfRule>
    <cfRule type="containsText" dxfId="713" priority="178" operator="containsText" text="CA">
      <formula>NOT(ISERROR(SEARCH("CA",#REF!)))</formula>
    </cfRule>
    <cfRule type="containsText" dxfId="712" priority="179" operator="containsText" text="RH">
      <formula>NOT(ISERROR(SEARCH("RH",#REF!)))</formula>
    </cfRule>
  </conditionalFormatting>
  <conditionalFormatting sqref="D1048572:AG1048576">
    <cfRule type="containsText" dxfId="711" priority="180" operator="containsText" text="JDF">
      <formula>NOT(ISERROR(SEARCH("JDF",#REF!)))</formula>
    </cfRule>
  </conditionalFormatting>
  <conditionalFormatting sqref="AP51">
    <cfRule type="cellIs" dxfId="710" priority="74" operator="equal">
      <formula>27</formula>
    </cfRule>
    <cfRule type="containsText" dxfId="709" priority="75" operator="containsText" text="JSR">
      <formula>NOT(ISERROR(SEARCH("JSR",AP51)))</formula>
    </cfRule>
    <cfRule type="containsText" dxfId="708" priority="76" operator="containsText" text="JS">
      <formula>NOT(ISERROR(SEARCH("JS",AP51)))</formula>
    </cfRule>
    <cfRule type="containsText" dxfId="707" priority="77" operator="containsText" text="RTP">
      <formula>NOT(ISERROR(SEARCH("RTP",AP51)))</formula>
    </cfRule>
    <cfRule type="containsText" dxfId="706" priority="78" operator="containsText" text="RTJ">
      <formula>NOT(ISERROR(SEARCH("RTJ",AP51)))</formula>
    </cfRule>
    <cfRule type="containsText" dxfId="705" priority="79" operator="containsText" text="RTT">
      <formula>NOT(ISERROR(SEARCH("RTT",AP51)))</formula>
    </cfRule>
    <cfRule type="containsText" dxfId="704" priority="80" operator="containsText" text="RF">
      <formula>NOT(ISERROR(SEARCH("RF",AP51)))</formula>
    </cfRule>
    <cfRule type="containsText" dxfId="703" priority="81" operator="containsText" text="RC">
      <formula>NOT(ISERROR(SEARCH("RC",AP51)))</formula>
    </cfRule>
    <cfRule type="containsText" dxfId="702" priority="82" operator="containsText" text="NM">
      <formula>NOT(ISERROR(SEARCH("NM",AP51)))</formula>
    </cfRule>
    <cfRule type="containsText" dxfId="701" priority="83" operator="containsText" text="JDF">
      <formula>NOT(ISERROR(SEARCH("JDF",AP51)))</formula>
    </cfRule>
    <cfRule type="containsText" dxfId="700" priority="84" operator="containsText" text="HSM">
      <formula>NOT(ISERROR(SEARCH("HSM",AP51)))</formula>
    </cfRule>
    <cfRule type="containsText" dxfId="699" priority="85" operator="containsText" text="HS">
      <formula>NOT(ISERROR(SEARCH("HS",AP51)))</formula>
    </cfRule>
    <cfRule type="containsText" dxfId="698" priority="86" operator="containsText" text="FR">
      <formula>NOT(ISERROR(SEARCH("FR",AP51)))</formula>
    </cfRule>
    <cfRule type="containsText" dxfId="697" priority="87" operator="containsText" text="CFS">
      <formula>NOT(ISERROR(SEARCH("CFS",AP51)))</formula>
    </cfRule>
    <cfRule type="containsText" dxfId="696" priority="88" operator="containsText" text="CFJ">
      <formula>NOT(ISERROR(SEARCH("CFJ",AP51)))</formula>
    </cfRule>
    <cfRule type="containsText" dxfId="695" priority="89" operator="containsText" text="CAR">
      <formula>NOT(ISERROR(SEARCH("CAR",AP51)))</formula>
    </cfRule>
    <cfRule type="containsText" dxfId="694" priority="90" operator="containsText" text="CAM">
      <formula>NOT(ISERROR(SEARCH("CAM",AP51)))</formula>
    </cfRule>
    <cfRule type="containsText" dxfId="693" priority="91" operator="containsText" text="CA">
      <formula>NOT(ISERROR(SEARCH("CA",AP51)))</formula>
    </cfRule>
    <cfRule type="containsText" dxfId="692" priority="92" operator="containsText" text="AAS">
      <formula>NOT(ISERROR(SEARCH("AAS",AP51)))</formula>
    </cfRule>
    <cfRule type="containsText" dxfId="691" priority="93" operator="containsText" text="RH">
      <formula>NOT(ISERROR(SEARCH("RH",AP51)))</formula>
    </cfRule>
  </conditionalFormatting>
  <conditionalFormatting sqref="AD4">
    <cfRule type="expression" dxfId="690" priority="184">
      <formula>WEEKDAY(AF$2,2)=7</formula>
    </cfRule>
  </conditionalFormatting>
  <conditionalFormatting sqref="AH53">
    <cfRule type="expression" dxfId="689" priority="185">
      <formula>WEEKDAY(#REF!,2)=2</formula>
    </cfRule>
  </conditionalFormatting>
  <conditionalFormatting sqref="AP55:AP60">
    <cfRule type="containsText" dxfId="688" priority="114" operator="containsText" text="JDF">
      <formula>NOT(ISERROR(SEARCH("JDF",#REF!)))</formula>
    </cfRule>
  </conditionalFormatting>
  <conditionalFormatting sqref="AP55:AP60">
    <cfRule type="containsText" dxfId="687" priority="115" operator="containsText" text="CF">
      <formula>NOT(ISERROR(SEARCH("CF",#REF!)))</formula>
    </cfRule>
    <cfRule type="containsText" dxfId="686" priority="116" operator="containsText" text="RC">
      <formula>NOT(ISERROR(SEARCH("RC",#REF!)))</formula>
    </cfRule>
    <cfRule type="containsText" dxfId="685" priority="117" operator="containsText" text="RTT">
      <formula>NOT(ISERROR(SEARCH("RTT",#REF!)))</formula>
    </cfRule>
    <cfRule type="containsText" dxfId="684" priority="118" operator="containsText" text="RF">
      <formula>NOT(ISERROR(SEARCH("RF",#REF!)))</formula>
    </cfRule>
    <cfRule type="containsText" dxfId="683" priority="119" operator="containsText" text="FR">
      <formula>NOT(ISERROR(SEARCH("FR",#REF!)))</formula>
    </cfRule>
    <cfRule type="containsText" dxfId="682" priority="120" operator="containsText" text="HS">
      <formula>NOT(ISERROR(SEARCH("HS",#REF!)))</formula>
    </cfRule>
    <cfRule type="containsText" dxfId="681" priority="121" operator="containsText" text="CA">
      <formula>NOT(ISERROR(SEARCH("CA",#REF!)))</formula>
    </cfRule>
    <cfRule type="containsText" dxfId="680" priority="122" operator="containsText" text="RH">
      <formula>NOT(ISERROR(SEARCH("RH",#REF!)))</formula>
    </cfRule>
  </conditionalFormatting>
  <conditionalFormatting sqref="AK51 AL5:AQ5 AL6:AL50 AN6:AQ50">
    <cfRule type="cellIs" dxfId="679" priority="94" operator="equal">
      <formula>27</formula>
    </cfRule>
    <cfRule type="containsText" dxfId="678" priority="95" operator="containsText" text="JSR">
      <formula>NOT(ISERROR(SEARCH("JSR",AK5)))</formula>
    </cfRule>
    <cfRule type="containsText" dxfId="677" priority="96" operator="containsText" text="JS">
      <formula>NOT(ISERROR(SEARCH("JS",AK5)))</formula>
    </cfRule>
    <cfRule type="containsText" dxfId="676" priority="97" operator="containsText" text="RTP">
      <formula>NOT(ISERROR(SEARCH("RTP",AK5)))</formula>
    </cfRule>
    <cfRule type="containsText" dxfId="675" priority="98" operator="containsText" text="RTJ">
      <formula>NOT(ISERROR(SEARCH("RTJ",AK5)))</formula>
    </cfRule>
    <cfRule type="containsText" dxfId="674" priority="99" operator="containsText" text="RTT">
      <formula>NOT(ISERROR(SEARCH("RTT",AK5)))</formula>
    </cfRule>
    <cfRule type="containsText" dxfId="673" priority="100" operator="containsText" text="RF">
      <formula>NOT(ISERROR(SEARCH("RF",AK5)))</formula>
    </cfRule>
    <cfRule type="containsText" dxfId="672" priority="101" operator="containsText" text="RC">
      <formula>NOT(ISERROR(SEARCH("RC",AK5)))</formula>
    </cfRule>
    <cfRule type="containsText" dxfId="671" priority="102" operator="containsText" text="NM">
      <formula>NOT(ISERROR(SEARCH("NM",AK5)))</formula>
    </cfRule>
    <cfRule type="containsText" dxfId="670" priority="103" operator="containsText" text="JDF">
      <formula>NOT(ISERROR(SEARCH("JDF",AK5)))</formula>
    </cfRule>
    <cfRule type="containsText" dxfId="669" priority="104" operator="containsText" text="HSM">
      <formula>NOT(ISERROR(SEARCH("HSM",AK5)))</formula>
    </cfRule>
    <cfRule type="containsText" dxfId="668" priority="105" operator="containsText" text="HS">
      <formula>NOT(ISERROR(SEARCH("HS",AK5)))</formula>
    </cfRule>
    <cfRule type="containsText" dxfId="667" priority="106" operator="containsText" text="FR">
      <formula>NOT(ISERROR(SEARCH("FR",AK5)))</formula>
    </cfRule>
    <cfRule type="containsText" dxfId="666" priority="107" operator="containsText" text="CFS">
      <formula>NOT(ISERROR(SEARCH("CFS",AK5)))</formula>
    </cfRule>
    <cfRule type="containsText" dxfId="665" priority="108" operator="containsText" text="CFJ">
      <formula>NOT(ISERROR(SEARCH("CFJ",AK5)))</formula>
    </cfRule>
    <cfRule type="containsText" dxfId="664" priority="109" operator="containsText" text="CAR">
      <formula>NOT(ISERROR(SEARCH("CAR",AK5)))</formula>
    </cfRule>
    <cfRule type="containsText" dxfId="663" priority="110" operator="containsText" text="CAM">
      <formula>NOT(ISERROR(SEARCH("CAM",AK5)))</formula>
    </cfRule>
    <cfRule type="containsText" dxfId="662" priority="111" operator="containsText" text="CA">
      <formula>NOT(ISERROR(SEARCH("CA",AK5)))</formula>
    </cfRule>
    <cfRule type="containsText" dxfId="661" priority="112" operator="containsText" text="AAS">
      <formula>NOT(ISERROR(SEARCH("AAS",AK5)))</formula>
    </cfRule>
    <cfRule type="containsText" dxfId="660" priority="113" operator="containsText" text="RH">
      <formula>NOT(ISERROR(SEARCH("RH",AK5)))</formula>
    </cfRule>
  </conditionalFormatting>
  <conditionalFormatting sqref="BA51">
    <cfRule type="cellIs" dxfId="659" priority="54" operator="equal">
      <formula>27</formula>
    </cfRule>
    <cfRule type="containsText" dxfId="658" priority="55" operator="containsText" text="JSR">
      <formula>NOT(ISERROR(SEARCH("JSR",BA51)))</formula>
    </cfRule>
    <cfRule type="containsText" dxfId="657" priority="56" operator="containsText" text="JS">
      <formula>NOT(ISERROR(SEARCH("JS",BA51)))</formula>
    </cfRule>
    <cfRule type="containsText" dxfId="656" priority="57" operator="containsText" text="RTP">
      <formula>NOT(ISERROR(SEARCH("RTP",BA51)))</formula>
    </cfRule>
    <cfRule type="containsText" dxfId="655" priority="58" operator="containsText" text="RTJ">
      <formula>NOT(ISERROR(SEARCH("RTJ",BA51)))</formula>
    </cfRule>
    <cfRule type="containsText" dxfId="654" priority="59" operator="containsText" text="RTT">
      <formula>NOT(ISERROR(SEARCH("RTT",BA51)))</formula>
    </cfRule>
    <cfRule type="containsText" dxfId="653" priority="60" operator="containsText" text="RF">
      <formula>NOT(ISERROR(SEARCH("RF",BA51)))</formula>
    </cfRule>
    <cfRule type="containsText" dxfId="652" priority="61" operator="containsText" text="RC">
      <formula>NOT(ISERROR(SEARCH("RC",BA51)))</formula>
    </cfRule>
    <cfRule type="containsText" dxfId="651" priority="62" operator="containsText" text="NM">
      <formula>NOT(ISERROR(SEARCH("NM",BA51)))</formula>
    </cfRule>
    <cfRule type="containsText" dxfId="650" priority="63" operator="containsText" text="JDF">
      <formula>NOT(ISERROR(SEARCH("JDF",BA51)))</formula>
    </cfRule>
    <cfRule type="containsText" dxfId="649" priority="64" operator="containsText" text="HSM">
      <formula>NOT(ISERROR(SEARCH("HSM",BA51)))</formula>
    </cfRule>
    <cfRule type="containsText" dxfId="648" priority="65" operator="containsText" text="HS">
      <formula>NOT(ISERROR(SEARCH("HS",BA51)))</formula>
    </cfRule>
    <cfRule type="containsText" dxfId="647" priority="66" operator="containsText" text="FR">
      <formula>NOT(ISERROR(SEARCH("FR",BA51)))</formula>
    </cfRule>
    <cfRule type="containsText" dxfId="646" priority="67" operator="containsText" text="CFS">
      <formula>NOT(ISERROR(SEARCH("CFS",BA51)))</formula>
    </cfRule>
    <cfRule type="containsText" dxfId="645" priority="68" operator="containsText" text="CFJ">
      <formula>NOT(ISERROR(SEARCH("CFJ",BA51)))</formula>
    </cfRule>
    <cfRule type="containsText" dxfId="644" priority="69" operator="containsText" text="CAR">
      <formula>NOT(ISERROR(SEARCH("CAR",BA51)))</formula>
    </cfRule>
    <cfRule type="containsText" dxfId="643" priority="70" operator="containsText" text="CAM">
      <formula>NOT(ISERROR(SEARCH("CAM",BA51)))</formula>
    </cfRule>
    <cfRule type="containsText" dxfId="642" priority="71" operator="containsText" text="CA">
      <formula>NOT(ISERROR(SEARCH("CA",BA51)))</formula>
    </cfRule>
    <cfRule type="containsText" dxfId="641" priority="72" operator="containsText" text="AAS">
      <formula>NOT(ISERROR(SEARCH("AAS",BA51)))</formula>
    </cfRule>
    <cfRule type="containsText" dxfId="640" priority="73" operator="containsText" text="RH">
      <formula>NOT(ISERROR(SEARCH("RH",BA51)))</formula>
    </cfRule>
  </conditionalFormatting>
  <conditionalFormatting sqref="C5:C28 C30:C50">
    <cfRule type="expression" dxfId="639" priority="53">
      <formula>WEEKDAY(E$1,2)=2</formula>
    </cfRule>
  </conditionalFormatting>
  <conditionalFormatting sqref="C48">
    <cfRule type="expression" dxfId="638" priority="52">
      <formula>WEEKDAY(E$1,2)=2</formula>
    </cfRule>
  </conditionalFormatting>
  <conditionalFormatting sqref="C50">
    <cfRule type="expression" dxfId="637" priority="51">
      <formula>WEEKDAY(E$1,2)=2</formula>
    </cfRule>
  </conditionalFormatting>
  <conditionalFormatting sqref="C47">
    <cfRule type="expression" dxfId="636" priority="50">
      <formula>WEEKDAY(E$1,2)=2</formula>
    </cfRule>
  </conditionalFormatting>
  <conditionalFormatting sqref="C49">
    <cfRule type="expression" dxfId="635" priority="49">
      <formula>WEEKDAY(E$1,2)=2</formula>
    </cfRule>
  </conditionalFormatting>
  <conditionalFormatting sqref="C48">
    <cfRule type="expression" dxfId="634" priority="48">
      <formula>WEEKDAY(E$1,2)=2</formula>
    </cfRule>
  </conditionalFormatting>
  <conditionalFormatting sqref="C49">
    <cfRule type="expression" dxfId="633" priority="47">
      <formula>WEEKDAY(E$1,2)=2</formula>
    </cfRule>
  </conditionalFormatting>
  <conditionalFormatting sqref="C29">
    <cfRule type="expression" dxfId="632" priority="46">
      <formula>WEEKDAY(E$1,2)=2</formula>
    </cfRule>
  </conditionalFormatting>
  <conditionalFormatting sqref="AG2:AH3">
    <cfRule type="containsText" dxfId="631" priority="34" operator="containsText" text="JDF">
      <formula>NOT(ISERROR(SEARCH("JDF",#REF!)))</formula>
    </cfRule>
  </conditionalFormatting>
  <conditionalFormatting sqref="AG2:AH3">
    <cfRule type="expression" dxfId="630" priority="44">
      <formula>WEEKDAY(#REF!,2)=2</formula>
    </cfRule>
  </conditionalFormatting>
  <conditionalFormatting sqref="AH2:AH3">
    <cfRule type="expression" dxfId="629" priority="45">
      <formula>WEEKDAY(#REF!,2)=7</formula>
    </cfRule>
  </conditionalFormatting>
  <conditionalFormatting sqref="AJ5:AJ50">
    <cfRule type="cellIs" dxfId="628" priority="12" operator="lessThan">
      <formula>0</formula>
    </cfRule>
  </conditionalFormatting>
  <conditionalFormatting sqref="AL5">
    <cfRule type="cellIs" dxfId="627" priority="11" operator="lessThan">
      <formula>0</formula>
    </cfRule>
  </conditionalFormatting>
  <conditionalFormatting sqref="AL6:AL50">
    <cfRule type="cellIs" dxfId="626" priority="10" operator="lessThan">
      <formula>0</formula>
    </cfRule>
  </conditionalFormatting>
  <conditionalFormatting sqref="AG2:AG3">
    <cfRule type="expression" dxfId="625" priority="10333">
      <formula>WEEKDAY(#REF!,2)=7</formula>
    </cfRule>
  </conditionalFormatting>
  <conditionalFormatting sqref="AH2">
    <cfRule type="duplicateValues" dxfId="624" priority="10352"/>
  </conditionalFormatting>
  <conditionalFormatting sqref="D82:U82">
    <cfRule type="containsText" dxfId="623" priority="1" operator="containsText" text="CF">
      <formula>NOT(ISERROR(SEARCH("CF",#REF!)))</formula>
    </cfRule>
    <cfRule type="containsText" dxfId="622" priority="2" operator="containsText" text="RC">
      <formula>NOT(ISERROR(SEARCH("RC",#REF!)))</formula>
    </cfRule>
    <cfRule type="containsText" dxfId="621" priority="3" operator="containsText" text="RTT">
      <formula>NOT(ISERROR(SEARCH("RTT",#REF!)))</formula>
    </cfRule>
    <cfRule type="containsText" dxfId="620" priority="4" operator="containsText" text="RF">
      <formula>NOT(ISERROR(SEARCH("RF",#REF!)))</formula>
    </cfRule>
    <cfRule type="containsText" dxfId="619" priority="5" operator="containsText" text="FR">
      <formula>NOT(ISERROR(SEARCH("FR",#REF!)))</formula>
    </cfRule>
    <cfRule type="containsText" dxfId="618" priority="6" operator="containsText" text="HS">
      <formula>NOT(ISERROR(SEARCH("HS",#REF!)))</formula>
    </cfRule>
    <cfRule type="containsText" dxfId="617" priority="7" operator="containsText" text="CA">
      <formula>NOT(ISERROR(SEARCH("CA",#REF!)))</formula>
    </cfRule>
    <cfRule type="containsText" dxfId="616" priority="8" operator="containsText" text="RH">
      <formula>NOT(ISERROR(SEARCH("RH",#REF!)))</formula>
    </cfRule>
  </conditionalFormatting>
  <conditionalFormatting sqref="D82:U82">
    <cfRule type="containsText" dxfId="615" priority="9" operator="containsText" text="JDF">
      <formula>NOT(ISERROR(SEARCH("JDF",#REF!)))</formula>
    </cfRule>
  </conditionalFormatting>
  <printOptions horizontalCentered="1" verticalCentered="1"/>
  <pageMargins left="0.11811023622047245" right="0.11811023622047245" top="0.35433070866141736" bottom="0.15748031496062992" header="0.31496062992125984" footer="0.31496062992125984"/>
  <pageSetup paperSize="8" scale="145" fitToWidth="0" orientation="landscape" r:id="rId1"/>
  <headerFooter scaleWithDoc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69" r:id="rId4" name="Button 1">
              <controlPr defaultSize="0" print="0" autoFill="0" autoPict="0" macro="[0]!Doublons">
                <anchor moveWithCells="1" sizeWithCells="1">
                  <from>
                    <xdr:col>9</xdr:col>
                    <xdr:colOff>123825</xdr:colOff>
                    <xdr:row>0</xdr:row>
                    <xdr:rowOff>0</xdr:rowOff>
                  </from>
                  <to>
                    <xdr:col>20</xdr:col>
                    <xdr:colOff>9525</xdr:colOff>
                    <xdr:row>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0" r:id="rId5" name="Button 2">
              <controlPr defaultSize="0" print="0" autoFill="0" autoPict="0" macro="[0]!Bouton7_Cliquer">
                <anchor moveWithCells="1" sizeWithCells="1">
                  <from>
                    <xdr:col>3</xdr:col>
                    <xdr:colOff>0</xdr:colOff>
                    <xdr:row>0</xdr:row>
                    <xdr:rowOff>28575</xdr:rowOff>
                  </from>
                  <to>
                    <xdr:col>9</xdr:col>
                    <xdr:colOff>133350</xdr:colOff>
                    <xdr:row>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1" r:id="rId6" name="Button 3">
              <controlPr defaultSize="0" print="0" autoFill="0" autoPict="0" macro="[0]!Bouton8_Cliquer">
                <anchor moveWithCells="1" sizeWithCells="1">
                  <from>
                    <xdr:col>26</xdr:col>
                    <xdr:colOff>76200</xdr:colOff>
                    <xdr:row>0</xdr:row>
                    <xdr:rowOff>0</xdr:rowOff>
                  </from>
                  <to>
                    <xdr:col>31</xdr:col>
                    <xdr:colOff>285750</xdr:colOff>
                    <xdr:row>0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2" r:id="rId7" name="Button 4">
              <controlPr defaultSize="0" print="0" autoFill="0" autoPict="0" macro="[0]!Bouton9_Cliquer">
                <anchor moveWithCells="1" sizeWithCells="1">
                  <from>
                    <xdr:col>20</xdr:col>
                    <xdr:colOff>47625</xdr:colOff>
                    <xdr:row>0</xdr:row>
                    <xdr:rowOff>0</xdr:rowOff>
                  </from>
                  <to>
                    <xdr:col>26</xdr:col>
                    <xdr:colOff>66675</xdr:colOff>
                    <xdr:row>0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/>
  <dimension ref="A1:AAI89"/>
  <sheetViews>
    <sheetView zoomScaleNormal="100" workbookViewId="0">
      <selection activeCell="C5" sqref="C5:C50"/>
    </sheetView>
  </sheetViews>
  <sheetFormatPr baseColWidth="10" defaultRowHeight="15" x14ac:dyDescent="0.25"/>
  <cols>
    <col min="1" max="1" width="26.85546875" customWidth="1"/>
    <col min="2" max="2" width="3.7109375" customWidth="1"/>
    <col min="3" max="3" width="18.140625" customWidth="1"/>
    <col min="4" max="4" width="4.28515625" customWidth="1"/>
    <col min="5" max="5" width="4.85546875" customWidth="1"/>
    <col min="6" max="6" width="5.28515625" customWidth="1"/>
    <col min="7" max="7" width="4.42578125" customWidth="1"/>
    <col min="8" max="9" width="3.42578125" style="1" customWidth="1"/>
    <col min="10" max="10" width="4.28515625" customWidth="1"/>
    <col min="11" max="11" width="4.140625" customWidth="1"/>
    <col min="12" max="12" width="3.42578125" customWidth="1"/>
    <col min="13" max="13" width="5.28515625" customWidth="1"/>
    <col min="14" max="14" width="4.42578125" customWidth="1"/>
    <col min="15" max="16" width="3.42578125" style="1" customWidth="1"/>
    <col min="17" max="17" width="4.85546875" customWidth="1"/>
    <col min="18" max="18" width="4" customWidth="1"/>
    <col min="19" max="19" width="3.42578125" customWidth="1"/>
    <col min="20" max="21" width="5.28515625" customWidth="1"/>
    <col min="22" max="23" width="3.42578125" style="1" customWidth="1"/>
    <col min="24" max="24" width="4.42578125" customWidth="1"/>
    <col min="25" max="25" width="4.28515625" customWidth="1"/>
    <col min="26" max="26" width="3.5703125" customWidth="1"/>
    <col min="27" max="27" width="5.28515625" customWidth="1"/>
    <col min="28" max="28" width="4.28515625" customWidth="1"/>
    <col min="29" max="30" width="3.42578125" style="1" customWidth="1"/>
    <col min="31" max="33" width="4.42578125" customWidth="1"/>
    <col min="34" max="34" width="5.42578125" customWidth="1"/>
    <col min="35" max="35" width="2" style="6" customWidth="1"/>
    <col min="36" max="39" width="7.42578125" customWidth="1"/>
    <col min="40" max="40" width="2.140625" customWidth="1"/>
    <col min="41" max="63" width="7.42578125" customWidth="1"/>
  </cols>
  <sheetData>
    <row r="1" spans="1:711" ht="32.25" customHeight="1" thickBot="1" x14ac:dyDescent="0.3">
      <c r="A1" s="288" t="s">
        <v>77</v>
      </c>
      <c r="B1" s="289"/>
      <c r="C1" s="290"/>
      <c r="AJ1" s="125" t="s">
        <v>87</v>
      </c>
      <c r="AK1" s="100"/>
      <c r="AL1" s="100"/>
      <c r="AM1" s="102"/>
      <c r="AN1" s="254"/>
      <c r="AO1" s="259" t="s">
        <v>88</v>
      </c>
      <c r="AP1" s="260"/>
      <c r="AQ1" s="260"/>
      <c r="AR1" s="260"/>
      <c r="AS1" s="260"/>
      <c r="AT1" s="260"/>
      <c r="AU1" s="260"/>
      <c r="AV1" s="260"/>
      <c r="AW1" s="260"/>
      <c r="AX1" s="260"/>
      <c r="AY1" s="260"/>
      <c r="AZ1" s="260"/>
      <c r="BA1" s="260"/>
      <c r="BB1" s="260"/>
      <c r="BC1" s="261"/>
    </row>
    <row r="2" spans="1:711" ht="15" customHeight="1" thickBot="1" x14ac:dyDescent="0.3">
      <c r="A2" s="265" t="s">
        <v>34</v>
      </c>
      <c r="B2" s="267"/>
      <c r="C2" s="269">
        <v>44105</v>
      </c>
      <c r="D2" s="53">
        <f>C2</f>
        <v>44105</v>
      </c>
      <c r="E2" s="54">
        <f>D2+1</f>
        <v>44106</v>
      </c>
      <c r="F2" s="54">
        <f t="shared" ref="F2:AH2" si="0">E2+1</f>
        <v>44107</v>
      </c>
      <c r="G2" s="54">
        <f t="shared" si="0"/>
        <v>44108</v>
      </c>
      <c r="H2" s="54">
        <f t="shared" si="0"/>
        <v>44109</v>
      </c>
      <c r="I2" s="54">
        <f t="shared" si="0"/>
        <v>44110</v>
      </c>
      <c r="J2" s="54">
        <f t="shared" si="0"/>
        <v>44111</v>
      </c>
      <c r="K2" s="54">
        <f t="shared" si="0"/>
        <v>44112</v>
      </c>
      <c r="L2" s="54">
        <f t="shared" si="0"/>
        <v>44113</v>
      </c>
      <c r="M2" s="54">
        <f t="shared" si="0"/>
        <v>44114</v>
      </c>
      <c r="N2" s="54">
        <f t="shared" si="0"/>
        <v>44115</v>
      </c>
      <c r="O2" s="54">
        <f t="shared" si="0"/>
        <v>44116</v>
      </c>
      <c r="P2" s="54">
        <f t="shared" si="0"/>
        <v>44117</v>
      </c>
      <c r="Q2" s="54">
        <f t="shared" si="0"/>
        <v>44118</v>
      </c>
      <c r="R2" s="54">
        <f t="shared" si="0"/>
        <v>44119</v>
      </c>
      <c r="S2" s="54">
        <f t="shared" si="0"/>
        <v>44120</v>
      </c>
      <c r="T2" s="54">
        <f t="shared" si="0"/>
        <v>44121</v>
      </c>
      <c r="U2" s="54">
        <f t="shared" si="0"/>
        <v>44122</v>
      </c>
      <c r="V2" s="54">
        <f t="shared" si="0"/>
        <v>44123</v>
      </c>
      <c r="W2" s="54">
        <f t="shared" si="0"/>
        <v>44124</v>
      </c>
      <c r="X2" s="54">
        <f t="shared" si="0"/>
        <v>44125</v>
      </c>
      <c r="Y2" s="54">
        <f t="shared" si="0"/>
        <v>44126</v>
      </c>
      <c r="Z2" s="54">
        <f t="shared" si="0"/>
        <v>44127</v>
      </c>
      <c r="AA2" s="54">
        <f t="shared" si="0"/>
        <v>44128</v>
      </c>
      <c r="AB2" s="54">
        <f t="shared" si="0"/>
        <v>44129</v>
      </c>
      <c r="AC2" s="54">
        <f t="shared" si="0"/>
        <v>44130</v>
      </c>
      <c r="AD2" s="54">
        <f t="shared" si="0"/>
        <v>44131</v>
      </c>
      <c r="AE2" s="54">
        <f t="shared" si="0"/>
        <v>44132</v>
      </c>
      <c r="AF2" s="54">
        <f t="shared" si="0"/>
        <v>44133</v>
      </c>
      <c r="AG2" s="54">
        <f t="shared" si="0"/>
        <v>44134</v>
      </c>
      <c r="AH2" s="176">
        <f t="shared" si="0"/>
        <v>44135</v>
      </c>
      <c r="AI2" s="126"/>
      <c r="AJ2" s="66" t="s">
        <v>55</v>
      </c>
      <c r="AK2" s="70" t="s">
        <v>70</v>
      </c>
      <c r="AL2" s="71" t="s">
        <v>57</v>
      </c>
      <c r="AM2" s="72" t="s">
        <v>58</v>
      </c>
      <c r="AN2" s="255"/>
      <c r="AO2" s="103" t="s">
        <v>82</v>
      </c>
      <c r="AP2" s="97" t="s">
        <v>83</v>
      </c>
      <c r="AQ2" s="97" t="s">
        <v>59</v>
      </c>
      <c r="AR2" s="98" t="s">
        <v>60</v>
      </c>
      <c r="AS2" s="66" t="s">
        <v>84</v>
      </c>
      <c r="AT2" s="99" t="s">
        <v>85</v>
      </c>
      <c r="AU2" s="99" t="s">
        <v>61</v>
      </c>
      <c r="AV2" s="73" t="s">
        <v>62</v>
      </c>
      <c r="AW2" s="99" t="s">
        <v>86</v>
      </c>
      <c r="AX2" s="74" t="s">
        <v>63</v>
      </c>
      <c r="AY2" s="70" t="s">
        <v>64</v>
      </c>
      <c r="AZ2" s="87" t="s">
        <v>81</v>
      </c>
      <c r="BA2" s="84" t="s">
        <v>80</v>
      </c>
      <c r="BB2" s="82" t="s">
        <v>66</v>
      </c>
      <c r="BC2" s="72" t="s">
        <v>67</v>
      </c>
      <c r="AAH2" s="69"/>
      <c r="AAI2">
        <v>1</v>
      </c>
    </row>
    <row r="3" spans="1:711" ht="11.25" customHeight="1" thickBot="1" x14ac:dyDescent="0.3">
      <c r="A3" s="266"/>
      <c r="B3" s="268"/>
      <c r="C3" s="270"/>
      <c r="D3" s="129">
        <f>C2</f>
        <v>44105</v>
      </c>
      <c r="E3" s="52">
        <f>C2+1</f>
        <v>44106</v>
      </c>
      <c r="F3" s="52">
        <f>E2+1</f>
        <v>44107</v>
      </c>
      <c r="G3" s="62">
        <f>F2+1</f>
        <v>44108</v>
      </c>
      <c r="H3" s="62">
        <f>G2+1</f>
        <v>44109</v>
      </c>
      <c r="I3" s="52">
        <f t="shared" ref="I3:AH3" si="1">H2+1</f>
        <v>44110</v>
      </c>
      <c r="J3" s="52">
        <f t="shared" si="1"/>
        <v>44111</v>
      </c>
      <c r="K3" s="52">
        <f t="shared" si="1"/>
        <v>44112</v>
      </c>
      <c r="L3" s="52">
        <f t="shared" si="1"/>
        <v>44113</v>
      </c>
      <c r="M3" s="52">
        <f t="shared" si="1"/>
        <v>44114</v>
      </c>
      <c r="N3" s="52">
        <f t="shared" si="1"/>
        <v>44115</v>
      </c>
      <c r="O3" s="52">
        <f t="shared" si="1"/>
        <v>44116</v>
      </c>
      <c r="P3" s="52">
        <f t="shared" si="1"/>
        <v>44117</v>
      </c>
      <c r="Q3" s="52">
        <f t="shared" si="1"/>
        <v>44118</v>
      </c>
      <c r="R3" s="52">
        <f t="shared" si="1"/>
        <v>44119</v>
      </c>
      <c r="S3" s="52">
        <f t="shared" si="1"/>
        <v>44120</v>
      </c>
      <c r="T3" s="52">
        <f t="shared" si="1"/>
        <v>44121</v>
      </c>
      <c r="U3" s="52">
        <f t="shared" si="1"/>
        <v>44122</v>
      </c>
      <c r="V3" s="52">
        <f t="shared" si="1"/>
        <v>44123</v>
      </c>
      <c r="W3" s="52">
        <f t="shared" si="1"/>
        <v>44124</v>
      </c>
      <c r="X3" s="52">
        <f t="shared" si="1"/>
        <v>44125</v>
      </c>
      <c r="Y3" s="52">
        <f t="shared" si="1"/>
        <v>44126</v>
      </c>
      <c r="Z3" s="52">
        <f t="shared" si="1"/>
        <v>44127</v>
      </c>
      <c r="AA3" s="52">
        <f t="shared" si="1"/>
        <v>44128</v>
      </c>
      <c r="AB3" s="52">
        <f t="shared" si="1"/>
        <v>44129</v>
      </c>
      <c r="AC3" s="52">
        <f t="shared" si="1"/>
        <v>44130</v>
      </c>
      <c r="AD3" s="52">
        <f t="shared" si="1"/>
        <v>44131</v>
      </c>
      <c r="AE3" s="52">
        <f t="shared" si="1"/>
        <v>44132</v>
      </c>
      <c r="AF3" s="62">
        <f t="shared" si="1"/>
        <v>44133</v>
      </c>
      <c r="AG3" s="52">
        <f t="shared" si="1"/>
        <v>44134</v>
      </c>
      <c r="AH3" s="130">
        <f t="shared" si="1"/>
        <v>44135</v>
      </c>
      <c r="AI3" s="127"/>
      <c r="AJ3" s="312" t="s">
        <v>69</v>
      </c>
      <c r="AK3" s="313"/>
      <c r="AL3" s="244" t="s">
        <v>54</v>
      </c>
      <c r="AM3" s="245"/>
      <c r="AN3" s="256"/>
      <c r="AO3" s="247" t="s">
        <v>71</v>
      </c>
      <c r="AP3" s="247"/>
      <c r="AQ3" s="247"/>
      <c r="AR3" s="247"/>
      <c r="AS3" s="251" t="s">
        <v>72</v>
      </c>
      <c r="AT3" s="252"/>
      <c r="AU3" s="252"/>
      <c r="AV3" s="253"/>
      <c r="AW3" s="251" t="s">
        <v>65</v>
      </c>
      <c r="AX3" s="252"/>
      <c r="AY3" s="253"/>
      <c r="AZ3" s="244" t="s">
        <v>68</v>
      </c>
      <c r="BA3" s="246"/>
      <c r="BB3" s="246"/>
      <c r="BC3" s="245"/>
    </row>
    <row r="4" spans="1:711" s="186" customFormat="1" ht="11.25" customHeight="1" thickBot="1" x14ac:dyDescent="0.3">
      <c r="A4" s="3"/>
      <c r="B4" s="3"/>
      <c r="C4" s="2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184"/>
      <c r="AE4" s="184"/>
      <c r="AF4" s="184"/>
      <c r="AG4" s="184"/>
      <c r="AH4" s="195"/>
      <c r="AI4" s="4"/>
      <c r="AJ4" s="314" t="s">
        <v>89</v>
      </c>
      <c r="AK4" s="315"/>
      <c r="AL4" s="315"/>
      <c r="AM4" s="316"/>
      <c r="AN4" s="185"/>
      <c r="AO4" s="314" t="s">
        <v>89</v>
      </c>
      <c r="AP4" s="315"/>
      <c r="AQ4" s="315"/>
      <c r="AR4" s="316"/>
      <c r="AS4" s="314" t="s">
        <v>89</v>
      </c>
      <c r="AT4" s="315"/>
      <c r="AU4" s="315"/>
      <c r="AV4" s="316"/>
      <c r="AW4" s="317" t="s">
        <v>89</v>
      </c>
      <c r="AX4" s="318"/>
      <c r="AY4" s="319"/>
      <c r="AZ4" s="314" t="s">
        <v>89</v>
      </c>
      <c r="BA4" s="315"/>
      <c r="BB4" s="315"/>
      <c r="BC4" s="316"/>
    </row>
    <row r="5" spans="1:711" ht="12" customHeight="1" x14ac:dyDescent="0.25">
      <c r="A5" s="25" t="s">
        <v>53</v>
      </c>
      <c r="B5" s="131">
        <v>1</v>
      </c>
      <c r="C5" s="140"/>
      <c r="D5" s="141">
        <v>1</v>
      </c>
      <c r="E5" s="141">
        <v>1</v>
      </c>
      <c r="F5" s="141" t="s">
        <v>56</v>
      </c>
      <c r="G5" s="141" t="s">
        <v>56</v>
      </c>
      <c r="H5" s="141">
        <v>1</v>
      </c>
      <c r="I5" s="141">
        <v>1</v>
      </c>
      <c r="J5" s="141">
        <v>1</v>
      </c>
      <c r="K5" s="141">
        <v>1</v>
      </c>
      <c r="L5" s="141">
        <v>1</v>
      </c>
      <c r="M5" s="141" t="s">
        <v>56</v>
      </c>
      <c r="N5" s="141" t="s">
        <v>56</v>
      </c>
      <c r="O5" s="141">
        <v>1</v>
      </c>
      <c r="P5" s="141">
        <v>1</v>
      </c>
      <c r="Q5" s="141">
        <v>1</v>
      </c>
      <c r="R5" s="141">
        <v>1</v>
      </c>
      <c r="S5" s="141">
        <v>1</v>
      </c>
      <c r="T5" s="141" t="s">
        <v>56</v>
      </c>
      <c r="U5" s="141" t="s">
        <v>56</v>
      </c>
      <c r="V5" s="141">
        <v>1</v>
      </c>
      <c r="W5" s="141">
        <v>1</v>
      </c>
      <c r="X5" s="141">
        <v>1</v>
      </c>
      <c r="Y5" s="141">
        <v>1</v>
      </c>
      <c r="Z5" s="141">
        <v>1</v>
      </c>
      <c r="AA5" s="141" t="s">
        <v>56</v>
      </c>
      <c r="AB5" s="141" t="s">
        <v>56</v>
      </c>
      <c r="AC5" s="141">
        <v>1</v>
      </c>
      <c r="AD5" s="141">
        <v>1</v>
      </c>
      <c r="AE5" s="141">
        <v>1</v>
      </c>
      <c r="AF5" s="141">
        <v>1</v>
      </c>
      <c r="AG5" s="141">
        <v>1</v>
      </c>
      <c r="AH5" s="142" t="s">
        <v>56</v>
      </c>
      <c r="AI5" s="123"/>
      <c r="AJ5" s="187">
        <f>COUNTIF(D5:AH5,"RTT")+'Sept 2020'!AI5</f>
        <v>0</v>
      </c>
      <c r="AK5" s="188">
        <f>15 -(AJ5)</f>
        <v>15</v>
      </c>
      <c r="AL5" s="71">
        <f>COUNTIF(D5:AH5,"CA")+'Sept 2020'!AK5</f>
        <v>0</v>
      </c>
      <c r="AM5" s="72">
        <f>25 -(AL5)</f>
        <v>25</v>
      </c>
      <c r="AN5" s="309"/>
      <c r="AO5" s="71"/>
      <c r="AP5" s="82"/>
      <c r="AQ5" s="82">
        <f>COUNTIF(E5:AF5,"HS")</f>
        <v>0</v>
      </c>
      <c r="AR5" s="94"/>
      <c r="AS5" s="75"/>
      <c r="AT5" s="76"/>
      <c r="AU5" s="76">
        <f>COUNTIF(G5:AH5,"jdf")</f>
        <v>0</v>
      </c>
      <c r="AV5" s="89"/>
      <c r="AW5" s="157">
        <f ca="1">jaunesNum(B5:AH5)</f>
        <v>0</v>
      </c>
      <c r="AX5" s="122">
        <f>COUNTIF(G5:AJ5,"RF")+'Sept 2020'!AW5</f>
        <v>0</v>
      </c>
      <c r="AY5" s="161">
        <f ca="1">AW5-(AX5)</f>
        <v>0</v>
      </c>
      <c r="AZ5" s="71"/>
      <c r="BA5" s="82">
        <f>(AZ5&gt;2)*1</f>
        <v>0</v>
      </c>
      <c r="BB5" s="82">
        <f>COUNTIF(K5:AL5,"FR")</f>
        <v>0</v>
      </c>
      <c r="BC5" s="72">
        <f>BB5-BA5</f>
        <v>0</v>
      </c>
    </row>
    <row r="6" spans="1:711" ht="12" customHeight="1" x14ac:dyDescent="0.25">
      <c r="A6" s="26" t="s">
        <v>35</v>
      </c>
      <c r="B6" s="132">
        <v>2</v>
      </c>
      <c r="C6" s="143"/>
      <c r="D6" s="39">
        <v>2</v>
      </c>
      <c r="E6" s="39">
        <v>2</v>
      </c>
      <c r="F6" s="39" t="s">
        <v>56</v>
      </c>
      <c r="G6" s="39" t="s">
        <v>56</v>
      </c>
      <c r="H6" s="39">
        <v>2</v>
      </c>
      <c r="I6" s="39">
        <v>2</v>
      </c>
      <c r="J6" s="39">
        <v>2</v>
      </c>
      <c r="K6" s="39">
        <v>2</v>
      </c>
      <c r="L6" s="39">
        <v>2</v>
      </c>
      <c r="M6" s="39" t="s">
        <v>56</v>
      </c>
      <c r="N6" s="39" t="s">
        <v>56</v>
      </c>
      <c r="O6" s="39">
        <v>2</v>
      </c>
      <c r="P6" s="39">
        <v>2</v>
      </c>
      <c r="Q6" s="39">
        <v>2</v>
      </c>
      <c r="R6" s="39">
        <v>2</v>
      </c>
      <c r="S6" s="39">
        <v>2</v>
      </c>
      <c r="T6" s="39" t="s">
        <v>56</v>
      </c>
      <c r="U6" s="39" t="s">
        <v>56</v>
      </c>
      <c r="V6" s="39">
        <v>2</v>
      </c>
      <c r="W6" s="39">
        <v>2</v>
      </c>
      <c r="X6" s="39">
        <v>2</v>
      </c>
      <c r="Y6" s="39">
        <v>2</v>
      </c>
      <c r="Z6" s="39">
        <v>2</v>
      </c>
      <c r="AA6" s="39" t="s">
        <v>56</v>
      </c>
      <c r="AB6" s="39" t="s">
        <v>56</v>
      </c>
      <c r="AC6" s="39">
        <v>2</v>
      </c>
      <c r="AD6" s="39">
        <v>2</v>
      </c>
      <c r="AE6" s="39">
        <v>2</v>
      </c>
      <c r="AF6" s="39">
        <v>2</v>
      </c>
      <c r="AG6" s="39">
        <v>2</v>
      </c>
      <c r="AH6" s="144" t="s">
        <v>56</v>
      </c>
      <c r="AI6" s="123"/>
      <c r="AJ6" s="187">
        <f>COUNTIF(D6:AH6,"RTT")+'Sept 2020'!AI6</f>
        <v>0</v>
      </c>
      <c r="AK6" s="178">
        <f>15 -(AJ6)</f>
        <v>15</v>
      </c>
      <c r="AL6" s="92">
        <f>COUNTIF(D6:AH6,"CA")+'Sept 2020'!AK6</f>
        <v>0</v>
      </c>
      <c r="AM6" s="167">
        <f>25 -(AL6)</f>
        <v>25</v>
      </c>
      <c r="AN6" s="310"/>
      <c r="AO6" s="92"/>
      <c r="AP6" s="81"/>
      <c r="AQ6" s="81">
        <f>COUNTIF(E6:AF6,"HS")</f>
        <v>0</v>
      </c>
      <c r="AR6" s="95"/>
      <c r="AS6" s="77"/>
      <c r="AT6" s="64"/>
      <c r="AU6" s="64">
        <f>COUNTIF(G6:AH6,"jdf")</f>
        <v>0</v>
      </c>
      <c r="AV6" s="90"/>
      <c r="AW6" s="118">
        <f ca="1">jaunesNum(B6:AH6)</f>
        <v>0</v>
      </c>
      <c r="AX6" s="120">
        <f>COUNTIF(G6:AJ6,"RF")+'Sept 2020'!AW6</f>
        <v>0</v>
      </c>
      <c r="AY6" s="162">
        <f ca="1">AW6-(AX6)</f>
        <v>0</v>
      </c>
      <c r="AZ6" s="92"/>
      <c r="BA6" s="81"/>
      <c r="BB6" s="81">
        <f>COUNTIF(K6:AL6,"FR")</f>
        <v>0</v>
      </c>
      <c r="BC6" s="167"/>
    </row>
    <row r="7" spans="1:711" ht="14.25" customHeight="1" x14ac:dyDescent="0.25">
      <c r="A7" s="27"/>
      <c r="B7" s="42"/>
      <c r="C7" s="145"/>
      <c r="D7" s="39" t="str">
        <f t="shared" ref="D7" si="2">IF(OR(WEEKDAY(D3,2)=6,WEEKDAY(D3,2)=7),"RH","")</f>
        <v/>
      </c>
      <c r="E7" s="39" t="str">
        <f t="shared" ref="E7:AH7" si="3">IF(OR(WEEKDAY(E3,2)=6,WEEKDAY(E3,2)=7),"RH","")</f>
        <v/>
      </c>
      <c r="F7" s="39" t="str">
        <f t="shared" ref="F7:G7" si="4">IF(OR(WEEKDAY(F3,2)=6,WEEKDAY(F3,2)=7),"RH","")</f>
        <v>RH</v>
      </c>
      <c r="G7" s="39" t="str">
        <f t="shared" si="4"/>
        <v>RH</v>
      </c>
      <c r="H7" s="39" t="str">
        <f t="shared" si="3"/>
        <v/>
      </c>
      <c r="I7" s="39" t="str">
        <f t="shared" si="3"/>
        <v/>
      </c>
      <c r="J7" s="39" t="str">
        <f t="shared" ref="J7:K7" si="5">IF(OR(WEEKDAY(J3,2)=6,WEEKDAY(J3,2)=7),"RH","")</f>
        <v/>
      </c>
      <c r="K7" s="39" t="str">
        <f t="shared" si="5"/>
        <v/>
      </c>
      <c r="L7" s="39" t="str">
        <f t="shared" si="3"/>
        <v/>
      </c>
      <c r="M7" s="39" t="str">
        <f t="shared" ref="M7:N7" si="6">IF(OR(WEEKDAY(M3,2)=6,WEEKDAY(M3,2)=7),"RH","")</f>
        <v>RH</v>
      </c>
      <c r="N7" s="39" t="str">
        <f t="shared" si="6"/>
        <v>RH</v>
      </c>
      <c r="O7" s="39" t="str">
        <f t="shared" si="3"/>
        <v/>
      </c>
      <c r="P7" s="39" t="str">
        <f t="shared" si="3"/>
        <v/>
      </c>
      <c r="Q7" s="39" t="str">
        <f t="shared" ref="Q7:R7" si="7">IF(OR(WEEKDAY(Q3,2)=6,WEEKDAY(Q3,2)=7),"RH","")</f>
        <v/>
      </c>
      <c r="R7" s="39" t="str">
        <f t="shared" si="7"/>
        <v/>
      </c>
      <c r="S7" s="39" t="str">
        <f t="shared" ref="S7:U7" si="8">IF(OR(WEEKDAY(S3,2)=6,WEEKDAY(S3,2)=7),"RH","")</f>
        <v/>
      </c>
      <c r="T7" s="39" t="str">
        <f t="shared" si="8"/>
        <v>RH</v>
      </c>
      <c r="U7" s="39" t="str">
        <f t="shared" si="8"/>
        <v>RH</v>
      </c>
      <c r="V7" s="39" t="str">
        <f t="shared" si="3"/>
        <v/>
      </c>
      <c r="W7" s="39" t="str">
        <f t="shared" si="3"/>
        <v/>
      </c>
      <c r="X7" s="39" t="str">
        <f t="shared" ref="X7:Y7" si="9">IF(OR(WEEKDAY(X3,2)=6,WEEKDAY(X3,2)=7),"RH","")</f>
        <v/>
      </c>
      <c r="Y7" s="39" t="str">
        <f t="shared" si="9"/>
        <v/>
      </c>
      <c r="Z7" s="39" t="str">
        <f t="shared" si="3"/>
        <v/>
      </c>
      <c r="AA7" s="39" t="str">
        <f t="shared" ref="AA7:AB7" si="10">IF(OR(WEEKDAY(AA3,2)=6,WEEKDAY(AA3,2)=7),"RH","")</f>
        <v>RH</v>
      </c>
      <c r="AB7" s="39" t="str">
        <f t="shared" si="10"/>
        <v>RH</v>
      </c>
      <c r="AC7" s="39" t="str">
        <f t="shared" si="3"/>
        <v/>
      </c>
      <c r="AD7" s="39" t="str">
        <f t="shared" si="3"/>
        <v/>
      </c>
      <c r="AE7" s="39" t="str">
        <f t="shared" ref="AE7:AF7" si="11">IF(OR(WEEKDAY(AE3,2)=6,WEEKDAY(AE3,2)=7),"RH","")</f>
        <v/>
      </c>
      <c r="AF7" s="39" t="str">
        <f t="shared" si="11"/>
        <v/>
      </c>
      <c r="AG7" s="39" t="str">
        <f t="shared" si="3"/>
        <v/>
      </c>
      <c r="AH7" s="144" t="str">
        <f t="shared" si="3"/>
        <v>RH</v>
      </c>
      <c r="AI7" s="123"/>
      <c r="AJ7" s="187">
        <f>COUNTIF(D7:AH7,"RTT")+'Sept 2020'!AI7</f>
        <v>0</v>
      </c>
      <c r="AK7" s="178">
        <f t="shared" ref="AK7:AK50" si="12">15 -(AJ7)</f>
        <v>15</v>
      </c>
      <c r="AL7" s="92">
        <f>COUNTIF(D7:AH7,"CA")+'Sept 2020'!AK7</f>
        <v>0</v>
      </c>
      <c r="AM7" s="167">
        <f t="shared" ref="AM7:AM50" si="13">25 -(AL7)</f>
        <v>25</v>
      </c>
      <c r="AN7" s="310"/>
      <c r="AO7" s="92"/>
      <c r="AP7" s="81"/>
      <c r="AQ7" s="81">
        <f>COUNTIF(E7:AF7,"HS")</f>
        <v>0</v>
      </c>
      <c r="AR7" s="95"/>
      <c r="AS7" s="77"/>
      <c r="AT7" s="64"/>
      <c r="AU7" s="64">
        <f>COUNTIF(G7:AH7,"jdf")</f>
        <v>0</v>
      </c>
      <c r="AV7" s="90"/>
      <c r="AW7" s="118">
        <f t="shared" ref="AW7:AW50" ca="1" si="14">jaunesNum(B7:AH7)</f>
        <v>0</v>
      </c>
      <c r="AX7" s="120">
        <f>COUNTIF(G7:AJ7,"RF")+'Sept 2020'!AW7</f>
        <v>0</v>
      </c>
      <c r="AY7" s="162">
        <f t="shared" ref="AY7:AY50" ca="1" si="15">AW7-(AX7)</f>
        <v>0</v>
      </c>
      <c r="AZ7" s="92"/>
      <c r="BA7" s="81"/>
      <c r="BB7" s="81">
        <f>COUNTIF(K7:AL7,"FR")</f>
        <v>0</v>
      </c>
      <c r="BC7" s="167"/>
    </row>
    <row r="8" spans="1:711" ht="12" customHeight="1" x14ac:dyDescent="0.25">
      <c r="A8" s="28" t="s">
        <v>36</v>
      </c>
      <c r="B8" s="43">
        <v>3</v>
      </c>
      <c r="C8" s="145"/>
      <c r="D8" s="39">
        <v>3</v>
      </c>
      <c r="E8" s="39">
        <v>3</v>
      </c>
      <c r="F8" s="39" t="str">
        <f t="shared" ref="F8" si="16">IF(OR(WEEKDAY(F4,2)=6,WEEKDAY(F4,2)=7),"RH","")</f>
        <v>RH</v>
      </c>
      <c r="G8" s="39" t="s">
        <v>56</v>
      </c>
      <c r="H8" s="39">
        <v>3</v>
      </c>
      <c r="I8" s="39">
        <v>3</v>
      </c>
      <c r="J8" s="39">
        <v>3</v>
      </c>
      <c r="K8" s="39">
        <v>3</v>
      </c>
      <c r="L8" s="39">
        <v>3</v>
      </c>
      <c r="M8" s="39" t="str">
        <f t="shared" ref="M8" si="17">IF(OR(WEEKDAY(M4,2)=6,WEEKDAY(M4,2)=7),"RH","")</f>
        <v>RH</v>
      </c>
      <c r="N8" s="39" t="s">
        <v>56</v>
      </c>
      <c r="O8" s="39">
        <v>3</v>
      </c>
      <c r="P8" s="39">
        <v>3</v>
      </c>
      <c r="Q8" s="39">
        <v>3</v>
      </c>
      <c r="R8" s="39">
        <v>3</v>
      </c>
      <c r="S8" s="39">
        <v>3</v>
      </c>
      <c r="T8" s="39" t="str">
        <f t="shared" ref="T8" si="18">IF(OR(WEEKDAY(T4,2)=6,WEEKDAY(T4,2)=7),"RH","")</f>
        <v>RH</v>
      </c>
      <c r="U8" s="39" t="s">
        <v>56</v>
      </c>
      <c r="V8" s="39">
        <v>3</v>
      </c>
      <c r="W8" s="39">
        <v>3</v>
      </c>
      <c r="X8" s="39">
        <v>3</v>
      </c>
      <c r="Y8" s="39">
        <v>3</v>
      </c>
      <c r="Z8" s="39">
        <v>3</v>
      </c>
      <c r="AA8" s="39" t="str">
        <f t="shared" ref="AA8" si="19">IF(OR(WEEKDAY(AA4,2)=6,WEEKDAY(AA4,2)=7),"RH","")</f>
        <v>RH</v>
      </c>
      <c r="AB8" s="39" t="s">
        <v>56</v>
      </c>
      <c r="AC8" s="39">
        <v>3</v>
      </c>
      <c r="AD8" s="39">
        <v>3</v>
      </c>
      <c r="AE8" s="39">
        <v>3</v>
      </c>
      <c r="AF8" s="39">
        <v>3</v>
      </c>
      <c r="AG8" s="39">
        <v>3</v>
      </c>
      <c r="AH8" s="144" t="s">
        <v>56</v>
      </c>
      <c r="AI8" s="123"/>
      <c r="AJ8" s="187">
        <f>COUNTIF(D8:AH8,"RTT")+'Sept 2020'!AI8</f>
        <v>0</v>
      </c>
      <c r="AK8" s="178">
        <f t="shared" si="12"/>
        <v>15</v>
      </c>
      <c r="AL8" s="92">
        <f>COUNTIF(D8:AH8,"CA")+'Sept 2020'!AK8</f>
        <v>0</v>
      </c>
      <c r="AM8" s="167">
        <f t="shared" si="13"/>
        <v>25</v>
      </c>
      <c r="AN8" s="310"/>
      <c r="AO8" s="92"/>
      <c r="AP8" s="81"/>
      <c r="AQ8" s="81">
        <f>COUNTIF(E8:AF8,"HS")</f>
        <v>0</v>
      </c>
      <c r="AR8" s="95"/>
      <c r="AS8" s="77"/>
      <c r="AT8" s="64"/>
      <c r="AU8" s="64">
        <f>COUNTIF(G8:AH8,"jdf")</f>
        <v>0</v>
      </c>
      <c r="AV8" s="90"/>
      <c r="AW8" s="118">
        <f t="shared" ca="1" si="14"/>
        <v>0</v>
      </c>
      <c r="AX8" s="120">
        <f>COUNTIF(G8:AJ8,"RF")+'Sept 2020'!AW8</f>
        <v>0</v>
      </c>
      <c r="AY8" s="162">
        <f t="shared" ca="1" si="15"/>
        <v>0</v>
      </c>
      <c r="AZ8" s="92"/>
      <c r="BA8" s="81"/>
      <c r="BB8" s="81">
        <f>COUNTIF(K8:AL8,"FR")</f>
        <v>0</v>
      </c>
      <c r="BC8" s="167"/>
    </row>
    <row r="9" spans="1:711" ht="12" customHeight="1" thickBot="1" x14ac:dyDescent="0.3">
      <c r="A9" s="29" t="s">
        <v>52</v>
      </c>
      <c r="B9" s="43">
        <v>4</v>
      </c>
      <c r="C9" s="145"/>
      <c r="D9" s="39">
        <v>4</v>
      </c>
      <c r="E9" s="39">
        <v>4</v>
      </c>
      <c r="F9" s="39" t="s">
        <v>56</v>
      </c>
      <c r="G9" s="39" t="s">
        <v>56</v>
      </c>
      <c r="H9" s="39">
        <v>4</v>
      </c>
      <c r="I9" s="39">
        <v>4</v>
      </c>
      <c r="J9" s="39">
        <v>4</v>
      </c>
      <c r="K9" s="39">
        <v>4</v>
      </c>
      <c r="L9" s="39">
        <v>4</v>
      </c>
      <c r="M9" s="39" t="s">
        <v>56</v>
      </c>
      <c r="N9" s="39" t="s">
        <v>56</v>
      </c>
      <c r="O9" s="39">
        <v>4</v>
      </c>
      <c r="P9" s="39">
        <v>4</v>
      </c>
      <c r="Q9" s="39">
        <v>4</v>
      </c>
      <c r="R9" s="39">
        <v>4</v>
      </c>
      <c r="S9" s="39">
        <v>4</v>
      </c>
      <c r="T9" s="39" t="s">
        <v>56</v>
      </c>
      <c r="U9" s="39" t="s">
        <v>56</v>
      </c>
      <c r="V9" s="39">
        <v>4</v>
      </c>
      <c r="W9" s="39">
        <v>4</v>
      </c>
      <c r="X9" s="39">
        <v>4</v>
      </c>
      <c r="Y9" s="39">
        <v>4</v>
      </c>
      <c r="Z9" s="39">
        <v>4</v>
      </c>
      <c r="AA9" s="39" t="s">
        <v>56</v>
      </c>
      <c r="AB9" s="39" t="s">
        <v>56</v>
      </c>
      <c r="AC9" s="39">
        <v>4</v>
      </c>
      <c r="AD9" s="39">
        <v>4</v>
      </c>
      <c r="AE9" s="39">
        <v>4</v>
      </c>
      <c r="AF9" s="39">
        <v>4</v>
      </c>
      <c r="AG9" s="39">
        <v>4</v>
      </c>
      <c r="AH9" s="144" t="s">
        <v>56</v>
      </c>
      <c r="AI9" s="123"/>
      <c r="AJ9" s="187">
        <f>COUNTIF(D9:AH9,"RTT")+'Sept 2020'!AI9</f>
        <v>0</v>
      </c>
      <c r="AK9" s="178">
        <f t="shared" si="12"/>
        <v>15</v>
      </c>
      <c r="AL9" s="92">
        <f>COUNTIF(D9:AH9,"CA")+'Sept 2020'!AK9</f>
        <v>0</v>
      </c>
      <c r="AM9" s="167">
        <f t="shared" si="13"/>
        <v>25</v>
      </c>
      <c r="AN9" s="310"/>
      <c r="AO9" s="92"/>
      <c r="AP9" s="81"/>
      <c r="AQ9" s="81">
        <f>COUNTIF(E9:AF9,"HS")</f>
        <v>0</v>
      </c>
      <c r="AR9" s="95"/>
      <c r="AS9" s="77"/>
      <c r="AT9" s="64"/>
      <c r="AU9" s="64">
        <f>COUNTIF(G9:AH9,"jdf")</f>
        <v>0</v>
      </c>
      <c r="AV9" s="90"/>
      <c r="AW9" s="118">
        <f t="shared" ca="1" si="14"/>
        <v>0</v>
      </c>
      <c r="AX9" s="120">
        <f>COUNTIF(G9:AJ9,"RF")+'Sept 2020'!AW9</f>
        <v>0</v>
      </c>
      <c r="AY9" s="162">
        <f t="shared" ca="1" si="15"/>
        <v>0</v>
      </c>
      <c r="AZ9" s="92"/>
      <c r="BA9" s="81"/>
      <c r="BB9" s="81">
        <f>COUNTIF(K9:AL9,"FR")</f>
        <v>0</v>
      </c>
      <c r="BC9" s="167"/>
    </row>
    <row r="10" spans="1:711" ht="2.25" customHeight="1" thickBot="1" x14ac:dyDescent="0.3">
      <c r="A10" s="12"/>
      <c r="B10" s="42"/>
      <c r="C10" s="146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144"/>
      <c r="AI10" s="123"/>
      <c r="AJ10" s="187">
        <f>COUNTIF(D10:AH10,"RTT")+'Sept 2020'!AI10</f>
        <v>0</v>
      </c>
      <c r="AK10" s="178"/>
      <c r="AL10" s="92">
        <f>COUNTIF(D10:AH10,"CA")+'Sept 2020'!AK10</f>
        <v>0</v>
      </c>
      <c r="AM10" s="167"/>
      <c r="AN10" s="310"/>
      <c r="AO10" s="92"/>
      <c r="AP10" s="81"/>
      <c r="AQ10" s="81"/>
      <c r="AR10" s="95"/>
      <c r="AS10" s="77"/>
      <c r="AT10" s="64"/>
      <c r="AU10" s="64"/>
      <c r="AV10" s="90"/>
      <c r="AW10" s="118"/>
      <c r="AX10" s="120">
        <f>COUNTIF(G10:AJ10,"RF")+'Sept 2020'!AW10</f>
        <v>0</v>
      </c>
      <c r="AY10" s="163"/>
      <c r="AZ10" s="92"/>
      <c r="BA10" s="81"/>
      <c r="BB10" s="81"/>
      <c r="BC10" s="167"/>
    </row>
    <row r="11" spans="1:711" s="1" customFormat="1" ht="12" customHeight="1" thickBot="1" x14ac:dyDescent="0.3">
      <c r="A11" s="30" t="s">
        <v>37</v>
      </c>
      <c r="B11" s="133">
        <v>5</v>
      </c>
      <c r="C11" s="147"/>
      <c r="D11" s="39">
        <v>5</v>
      </c>
      <c r="E11" s="39">
        <v>5</v>
      </c>
      <c r="F11" s="39" t="s">
        <v>56</v>
      </c>
      <c r="G11" s="39" t="s">
        <v>56</v>
      </c>
      <c r="H11" s="39">
        <v>5</v>
      </c>
      <c r="I11" s="39">
        <v>5</v>
      </c>
      <c r="J11" s="39">
        <v>5</v>
      </c>
      <c r="K11" s="39">
        <v>5</v>
      </c>
      <c r="L11" s="39">
        <v>5</v>
      </c>
      <c r="M11" s="39" t="s">
        <v>56</v>
      </c>
      <c r="N11" s="39" t="s">
        <v>56</v>
      </c>
      <c r="O11" s="39">
        <v>5</v>
      </c>
      <c r="P11" s="39">
        <v>5</v>
      </c>
      <c r="Q11" s="39">
        <v>5</v>
      </c>
      <c r="R11" s="39">
        <v>5</v>
      </c>
      <c r="S11" s="39">
        <v>5</v>
      </c>
      <c r="T11" s="39" t="s">
        <v>56</v>
      </c>
      <c r="U11" s="39" t="s">
        <v>56</v>
      </c>
      <c r="V11" s="39">
        <v>5</v>
      </c>
      <c r="W11" s="39">
        <v>5</v>
      </c>
      <c r="X11" s="39">
        <v>5</v>
      </c>
      <c r="Y11" s="39">
        <v>5</v>
      </c>
      <c r="Z11" s="39">
        <v>5</v>
      </c>
      <c r="AA11" s="39" t="s">
        <v>56</v>
      </c>
      <c r="AB11" s="39" t="s">
        <v>56</v>
      </c>
      <c r="AC11" s="39">
        <v>5</v>
      </c>
      <c r="AD11" s="39">
        <v>5</v>
      </c>
      <c r="AE11" s="39">
        <v>5</v>
      </c>
      <c r="AF11" s="39">
        <v>5</v>
      </c>
      <c r="AG11" s="39">
        <v>5</v>
      </c>
      <c r="AH11" s="144" t="s">
        <v>56</v>
      </c>
      <c r="AI11" s="123"/>
      <c r="AJ11" s="187">
        <f>COUNTIF(D11:AH11,"RTT")+'Sept 2020'!AI11</f>
        <v>0</v>
      </c>
      <c r="AK11" s="178">
        <f t="shared" si="12"/>
        <v>15</v>
      </c>
      <c r="AL11" s="92">
        <f>COUNTIF(D11:AH11,"CA")+'Sept 2020'!AK11</f>
        <v>0</v>
      </c>
      <c r="AM11" s="167">
        <f t="shared" si="13"/>
        <v>25</v>
      </c>
      <c r="AN11" s="310"/>
      <c r="AO11" s="92"/>
      <c r="AP11" s="81"/>
      <c r="AQ11" s="81">
        <f>COUNTIF(E11:AF11,"HS")</f>
        <v>0</v>
      </c>
      <c r="AR11" s="95"/>
      <c r="AS11" s="77"/>
      <c r="AT11" s="64"/>
      <c r="AU11" s="64">
        <f>COUNTIF(G11:AH11,"jdf")</f>
        <v>0</v>
      </c>
      <c r="AV11" s="90"/>
      <c r="AW11" s="118">
        <f ca="1">jaunesNum(B11:AH11)</f>
        <v>0</v>
      </c>
      <c r="AX11" s="120">
        <f>COUNTIF(G11:AJ11,"RF")+'Sept 2020'!AW11</f>
        <v>0</v>
      </c>
      <c r="AY11" s="162">
        <f t="shared" ca="1" si="15"/>
        <v>0</v>
      </c>
      <c r="AZ11" s="92"/>
      <c r="BA11" s="81"/>
      <c r="BB11" s="81">
        <f>COUNTIF(K11:AL11,"FR")</f>
        <v>0</v>
      </c>
      <c r="BC11" s="167"/>
    </row>
    <row r="12" spans="1:711" s="5" customFormat="1" ht="12" customHeight="1" x14ac:dyDescent="0.25">
      <c r="A12" s="31" t="s">
        <v>38</v>
      </c>
      <c r="B12" s="43">
        <v>6</v>
      </c>
      <c r="C12" s="148"/>
      <c r="D12" s="39">
        <v>6</v>
      </c>
      <c r="E12" s="39">
        <v>6</v>
      </c>
      <c r="F12" s="39" t="s">
        <v>56</v>
      </c>
      <c r="G12" s="39" t="s">
        <v>56</v>
      </c>
      <c r="H12" s="39">
        <v>6</v>
      </c>
      <c r="I12" s="39">
        <v>6</v>
      </c>
      <c r="J12" s="39">
        <v>6</v>
      </c>
      <c r="K12" s="39">
        <v>6</v>
      </c>
      <c r="L12" s="39">
        <v>6</v>
      </c>
      <c r="M12" s="39" t="s">
        <v>56</v>
      </c>
      <c r="N12" s="39" t="s">
        <v>56</v>
      </c>
      <c r="O12" s="39">
        <v>6</v>
      </c>
      <c r="P12" s="39">
        <v>6</v>
      </c>
      <c r="Q12" s="39">
        <v>6</v>
      </c>
      <c r="R12" s="39">
        <v>6</v>
      </c>
      <c r="S12" s="39">
        <v>6</v>
      </c>
      <c r="T12" s="39" t="s">
        <v>56</v>
      </c>
      <c r="U12" s="39" t="s">
        <v>56</v>
      </c>
      <c r="V12" s="39">
        <v>6</v>
      </c>
      <c r="W12" s="39">
        <v>6</v>
      </c>
      <c r="X12" s="39">
        <v>6</v>
      </c>
      <c r="Y12" s="39">
        <v>6</v>
      </c>
      <c r="Z12" s="39">
        <v>6</v>
      </c>
      <c r="AA12" s="39" t="s">
        <v>56</v>
      </c>
      <c r="AB12" s="39" t="s">
        <v>56</v>
      </c>
      <c r="AC12" s="39">
        <v>6</v>
      </c>
      <c r="AD12" s="39">
        <v>6</v>
      </c>
      <c r="AE12" s="39">
        <v>6</v>
      </c>
      <c r="AF12" s="39">
        <v>6</v>
      </c>
      <c r="AG12" s="39">
        <v>6</v>
      </c>
      <c r="AH12" s="144" t="s">
        <v>56</v>
      </c>
      <c r="AI12" s="123"/>
      <c r="AJ12" s="187">
        <f>COUNTIF(D12:AH12,"RTT")+'Sept 2020'!AI12</f>
        <v>0</v>
      </c>
      <c r="AK12" s="178">
        <f t="shared" si="12"/>
        <v>15</v>
      </c>
      <c r="AL12" s="92">
        <f>COUNTIF(D12:AH12,"CA")+'Sept 2020'!AK12</f>
        <v>0</v>
      </c>
      <c r="AM12" s="167">
        <f t="shared" si="13"/>
        <v>25</v>
      </c>
      <c r="AN12" s="310"/>
      <c r="AO12" s="92"/>
      <c r="AP12" s="81"/>
      <c r="AQ12" s="81">
        <f>COUNTIF(E12:AF12,"HS")</f>
        <v>0</v>
      </c>
      <c r="AR12" s="95"/>
      <c r="AS12" s="77"/>
      <c r="AT12" s="64"/>
      <c r="AU12" s="64">
        <f>COUNTIF(G12:AH12,"jdf")</f>
        <v>0</v>
      </c>
      <c r="AV12" s="90"/>
      <c r="AW12" s="118">
        <f t="shared" ca="1" si="14"/>
        <v>0</v>
      </c>
      <c r="AX12" s="120">
        <f>COUNTIF(G12:AJ12,"RF")+'Sept 2020'!AW12</f>
        <v>0</v>
      </c>
      <c r="AY12" s="162">
        <f t="shared" ca="1" si="15"/>
        <v>0</v>
      </c>
      <c r="AZ12" s="92"/>
      <c r="BA12" s="81"/>
      <c r="BB12" s="81">
        <f>COUNTIF(K12:AL12,"FR")</f>
        <v>0</v>
      </c>
      <c r="BC12" s="167"/>
    </row>
    <row r="13" spans="1:711" ht="12" customHeight="1" thickBot="1" x14ac:dyDescent="0.3">
      <c r="A13" s="32" t="s">
        <v>39</v>
      </c>
      <c r="B13" s="132">
        <v>7</v>
      </c>
      <c r="C13" s="149"/>
      <c r="D13" s="39">
        <v>7</v>
      </c>
      <c r="E13" s="39">
        <v>7</v>
      </c>
      <c r="F13" s="39" t="s">
        <v>56</v>
      </c>
      <c r="G13" s="39" t="s">
        <v>56</v>
      </c>
      <c r="H13" s="39">
        <v>7</v>
      </c>
      <c r="I13" s="39">
        <v>7</v>
      </c>
      <c r="J13" s="39">
        <v>7</v>
      </c>
      <c r="K13" s="39">
        <v>7</v>
      </c>
      <c r="L13" s="39">
        <v>7</v>
      </c>
      <c r="M13" s="39" t="s">
        <v>56</v>
      </c>
      <c r="N13" s="39" t="s">
        <v>56</v>
      </c>
      <c r="O13" s="39">
        <v>7</v>
      </c>
      <c r="P13" s="39">
        <v>7</v>
      </c>
      <c r="Q13" s="39">
        <v>7</v>
      </c>
      <c r="R13" s="39">
        <v>7</v>
      </c>
      <c r="S13" s="39">
        <v>7</v>
      </c>
      <c r="T13" s="39" t="s">
        <v>56</v>
      </c>
      <c r="U13" s="39" t="s">
        <v>56</v>
      </c>
      <c r="V13" s="39">
        <v>7</v>
      </c>
      <c r="W13" s="39">
        <v>7</v>
      </c>
      <c r="X13" s="39">
        <v>7</v>
      </c>
      <c r="Y13" s="39">
        <v>7</v>
      </c>
      <c r="Z13" s="39">
        <v>7</v>
      </c>
      <c r="AA13" s="39" t="s">
        <v>56</v>
      </c>
      <c r="AB13" s="39" t="s">
        <v>56</v>
      </c>
      <c r="AC13" s="39">
        <v>7</v>
      </c>
      <c r="AD13" s="39">
        <v>7</v>
      </c>
      <c r="AE13" s="39">
        <v>7</v>
      </c>
      <c r="AF13" s="39">
        <v>7</v>
      </c>
      <c r="AG13" s="39">
        <v>7</v>
      </c>
      <c r="AH13" s="144" t="s">
        <v>56</v>
      </c>
      <c r="AI13" s="123"/>
      <c r="AJ13" s="187">
        <f>COUNTIF(D13:AH13,"RTT")+'Sept 2020'!AI13</f>
        <v>0</v>
      </c>
      <c r="AK13" s="178">
        <f t="shared" si="12"/>
        <v>15</v>
      </c>
      <c r="AL13" s="92">
        <f>COUNTIF(D13:AH13,"CA")+'Sept 2020'!AK13</f>
        <v>0</v>
      </c>
      <c r="AM13" s="167">
        <f t="shared" si="13"/>
        <v>25</v>
      </c>
      <c r="AN13" s="310"/>
      <c r="AO13" s="92"/>
      <c r="AP13" s="81"/>
      <c r="AQ13" s="81">
        <f>COUNTIF(E13:AF13,"HS")</f>
        <v>0</v>
      </c>
      <c r="AR13" s="95"/>
      <c r="AS13" s="77"/>
      <c r="AT13" s="64"/>
      <c r="AU13" s="64">
        <f>COUNTIF(G13:AH13,"jdf")</f>
        <v>0</v>
      </c>
      <c r="AV13" s="90"/>
      <c r="AW13" s="118">
        <f t="shared" ca="1" si="14"/>
        <v>0</v>
      </c>
      <c r="AX13" s="120">
        <f>COUNTIF(G13:AJ13,"RF")+'Sept 2020'!AW13</f>
        <v>0</v>
      </c>
      <c r="AY13" s="162">
        <f t="shared" ca="1" si="15"/>
        <v>0</v>
      </c>
      <c r="AZ13" s="92"/>
      <c r="BA13" s="81"/>
      <c r="BB13" s="81">
        <f>COUNTIF(K13:AL13,"FR")</f>
        <v>0</v>
      </c>
      <c r="BC13" s="167"/>
    </row>
    <row r="14" spans="1:711" ht="1.5" customHeight="1" thickBot="1" x14ac:dyDescent="0.3">
      <c r="A14" s="13"/>
      <c r="B14" s="46"/>
      <c r="C14" s="150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144"/>
      <c r="AI14" s="123"/>
      <c r="AJ14" s="187">
        <f>COUNTIF(D14:AH14,"RTT")+'Sept 2020'!AI14</f>
        <v>0</v>
      </c>
      <c r="AK14" s="178"/>
      <c r="AL14" s="92">
        <f>COUNTIF(D14:AH14,"CA")+'Sept 2020'!AK14</f>
        <v>0</v>
      </c>
      <c r="AM14" s="167"/>
      <c r="AN14" s="310"/>
      <c r="AO14" s="92"/>
      <c r="AP14" s="81"/>
      <c r="AQ14" s="81"/>
      <c r="AR14" s="95"/>
      <c r="AS14" s="77"/>
      <c r="AT14" s="64"/>
      <c r="AU14" s="64"/>
      <c r="AV14" s="90"/>
      <c r="AW14" s="118"/>
      <c r="AX14" s="120">
        <f>COUNTIF(G14:AJ14,"RF")+'Sept 2020'!AW14</f>
        <v>0</v>
      </c>
      <c r="AY14" s="163"/>
      <c r="AZ14" s="92"/>
      <c r="BA14" s="81"/>
      <c r="BB14" s="81"/>
      <c r="BC14" s="167"/>
    </row>
    <row r="15" spans="1:711" ht="12" customHeight="1" thickBot="1" x14ac:dyDescent="0.3">
      <c r="A15" s="33" t="s">
        <v>40</v>
      </c>
      <c r="B15" s="134">
        <v>8</v>
      </c>
      <c r="C15" s="145"/>
      <c r="D15" s="39">
        <v>8</v>
      </c>
      <c r="E15" s="39">
        <v>8</v>
      </c>
      <c r="F15" s="39" t="s">
        <v>56</v>
      </c>
      <c r="G15" s="39" t="s">
        <v>56</v>
      </c>
      <c r="H15" s="39">
        <v>8</v>
      </c>
      <c r="I15" s="39">
        <v>8</v>
      </c>
      <c r="J15" s="39">
        <v>8</v>
      </c>
      <c r="K15" s="39">
        <v>8</v>
      </c>
      <c r="L15" s="39">
        <v>8</v>
      </c>
      <c r="M15" s="39" t="s">
        <v>56</v>
      </c>
      <c r="N15" s="39" t="s">
        <v>56</v>
      </c>
      <c r="O15" s="39">
        <v>8</v>
      </c>
      <c r="P15" s="39">
        <v>8</v>
      </c>
      <c r="Q15" s="39">
        <v>8</v>
      </c>
      <c r="R15" s="39">
        <v>8</v>
      </c>
      <c r="S15" s="39">
        <v>8</v>
      </c>
      <c r="T15" s="39" t="s">
        <v>56</v>
      </c>
      <c r="U15" s="39" t="s">
        <v>56</v>
      </c>
      <c r="V15" s="39">
        <v>8</v>
      </c>
      <c r="W15" s="39">
        <v>8</v>
      </c>
      <c r="X15" s="39">
        <v>8</v>
      </c>
      <c r="Y15" s="39">
        <v>8</v>
      </c>
      <c r="Z15" s="39">
        <v>8</v>
      </c>
      <c r="AA15" s="39" t="s">
        <v>56</v>
      </c>
      <c r="AB15" s="39" t="s">
        <v>56</v>
      </c>
      <c r="AC15" s="39">
        <v>8</v>
      </c>
      <c r="AD15" s="39">
        <v>8</v>
      </c>
      <c r="AE15" s="39">
        <v>8</v>
      </c>
      <c r="AF15" s="39">
        <v>8</v>
      </c>
      <c r="AG15" s="39">
        <v>8</v>
      </c>
      <c r="AH15" s="144" t="s">
        <v>56</v>
      </c>
      <c r="AI15" s="123"/>
      <c r="AJ15" s="187">
        <f>COUNTIF(D15:AH15,"RTT")+'Sept 2020'!AI15</f>
        <v>0</v>
      </c>
      <c r="AK15" s="178">
        <f t="shared" si="12"/>
        <v>15</v>
      </c>
      <c r="AL15" s="92">
        <f>COUNTIF(D15:AH15,"CA")+'Sept 2020'!AK15</f>
        <v>0</v>
      </c>
      <c r="AM15" s="167">
        <f t="shared" si="13"/>
        <v>25</v>
      </c>
      <c r="AN15" s="310"/>
      <c r="AO15" s="92"/>
      <c r="AP15" s="81"/>
      <c r="AQ15" s="81">
        <f t="shared" ref="AQ15:AQ24" si="20">COUNTIF(E15:AF15,"HS")</f>
        <v>0</v>
      </c>
      <c r="AR15" s="95"/>
      <c r="AS15" s="77"/>
      <c r="AT15" s="64"/>
      <c r="AU15" s="64">
        <f t="shared" ref="AU15:AU24" si="21">COUNTIF(G15:AH15,"jdf")</f>
        <v>0</v>
      </c>
      <c r="AV15" s="90"/>
      <c r="AW15" s="118">
        <f ca="1">jaunesNum(B15:AH15)</f>
        <v>0</v>
      </c>
      <c r="AX15" s="120">
        <f>COUNTIF(G15:AJ15,"RF")+'Sept 2020'!AW15</f>
        <v>0</v>
      </c>
      <c r="AY15" s="162">
        <f t="shared" ca="1" si="15"/>
        <v>0</v>
      </c>
      <c r="AZ15" s="92"/>
      <c r="BA15" s="81"/>
      <c r="BB15" s="81">
        <f t="shared" ref="BB15:BB24" si="22">COUNTIF(K15:AL15,"FR")</f>
        <v>0</v>
      </c>
      <c r="BC15" s="167"/>
    </row>
    <row r="16" spans="1:711" ht="12" customHeight="1" x14ac:dyDescent="0.25">
      <c r="A16" s="271" t="s">
        <v>41</v>
      </c>
      <c r="B16" s="134">
        <v>9</v>
      </c>
      <c r="C16" s="149"/>
      <c r="D16" s="39" t="str">
        <f t="shared" ref="D16:AH16" si="23">IF(OR(WEEKDAY(D3,2)=6,WEEKDAY(D3,2)=7,WEEKDAY(D3,2)=2),"RH","")</f>
        <v/>
      </c>
      <c r="E16" s="39" t="str">
        <f t="shared" si="23"/>
        <v/>
      </c>
      <c r="F16" s="39" t="str">
        <f t="shared" si="23"/>
        <v>RH</v>
      </c>
      <c r="G16" s="39" t="str">
        <f t="shared" si="23"/>
        <v>RH</v>
      </c>
      <c r="H16" s="39" t="str">
        <f t="shared" si="23"/>
        <v/>
      </c>
      <c r="I16" s="39" t="str">
        <f t="shared" si="23"/>
        <v>RH</v>
      </c>
      <c r="J16" s="39" t="str">
        <f t="shared" si="23"/>
        <v/>
      </c>
      <c r="K16" s="39" t="str">
        <f t="shared" si="23"/>
        <v/>
      </c>
      <c r="L16" s="39" t="str">
        <f t="shared" si="23"/>
        <v/>
      </c>
      <c r="M16" s="39" t="str">
        <f t="shared" si="23"/>
        <v>RH</v>
      </c>
      <c r="N16" s="39" t="str">
        <f t="shared" si="23"/>
        <v>RH</v>
      </c>
      <c r="O16" s="39" t="str">
        <f t="shared" si="23"/>
        <v/>
      </c>
      <c r="P16" s="39" t="str">
        <f t="shared" si="23"/>
        <v>RH</v>
      </c>
      <c r="Q16" s="39" t="str">
        <f t="shared" si="23"/>
        <v/>
      </c>
      <c r="R16" s="39" t="str">
        <f t="shared" si="23"/>
        <v/>
      </c>
      <c r="S16" s="39" t="str">
        <f t="shared" si="23"/>
        <v/>
      </c>
      <c r="T16" s="39" t="str">
        <f t="shared" si="23"/>
        <v>RH</v>
      </c>
      <c r="U16" s="39" t="str">
        <f t="shared" si="23"/>
        <v>RH</v>
      </c>
      <c r="V16" s="39" t="str">
        <f t="shared" si="23"/>
        <v/>
      </c>
      <c r="W16" s="39" t="str">
        <f t="shared" si="23"/>
        <v>RH</v>
      </c>
      <c r="X16" s="39" t="str">
        <f t="shared" si="23"/>
        <v/>
      </c>
      <c r="Y16" s="39" t="str">
        <f t="shared" si="23"/>
        <v/>
      </c>
      <c r="Z16" s="39" t="str">
        <f t="shared" si="23"/>
        <v/>
      </c>
      <c r="AA16" s="39" t="str">
        <f t="shared" si="23"/>
        <v>RH</v>
      </c>
      <c r="AB16" s="39" t="str">
        <f t="shared" si="23"/>
        <v>RH</v>
      </c>
      <c r="AC16" s="39" t="str">
        <f t="shared" si="23"/>
        <v/>
      </c>
      <c r="AD16" s="39" t="str">
        <f t="shared" si="23"/>
        <v>RH</v>
      </c>
      <c r="AE16" s="39" t="str">
        <f t="shared" si="23"/>
        <v/>
      </c>
      <c r="AF16" s="39" t="str">
        <f t="shared" si="23"/>
        <v/>
      </c>
      <c r="AG16" s="39" t="str">
        <f t="shared" si="23"/>
        <v/>
      </c>
      <c r="AH16" s="144" t="str">
        <f t="shared" si="23"/>
        <v>RH</v>
      </c>
      <c r="AI16" s="123"/>
      <c r="AJ16" s="187">
        <f>COUNTIF(D16:AH16,"RTT")+'Sept 2020'!AI16</f>
        <v>0</v>
      </c>
      <c r="AK16" s="178">
        <f t="shared" si="12"/>
        <v>15</v>
      </c>
      <c r="AL16" s="92">
        <f>COUNTIF(D16:AH16,"CA")+'Sept 2020'!AK16</f>
        <v>0</v>
      </c>
      <c r="AM16" s="167">
        <f t="shared" si="13"/>
        <v>25</v>
      </c>
      <c r="AN16" s="310"/>
      <c r="AO16" s="92"/>
      <c r="AP16" s="81"/>
      <c r="AQ16" s="81">
        <f t="shared" si="20"/>
        <v>0</v>
      </c>
      <c r="AR16" s="95"/>
      <c r="AS16" s="77"/>
      <c r="AT16" s="64"/>
      <c r="AU16" s="64">
        <f t="shared" si="21"/>
        <v>0</v>
      </c>
      <c r="AV16" s="90"/>
      <c r="AW16" s="118">
        <f t="shared" ca="1" si="14"/>
        <v>0</v>
      </c>
      <c r="AX16" s="120">
        <f>COUNTIF(G16:AJ16,"RF")+'Sept 2020'!AW16</f>
        <v>0</v>
      </c>
      <c r="AY16" s="162">
        <f t="shared" ca="1" si="15"/>
        <v>0</v>
      </c>
      <c r="AZ16" s="92"/>
      <c r="BA16" s="81"/>
      <c r="BB16" s="81">
        <f t="shared" si="22"/>
        <v>0</v>
      </c>
      <c r="BC16" s="167"/>
    </row>
    <row r="17" spans="1:55" ht="12" customHeight="1" x14ac:dyDescent="0.25">
      <c r="A17" s="272"/>
      <c r="B17" s="134">
        <v>10</v>
      </c>
      <c r="C17" s="145"/>
      <c r="D17" s="39" t="str">
        <f t="shared" ref="D17:AH17" si="24">IF(OR(WEEKDAY(D3,2)=6,WEEKDAY(D3,2)=7),"RH","")</f>
        <v/>
      </c>
      <c r="E17" s="39" t="str">
        <f t="shared" si="24"/>
        <v/>
      </c>
      <c r="F17" s="39" t="str">
        <f t="shared" si="24"/>
        <v>RH</v>
      </c>
      <c r="G17" s="39" t="str">
        <f t="shared" si="24"/>
        <v>RH</v>
      </c>
      <c r="H17" s="39" t="str">
        <f t="shared" si="24"/>
        <v/>
      </c>
      <c r="I17" s="39" t="str">
        <f t="shared" si="24"/>
        <v/>
      </c>
      <c r="J17" s="39" t="str">
        <f t="shared" si="24"/>
        <v/>
      </c>
      <c r="K17" s="39" t="str">
        <f t="shared" si="24"/>
        <v/>
      </c>
      <c r="L17" s="39" t="str">
        <f t="shared" si="24"/>
        <v/>
      </c>
      <c r="M17" s="39" t="str">
        <f t="shared" si="24"/>
        <v>RH</v>
      </c>
      <c r="N17" s="39" t="str">
        <f t="shared" si="24"/>
        <v>RH</v>
      </c>
      <c r="O17" s="39" t="str">
        <f t="shared" si="24"/>
        <v/>
      </c>
      <c r="P17" s="39" t="str">
        <f t="shared" si="24"/>
        <v/>
      </c>
      <c r="Q17" s="39" t="str">
        <f t="shared" si="24"/>
        <v/>
      </c>
      <c r="R17" s="39" t="str">
        <f t="shared" si="24"/>
        <v/>
      </c>
      <c r="S17" s="39" t="str">
        <f t="shared" si="24"/>
        <v/>
      </c>
      <c r="T17" s="39" t="str">
        <f t="shared" si="24"/>
        <v>RH</v>
      </c>
      <c r="U17" s="39" t="str">
        <f t="shared" si="24"/>
        <v>RH</v>
      </c>
      <c r="V17" s="39" t="str">
        <f t="shared" si="24"/>
        <v/>
      </c>
      <c r="W17" s="39" t="str">
        <f t="shared" si="24"/>
        <v/>
      </c>
      <c r="X17" s="39" t="str">
        <f t="shared" si="24"/>
        <v/>
      </c>
      <c r="Y17" s="39" t="str">
        <f t="shared" si="24"/>
        <v/>
      </c>
      <c r="Z17" s="39" t="str">
        <f t="shared" si="24"/>
        <v/>
      </c>
      <c r="AA17" s="39" t="str">
        <f t="shared" si="24"/>
        <v>RH</v>
      </c>
      <c r="AB17" s="39" t="str">
        <f t="shared" si="24"/>
        <v>RH</v>
      </c>
      <c r="AC17" s="39" t="str">
        <f t="shared" si="24"/>
        <v/>
      </c>
      <c r="AD17" s="39" t="str">
        <f t="shared" si="24"/>
        <v/>
      </c>
      <c r="AE17" s="39" t="str">
        <f t="shared" si="24"/>
        <v/>
      </c>
      <c r="AF17" s="39" t="str">
        <f t="shared" si="24"/>
        <v/>
      </c>
      <c r="AG17" s="39" t="str">
        <f t="shared" si="24"/>
        <v/>
      </c>
      <c r="AH17" s="144" t="str">
        <f t="shared" si="24"/>
        <v>RH</v>
      </c>
      <c r="AI17" s="123"/>
      <c r="AJ17" s="187">
        <f>COUNTIF(D17:AH17,"RTT")+'Sept 2020'!AI17</f>
        <v>0</v>
      </c>
      <c r="AK17" s="178">
        <f t="shared" si="12"/>
        <v>15</v>
      </c>
      <c r="AL17" s="92">
        <f>COUNTIF(D17:AH17,"CA")+'Sept 2020'!AK17</f>
        <v>0</v>
      </c>
      <c r="AM17" s="167">
        <f t="shared" si="13"/>
        <v>25</v>
      </c>
      <c r="AN17" s="310"/>
      <c r="AO17" s="92"/>
      <c r="AP17" s="81"/>
      <c r="AQ17" s="81">
        <f t="shared" si="20"/>
        <v>0</v>
      </c>
      <c r="AR17" s="95"/>
      <c r="AS17" s="77"/>
      <c r="AT17" s="64"/>
      <c r="AU17" s="64">
        <f t="shared" si="21"/>
        <v>0</v>
      </c>
      <c r="AV17" s="90"/>
      <c r="AW17" s="118">
        <f t="shared" ca="1" si="14"/>
        <v>0</v>
      </c>
      <c r="AX17" s="120">
        <f>COUNTIF(G17:AJ17,"RF")+'Sept 2020'!AW17</f>
        <v>0</v>
      </c>
      <c r="AY17" s="162">
        <f t="shared" ca="1" si="15"/>
        <v>0</v>
      </c>
      <c r="AZ17" s="92"/>
      <c r="BA17" s="81"/>
      <c r="BB17" s="81">
        <f t="shared" si="22"/>
        <v>0</v>
      </c>
      <c r="BC17" s="167"/>
    </row>
    <row r="18" spans="1:55" ht="12" customHeight="1" x14ac:dyDescent="0.25">
      <c r="A18" s="272"/>
      <c r="B18" s="134">
        <v>11</v>
      </c>
      <c r="C18" s="145"/>
      <c r="D18" s="39" t="str">
        <f t="shared" ref="D18:AH18" si="25">IF(OR(WEEKDAY(D3,2)=6,WEEKDAY(D3,2)=7,WEEKDAY(D3,2)=1),"RH","")</f>
        <v/>
      </c>
      <c r="E18" s="39" t="str">
        <f t="shared" si="25"/>
        <v/>
      </c>
      <c r="F18" s="39" t="str">
        <f t="shared" si="25"/>
        <v>RH</v>
      </c>
      <c r="G18" s="39" t="str">
        <f t="shared" si="25"/>
        <v>RH</v>
      </c>
      <c r="H18" s="39" t="str">
        <f t="shared" si="25"/>
        <v>RH</v>
      </c>
      <c r="I18" s="39" t="str">
        <f t="shared" si="25"/>
        <v/>
      </c>
      <c r="J18" s="39" t="str">
        <f t="shared" si="25"/>
        <v/>
      </c>
      <c r="K18" s="39" t="str">
        <f t="shared" si="25"/>
        <v/>
      </c>
      <c r="L18" s="39" t="str">
        <f t="shared" si="25"/>
        <v/>
      </c>
      <c r="M18" s="39" t="str">
        <f t="shared" si="25"/>
        <v>RH</v>
      </c>
      <c r="N18" s="39" t="str">
        <f t="shared" si="25"/>
        <v>RH</v>
      </c>
      <c r="O18" s="39" t="str">
        <f t="shared" si="25"/>
        <v>RH</v>
      </c>
      <c r="P18" s="39" t="str">
        <f t="shared" si="25"/>
        <v/>
      </c>
      <c r="Q18" s="39" t="str">
        <f t="shared" si="25"/>
        <v/>
      </c>
      <c r="R18" s="39" t="str">
        <f t="shared" si="25"/>
        <v/>
      </c>
      <c r="S18" s="39" t="str">
        <f t="shared" si="25"/>
        <v/>
      </c>
      <c r="T18" s="39" t="str">
        <f t="shared" si="25"/>
        <v>RH</v>
      </c>
      <c r="U18" s="39" t="str">
        <f t="shared" si="25"/>
        <v>RH</v>
      </c>
      <c r="V18" s="39" t="str">
        <f t="shared" si="25"/>
        <v>RH</v>
      </c>
      <c r="W18" s="39" t="str">
        <f t="shared" si="25"/>
        <v/>
      </c>
      <c r="X18" s="39" t="str">
        <f t="shared" si="25"/>
        <v/>
      </c>
      <c r="Y18" s="39" t="str">
        <f t="shared" si="25"/>
        <v/>
      </c>
      <c r="Z18" s="39" t="str">
        <f t="shared" si="25"/>
        <v/>
      </c>
      <c r="AA18" s="39" t="str">
        <f t="shared" si="25"/>
        <v>RH</v>
      </c>
      <c r="AB18" s="39" t="str">
        <f t="shared" si="25"/>
        <v>RH</v>
      </c>
      <c r="AC18" s="39" t="str">
        <f t="shared" si="25"/>
        <v>RH</v>
      </c>
      <c r="AD18" s="39" t="str">
        <f t="shared" si="25"/>
        <v/>
      </c>
      <c r="AE18" s="39" t="str">
        <f t="shared" si="25"/>
        <v/>
      </c>
      <c r="AF18" s="39" t="str">
        <f t="shared" si="25"/>
        <v/>
      </c>
      <c r="AG18" s="39" t="str">
        <f t="shared" si="25"/>
        <v/>
      </c>
      <c r="AH18" s="144" t="str">
        <f t="shared" si="25"/>
        <v>RH</v>
      </c>
      <c r="AI18" s="123"/>
      <c r="AJ18" s="187">
        <f>COUNTIF(D18:AH18,"RTT")+'Sept 2020'!AI18</f>
        <v>0</v>
      </c>
      <c r="AK18" s="178">
        <f t="shared" si="12"/>
        <v>15</v>
      </c>
      <c r="AL18" s="92">
        <f>COUNTIF(D18:AH18,"CA")+'Sept 2020'!AK18</f>
        <v>0</v>
      </c>
      <c r="AM18" s="167">
        <f t="shared" si="13"/>
        <v>25</v>
      </c>
      <c r="AN18" s="310"/>
      <c r="AO18" s="92"/>
      <c r="AP18" s="81"/>
      <c r="AQ18" s="81">
        <f t="shared" si="20"/>
        <v>0</v>
      </c>
      <c r="AR18" s="95"/>
      <c r="AS18" s="77"/>
      <c r="AT18" s="64"/>
      <c r="AU18" s="64">
        <f t="shared" si="21"/>
        <v>0</v>
      </c>
      <c r="AV18" s="90"/>
      <c r="AW18" s="118">
        <f t="shared" ca="1" si="14"/>
        <v>0</v>
      </c>
      <c r="AX18" s="120">
        <f>COUNTIF(G18:AJ18,"RF")+'Sept 2020'!AW18</f>
        <v>0</v>
      </c>
      <c r="AY18" s="162">
        <f t="shared" ca="1" si="15"/>
        <v>0</v>
      </c>
      <c r="AZ18" s="92"/>
      <c r="BA18" s="81"/>
      <c r="BB18" s="81">
        <f t="shared" si="22"/>
        <v>0</v>
      </c>
      <c r="BC18" s="167"/>
    </row>
    <row r="19" spans="1:55" ht="12" customHeight="1" x14ac:dyDescent="0.25">
      <c r="A19" s="273" t="s">
        <v>42</v>
      </c>
      <c r="B19" s="134"/>
      <c r="C19" s="145"/>
      <c r="D19" s="39" t="str">
        <f t="shared" ref="D19:AH19" si="26">IF(OR(WEEKDAY(D3,2)=6,WEEKDAY(D3,2)=7,WEEKDAY(D3,2)=1),"RH","")</f>
        <v/>
      </c>
      <c r="E19" s="39" t="str">
        <f t="shared" si="26"/>
        <v/>
      </c>
      <c r="F19" s="39" t="str">
        <f t="shared" si="26"/>
        <v>RH</v>
      </c>
      <c r="G19" s="39" t="str">
        <f t="shared" si="26"/>
        <v>RH</v>
      </c>
      <c r="H19" s="39" t="str">
        <f t="shared" si="26"/>
        <v>RH</v>
      </c>
      <c r="I19" s="39" t="str">
        <f t="shared" si="26"/>
        <v/>
      </c>
      <c r="J19" s="39" t="str">
        <f t="shared" si="26"/>
        <v/>
      </c>
      <c r="K19" s="39" t="str">
        <f t="shared" si="26"/>
        <v/>
      </c>
      <c r="L19" s="39" t="str">
        <f t="shared" si="26"/>
        <v/>
      </c>
      <c r="M19" s="39" t="str">
        <f t="shared" si="26"/>
        <v>RH</v>
      </c>
      <c r="N19" s="39" t="str">
        <f t="shared" si="26"/>
        <v>RH</v>
      </c>
      <c r="O19" s="39" t="str">
        <f t="shared" si="26"/>
        <v>RH</v>
      </c>
      <c r="P19" s="39" t="str">
        <f t="shared" si="26"/>
        <v/>
      </c>
      <c r="Q19" s="39" t="str">
        <f t="shared" si="26"/>
        <v/>
      </c>
      <c r="R19" s="39" t="str">
        <f t="shared" si="26"/>
        <v/>
      </c>
      <c r="S19" s="39" t="str">
        <f t="shared" si="26"/>
        <v/>
      </c>
      <c r="T19" s="39" t="str">
        <f t="shared" si="26"/>
        <v>RH</v>
      </c>
      <c r="U19" s="39" t="str">
        <f t="shared" si="26"/>
        <v>RH</v>
      </c>
      <c r="V19" s="39" t="str">
        <f t="shared" si="26"/>
        <v>RH</v>
      </c>
      <c r="W19" s="39" t="str">
        <f t="shared" si="26"/>
        <v/>
      </c>
      <c r="X19" s="39" t="str">
        <f t="shared" si="26"/>
        <v/>
      </c>
      <c r="Y19" s="39" t="str">
        <f t="shared" si="26"/>
        <v/>
      </c>
      <c r="Z19" s="39" t="str">
        <f t="shared" si="26"/>
        <v/>
      </c>
      <c r="AA19" s="39" t="str">
        <f t="shared" si="26"/>
        <v>RH</v>
      </c>
      <c r="AB19" s="39" t="str">
        <f t="shared" si="26"/>
        <v>RH</v>
      </c>
      <c r="AC19" s="39" t="str">
        <f t="shared" si="26"/>
        <v>RH</v>
      </c>
      <c r="AD19" s="39" t="str">
        <f t="shared" si="26"/>
        <v/>
      </c>
      <c r="AE19" s="39" t="str">
        <f t="shared" si="26"/>
        <v/>
      </c>
      <c r="AF19" s="39" t="str">
        <f t="shared" si="26"/>
        <v/>
      </c>
      <c r="AG19" s="39" t="str">
        <f t="shared" si="26"/>
        <v/>
      </c>
      <c r="AH19" s="144" t="str">
        <f t="shared" si="26"/>
        <v>RH</v>
      </c>
      <c r="AI19" s="123"/>
      <c r="AJ19" s="187">
        <f>COUNTIF(D19:AH19,"RTT")+'Sept 2020'!AI19</f>
        <v>0</v>
      </c>
      <c r="AK19" s="178">
        <f t="shared" si="12"/>
        <v>15</v>
      </c>
      <c r="AL19" s="92">
        <f>COUNTIF(D19:AH19,"CA")+'Sept 2020'!AK19</f>
        <v>0</v>
      </c>
      <c r="AM19" s="167">
        <f t="shared" si="13"/>
        <v>25</v>
      </c>
      <c r="AN19" s="310"/>
      <c r="AO19" s="92"/>
      <c r="AP19" s="81"/>
      <c r="AQ19" s="81">
        <f t="shared" si="20"/>
        <v>0</v>
      </c>
      <c r="AR19" s="95"/>
      <c r="AS19" s="77"/>
      <c r="AT19" s="64"/>
      <c r="AU19" s="64">
        <f t="shared" si="21"/>
        <v>0</v>
      </c>
      <c r="AV19" s="90"/>
      <c r="AW19" s="118">
        <f t="shared" ca="1" si="14"/>
        <v>0</v>
      </c>
      <c r="AX19" s="120">
        <f>COUNTIF(G19:AJ19,"RF")+'Sept 2020'!AW19</f>
        <v>0</v>
      </c>
      <c r="AY19" s="162">
        <f t="shared" ca="1" si="15"/>
        <v>0</v>
      </c>
      <c r="AZ19" s="92"/>
      <c r="BA19" s="81"/>
      <c r="BB19" s="81">
        <f t="shared" si="22"/>
        <v>0</v>
      </c>
      <c r="BC19" s="167"/>
    </row>
    <row r="20" spans="1:55" ht="12" customHeight="1" x14ac:dyDescent="0.25">
      <c r="A20" s="274"/>
      <c r="B20" s="134"/>
      <c r="C20" s="149"/>
      <c r="D20" s="39"/>
      <c r="E20" s="39" t="str">
        <f t="shared" ref="E20:AH20" si="27">IF(OR(WEEKDAY(E3,2)=6,WEEKDAY(E3,2)=7,WEEKDAY(E3,2)=3),"RH","")</f>
        <v/>
      </c>
      <c r="F20" s="39" t="str">
        <f t="shared" si="27"/>
        <v>RH</v>
      </c>
      <c r="G20" s="39" t="str">
        <f t="shared" si="27"/>
        <v>RH</v>
      </c>
      <c r="H20" s="39" t="str">
        <f t="shared" si="27"/>
        <v/>
      </c>
      <c r="I20" s="39" t="str">
        <f t="shared" si="27"/>
        <v/>
      </c>
      <c r="J20" s="39" t="s">
        <v>92</v>
      </c>
      <c r="K20" s="39" t="str">
        <f t="shared" si="27"/>
        <v/>
      </c>
      <c r="L20" s="39" t="str">
        <f t="shared" si="27"/>
        <v/>
      </c>
      <c r="M20" s="39" t="str">
        <f t="shared" si="27"/>
        <v>RH</v>
      </c>
      <c r="N20" s="39" t="str">
        <f t="shared" si="27"/>
        <v>RH</v>
      </c>
      <c r="O20" s="39" t="str">
        <f t="shared" si="27"/>
        <v/>
      </c>
      <c r="P20" s="39" t="str">
        <f t="shared" si="27"/>
        <v/>
      </c>
      <c r="Q20" s="39" t="s">
        <v>92</v>
      </c>
      <c r="R20" s="39" t="str">
        <f t="shared" si="27"/>
        <v/>
      </c>
      <c r="S20" s="39" t="str">
        <f t="shared" si="27"/>
        <v/>
      </c>
      <c r="T20" s="39" t="str">
        <f t="shared" si="27"/>
        <v>RH</v>
      </c>
      <c r="U20" s="39" t="str">
        <f t="shared" si="27"/>
        <v>RH</v>
      </c>
      <c r="V20" s="39" t="str">
        <f t="shared" si="27"/>
        <v/>
      </c>
      <c r="W20" s="39" t="str">
        <f t="shared" si="27"/>
        <v/>
      </c>
      <c r="X20" s="39" t="s">
        <v>92</v>
      </c>
      <c r="Y20" s="39" t="str">
        <f t="shared" si="27"/>
        <v/>
      </c>
      <c r="Z20" s="39" t="str">
        <f t="shared" si="27"/>
        <v/>
      </c>
      <c r="AA20" s="39" t="str">
        <f t="shared" si="27"/>
        <v>RH</v>
      </c>
      <c r="AB20" s="39" t="str">
        <f t="shared" si="27"/>
        <v>RH</v>
      </c>
      <c r="AC20" s="39" t="str">
        <f t="shared" si="27"/>
        <v/>
      </c>
      <c r="AD20" s="39" t="str">
        <f t="shared" si="27"/>
        <v/>
      </c>
      <c r="AE20" s="39" t="s">
        <v>92</v>
      </c>
      <c r="AF20" s="39" t="str">
        <f t="shared" si="27"/>
        <v/>
      </c>
      <c r="AG20" s="39" t="str">
        <f t="shared" si="27"/>
        <v/>
      </c>
      <c r="AH20" s="144" t="str">
        <f t="shared" si="27"/>
        <v>RH</v>
      </c>
      <c r="AI20" s="123"/>
      <c r="AJ20" s="187">
        <f>COUNTIF(D20:AH20,"RTT")+'Sept 2020'!AI20</f>
        <v>0</v>
      </c>
      <c r="AK20" s="178">
        <f t="shared" si="12"/>
        <v>15</v>
      </c>
      <c r="AL20" s="92">
        <f>COUNTIF(D20:AH20,"CA")+'Sept 2020'!AK20</f>
        <v>0</v>
      </c>
      <c r="AM20" s="167">
        <f t="shared" si="13"/>
        <v>25</v>
      </c>
      <c r="AN20" s="310"/>
      <c r="AO20" s="92"/>
      <c r="AP20" s="81"/>
      <c r="AQ20" s="81">
        <f t="shared" si="20"/>
        <v>0</v>
      </c>
      <c r="AR20" s="95"/>
      <c r="AS20" s="77"/>
      <c r="AT20" s="64"/>
      <c r="AU20" s="64">
        <f t="shared" si="21"/>
        <v>0</v>
      </c>
      <c r="AV20" s="90"/>
      <c r="AW20" s="118">
        <f t="shared" ca="1" si="14"/>
        <v>0</v>
      </c>
      <c r="AX20" s="120">
        <f>COUNTIF(G20:AJ20,"RF")+'Sept 2020'!AW20</f>
        <v>0</v>
      </c>
      <c r="AY20" s="162">
        <f t="shared" ca="1" si="15"/>
        <v>0</v>
      </c>
      <c r="AZ20" s="92"/>
      <c r="BA20" s="81"/>
      <c r="BB20" s="81">
        <f t="shared" si="22"/>
        <v>0</v>
      </c>
      <c r="BC20" s="167"/>
    </row>
    <row r="21" spans="1:55" ht="12" customHeight="1" x14ac:dyDescent="0.25">
      <c r="A21" s="275" t="s">
        <v>43</v>
      </c>
      <c r="B21" s="134"/>
      <c r="C21" s="145"/>
      <c r="D21" s="39" t="str">
        <f t="shared" ref="D21:AH21" si="28">IF(OR(WEEKDAY(D3,2)=6,WEEKDAY(D3,2)=7,WEEKDAY(D3,2)=1),"RH","")</f>
        <v/>
      </c>
      <c r="E21" s="39" t="str">
        <f t="shared" si="28"/>
        <v/>
      </c>
      <c r="F21" s="39" t="str">
        <f t="shared" si="28"/>
        <v>RH</v>
      </c>
      <c r="G21" s="39" t="str">
        <f t="shared" si="28"/>
        <v>RH</v>
      </c>
      <c r="H21" s="39" t="str">
        <f t="shared" si="28"/>
        <v>RH</v>
      </c>
      <c r="I21" s="39" t="str">
        <f t="shared" si="28"/>
        <v/>
      </c>
      <c r="J21" s="39" t="str">
        <f t="shared" si="28"/>
        <v/>
      </c>
      <c r="K21" s="39" t="str">
        <f t="shared" si="28"/>
        <v/>
      </c>
      <c r="L21" s="39" t="str">
        <f t="shared" si="28"/>
        <v/>
      </c>
      <c r="M21" s="39" t="str">
        <f t="shared" si="28"/>
        <v>RH</v>
      </c>
      <c r="N21" s="39" t="str">
        <f t="shared" si="28"/>
        <v>RH</v>
      </c>
      <c r="O21" s="39" t="str">
        <f t="shared" si="28"/>
        <v>RH</v>
      </c>
      <c r="P21" s="39" t="str">
        <f t="shared" si="28"/>
        <v/>
      </c>
      <c r="Q21" s="39" t="str">
        <f t="shared" si="28"/>
        <v/>
      </c>
      <c r="R21" s="39" t="str">
        <f t="shared" si="28"/>
        <v/>
      </c>
      <c r="S21" s="39" t="str">
        <f t="shared" si="28"/>
        <v/>
      </c>
      <c r="T21" s="39" t="str">
        <f t="shared" si="28"/>
        <v>RH</v>
      </c>
      <c r="U21" s="39" t="str">
        <f t="shared" si="28"/>
        <v>RH</v>
      </c>
      <c r="V21" s="39" t="str">
        <f t="shared" si="28"/>
        <v>RH</v>
      </c>
      <c r="W21" s="39" t="str">
        <f t="shared" si="28"/>
        <v/>
      </c>
      <c r="X21" s="39" t="str">
        <f t="shared" si="28"/>
        <v/>
      </c>
      <c r="Y21" s="39" t="str">
        <f t="shared" si="28"/>
        <v/>
      </c>
      <c r="Z21" s="39" t="str">
        <f t="shared" si="28"/>
        <v/>
      </c>
      <c r="AA21" s="39" t="str">
        <f t="shared" si="28"/>
        <v>RH</v>
      </c>
      <c r="AB21" s="39" t="str">
        <f t="shared" si="28"/>
        <v>RH</v>
      </c>
      <c r="AC21" s="39" t="str">
        <f t="shared" si="28"/>
        <v>RH</v>
      </c>
      <c r="AD21" s="39" t="str">
        <f t="shared" si="28"/>
        <v/>
      </c>
      <c r="AE21" s="39" t="str">
        <f t="shared" si="28"/>
        <v/>
      </c>
      <c r="AF21" s="39" t="str">
        <f t="shared" si="28"/>
        <v/>
      </c>
      <c r="AG21" s="39" t="str">
        <f t="shared" si="28"/>
        <v/>
      </c>
      <c r="AH21" s="144" t="str">
        <f t="shared" si="28"/>
        <v>RH</v>
      </c>
      <c r="AI21" s="123"/>
      <c r="AJ21" s="187">
        <f>COUNTIF(D21:AH21,"RTT")+'Sept 2020'!AI21</f>
        <v>0</v>
      </c>
      <c r="AK21" s="178">
        <f t="shared" si="12"/>
        <v>15</v>
      </c>
      <c r="AL21" s="92">
        <f>COUNTIF(D21:AH21,"CA")+'Sept 2020'!AK21</f>
        <v>0</v>
      </c>
      <c r="AM21" s="167">
        <f t="shared" si="13"/>
        <v>25</v>
      </c>
      <c r="AN21" s="310"/>
      <c r="AO21" s="92"/>
      <c r="AP21" s="81"/>
      <c r="AQ21" s="81">
        <f t="shared" si="20"/>
        <v>0</v>
      </c>
      <c r="AR21" s="95"/>
      <c r="AS21" s="77"/>
      <c r="AT21" s="64"/>
      <c r="AU21" s="64">
        <f t="shared" si="21"/>
        <v>0</v>
      </c>
      <c r="AV21" s="90"/>
      <c r="AW21" s="118">
        <f t="shared" ca="1" si="14"/>
        <v>0</v>
      </c>
      <c r="AX21" s="120">
        <f>COUNTIF(G21:AJ21,"RF")+'Sept 2020'!AW21</f>
        <v>0</v>
      </c>
      <c r="AY21" s="162">
        <f t="shared" ca="1" si="15"/>
        <v>0</v>
      </c>
      <c r="AZ21" s="92"/>
      <c r="BA21" s="81"/>
      <c r="BB21" s="81">
        <f t="shared" si="22"/>
        <v>0</v>
      </c>
      <c r="BC21" s="167"/>
    </row>
    <row r="22" spans="1:55" ht="12" customHeight="1" x14ac:dyDescent="0.25">
      <c r="A22" s="272"/>
      <c r="B22" s="134">
        <v>12</v>
      </c>
      <c r="C22" s="145"/>
      <c r="D22" s="39" t="str">
        <f t="shared" ref="D22:AH22" si="29">IF(OR(WEEKDAY(D3,2)=6,WEEKDAY(D3,2)=7,WEEKDAY(D3,2)=5),"RH","")</f>
        <v/>
      </c>
      <c r="E22" s="39" t="str">
        <f t="shared" si="29"/>
        <v>RH</v>
      </c>
      <c r="F22" s="39" t="str">
        <f t="shared" si="29"/>
        <v>RH</v>
      </c>
      <c r="G22" s="39" t="str">
        <f t="shared" si="29"/>
        <v>RH</v>
      </c>
      <c r="H22" s="39" t="str">
        <f t="shared" si="29"/>
        <v/>
      </c>
      <c r="I22" s="39" t="str">
        <f t="shared" si="29"/>
        <v/>
      </c>
      <c r="J22" s="39" t="str">
        <f t="shared" si="29"/>
        <v/>
      </c>
      <c r="K22" s="39" t="str">
        <f t="shared" si="29"/>
        <v/>
      </c>
      <c r="L22" s="39" t="str">
        <f t="shared" si="29"/>
        <v>RH</v>
      </c>
      <c r="M22" s="39" t="str">
        <f t="shared" si="29"/>
        <v>RH</v>
      </c>
      <c r="N22" s="39" t="str">
        <f t="shared" si="29"/>
        <v>RH</v>
      </c>
      <c r="O22" s="39" t="str">
        <f t="shared" si="29"/>
        <v/>
      </c>
      <c r="P22" s="39" t="str">
        <f t="shared" si="29"/>
        <v/>
      </c>
      <c r="Q22" s="39" t="str">
        <f t="shared" si="29"/>
        <v/>
      </c>
      <c r="R22" s="39" t="str">
        <f t="shared" si="29"/>
        <v/>
      </c>
      <c r="S22" s="39" t="str">
        <f t="shared" si="29"/>
        <v>RH</v>
      </c>
      <c r="T22" s="39" t="str">
        <f t="shared" si="29"/>
        <v>RH</v>
      </c>
      <c r="U22" s="39" t="str">
        <f t="shared" si="29"/>
        <v>RH</v>
      </c>
      <c r="V22" s="39" t="str">
        <f t="shared" si="29"/>
        <v/>
      </c>
      <c r="W22" s="39" t="str">
        <f t="shared" si="29"/>
        <v/>
      </c>
      <c r="X22" s="39" t="str">
        <f t="shared" si="29"/>
        <v/>
      </c>
      <c r="Y22" s="39" t="str">
        <f t="shared" si="29"/>
        <v/>
      </c>
      <c r="Z22" s="39" t="str">
        <f t="shared" si="29"/>
        <v>RH</v>
      </c>
      <c r="AA22" s="39" t="str">
        <f t="shared" si="29"/>
        <v>RH</v>
      </c>
      <c r="AB22" s="39" t="str">
        <f t="shared" si="29"/>
        <v>RH</v>
      </c>
      <c r="AC22" s="39" t="str">
        <f t="shared" si="29"/>
        <v/>
      </c>
      <c r="AD22" s="39" t="str">
        <f t="shared" si="29"/>
        <v/>
      </c>
      <c r="AE22" s="39" t="str">
        <f t="shared" si="29"/>
        <v/>
      </c>
      <c r="AF22" s="39" t="str">
        <f t="shared" si="29"/>
        <v/>
      </c>
      <c r="AG22" s="39" t="str">
        <f t="shared" si="29"/>
        <v>RH</v>
      </c>
      <c r="AH22" s="144" t="str">
        <f t="shared" si="29"/>
        <v>RH</v>
      </c>
      <c r="AI22" s="123"/>
      <c r="AJ22" s="187">
        <f>COUNTIF(D22:AH22,"RTT")+'Sept 2020'!AI22</f>
        <v>0</v>
      </c>
      <c r="AK22" s="178">
        <f t="shared" si="12"/>
        <v>15</v>
      </c>
      <c r="AL22" s="92">
        <f>COUNTIF(D22:AH22,"CA")+'Sept 2020'!AK22</f>
        <v>0</v>
      </c>
      <c r="AM22" s="167">
        <f t="shared" si="13"/>
        <v>25</v>
      </c>
      <c r="AN22" s="310"/>
      <c r="AO22" s="92"/>
      <c r="AP22" s="81"/>
      <c r="AQ22" s="81">
        <f t="shared" si="20"/>
        <v>0</v>
      </c>
      <c r="AR22" s="95"/>
      <c r="AS22" s="77"/>
      <c r="AT22" s="64"/>
      <c r="AU22" s="64">
        <f t="shared" si="21"/>
        <v>0</v>
      </c>
      <c r="AV22" s="90"/>
      <c r="AW22" s="118">
        <f ca="1">jaunesNum(B22:AH22)</f>
        <v>0</v>
      </c>
      <c r="AX22" s="120">
        <f>COUNTIF(G22:AJ22,"RF")+'Sept 2020'!AW22</f>
        <v>0</v>
      </c>
      <c r="AY22" s="162">
        <f t="shared" ca="1" si="15"/>
        <v>0</v>
      </c>
      <c r="AZ22" s="92"/>
      <c r="BA22" s="81"/>
      <c r="BB22" s="81">
        <f t="shared" si="22"/>
        <v>0</v>
      </c>
      <c r="BC22" s="167"/>
    </row>
    <row r="23" spans="1:55" ht="12" customHeight="1" x14ac:dyDescent="0.25">
      <c r="A23" s="272"/>
      <c r="B23" s="134"/>
      <c r="C23" s="145"/>
      <c r="D23" s="39" t="str">
        <f t="shared" ref="D23:AH23" si="30">IF(OR(WEEKDAY(D3,2)=6,WEEKDAY(D3,2)=7,WEEKDAY(D3,2)=1),"RH","")</f>
        <v/>
      </c>
      <c r="E23" s="39" t="str">
        <f t="shared" si="30"/>
        <v/>
      </c>
      <c r="F23" s="39" t="str">
        <f t="shared" si="30"/>
        <v>RH</v>
      </c>
      <c r="G23" s="39" t="str">
        <f t="shared" si="30"/>
        <v>RH</v>
      </c>
      <c r="H23" s="39" t="str">
        <f t="shared" si="30"/>
        <v>RH</v>
      </c>
      <c r="I23" s="39" t="str">
        <f t="shared" si="30"/>
        <v/>
      </c>
      <c r="J23" s="39" t="str">
        <f t="shared" si="30"/>
        <v/>
      </c>
      <c r="K23" s="39" t="str">
        <f t="shared" si="30"/>
        <v/>
      </c>
      <c r="L23" s="39" t="str">
        <f t="shared" si="30"/>
        <v/>
      </c>
      <c r="M23" s="39" t="str">
        <f t="shared" si="30"/>
        <v>RH</v>
      </c>
      <c r="N23" s="39" t="str">
        <f t="shared" si="30"/>
        <v>RH</v>
      </c>
      <c r="O23" s="39" t="str">
        <f t="shared" si="30"/>
        <v>RH</v>
      </c>
      <c r="P23" s="39" t="str">
        <f t="shared" si="30"/>
        <v/>
      </c>
      <c r="Q23" s="39" t="str">
        <f t="shared" si="30"/>
        <v/>
      </c>
      <c r="R23" s="39" t="str">
        <f t="shared" si="30"/>
        <v/>
      </c>
      <c r="S23" s="39" t="str">
        <f t="shared" si="30"/>
        <v/>
      </c>
      <c r="T23" s="39" t="str">
        <f t="shared" si="30"/>
        <v>RH</v>
      </c>
      <c r="U23" s="39" t="str">
        <f t="shared" si="30"/>
        <v>RH</v>
      </c>
      <c r="V23" s="39" t="str">
        <f t="shared" si="30"/>
        <v>RH</v>
      </c>
      <c r="W23" s="39" t="str">
        <f t="shared" si="30"/>
        <v/>
      </c>
      <c r="X23" s="39" t="str">
        <f t="shared" si="30"/>
        <v/>
      </c>
      <c r="Y23" s="39" t="str">
        <f t="shared" si="30"/>
        <v/>
      </c>
      <c r="Z23" s="39" t="str">
        <f t="shared" si="30"/>
        <v/>
      </c>
      <c r="AA23" s="39" t="str">
        <f t="shared" si="30"/>
        <v>RH</v>
      </c>
      <c r="AB23" s="39" t="str">
        <f t="shared" si="30"/>
        <v>RH</v>
      </c>
      <c r="AC23" s="39" t="str">
        <f t="shared" si="30"/>
        <v>RH</v>
      </c>
      <c r="AD23" s="39" t="str">
        <f t="shared" si="30"/>
        <v/>
      </c>
      <c r="AE23" s="39" t="str">
        <f t="shared" si="30"/>
        <v/>
      </c>
      <c r="AF23" s="39" t="str">
        <f t="shared" si="30"/>
        <v/>
      </c>
      <c r="AG23" s="39" t="str">
        <f t="shared" si="30"/>
        <v/>
      </c>
      <c r="AH23" s="144" t="str">
        <f t="shared" si="30"/>
        <v>RH</v>
      </c>
      <c r="AI23" s="123"/>
      <c r="AJ23" s="187">
        <f>COUNTIF(D23:AH23,"RTT")+'Sept 2020'!AI23</f>
        <v>0</v>
      </c>
      <c r="AK23" s="178">
        <f t="shared" si="12"/>
        <v>15</v>
      </c>
      <c r="AL23" s="92">
        <f>COUNTIF(D23:AH23,"CA")+'Sept 2020'!AK23</f>
        <v>0</v>
      </c>
      <c r="AM23" s="167">
        <f t="shared" si="13"/>
        <v>25</v>
      </c>
      <c r="AN23" s="310"/>
      <c r="AO23" s="92"/>
      <c r="AP23" s="81"/>
      <c r="AQ23" s="81">
        <f t="shared" si="20"/>
        <v>0</v>
      </c>
      <c r="AR23" s="95"/>
      <c r="AS23" s="77"/>
      <c r="AT23" s="64"/>
      <c r="AU23" s="64">
        <f t="shared" si="21"/>
        <v>0</v>
      </c>
      <c r="AV23" s="90"/>
      <c r="AW23" s="118">
        <f t="shared" ca="1" si="14"/>
        <v>0</v>
      </c>
      <c r="AX23" s="120">
        <f>COUNTIF(G23:AJ23,"RF")+'Sept 2020'!AW23</f>
        <v>0</v>
      </c>
      <c r="AY23" s="162">
        <f t="shared" ca="1" si="15"/>
        <v>0</v>
      </c>
      <c r="AZ23" s="92"/>
      <c r="BA23" s="81"/>
      <c r="BB23" s="81">
        <f t="shared" si="22"/>
        <v>0</v>
      </c>
      <c r="BC23" s="167"/>
    </row>
    <row r="24" spans="1:55" s="6" customFormat="1" ht="12" customHeight="1" thickBot="1" x14ac:dyDescent="0.3">
      <c r="A24" s="276"/>
      <c r="B24" s="134"/>
      <c r="C24" s="145"/>
      <c r="D24" s="39" t="str">
        <f t="shared" ref="D24:AH24" si="31">IF(OR(WEEKDAY(D3,2)=6,WEEKDAY(D3,2)=7,WEEKDAY(D3,2)=2),"RH","")</f>
        <v/>
      </c>
      <c r="E24" s="39" t="str">
        <f t="shared" si="31"/>
        <v/>
      </c>
      <c r="F24" s="39" t="str">
        <f t="shared" si="31"/>
        <v>RH</v>
      </c>
      <c r="G24" s="39" t="str">
        <f t="shared" si="31"/>
        <v>RH</v>
      </c>
      <c r="H24" s="39" t="str">
        <f t="shared" si="31"/>
        <v/>
      </c>
      <c r="I24" s="39" t="str">
        <f t="shared" si="31"/>
        <v>RH</v>
      </c>
      <c r="J24" s="39" t="str">
        <f t="shared" si="31"/>
        <v/>
      </c>
      <c r="K24" s="39" t="str">
        <f t="shared" si="31"/>
        <v/>
      </c>
      <c r="L24" s="39" t="str">
        <f t="shared" si="31"/>
        <v/>
      </c>
      <c r="M24" s="39" t="str">
        <f t="shared" si="31"/>
        <v>RH</v>
      </c>
      <c r="N24" s="39" t="str">
        <f t="shared" si="31"/>
        <v>RH</v>
      </c>
      <c r="O24" s="39" t="str">
        <f t="shared" si="31"/>
        <v/>
      </c>
      <c r="P24" s="39" t="str">
        <f t="shared" si="31"/>
        <v>RH</v>
      </c>
      <c r="Q24" s="39" t="str">
        <f t="shared" si="31"/>
        <v/>
      </c>
      <c r="R24" s="39" t="str">
        <f t="shared" si="31"/>
        <v/>
      </c>
      <c r="S24" s="39" t="str">
        <f t="shared" si="31"/>
        <v/>
      </c>
      <c r="T24" s="39" t="str">
        <f t="shared" si="31"/>
        <v>RH</v>
      </c>
      <c r="U24" s="39" t="str">
        <f t="shared" si="31"/>
        <v>RH</v>
      </c>
      <c r="V24" s="39" t="str">
        <f t="shared" si="31"/>
        <v/>
      </c>
      <c r="W24" s="39" t="str">
        <f t="shared" si="31"/>
        <v>RH</v>
      </c>
      <c r="X24" s="39" t="str">
        <f t="shared" si="31"/>
        <v/>
      </c>
      <c r="Y24" s="39" t="str">
        <f t="shared" si="31"/>
        <v/>
      </c>
      <c r="Z24" s="39" t="str">
        <f t="shared" si="31"/>
        <v/>
      </c>
      <c r="AA24" s="39" t="str">
        <f t="shared" si="31"/>
        <v>RH</v>
      </c>
      <c r="AB24" s="39" t="str">
        <f t="shared" si="31"/>
        <v>RH</v>
      </c>
      <c r="AC24" s="39" t="str">
        <f t="shared" si="31"/>
        <v/>
      </c>
      <c r="AD24" s="39" t="str">
        <f t="shared" si="31"/>
        <v>RH</v>
      </c>
      <c r="AE24" s="39" t="str">
        <f t="shared" si="31"/>
        <v/>
      </c>
      <c r="AF24" s="39" t="str">
        <f t="shared" si="31"/>
        <v/>
      </c>
      <c r="AG24" s="39" t="str">
        <f t="shared" si="31"/>
        <v/>
      </c>
      <c r="AH24" s="144" t="str">
        <f t="shared" si="31"/>
        <v>RH</v>
      </c>
      <c r="AI24" s="123"/>
      <c r="AJ24" s="187">
        <f>COUNTIF(D24:AH24,"RTT")+'Sept 2020'!AI24</f>
        <v>0</v>
      </c>
      <c r="AK24" s="178">
        <f>0 -(AJ24)</f>
        <v>0</v>
      </c>
      <c r="AL24" s="92">
        <f>COUNTIF(D24:AH24,"CA")+'Sept 2020'!AK24</f>
        <v>0</v>
      </c>
      <c r="AM24" s="167">
        <f t="shared" si="13"/>
        <v>25</v>
      </c>
      <c r="AN24" s="310"/>
      <c r="AO24" s="92"/>
      <c r="AP24" s="81"/>
      <c r="AQ24" s="81">
        <f t="shared" si="20"/>
        <v>0</v>
      </c>
      <c r="AR24" s="95"/>
      <c r="AS24" s="77"/>
      <c r="AT24" s="64"/>
      <c r="AU24" s="64">
        <f t="shared" si="21"/>
        <v>0</v>
      </c>
      <c r="AV24" s="90"/>
      <c r="AW24" s="118">
        <f t="shared" ca="1" si="14"/>
        <v>0</v>
      </c>
      <c r="AX24" s="120">
        <f>COUNTIF(G24:AJ24,"RF")+'Sept 2020'!AW24</f>
        <v>0</v>
      </c>
      <c r="AY24" s="162">
        <f t="shared" ca="1" si="15"/>
        <v>0</v>
      </c>
      <c r="AZ24" s="92"/>
      <c r="BA24" s="81"/>
      <c r="BB24" s="81">
        <f t="shared" si="22"/>
        <v>0</v>
      </c>
      <c r="BC24" s="167"/>
    </row>
    <row r="25" spans="1:55" ht="2.25" customHeight="1" thickBot="1" x14ac:dyDescent="0.3">
      <c r="A25" s="14"/>
      <c r="B25" s="134"/>
      <c r="C25" s="145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144"/>
      <c r="AI25" s="123"/>
      <c r="AJ25" s="187">
        <f>COUNTIF(D25:AH25,"RTT")+'Sept 2020'!AI25</f>
        <v>0</v>
      </c>
      <c r="AK25" s="178"/>
      <c r="AL25" s="92">
        <f>COUNTIF(D25:AH25,"CA")+'Sept 2020'!AK25</f>
        <v>0</v>
      </c>
      <c r="AM25" s="167"/>
      <c r="AN25" s="310"/>
      <c r="AO25" s="92"/>
      <c r="AP25" s="81"/>
      <c r="AQ25" s="81"/>
      <c r="AR25" s="95"/>
      <c r="AS25" s="77"/>
      <c r="AT25" s="64"/>
      <c r="AU25" s="64"/>
      <c r="AV25" s="90"/>
      <c r="AW25" s="118"/>
      <c r="AX25" s="120">
        <f>COUNTIF(G25:AJ25,"RF")+'Sept 2020'!AW25</f>
        <v>0</v>
      </c>
      <c r="AY25" s="163"/>
      <c r="AZ25" s="92"/>
      <c r="BA25" s="81"/>
      <c r="BB25" s="81"/>
      <c r="BC25" s="167"/>
    </row>
    <row r="26" spans="1:55" ht="12" customHeight="1" x14ac:dyDescent="0.25">
      <c r="A26" s="277" t="s">
        <v>44</v>
      </c>
      <c r="B26" s="135">
        <v>13</v>
      </c>
      <c r="C26" s="149"/>
      <c r="D26" s="39" t="str">
        <f t="shared" ref="D26:AH26" si="32">IF(OR(WEEKDAY(D3,2)=6,WEEKDAY(D3,2)=7,WEEKDAY(D3,2)=3),"RH","")</f>
        <v/>
      </c>
      <c r="E26" s="39" t="str">
        <f t="shared" si="32"/>
        <v/>
      </c>
      <c r="F26" s="39" t="str">
        <f t="shared" si="32"/>
        <v>RH</v>
      </c>
      <c r="G26" s="39" t="str">
        <f t="shared" si="32"/>
        <v>RH</v>
      </c>
      <c r="H26" s="39" t="str">
        <f t="shared" si="32"/>
        <v/>
      </c>
      <c r="I26" s="39" t="str">
        <f t="shared" si="32"/>
        <v/>
      </c>
      <c r="J26" s="39" t="str">
        <f t="shared" si="32"/>
        <v>RH</v>
      </c>
      <c r="K26" s="39" t="str">
        <f t="shared" si="32"/>
        <v/>
      </c>
      <c r="L26" s="39" t="str">
        <f t="shared" si="32"/>
        <v/>
      </c>
      <c r="M26" s="39" t="str">
        <f t="shared" si="32"/>
        <v>RH</v>
      </c>
      <c r="N26" s="39" t="str">
        <f t="shared" si="32"/>
        <v>RH</v>
      </c>
      <c r="O26" s="39" t="str">
        <f t="shared" si="32"/>
        <v/>
      </c>
      <c r="P26" s="39" t="str">
        <f t="shared" si="32"/>
        <v/>
      </c>
      <c r="Q26" s="39" t="str">
        <f t="shared" si="32"/>
        <v>RH</v>
      </c>
      <c r="R26" s="39" t="str">
        <f t="shared" si="32"/>
        <v/>
      </c>
      <c r="S26" s="39" t="str">
        <f t="shared" si="32"/>
        <v/>
      </c>
      <c r="T26" s="39" t="str">
        <f t="shared" si="32"/>
        <v>RH</v>
      </c>
      <c r="U26" s="39" t="str">
        <f t="shared" si="32"/>
        <v>RH</v>
      </c>
      <c r="V26" s="39" t="str">
        <f t="shared" si="32"/>
        <v/>
      </c>
      <c r="W26" s="39" t="str">
        <f t="shared" si="32"/>
        <v/>
      </c>
      <c r="X26" s="39" t="str">
        <f t="shared" si="32"/>
        <v>RH</v>
      </c>
      <c r="Y26" s="39" t="str">
        <f t="shared" si="32"/>
        <v/>
      </c>
      <c r="Z26" s="39" t="str">
        <f t="shared" si="32"/>
        <v/>
      </c>
      <c r="AA26" s="39" t="str">
        <f t="shared" si="32"/>
        <v>RH</v>
      </c>
      <c r="AB26" s="39" t="str">
        <f t="shared" si="32"/>
        <v>RH</v>
      </c>
      <c r="AC26" s="39" t="str">
        <f t="shared" si="32"/>
        <v/>
      </c>
      <c r="AD26" s="39" t="str">
        <f t="shared" si="32"/>
        <v/>
      </c>
      <c r="AE26" s="39" t="str">
        <f t="shared" si="32"/>
        <v>RH</v>
      </c>
      <c r="AF26" s="39" t="str">
        <f t="shared" si="32"/>
        <v/>
      </c>
      <c r="AG26" s="39" t="str">
        <f t="shared" si="32"/>
        <v/>
      </c>
      <c r="AH26" s="144" t="str">
        <f t="shared" si="32"/>
        <v>RH</v>
      </c>
      <c r="AI26" s="123"/>
      <c r="AJ26" s="187">
        <f>COUNTIF(D26:AH26,"RTT")+'Sept 2020'!AI26</f>
        <v>0</v>
      </c>
      <c r="AK26" s="178">
        <f>0 -(AJ26)</f>
        <v>0</v>
      </c>
      <c r="AL26" s="92">
        <f>COUNTIF(D26:AH26,"CA")+'Sept 2020'!AK26</f>
        <v>0</v>
      </c>
      <c r="AM26" s="167">
        <f t="shared" si="13"/>
        <v>25</v>
      </c>
      <c r="AN26" s="310"/>
      <c r="AO26" s="92"/>
      <c r="AP26" s="81"/>
      <c r="AQ26" s="81">
        <f t="shared" ref="AQ26:AQ33" si="33">COUNTIF(E26:AF26,"HS")</f>
        <v>0</v>
      </c>
      <c r="AR26" s="95"/>
      <c r="AS26" s="77"/>
      <c r="AT26" s="64"/>
      <c r="AU26" s="64">
        <f t="shared" ref="AU26:AU33" si="34">COUNTIF(G26:AH26,"jdf")</f>
        <v>0</v>
      </c>
      <c r="AV26" s="90"/>
      <c r="AW26" s="118">
        <f t="shared" ca="1" si="14"/>
        <v>0</v>
      </c>
      <c r="AX26" s="120">
        <f>COUNTIF(G26:AJ26,"RF")+'Sept 2020'!AW26</f>
        <v>0</v>
      </c>
      <c r="AY26" s="162">
        <f t="shared" ca="1" si="15"/>
        <v>0</v>
      </c>
      <c r="AZ26" s="92"/>
      <c r="BA26" s="81"/>
      <c r="BB26" s="81">
        <f t="shared" ref="BB26:BB33" si="35">COUNTIF(K26:AL26,"FR")</f>
        <v>0</v>
      </c>
      <c r="BC26" s="167"/>
    </row>
    <row r="27" spans="1:55" ht="12" customHeight="1" x14ac:dyDescent="0.25">
      <c r="A27" s="278"/>
      <c r="B27" s="135"/>
      <c r="C27" s="145"/>
      <c r="D27" s="39" t="str">
        <f>IF(OR(WEEKDAY(D3,2)=6,WEEKDAY(D3,2)=7,WEEKDAY(D3,2)=3),"RH","")</f>
        <v/>
      </c>
      <c r="E27" s="39" t="str">
        <f t="shared" ref="E27:AH27" si="36">IF(OR(WEEKDAY(E3,2)=6,WEEKDAY(E3,2)=7,WEEKDAY(E3,2)=3),"RH","")</f>
        <v/>
      </c>
      <c r="F27" s="39" t="str">
        <f t="shared" si="36"/>
        <v>RH</v>
      </c>
      <c r="G27" s="39" t="str">
        <f t="shared" si="36"/>
        <v>RH</v>
      </c>
      <c r="H27" s="39" t="str">
        <f t="shared" si="36"/>
        <v/>
      </c>
      <c r="I27" s="39" t="str">
        <f t="shared" si="36"/>
        <v/>
      </c>
      <c r="J27" s="39" t="str">
        <f t="shared" si="36"/>
        <v>RH</v>
      </c>
      <c r="K27" s="39" t="str">
        <f t="shared" si="36"/>
        <v/>
      </c>
      <c r="L27" s="39" t="str">
        <f t="shared" si="36"/>
        <v/>
      </c>
      <c r="M27" s="39" t="str">
        <f t="shared" si="36"/>
        <v>RH</v>
      </c>
      <c r="N27" s="39" t="str">
        <f t="shared" si="36"/>
        <v>RH</v>
      </c>
      <c r="O27" s="39" t="str">
        <f t="shared" si="36"/>
        <v/>
      </c>
      <c r="P27" s="39" t="str">
        <f t="shared" si="36"/>
        <v/>
      </c>
      <c r="Q27" s="39" t="str">
        <f t="shared" si="36"/>
        <v>RH</v>
      </c>
      <c r="R27" s="39" t="str">
        <f t="shared" si="36"/>
        <v/>
      </c>
      <c r="S27" s="39" t="str">
        <f t="shared" si="36"/>
        <v/>
      </c>
      <c r="T27" s="39" t="str">
        <f t="shared" si="36"/>
        <v>RH</v>
      </c>
      <c r="U27" s="39" t="str">
        <f t="shared" si="36"/>
        <v>RH</v>
      </c>
      <c r="V27" s="39" t="str">
        <f t="shared" si="36"/>
        <v/>
      </c>
      <c r="W27" s="39" t="str">
        <f t="shared" si="36"/>
        <v/>
      </c>
      <c r="X27" s="39" t="str">
        <f t="shared" si="36"/>
        <v>RH</v>
      </c>
      <c r="Y27" s="39" t="str">
        <f t="shared" si="36"/>
        <v/>
      </c>
      <c r="Z27" s="39" t="str">
        <f t="shared" si="36"/>
        <v/>
      </c>
      <c r="AA27" s="39" t="str">
        <f t="shared" si="36"/>
        <v>RH</v>
      </c>
      <c r="AB27" s="39" t="str">
        <f t="shared" si="36"/>
        <v>RH</v>
      </c>
      <c r="AC27" s="39" t="str">
        <f t="shared" si="36"/>
        <v/>
      </c>
      <c r="AD27" s="39" t="str">
        <f t="shared" si="36"/>
        <v/>
      </c>
      <c r="AE27" s="39" t="str">
        <f t="shared" si="36"/>
        <v>RH</v>
      </c>
      <c r="AF27" s="39" t="str">
        <f t="shared" si="36"/>
        <v/>
      </c>
      <c r="AG27" s="39" t="str">
        <f t="shared" si="36"/>
        <v/>
      </c>
      <c r="AH27" s="144" t="str">
        <f t="shared" si="36"/>
        <v>RH</v>
      </c>
      <c r="AI27" s="123"/>
      <c r="AJ27" s="187">
        <f>COUNTIF(D27:AH27,"RTT")+'Sept 2020'!AI27</f>
        <v>0</v>
      </c>
      <c r="AK27" s="178">
        <f t="shared" si="12"/>
        <v>15</v>
      </c>
      <c r="AL27" s="92">
        <f>COUNTIF(D27:AH27,"CA")+'Sept 2020'!AK27</f>
        <v>0</v>
      </c>
      <c r="AM27" s="167">
        <f t="shared" si="13"/>
        <v>25</v>
      </c>
      <c r="AN27" s="310"/>
      <c r="AO27" s="92"/>
      <c r="AP27" s="81"/>
      <c r="AQ27" s="81">
        <f t="shared" si="33"/>
        <v>0</v>
      </c>
      <c r="AR27" s="95"/>
      <c r="AS27" s="77"/>
      <c r="AT27" s="64"/>
      <c r="AU27" s="64">
        <f t="shared" si="34"/>
        <v>0</v>
      </c>
      <c r="AV27" s="90"/>
      <c r="AW27" s="118">
        <f t="shared" ca="1" si="14"/>
        <v>0</v>
      </c>
      <c r="AX27" s="120">
        <f>COUNTIF(G27:AJ27,"RF")+'Sept 2020'!AW27</f>
        <v>0</v>
      </c>
      <c r="AY27" s="162">
        <f t="shared" ca="1" si="15"/>
        <v>0</v>
      </c>
      <c r="AZ27" s="92"/>
      <c r="BA27" s="81"/>
      <c r="BB27" s="81">
        <f t="shared" si="35"/>
        <v>0</v>
      </c>
      <c r="BC27" s="167"/>
    </row>
    <row r="28" spans="1:55" ht="12" customHeight="1" x14ac:dyDescent="0.25">
      <c r="A28" s="278"/>
      <c r="B28" s="135"/>
      <c r="C28" s="149"/>
      <c r="D28" s="39" t="str">
        <f t="shared" ref="D28:AH28" si="37">IF(OR(WEEKDAY(D3,2)=6,WEEKDAY(D3,2)=7,WEEKDAY(D3,2)=4),"RH","")</f>
        <v>RH</v>
      </c>
      <c r="E28" s="39" t="str">
        <f t="shared" si="37"/>
        <v/>
      </c>
      <c r="F28" s="39" t="str">
        <f t="shared" si="37"/>
        <v>RH</v>
      </c>
      <c r="G28" s="39" t="str">
        <f t="shared" si="37"/>
        <v>RH</v>
      </c>
      <c r="H28" s="39" t="str">
        <f t="shared" si="37"/>
        <v/>
      </c>
      <c r="I28" s="39" t="str">
        <f t="shared" si="37"/>
        <v/>
      </c>
      <c r="J28" s="39" t="str">
        <f t="shared" si="37"/>
        <v/>
      </c>
      <c r="K28" s="39" t="str">
        <f t="shared" si="37"/>
        <v>RH</v>
      </c>
      <c r="L28" s="39" t="str">
        <f t="shared" si="37"/>
        <v/>
      </c>
      <c r="M28" s="39" t="str">
        <f t="shared" si="37"/>
        <v>RH</v>
      </c>
      <c r="N28" s="39" t="str">
        <f t="shared" si="37"/>
        <v>RH</v>
      </c>
      <c r="O28" s="39" t="str">
        <f t="shared" si="37"/>
        <v/>
      </c>
      <c r="P28" s="39" t="str">
        <f t="shared" si="37"/>
        <v/>
      </c>
      <c r="Q28" s="39" t="str">
        <f t="shared" si="37"/>
        <v/>
      </c>
      <c r="R28" s="39" t="str">
        <f t="shared" si="37"/>
        <v>RH</v>
      </c>
      <c r="S28" s="39" t="str">
        <f t="shared" si="37"/>
        <v/>
      </c>
      <c r="T28" s="39" t="str">
        <f t="shared" si="37"/>
        <v>RH</v>
      </c>
      <c r="U28" s="39" t="str">
        <f t="shared" si="37"/>
        <v>RH</v>
      </c>
      <c r="V28" s="39" t="str">
        <f t="shared" si="37"/>
        <v/>
      </c>
      <c r="W28" s="39" t="str">
        <f t="shared" si="37"/>
        <v/>
      </c>
      <c r="X28" s="39" t="str">
        <f t="shared" si="37"/>
        <v/>
      </c>
      <c r="Y28" s="39" t="str">
        <f t="shared" si="37"/>
        <v>RH</v>
      </c>
      <c r="Z28" s="39" t="str">
        <f t="shared" si="37"/>
        <v/>
      </c>
      <c r="AA28" s="39" t="str">
        <f t="shared" si="37"/>
        <v>RH</v>
      </c>
      <c r="AB28" s="39" t="str">
        <f t="shared" si="37"/>
        <v>RH</v>
      </c>
      <c r="AC28" s="39" t="str">
        <f t="shared" si="37"/>
        <v/>
      </c>
      <c r="AD28" s="39" t="str">
        <f t="shared" si="37"/>
        <v/>
      </c>
      <c r="AE28" s="39" t="str">
        <f t="shared" si="37"/>
        <v/>
      </c>
      <c r="AF28" s="39" t="str">
        <f t="shared" si="37"/>
        <v>RH</v>
      </c>
      <c r="AG28" s="39" t="str">
        <f t="shared" si="37"/>
        <v/>
      </c>
      <c r="AH28" s="144" t="str">
        <f t="shared" si="37"/>
        <v>RH</v>
      </c>
      <c r="AI28" s="123"/>
      <c r="AJ28" s="187">
        <f>COUNTIF(D28:AH28,"RTT")+'Sept 2020'!AI28</f>
        <v>0</v>
      </c>
      <c r="AK28" s="178">
        <f t="shared" si="12"/>
        <v>15</v>
      </c>
      <c r="AL28" s="92">
        <f>COUNTIF(D28:AH28,"CA")+'Sept 2020'!AK28</f>
        <v>0</v>
      </c>
      <c r="AM28" s="167">
        <f t="shared" si="13"/>
        <v>25</v>
      </c>
      <c r="AN28" s="310"/>
      <c r="AO28" s="92"/>
      <c r="AP28" s="81"/>
      <c r="AQ28" s="81">
        <f t="shared" si="33"/>
        <v>0</v>
      </c>
      <c r="AR28" s="95"/>
      <c r="AS28" s="77"/>
      <c r="AT28" s="64"/>
      <c r="AU28" s="64">
        <f t="shared" si="34"/>
        <v>0</v>
      </c>
      <c r="AV28" s="90"/>
      <c r="AW28" s="118">
        <f ca="1">jaunesNum(B28:AH28)</f>
        <v>0</v>
      </c>
      <c r="AX28" s="120">
        <f>COUNTIF(G28:AJ28,"RF")+'Sept 2020'!AW28</f>
        <v>0</v>
      </c>
      <c r="AY28" s="162">
        <f t="shared" ca="1" si="15"/>
        <v>0</v>
      </c>
      <c r="AZ28" s="92"/>
      <c r="BA28" s="81"/>
      <c r="BB28" s="81">
        <f t="shared" si="35"/>
        <v>0</v>
      </c>
      <c r="BC28" s="167"/>
    </row>
    <row r="29" spans="1:55" ht="12" customHeight="1" thickBot="1" x14ac:dyDescent="0.3">
      <c r="A29" s="279"/>
      <c r="B29" s="135"/>
      <c r="C29" s="149"/>
      <c r="D29" s="39" t="str">
        <f t="shared" ref="D29:AH29" si="38">IF(OR(WEEKDAY(D3,2)=6,WEEKDAY(D3,2)=7,WEEKDAY(D3,2)=5),"RH","")</f>
        <v/>
      </c>
      <c r="E29" s="39" t="str">
        <f t="shared" si="38"/>
        <v>RH</v>
      </c>
      <c r="F29" s="39" t="str">
        <f t="shared" si="38"/>
        <v>RH</v>
      </c>
      <c r="G29" s="39" t="str">
        <f t="shared" si="38"/>
        <v>RH</v>
      </c>
      <c r="H29" s="39" t="str">
        <f t="shared" si="38"/>
        <v/>
      </c>
      <c r="I29" s="39" t="str">
        <f t="shared" si="38"/>
        <v/>
      </c>
      <c r="J29" s="39" t="str">
        <f t="shared" si="38"/>
        <v/>
      </c>
      <c r="K29" s="39" t="str">
        <f t="shared" si="38"/>
        <v/>
      </c>
      <c r="L29" s="39" t="str">
        <f t="shared" si="38"/>
        <v>RH</v>
      </c>
      <c r="M29" s="39" t="str">
        <f t="shared" si="38"/>
        <v>RH</v>
      </c>
      <c r="N29" s="39" t="str">
        <f t="shared" si="38"/>
        <v>RH</v>
      </c>
      <c r="O29" s="39" t="str">
        <f t="shared" si="38"/>
        <v/>
      </c>
      <c r="P29" s="39" t="str">
        <f t="shared" si="38"/>
        <v/>
      </c>
      <c r="Q29" s="39" t="str">
        <f t="shared" si="38"/>
        <v/>
      </c>
      <c r="R29" s="39" t="str">
        <f t="shared" si="38"/>
        <v/>
      </c>
      <c r="S29" s="39" t="str">
        <f t="shared" si="38"/>
        <v>RH</v>
      </c>
      <c r="T29" s="39" t="str">
        <f t="shared" si="38"/>
        <v>RH</v>
      </c>
      <c r="U29" s="39" t="str">
        <f t="shared" si="38"/>
        <v>RH</v>
      </c>
      <c r="V29" s="39" t="str">
        <f t="shared" si="38"/>
        <v/>
      </c>
      <c r="W29" s="39" t="str">
        <f t="shared" si="38"/>
        <v/>
      </c>
      <c r="X29" s="39" t="str">
        <f t="shared" si="38"/>
        <v/>
      </c>
      <c r="Y29" s="39" t="str">
        <f t="shared" si="38"/>
        <v/>
      </c>
      <c r="Z29" s="39" t="str">
        <f t="shared" si="38"/>
        <v>RH</v>
      </c>
      <c r="AA29" s="39" t="str">
        <f t="shared" si="38"/>
        <v>RH</v>
      </c>
      <c r="AB29" s="39" t="str">
        <f t="shared" si="38"/>
        <v>RH</v>
      </c>
      <c r="AC29" s="39" t="str">
        <f t="shared" si="38"/>
        <v/>
      </c>
      <c r="AD29" s="39" t="str">
        <f t="shared" si="38"/>
        <v/>
      </c>
      <c r="AE29" s="39" t="str">
        <f t="shared" si="38"/>
        <v/>
      </c>
      <c r="AF29" s="39" t="str">
        <f t="shared" si="38"/>
        <v/>
      </c>
      <c r="AG29" s="39" t="str">
        <f t="shared" si="38"/>
        <v>RH</v>
      </c>
      <c r="AH29" s="144" t="str">
        <f t="shared" si="38"/>
        <v>RH</v>
      </c>
      <c r="AI29" s="123"/>
      <c r="AJ29" s="187">
        <f>COUNTIF(D29:AH29,"RTT")+'Sept 2020'!AI29</f>
        <v>0</v>
      </c>
      <c r="AK29" s="178">
        <f t="shared" si="12"/>
        <v>15</v>
      </c>
      <c r="AL29" s="92">
        <f>COUNTIF(D29:AH29,"CA")+'Sept 2020'!AK29</f>
        <v>0</v>
      </c>
      <c r="AM29" s="167">
        <f t="shared" si="13"/>
        <v>25</v>
      </c>
      <c r="AN29" s="310"/>
      <c r="AO29" s="92"/>
      <c r="AP29" s="81"/>
      <c r="AQ29" s="81">
        <f t="shared" si="33"/>
        <v>0</v>
      </c>
      <c r="AR29" s="95"/>
      <c r="AS29" s="77"/>
      <c r="AT29" s="64"/>
      <c r="AU29" s="64">
        <f t="shared" si="34"/>
        <v>0</v>
      </c>
      <c r="AV29" s="90"/>
      <c r="AW29" s="118">
        <f t="shared" ca="1" si="14"/>
        <v>0</v>
      </c>
      <c r="AX29" s="120">
        <f>COUNTIF(G29:AJ29,"RF")+'Sept 2020'!AW29</f>
        <v>0</v>
      </c>
      <c r="AY29" s="162">
        <f t="shared" ca="1" si="15"/>
        <v>0</v>
      </c>
      <c r="AZ29" s="92"/>
      <c r="BA29" s="81"/>
      <c r="BB29" s="81">
        <f t="shared" si="35"/>
        <v>0</v>
      </c>
      <c r="BC29" s="167"/>
    </row>
    <row r="30" spans="1:55" ht="12" customHeight="1" x14ac:dyDescent="0.25">
      <c r="A30" s="280" t="s">
        <v>45</v>
      </c>
      <c r="B30" s="135">
        <v>14</v>
      </c>
      <c r="C30" s="149"/>
      <c r="D30" s="39" t="str">
        <f t="shared" ref="D30:AH30" si="39">IF(OR(WEEKDAY(D3,2)=6,WEEKDAY(D3,2)=7,WEEKDAY(D3,2)=2),"RH","")</f>
        <v/>
      </c>
      <c r="E30" s="39" t="str">
        <f t="shared" si="39"/>
        <v/>
      </c>
      <c r="F30" s="39" t="str">
        <f t="shared" si="39"/>
        <v>RH</v>
      </c>
      <c r="G30" s="39" t="str">
        <f t="shared" si="39"/>
        <v>RH</v>
      </c>
      <c r="H30" s="39" t="str">
        <f t="shared" si="39"/>
        <v/>
      </c>
      <c r="I30" s="39" t="str">
        <f t="shared" si="39"/>
        <v>RH</v>
      </c>
      <c r="J30" s="39" t="str">
        <f t="shared" si="39"/>
        <v/>
      </c>
      <c r="K30" s="39" t="str">
        <f t="shared" si="39"/>
        <v/>
      </c>
      <c r="L30" s="39" t="str">
        <f t="shared" si="39"/>
        <v/>
      </c>
      <c r="M30" s="39" t="str">
        <f t="shared" si="39"/>
        <v>RH</v>
      </c>
      <c r="N30" s="39" t="str">
        <f t="shared" si="39"/>
        <v>RH</v>
      </c>
      <c r="O30" s="39" t="str">
        <f t="shared" si="39"/>
        <v/>
      </c>
      <c r="P30" s="39" t="str">
        <f t="shared" si="39"/>
        <v>RH</v>
      </c>
      <c r="Q30" s="39" t="str">
        <f t="shared" si="39"/>
        <v/>
      </c>
      <c r="R30" s="39" t="str">
        <f t="shared" si="39"/>
        <v/>
      </c>
      <c r="S30" s="39" t="str">
        <f t="shared" si="39"/>
        <v/>
      </c>
      <c r="T30" s="39" t="str">
        <f t="shared" si="39"/>
        <v>RH</v>
      </c>
      <c r="U30" s="39" t="str">
        <f t="shared" si="39"/>
        <v>RH</v>
      </c>
      <c r="V30" s="39" t="str">
        <f t="shared" si="39"/>
        <v/>
      </c>
      <c r="W30" s="39" t="str">
        <f t="shared" si="39"/>
        <v>RH</v>
      </c>
      <c r="X30" s="39" t="str">
        <f t="shared" si="39"/>
        <v/>
      </c>
      <c r="Y30" s="39" t="str">
        <f t="shared" si="39"/>
        <v/>
      </c>
      <c r="Z30" s="39" t="str">
        <f t="shared" si="39"/>
        <v/>
      </c>
      <c r="AA30" s="39" t="str">
        <f t="shared" si="39"/>
        <v>RH</v>
      </c>
      <c r="AB30" s="39" t="str">
        <f t="shared" si="39"/>
        <v>RH</v>
      </c>
      <c r="AC30" s="39" t="str">
        <f t="shared" si="39"/>
        <v/>
      </c>
      <c r="AD30" s="39" t="str">
        <f t="shared" si="39"/>
        <v>RH</v>
      </c>
      <c r="AE30" s="39" t="str">
        <f t="shared" si="39"/>
        <v/>
      </c>
      <c r="AF30" s="39" t="str">
        <f t="shared" si="39"/>
        <v/>
      </c>
      <c r="AG30" s="39" t="str">
        <f t="shared" si="39"/>
        <v/>
      </c>
      <c r="AH30" s="144" t="str">
        <f t="shared" si="39"/>
        <v>RH</v>
      </c>
      <c r="AI30" s="123"/>
      <c r="AJ30" s="187">
        <f>COUNTIF(D30:AH30,"RTT")+'Sept 2020'!AI30</f>
        <v>0</v>
      </c>
      <c r="AK30" s="178">
        <f t="shared" si="12"/>
        <v>15</v>
      </c>
      <c r="AL30" s="92">
        <f>COUNTIF(D30:AH30,"CA")+'Sept 2020'!AK30</f>
        <v>0</v>
      </c>
      <c r="AM30" s="167">
        <f t="shared" si="13"/>
        <v>25</v>
      </c>
      <c r="AN30" s="310"/>
      <c r="AO30" s="92"/>
      <c r="AP30" s="81"/>
      <c r="AQ30" s="81">
        <f t="shared" si="33"/>
        <v>0</v>
      </c>
      <c r="AR30" s="95"/>
      <c r="AS30" s="77"/>
      <c r="AT30" s="64"/>
      <c r="AU30" s="64">
        <f t="shared" si="34"/>
        <v>0</v>
      </c>
      <c r="AV30" s="90"/>
      <c r="AW30" s="118">
        <f t="shared" ca="1" si="14"/>
        <v>0</v>
      </c>
      <c r="AX30" s="120">
        <f>COUNTIF(G30:AJ30,"RF")+'Sept 2020'!AW30</f>
        <v>0</v>
      </c>
      <c r="AY30" s="162">
        <f t="shared" ca="1" si="15"/>
        <v>0</v>
      </c>
      <c r="AZ30" s="92"/>
      <c r="BA30" s="81"/>
      <c r="BB30" s="81">
        <f t="shared" si="35"/>
        <v>0</v>
      </c>
      <c r="BC30" s="167"/>
    </row>
    <row r="31" spans="1:55" ht="12" customHeight="1" x14ac:dyDescent="0.25">
      <c r="A31" s="280"/>
      <c r="B31" s="135">
        <v>15</v>
      </c>
      <c r="C31" s="145"/>
      <c r="D31" s="39" t="str">
        <f t="shared" ref="D31:AH31" si="40">IF(OR(WEEKDAY(D3,2)=6,WEEKDAY(D3,2)=7,WEEKDAY(D3,2)=5),"RH","")</f>
        <v/>
      </c>
      <c r="E31" s="39" t="str">
        <f t="shared" si="40"/>
        <v>RH</v>
      </c>
      <c r="F31" s="39" t="str">
        <f t="shared" si="40"/>
        <v>RH</v>
      </c>
      <c r="G31" s="39" t="str">
        <f t="shared" si="40"/>
        <v>RH</v>
      </c>
      <c r="H31" s="39" t="str">
        <f t="shared" si="40"/>
        <v/>
      </c>
      <c r="I31" s="39" t="str">
        <f t="shared" si="40"/>
        <v/>
      </c>
      <c r="J31" s="39" t="str">
        <f t="shared" si="40"/>
        <v/>
      </c>
      <c r="K31" s="39" t="str">
        <f t="shared" si="40"/>
        <v/>
      </c>
      <c r="L31" s="39" t="str">
        <f t="shared" si="40"/>
        <v>RH</v>
      </c>
      <c r="M31" s="39" t="str">
        <f t="shared" si="40"/>
        <v>RH</v>
      </c>
      <c r="N31" s="39" t="str">
        <f t="shared" si="40"/>
        <v>RH</v>
      </c>
      <c r="O31" s="39" t="str">
        <f t="shared" si="40"/>
        <v/>
      </c>
      <c r="P31" s="39" t="str">
        <f t="shared" si="40"/>
        <v/>
      </c>
      <c r="Q31" s="39" t="str">
        <f t="shared" si="40"/>
        <v/>
      </c>
      <c r="R31" s="39" t="str">
        <f t="shared" si="40"/>
        <v/>
      </c>
      <c r="S31" s="39" t="str">
        <f t="shared" si="40"/>
        <v>RH</v>
      </c>
      <c r="T31" s="39" t="str">
        <f t="shared" si="40"/>
        <v>RH</v>
      </c>
      <c r="U31" s="39" t="str">
        <f t="shared" si="40"/>
        <v>RH</v>
      </c>
      <c r="V31" s="39" t="str">
        <f t="shared" si="40"/>
        <v/>
      </c>
      <c r="W31" s="39" t="str">
        <f t="shared" si="40"/>
        <v/>
      </c>
      <c r="X31" s="39" t="str">
        <f t="shared" si="40"/>
        <v/>
      </c>
      <c r="Y31" s="39" t="str">
        <f t="shared" si="40"/>
        <v/>
      </c>
      <c r="Z31" s="39" t="str">
        <f t="shared" si="40"/>
        <v>RH</v>
      </c>
      <c r="AA31" s="39" t="str">
        <f t="shared" si="40"/>
        <v>RH</v>
      </c>
      <c r="AB31" s="39" t="str">
        <f t="shared" si="40"/>
        <v>RH</v>
      </c>
      <c r="AC31" s="39" t="str">
        <f t="shared" si="40"/>
        <v/>
      </c>
      <c r="AD31" s="39" t="str">
        <f t="shared" si="40"/>
        <v/>
      </c>
      <c r="AE31" s="39" t="str">
        <f t="shared" si="40"/>
        <v/>
      </c>
      <c r="AF31" s="39" t="str">
        <f t="shared" si="40"/>
        <v/>
      </c>
      <c r="AG31" s="39" t="str">
        <f t="shared" si="40"/>
        <v>RH</v>
      </c>
      <c r="AH31" s="144" t="str">
        <f t="shared" si="40"/>
        <v>RH</v>
      </c>
      <c r="AI31" s="123"/>
      <c r="AJ31" s="187">
        <f>COUNTIF(D31:AH31,"RTT")+'Sept 2020'!AI31</f>
        <v>0</v>
      </c>
      <c r="AK31" s="178">
        <f t="shared" si="12"/>
        <v>15</v>
      </c>
      <c r="AL31" s="92">
        <f>COUNTIF(D31:AH31,"CA")+'Sept 2020'!AK31</f>
        <v>0</v>
      </c>
      <c r="AM31" s="167">
        <f t="shared" si="13"/>
        <v>25</v>
      </c>
      <c r="AN31" s="310"/>
      <c r="AO31" s="92"/>
      <c r="AP31" s="81"/>
      <c r="AQ31" s="81">
        <f t="shared" si="33"/>
        <v>0</v>
      </c>
      <c r="AR31" s="95"/>
      <c r="AS31" s="77"/>
      <c r="AT31" s="64"/>
      <c r="AU31" s="64">
        <f t="shared" si="34"/>
        <v>0</v>
      </c>
      <c r="AV31" s="90"/>
      <c r="AW31" s="118">
        <f t="shared" ca="1" si="14"/>
        <v>0</v>
      </c>
      <c r="AX31" s="120">
        <f>COUNTIF(G31:AJ31,"RF")+'Sept 2020'!AW31</f>
        <v>0</v>
      </c>
      <c r="AY31" s="162">
        <f t="shared" ca="1" si="15"/>
        <v>0</v>
      </c>
      <c r="AZ31" s="92"/>
      <c r="BA31" s="81"/>
      <c r="BB31" s="81">
        <f t="shared" si="35"/>
        <v>0</v>
      </c>
      <c r="BC31" s="167"/>
    </row>
    <row r="32" spans="1:55" ht="12" customHeight="1" x14ac:dyDescent="0.25">
      <c r="A32" s="280"/>
      <c r="B32" s="135">
        <v>16</v>
      </c>
      <c r="C32" s="145"/>
      <c r="D32" s="39" t="str">
        <f t="shared" ref="D32:AH32" si="41">IF(OR(WEEKDAY(D3,2)=6,WEEKDAY(D3,2)=7,WEEKDAY(D3,2)=4),"RH","")</f>
        <v>RH</v>
      </c>
      <c r="E32" s="39" t="str">
        <f t="shared" si="41"/>
        <v/>
      </c>
      <c r="F32" s="39" t="str">
        <f t="shared" si="41"/>
        <v>RH</v>
      </c>
      <c r="G32" s="39" t="str">
        <f t="shared" si="41"/>
        <v>RH</v>
      </c>
      <c r="H32" s="39" t="str">
        <f t="shared" si="41"/>
        <v/>
      </c>
      <c r="I32" s="39" t="str">
        <f t="shared" si="41"/>
        <v/>
      </c>
      <c r="J32" s="39" t="str">
        <f t="shared" si="41"/>
        <v/>
      </c>
      <c r="K32" s="39" t="str">
        <f t="shared" si="41"/>
        <v>RH</v>
      </c>
      <c r="L32" s="39" t="str">
        <f t="shared" si="41"/>
        <v/>
      </c>
      <c r="M32" s="39" t="str">
        <f t="shared" si="41"/>
        <v>RH</v>
      </c>
      <c r="N32" s="39" t="str">
        <f t="shared" si="41"/>
        <v>RH</v>
      </c>
      <c r="O32" s="39" t="str">
        <f t="shared" si="41"/>
        <v/>
      </c>
      <c r="P32" s="39" t="str">
        <f t="shared" si="41"/>
        <v/>
      </c>
      <c r="Q32" s="39" t="str">
        <f t="shared" si="41"/>
        <v/>
      </c>
      <c r="R32" s="39" t="str">
        <f t="shared" si="41"/>
        <v>RH</v>
      </c>
      <c r="S32" s="39" t="str">
        <f t="shared" si="41"/>
        <v/>
      </c>
      <c r="T32" s="39" t="str">
        <f t="shared" si="41"/>
        <v>RH</v>
      </c>
      <c r="U32" s="39" t="str">
        <f t="shared" si="41"/>
        <v>RH</v>
      </c>
      <c r="V32" s="39" t="str">
        <f t="shared" si="41"/>
        <v/>
      </c>
      <c r="W32" s="39" t="str">
        <f t="shared" si="41"/>
        <v/>
      </c>
      <c r="X32" s="39" t="str">
        <f t="shared" si="41"/>
        <v/>
      </c>
      <c r="Y32" s="39" t="str">
        <f t="shared" si="41"/>
        <v>RH</v>
      </c>
      <c r="Z32" s="39" t="str">
        <f t="shared" si="41"/>
        <v/>
      </c>
      <c r="AA32" s="39" t="str">
        <f t="shared" si="41"/>
        <v>RH</v>
      </c>
      <c r="AB32" s="39" t="str">
        <f t="shared" si="41"/>
        <v>RH</v>
      </c>
      <c r="AC32" s="39" t="str">
        <f t="shared" si="41"/>
        <v/>
      </c>
      <c r="AD32" s="39" t="str">
        <f t="shared" si="41"/>
        <v/>
      </c>
      <c r="AE32" s="39" t="str">
        <f t="shared" si="41"/>
        <v/>
      </c>
      <c r="AF32" s="39" t="str">
        <f t="shared" si="41"/>
        <v>RH</v>
      </c>
      <c r="AG32" s="39" t="str">
        <f t="shared" si="41"/>
        <v/>
      </c>
      <c r="AH32" s="144" t="str">
        <f t="shared" si="41"/>
        <v>RH</v>
      </c>
      <c r="AI32" s="123"/>
      <c r="AJ32" s="187">
        <f>COUNTIF(D32:AH32,"RTT")+'Sept 2020'!AI32</f>
        <v>0</v>
      </c>
      <c r="AK32" s="178">
        <f t="shared" si="12"/>
        <v>15</v>
      </c>
      <c r="AL32" s="92">
        <f>COUNTIF(D32:AH32,"CA")+'Sept 2020'!AK32</f>
        <v>0</v>
      </c>
      <c r="AM32" s="167">
        <f t="shared" si="13"/>
        <v>25</v>
      </c>
      <c r="AN32" s="310"/>
      <c r="AO32" s="92"/>
      <c r="AP32" s="81"/>
      <c r="AQ32" s="81">
        <f t="shared" si="33"/>
        <v>0</v>
      </c>
      <c r="AR32" s="95"/>
      <c r="AS32" s="77"/>
      <c r="AT32" s="64"/>
      <c r="AU32" s="64">
        <f t="shared" si="34"/>
        <v>0</v>
      </c>
      <c r="AV32" s="90"/>
      <c r="AW32" s="118">
        <f t="shared" ca="1" si="14"/>
        <v>0</v>
      </c>
      <c r="AX32" s="120">
        <f>COUNTIF(G32:AJ32,"RF")+'Sept 2020'!AW32</f>
        <v>0</v>
      </c>
      <c r="AY32" s="162">
        <f t="shared" ca="1" si="15"/>
        <v>0</v>
      </c>
      <c r="AZ32" s="92"/>
      <c r="BA32" s="81"/>
      <c r="BB32" s="81">
        <f t="shared" si="35"/>
        <v>0</v>
      </c>
      <c r="BC32" s="167"/>
    </row>
    <row r="33" spans="1:55" s="6" customFormat="1" ht="12" customHeight="1" thickBot="1" x14ac:dyDescent="0.3">
      <c r="A33" s="281"/>
      <c r="B33" s="135">
        <v>17</v>
      </c>
      <c r="C33" s="145"/>
      <c r="D33" s="39" t="str">
        <f t="shared" ref="D33:AH33" si="42">IF(OR(WEEKDAY(D3,2)=6,WEEKDAY(D3,2)=7,WEEKDAY(D3,2)=2),"RH","")</f>
        <v/>
      </c>
      <c r="E33" s="39" t="str">
        <f t="shared" si="42"/>
        <v/>
      </c>
      <c r="F33" s="39" t="str">
        <f t="shared" si="42"/>
        <v>RH</v>
      </c>
      <c r="G33" s="39" t="str">
        <f t="shared" si="42"/>
        <v>RH</v>
      </c>
      <c r="H33" s="39" t="str">
        <f t="shared" si="42"/>
        <v/>
      </c>
      <c r="I33" s="39" t="str">
        <f t="shared" si="42"/>
        <v>RH</v>
      </c>
      <c r="J33" s="39" t="str">
        <f t="shared" si="42"/>
        <v/>
      </c>
      <c r="K33" s="39" t="str">
        <f t="shared" si="42"/>
        <v/>
      </c>
      <c r="L33" s="39" t="str">
        <f t="shared" si="42"/>
        <v/>
      </c>
      <c r="M33" s="39" t="str">
        <f t="shared" si="42"/>
        <v>RH</v>
      </c>
      <c r="N33" s="39" t="str">
        <f t="shared" si="42"/>
        <v>RH</v>
      </c>
      <c r="O33" s="39" t="str">
        <f t="shared" si="42"/>
        <v/>
      </c>
      <c r="P33" s="39" t="str">
        <f t="shared" si="42"/>
        <v>RH</v>
      </c>
      <c r="Q33" s="39" t="str">
        <f t="shared" si="42"/>
        <v/>
      </c>
      <c r="R33" s="39" t="str">
        <f t="shared" si="42"/>
        <v/>
      </c>
      <c r="S33" s="39" t="str">
        <f t="shared" si="42"/>
        <v/>
      </c>
      <c r="T33" s="39" t="str">
        <f t="shared" si="42"/>
        <v>RH</v>
      </c>
      <c r="U33" s="39" t="str">
        <f t="shared" si="42"/>
        <v>RH</v>
      </c>
      <c r="V33" s="39" t="str">
        <f t="shared" si="42"/>
        <v/>
      </c>
      <c r="W33" s="39" t="str">
        <f t="shared" si="42"/>
        <v>RH</v>
      </c>
      <c r="X33" s="39" t="str">
        <f t="shared" si="42"/>
        <v/>
      </c>
      <c r="Y33" s="39" t="str">
        <f t="shared" si="42"/>
        <v/>
      </c>
      <c r="Z33" s="39" t="str">
        <f t="shared" si="42"/>
        <v/>
      </c>
      <c r="AA33" s="39" t="str">
        <f t="shared" si="42"/>
        <v>RH</v>
      </c>
      <c r="AB33" s="39" t="str">
        <f t="shared" si="42"/>
        <v>RH</v>
      </c>
      <c r="AC33" s="39" t="str">
        <f t="shared" si="42"/>
        <v/>
      </c>
      <c r="AD33" s="39" t="str">
        <f t="shared" si="42"/>
        <v>RH</v>
      </c>
      <c r="AE33" s="39" t="str">
        <f t="shared" si="42"/>
        <v/>
      </c>
      <c r="AF33" s="39" t="str">
        <f t="shared" si="42"/>
        <v/>
      </c>
      <c r="AG33" s="39" t="str">
        <f t="shared" si="42"/>
        <v/>
      </c>
      <c r="AH33" s="144" t="str">
        <f t="shared" si="42"/>
        <v>RH</v>
      </c>
      <c r="AI33" s="123"/>
      <c r="AJ33" s="187">
        <f>COUNTIF(D33:AH33,"RTT")+'Sept 2020'!AI33</f>
        <v>0</v>
      </c>
      <c r="AK33" s="178">
        <f t="shared" si="12"/>
        <v>15</v>
      </c>
      <c r="AL33" s="92">
        <f>COUNTIF(D33:AH33,"CA")+'Sept 2020'!AK33</f>
        <v>0</v>
      </c>
      <c r="AM33" s="167">
        <f t="shared" si="13"/>
        <v>25</v>
      </c>
      <c r="AN33" s="310"/>
      <c r="AO33" s="92"/>
      <c r="AP33" s="81"/>
      <c r="AQ33" s="81">
        <f t="shared" si="33"/>
        <v>0</v>
      </c>
      <c r="AR33" s="95"/>
      <c r="AS33" s="77"/>
      <c r="AT33" s="64"/>
      <c r="AU33" s="64">
        <f t="shared" si="34"/>
        <v>0</v>
      </c>
      <c r="AV33" s="90"/>
      <c r="AW33" s="118">
        <f t="shared" ca="1" si="14"/>
        <v>0</v>
      </c>
      <c r="AX33" s="120">
        <f>COUNTIF(G33:AJ33,"RF")+'Sept 2020'!AW33</f>
        <v>0</v>
      </c>
      <c r="AY33" s="162">
        <f t="shared" ca="1" si="15"/>
        <v>0</v>
      </c>
      <c r="AZ33" s="92"/>
      <c r="BA33" s="81"/>
      <c r="BB33" s="81">
        <f t="shared" si="35"/>
        <v>0</v>
      </c>
      <c r="BC33" s="167"/>
    </row>
    <row r="34" spans="1:55" ht="1.5" customHeight="1" x14ac:dyDescent="0.25">
      <c r="A34" s="34"/>
      <c r="B34" s="135"/>
      <c r="C34" s="145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144"/>
      <c r="AI34" s="123"/>
      <c r="AJ34" s="187">
        <f>COUNTIF(D34:AH34,"RTT")+'Sept 2020'!AI34</f>
        <v>0</v>
      </c>
      <c r="AK34" s="178"/>
      <c r="AL34" s="92">
        <f>COUNTIF(D34:AH34,"CA")+'Sept 2020'!AK34</f>
        <v>0</v>
      </c>
      <c r="AM34" s="167"/>
      <c r="AN34" s="310"/>
      <c r="AO34" s="92"/>
      <c r="AP34" s="81"/>
      <c r="AQ34" s="81"/>
      <c r="AR34" s="95"/>
      <c r="AS34" s="77"/>
      <c r="AT34" s="64"/>
      <c r="AU34" s="64"/>
      <c r="AV34" s="90"/>
      <c r="AW34" s="118"/>
      <c r="AX34" s="120">
        <f>COUNTIF(G34:AJ34,"RF")+'Sept 2020'!AW34</f>
        <v>0</v>
      </c>
      <c r="AY34" s="163"/>
      <c r="AZ34" s="92"/>
      <c r="BA34" s="81"/>
      <c r="BB34" s="81"/>
      <c r="BC34" s="167"/>
    </row>
    <row r="35" spans="1:55" ht="12" customHeight="1" x14ac:dyDescent="0.25">
      <c r="A35" s="282" t="s">
        <v>46</v>
      </c>
      <c r="B35" s="132">
        <v>18</v>
      </c>
      <c r="C35" s="145"/>
      <c r="D35" s="39" t="str">
        <f>IF(OR(WEEKDAY(D3,2)=6,WEEKDAY(D3,2)=7,WEEKDAY(D3,2)=3),"RH","")</f>
        <v/>
      </c>
      <c r="E35" s="39" t="str">
        <f t="shared" ref="E35:AH35" si="43">IF(OR(WEEKDAY(E3,2)=6,WEEKDAY(E3,2)=7,WEEKDAY(E3,2)=3),"RH","")</f>
        <v/>
      </c>
      <c r="F35" s="39" t="str">
        <f t="shared" si="43"/>
        <v>RH</v>
      </c>
      <c r="G35" s="39" t="str">
        <f t="shared" si="43"/>
        <v>RH</v>
      </c>
      <c r="H35" s="39" t="str">
        <f t="shared" si="43"/>
        <v/>
      </c>
      <c r="I35" s="39" t="str">
        <f t="shared" si="43"/>
        <v/>
      </c>
      <c r="J35" s="39" t="str">
        <f t="shared" si="43"/>
        <v>RH</v>
      </c>
      <c r="K35" s="39" t="str">
        <f t="shared" si="43"/>
        <v/>
      </c>
      <c r="L35" s="39" t="str">
        <f t="shared" si="43"/>
        <v/>
      </c>
      <c r="M35" s="39" t="str">
        <f t="shared" si="43"/>
        <v>RH</v>
      </c>
      <c r="N35" s="39" t="str">
        <f t="shared" si="43"/>
        <v>RH</v>
      </c>
      <c r="O35" s="39" t="str">
        <f t="shared" si="43"/>
        <v/>
      </c>
      <c r="P35" s="39" t="str">
        <f t="shared" si="43"/>
        <v/>
      </c>
      <c r="Q35" s="39" t="str">
        <f t="shared" si="43"/>
        <v>RH</v>
      </c>
      <c r="R35" s="39" t="str">
        <f t="shared" si="43"/>
        <v/>
      </c>
      <c r="S35" s="39" t="str">
        <f t="shared" si="43"/>
        <v/>
      </c>
      <c r="T35" s="39" t="str">
        <f t="shared" si="43"/>
        <v>RH</v>
      </c>
      <c r="U35" s="39" t="str">
        <f t="shared" si="43"/>
        <v>RH</v>
      </c>
      <c r="V35" s="39" t="str">
        <f t="shared" si="43"/>
        <v/>
      </c>
      <c r="W35" s="39" t="str">
        <f t="shared" si="43"/>
        <v/>
      </c>
      <c r="X35" s="39" t="str">
        <f t="shared" si="43"/>
        <v>RH</v>
      </c>
      <c r="Y35" s="39" t="str">
        <f t="shared" si="43"/>
        <v/>
      </c>
      <c r="Z35" s="39" t="str">
        <f t="shared" si="43"/>
        <v/>
      </c>
      <c r="AA35" s="39" t="str">
        <f t="shared" si="43"/>
        <v>RH</v>
      </c>
      <c r="AB35" s="39" t="str">
        <f t="shared" si="43"/>
        <v>RH</v>
      </c>
      <c r="AC35" s="39" t="str">
        <f t="shared" si="43"/>
        <v/>
      </c>
      <c r="AD35" s="39" t="str">
        <f t="shared" si="43"/>
        <v/>
      </c>
      <c r="AE35" s="39" t="str">
        <f t="shared" si="43"/>
        <v>RH</v>
      </c>
      <c r="AF35" s="39" t="str">
        <f t="shared" si="43"/>
        <v/>
      </c>
      <c r="AG35" s="39" t="str">
        <f t="shared" si="43"/>
        <v/>
      </c>
      <c r="AH35" s="144" t="str">
        <f t="shared" si="43"/>
        <v>RH</v>
      </c>
      <c r="AI35" s="123"/>
      <c r="AJ35" s="187">
        <f>COUNTIF(D35:AH35,"RTT")+'Sept 2020'!AI35</f>
        <v>0</v>
      </c>
      <c r="AK35" s="178">
        <f>0 -(AJ35)</f>
        <v>0</v>
      </c>
      <c r="AL35" s="92">
        <f>COUNTIF(D35:AH35,"CA")+'Sept 2020'!AK35</f>
        <v>0</v>
      </c>
      <c r="AM35" s="167">
        <f t="shared" si="13"/>
        <v>25</v>
      </c>
      <c r="AN35" s="310"/>
      <c r="AO35" s="92"/>
      <c r="AP35" s="81"/>
      <c r="AQ35" s="81">
        <f>COUNTIF(E35:AF35,"HS")</f>
        <v>0</v>
      </c>
      <c r="AR35" s="95"/>
      <c r="AS35" s="77"/>
      <c r="AT35" s="64"/>
      <c r="AU35" s="64">
        <f>COUNTIF(G35:AH35,"jdf")</f>
        <v>0</v>
      </c>
      <c r="AV35" s="90"/>
      <c r="AW35" s="118">
        <f t="shared" ca="1" si="14"/>
        <v>0</v>
      </c>
      <c r="AX35" s="120">
        <f>COUNTIF(G35:AJ35,"RF")+'Sept 2020'!AW35</f>
        <v>0</v>
      </c>
      <c r="AY35" s="162">
        <f t="shared" ca="1" si="15"/>
        <v>0</v>
      </c>
      <c r="AZ35" s="92"/>
      <c r="BA35" s="81"/>
      <c r="BB35" s="81">
        <f>COUNTIF(K35:AL35,"FR")</f>
        <v>0</v>
      </c>
      <c r="BC35" s="167"/>
    </row>
    <row r="36" spans="1:55" ht="12" customHeight="1" x14ac:dyDescent="0.25">
      <c r="A36" s="282"/>
      <c r="B36" s="136">
        <v>19</v>
      </c>
      <c r="C36" s="151"/>
      <c r="D36" s="39" t="str">
        <f t="shared" ref="D36:AH36" si="44">IF(OR(WEEKDAY(D3,2)=6,WEEKDAY(D3,2)=7,WEEKDAY(D3,2)=5),"RH","")</f>
        <v/>
      </c>
      <c r="E36" s="39" t="str">
        <f t="shared" si="44"/>
        <v>RH</v>
      </c>
      <c r="F36" s="39" t="str">
        <f t="shared" si="44"/>
        <v>RH</v>
      </c>
      <c r="G36" s="39" t="str">
        <f t="shared" si="44"/>
        <v>RH</v>
      </c>
      <c r="H36" s="39" t="str">
        <f t="shared" si="44"/>
        <v/>
      </c>
      <c r="I36" s="39" t="str">
        <f t="shared" si="44"/>
        <v/>
      </c>
      <c r="J36" s="39" t="str">
        <f t="shared" si="44"/>
        <v/>
      </c>
      <c r="K36" s="39" t="str">
        <f t="shared" si="44"/>
        <v/>
      </c>
      <c r="L36" s="39" t="str">
        <f t="shared" si="44"/>
        <v>RH</v>
      </c>
      <c r="M36" s="39" t="str">
        <f t="shared" si="44"/>
        <v>RH</v>
      </c>
      <c r="N36" s="39" t="str">
        <f t="shared" si="44"/>
        <v>RH</v>
      </c>
      <c r="O36" s="39" t="str">
        <f t="shared" si="44"/>
        <v/>
      </c>
      <c r="P36" s="39" t="str">
        <f t="shared" si="44"/>
        <v/>
      </c>
      <c r="Q36" s="39" t="str">
        <f t="shared" si="44"/>
        <v/>
      </c>
      <c r="R36" s="39" t="str">
        <f t="shared" si="44"/>
        <v/>
      </c>
      <c r="S36" s="39" t="str">
        <f t="shared" si="44"/>
        <v>RH</v>
      </c>
      <c r="T36" s="39" t="str">
        <f t="shared" si="44"/>
        <v>RH</v>
      </c>
      <c r="U36" s="39" t="str">
        <f t="shared" si="44"/>
        <v>RH</v>
      </c>
      <c r="V36" s="39" t="str">
        <f t="shared" si="44"/>
        <v/>
      </c>
      <c r="W36" s="39" t="str">
        <f t="shared" si="44"/>
        <v/>
      </c>
      <c r="X36" s="39" t="str">
        <f t="shared" si="44"/>
        <v/>
      </c>
      <c r="Y36" s="39" t="str">
        <f t="shared" si="44"/>
        <v/>
      </c>
      <c r="Z36" s="39" t="str">
        <f t="shared" si="44"/>
        <v>RH</v>
      </c>
      <c r="AA36" s="39" t="str">
        <f t="shared" si="44"/>
        <v>RH</v>
      </c>
      <c r="AB36" s="39" t="str">
        <f t="shared" si="44"/>
        <v>RH</v>
      </c>
      <c r="AC36" s="39" t="str">
        <f t="shared" si="44"/>
        <v/>
      </c>
      <c r="AD36" s="39" t="str">
        <f t="shared" si="44"/>
        <v/>
      </c>
      <c r="AE36" s="39" t="str">
        <f t="shared" si="44"/>
        <v/>
      </c>
      <c r="AF36" s="39" t="str">
        <f t="shared" si="44"/>
        <v/>
      </c>
      <c r="AG36" s="39" t="str">
        <f t="shared" si="44"/>
        <v>RH</v>
      </c>
      <c r="AH36" s="144" t="str">
        <f t="shared" si="44"/>
        <v>RH</v>
      </c>
      <c r="AI36" s="123"/>
      <c r="AJ36" s="187">
        <f>COUNTIF(D36:AH36,"RTT")+'Sept 2020'!AI36</f>
        <v>0</v>
      </c>
      <c r="AK36" s="178">
        <f t="shared" si="12"/>
        <v>15</v>
      </c>
      <c r="AL36" s="92">
        <f>COUNTIF(D36:AH36,"CA")+'Sept 2020'!AK36</f>
        <v>0</v>
      </c>
      <c r="AM36" s="167">
        <f t="shared" si="13"/>
        <v>25</v>
      </c>
      <c r="AN36" s="310"/>
      <c r="AO36" s="92"/>
      <c r="AP36" s="81"/>
      <c r="AQ36" s="81">
        <f>COUNTIF(E36:AF36,"HS")</f>
        <v>0</v>
      </c>
      <c r="AR36" s="95"/>
      <c r="AS36" s="77"/>
      <c r="AT36" s="64"/>
      <c r="AU36" s="64">
        <f>COUNTIF(G36:AH36,"jdf")</f>
        <v>0</v>
      </c>
      <c r="AV36" s="90"/>
      <c r="AW36" s="118">
        <f t="shared" ca="1" si="14"/>
        <v>0</v>
      </c>
      <c r="AX36" s="120">
        <f>COUNTIF(G36:AJ36,"RF")+'Sept 2020'!AW36</f>
        <v>0</v>
      </c>
      <c r="AY36" s="162">
        <f t="shared" ca="1" si="15"/>
        <v>0</v>
      </c>
      <c r="AZ36" s="92"/>
      <c r="BA36" s="81"/>
      <c r="BB36" s="81">
        <f>COUNTIF(K36:AL36,"FR")</f>
        <v>0</v>
      </c>
      <c r="BC36" s="167"/>
    </row>
    <row r="37" spans="1:55" s="6" customFormat="1" ht="12" customHeight="1" x14ac:dyDescent="0.25">
      <c r="A37" s="282"/>
      <c r="B37" s="136"/>
      <c r="C37" s="145"/>
      <c r="D37" s="39" t="str">
        <f t="shared" ref="D37:AH37" si="45">IF(OR(WEEKDAY(D3,2)=6,WEEKDAY(D3,2)=7,WEEKDAY(D3,2)=1),"RH","")</f>
        <v/>
      </c>
      <c r="E37" s="39" t="str">
        <f t="shared" si="45"/>
        <v/>
      </c>
      <c r="F37" s="39" t="str">
        <f t="shared" si="45"/>
        <v>RH</v>
      </c>
      <c r="G37" s="39" t="str">
        <f t="shared" si="45"/>
        <v>RH</v>
      </c>
      <c r="H37" s="39" t="str">
        <f t="shared" si="45"/>
        <v>RH</v>
      </c>
      <c r="I37" s="39" t="str">
        <f t="shared" si="45"/>
        <v/>
      </c>
      <c r="J37" s="39" t="str">
        <f t="shared" si="45"/>
        <v/>
      </c>
      <c r="K37" s="39" t="str">
        <f t="shared" si="45"/>
        <v/>
      </c>
      <c r="L37" s="39" t="str">
        <f t="shared" si="45"/>
        <v/>
      </c>
      <c r="M37" s="39" t="str">
        <f t="shared" si="45"/>
        <v>RH</v>
      </c>
      <c r="N37" s="39" t="str">
        <f t="shared" si="45"/>
        <v>RH</v>
      </c>
      <c r="O37" s="39" t="str">
        <f t="shared" si="45"/>
        <v>RH</v>
      </c>
      <c r="P37" s="39" t="str">
        <f t="shared" si="45"/>
        <v/>
      </c>
      <c r="Q37" s="39" t="str">
        <f t="shared" si="45"/>
        <v/>
      </c>
      <c r="R37" s="39" t="str">
        <f t="shared" si="45"/>
        <v/>
      </c>
      <c r="S37" s="39" t="str">
        <f t="shared" si="45"/>
        <v/>
      </c>
      <c r="T37" s="39" t="str">
        <f t="shared" si="45"/>
        <v>RH</v>
      </c>
      <c r="U37" s="39" t="str">
        <f t="shared" si="45"/>
        <v>RH</v>
      </c>
      <c r="V37" s="39" t="str">
        <f t="shared" si="45"/>
        <v>RH</v>
      </c>
      <c r="W37" s="39" t="str">
        <f t="shared" si="45"/>
        <v/>
      </c>
      <c r="X37" s="39" t="str">
        <f t="shared" si="45"/>
        <v/>
      </c>
      <c r="Y37" s="39" t="str">
        <f t="shared" si="45"/>
        <v/>
      </c>
      <c r="Z37" s="39" t="str">
        <f t="shared" si="45"/>
        <v/>
      </c>
      <c r="AA37" s="39" t="str">
        <f t="shared" si="45"/>
        <v>RH</v>
      </c>
      <c r="AB37" s="39" t="str">
        <f t="shared" si="45"/>
        <v>RH</v>
      </c>
      <c r="AC37" s="39" t="str">
        <f t="shared" si="45"/>
        <v>RH</v>
      </c>
      <c r="AD37" s="39" t="str">
        <f t="shared" si="45"/>
        <v/>
      </c>
      <c r="AE37" s="39" t="str">
        <f t="shared" si="45"/>
        <v/>
      </c>
      <c r="AF37" s="39" t="str">
        <f t="shared" si="45"/>
        <v/>
      </c>
      <c r="AG37" s="39" t="str">
        <f t="shared" si="45"/>
        <v/>
      </c>
      <c r="AH37" s="144" t="str">
        <f t="shared" si="45"/>
        <v>RH</v>
      </c>
      <c r="AI37" s="123"/>
      <c r="AJ37" s="187">
        <f>COUNTIF(D37:AH37,"RTT")+'Sept 2020'!AI37</f>
        <v>0</v>
      </c>
      <c r="AK37" s="178">
        <f t="shared" si="12"/>
        <v>15</v>
      </c>
      <c r="AL37" s="92">
        <f>COUNTIF(D37:AH37,"CA")+'Sept 2020'!AK37</f>
        <v>0</v>
      </c>
      <c r="AM37" s="167">
        <f t="shared" si="13"/>
        <v>25</v>
      </c>
      <c r="AN37" s="310"/>
      <c r="AO37" s="92"/>
      <c r="AP37" s="81"/>
      <c r="AQ37" s="81">
        <f>COUNTIF(E37:AF37,"HS")</f>
        <v>0</v>
      </c>
      <c r="AR37" s="95"/>
      <c r="AS37" s="77"/>
      <c r="AT37" s="64"/>
      <c r="AU37" s="64">
        <f>COUNTIF(G37:AH37,"jdf")</f>
        <v>0</v>
      </c>
      <c r="AV37" s="90"/>
      <c r="AW37" s="118">
        <f t="shared" ca="1" si="14"/>
        <v>0</v>
      </c>
      <c r="AX37" s="120">
        <f>COUNTIF(G37:AJ37,"RF")+'Sept 2020'!AW37</f>
        <v>0</v>
      </c>
      <c r="AY37" s="162">
        <f t="shared" ca="1" si="15"/>
        <v>0</v>
      </c>
      <c r="AZ37" s="92"/>
      <c r="BA37" s="81"/>
      <c r="BB37" s="81">
        <f>COUNTIF(K37:AL37,"FR")</f>
        <v>0</v>
      </c>
      <c r="BC37" s="167"/>
    </row>
    <row r="38" spans="1:55" s="6" customFormat="1" ht="12" customHeight="1" thickBot="1" x14ac:dyDescent="0.3">
      <c r="A38" s="283"/>
      <c r="B38" s="132"/>
      <c r="C38" s="145"/>
      <c r="D38" s="39" t="str">
        <f t="shared" ref="D38:AH38" si="46">IF(OR(WEEKDAY(D3,2)=6,WEEKDAY(D3,2)=7,WEEKDAY(D3,2)=1),"RH","")</f>
        <v/>
      </c>
      <c r="E38" s="39" t="str">
        <f t="shared" si="46"/>
        <v/>
      </c>
      <c r="F38" s="39" t="str">
        <f t="shared" si="46"/>
        <v>RH</v>
      </c>
      <c r="G38" s="39" t="str">
        <f t="shared" si="46"/>
        <v>RH</v>
      </c>
      <c r="H38" s="39" t="str">
        <f t="shared" si="46"/>
        <v>RH</v>
      </c>
      <c r="I38" s="39" t="str">
        <f t="shared" si="46"/>
        <v/>
      </c>
      <c r="J38" s="39" t="str">
        <f t="shared" si="46"/>
        <v/>
      </c>
      <c r="K38" s="39" t="str">
        <f t="shared" si="46"/>
        <v/>
      </c>
      <c r="L38" s="39" t="str">
        <f t="shared" si="46"/>
        <v/>
      </c>
      <c r="M38" s="39" t="str">
        <f t="shared" si="46"/>
        <v>RH</v>
      </c>
      <c r="N38" s="39" t="str">
        <f t="shared" si="46"/>
        <v>RH</v>
      </c>
      <c r="O38" s="39" t="str">
        <f t="shared" si="46"/>
        <v>RH</v>
      </c>
      <c r="P38" s="39" t="str">
        <f t="shared" si="46"/>
        <v/>
      </c>
      <c r="Q38" s="39" t="str">
        <f t="shared" si="46"/>
        <v/>
      </c>
      <c r="R38" s="39" t="str">
        <f t="shared" si="46"/>
        <v/>
      </c>
      <c r="S38" s="39" t="str">
        <f t="shared" si="46"/>
        <v/>
      </c>
      <c r="T38" s="39" t="str">
        <f t="shared" si="46"/>
        <v>RH</v>
      </c>
      <c r="U38" s="39" t="str">
        <f t="shared" si="46"/>
        <v>RH</v>
      </c>
      <c r="V38" s="39" t="str">
        <f t="shared" si="46"/>
        <v>RH</v>
      </c>
      <c r="W38" s="39" t="str">
        <f t="shared" si="46"/>
        <v/>
      </c>
      <c r="X38" s="39" t="str">
        <f t="shared" si="46"/>
        <v/>
      </c>
      <c r="Y38" s="39" t="str">
        <f t="shared" si="46"/>
        <v/>
      </c>
      <c r="Z38" s="39" t="str">
        <f t="shared" si="46"/>
        <v/>
      </c>
      <c r="AA38" s="39" t="str">
        <f t="shared" si="46"/>
        <v>RH</v>
      </c>
      <c r="AB38" s="39" t="str">
        <f t="shared" si="46"/>
        <v>RH</v>
      </c>
      <c r="AC38" s="39" t="str">
        <f t="shared" si="46"/>
        <v>RH</v>
      </c>
      <c r="AD38" s="39" t="str">
        <f t="shared" si="46"/>
        <v/>
      </c>
      <c r="AE38" s="39" t="str">
        <f t="shared" si="46"/>
        <v/>
      </c>
      <c r="AF38" s="39" t="str">
        <f t="shared" si="46"/>
        <v/>
      </c>
      <c r="AG38" s="39" t="str">
        <f t="shared" si="46"/>
        <v/>
      </c>
      <c r="AH38" s="144" t="str">
        <f t="shared" si="46"/>
        <v>RH</v>
      </c>
      <c r="AI38" s="123"/>
      <c r="AJ38" s="187">
        <f>COUNTIF(D38:AH38,"RTT")+'Sept 2020'!AI38</f>
        <v>0</v>
      </c>
      <c r="AK38" s="178">
        <f t="shared" si="12"/>
        <v>15</v>
      </c>
      <c r="AL38" s="92">
        <f>COUNTIF(D38:AH38,"CA")+'Sept 2020'!AK38</f>
        <v>0</v>
      </c>
      <c r="AM38" s="167">
        <f t="shared" si="13"/>
        <v>25</v>
      </c>
      <c r="AN38" s="310"/>
      <c r="AO38" s="92"/>
      <c r="AP38" s="81"/>
      <c r="AQ38" s="81">
        <f>COUNTIF(E38:AF38,"HS")</f>
        <v>0</v>
      </c>
      <c r="AR38" s="95"/>
      <c r="AS38" s="77"/>
      <c r="AT38" s="64"/>
      <c r="AU38" s="64">
        <f>COUNTIF(G38:AH38,"jdf")</f>
        <v>0</v>
      </c>
      <c r="AV38" s="90"/>
      <c r="AW38" s="118">
        <f ca="1">jaunesNum(B38:AH38)</f>
        <v>0</v>
      </c>
      <c r="AX38" s="120">
        <f>COUNTIF(G38:AJ38,"RF")+'Sept 2020'!AW38</f>
        <v>0</v>
      </c>
      <c r="AY38" s="162">
        <f t="shared" ca="1" si="15"/>
        <v>0</v>
      </c>
      <c r="AZ38" s="92"/>
      <c r="BA38" s="81"/>
      <c r="BB38" s="81">
        <f>COUNTIF(K38:AL38,"FR")</f>
        <v>0</v>
      </c>
      <c r="BC38" s="167"/>
    </row>
    <row r="39" spans="1:55" ht="2.25" customHeight="1" x14ac:dyDescent="0.25">
      <c r="A39" s="174"/>
      <c r="B39" s="132"/>
      <c r="C39" s="145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144"/>
      <c r="AI39" s="123"/>
      <c r="AJ39" s="187">
        <f>COUNTIF(D39:AH39,"RTT")+'Sept 2020'!AI39</f>
        <v>0</v>
      </c>
      <c r="AK39" s="178"/>
      <c r="AL39" s="92">
        <f>COUNTIF(D39:AH39,"CA")+'Sept 2020'!AK39</f>
        <v>0</v>
      </c>
      <c r="AM39" s="167"/>
      <c r="AN39" s="310"/>
      <c r="AO39" s="92"/>
      <c r="AP39" s="81"/>
      <c r="AQ39" s="81"/>
      <c r="AR39" s="95"/>
      <c r="AS39" s="77"/>
      <c r="AT39" s="64"/>
      <c r="AU39" s="64"/>
      <c r="AV39" s="90"/>
      <c r="AW39" s="118"/>
      <c r="AX39" s="120">
        <f>COUNTIF(G39:AJ39,"RF")+'Sept 2020'!AW39</f>
        <v>0</v>
      </c>
      <c r="AY39" s="163"/>
      <c r="AZ39" s="92"/>
      <c r="BA39" s="81"/>
      <c r="BB39" s="81"/>
      <c r="BC39" s="167"/>
    </row>
    <row r="40" spans="1:55" ht="12" customHeight="1" thickBot="1" x14ac:dyDescent="0.3">
      <c r="A40" s="35" t="s">
        <v>47</v>
      </c>
      <c r="B40" s="43">
        <v>20</v>
      </c>
      <c r="C40" s="145"/>
      <c r="D40" s="39">
        <v>20</v>
      </c>
      <c r="E40" s="39">
        <v>20</v>
      </c>
      <c r="F40" s="39" t="s">
        <v>56</v>
      </c>
      <c r="G40" s="39" t="s">
        <v>56</v>
      </c>
      <c r="H40" s="39">
        <v>20</v>
      </c>
      <c r="I40" s="39">
        <v>20</v>
      </c>
      <c r="J40" s="39">
        <v>20</v>
      </c>
      <c r="K40" s="39">
        <v>20</v>
      </c>
      <c r="L40" s="39">
        <v>20</v>
      </c>
      <c r="M40" s="39" t="s">
        <v>56</v>
      </c>
      <c r="N40" s="39" t="s">
        <v>56</v>
      </c>
      <c r="O40" s="39">
        <v>20</v>
      </c>
      <c r="P40" s="39">
        <v>20</v>
      </c>
      <c r="Q40" s="39">
        <v>20</v>
      </c>
      <c r="R40" s="39">
        <v>20</v>
      </c>
      <c r="S40" s="39">
        <v>20</v>
      </c>
      <c r="T40" s="39" t="s">
        <v>56</v>
      </c>
      <c r="U40" s="39" t="s">
        <v>56</v>
      </c>
      <c r="V40" s="39">
        <v>20</v>
      </c>
      <c r="W40" s="39">
        <v>20</v>
      </c>
      <c r="X40" s="39">
        <v>20</v>
      </c>
      <c r="Y40" s="39">
        <v>20</v>
      </c>
      <c r="Z40" s="39">
        <v>20</v>
      </c>
      <c r="AA40" s="39" t="s">
        <v>56</v>
      </c>
      <c r="AB40" s="39" t="s">
        <v>56</v>
      </c>
      <c r="AC40" s="39">
        <v>20</v>
      </c>
      <c r="AD40" s="39">
        <v>20</v>
      </c>
      <c r="AE40" s="39">
        <v>20</v>
      </c>
      <c r="AF40" s="39">
        <v>20</v>
      </c>
      <c r="AG40" s="39">
        <v>20</v>
      </c>
      <c r="AH40" s="144" t="s">
        <v>56</v>
      </c>
      <c r="AI40" s="123"/>
      <c r="AJ40" s="187">
        <f>COUNTIF(D40:AH40,"RTT")+'Sept 2020'!AI40</f>
        <v>0</v>
      </c>
      <c r="AK40" s="178">
        <f t="shared" si="12"/>
        <v>15</v>
      </c>
      <c r="AL40" s="92">
        <f>COUNTIF(D40:AH40,"CA")+'Sept 2020'!AK40</f>
        <v>0</v>
      </c>
      <c r="AM40" s="167">
        <f t="shared" si="13"/>
        <v>25</v>
      </c>
      <c r="AN40" s="310"/>
      <c r="AO40" s="92"/>
      <c r="AP40" s="81"/>
      <c r="AQ40" s="81">
        <f t="shared" ref="AQ40:AQ45" si="47">COUNTIF(E40:AF40,"HS")</f>
        <v>0</v>
      </c>
      <c r="AR40" s="95"/>
      <c r="AS40" s="77"/>
      <c r="AT40" s="64"/>
      <c r="AU40" s="64">
        <f t="shared" ref="AU40:AU45" si="48">COUNTIF(G40:AH40,"jdf")</f>
        <v>0</v>
      </c>
      <c r="AV40" s="90"/>
      <c r="AW40" s="118">
        <f t="shared" ca="1" si="14"/>
        <v>0</v>
      </c>
      <c r="AX40" s="120">
        <f>COUNTIF(G40:AJ40,"RF")+'Sept 2020'!AW40</f>
        <v>0</v>
      </c>
      <c r="AY40" s="162">
        <f t="shared" ca="1" si="15"/>
        <v>0</v>
      </c>
      <c r="AZ40" s="92"/>
      <c r="BA40" s="81"/>
      <c r="BB40" s="81">
        <f t="shared" ref="BB40:BB45" si="49">COUNTIF(K40:AL40,"FR")</f>
        <v>0</v>
      </c>
      <c r="BC40" s="167"/>
    </row>
    <row r="41" spans="1:55" ht="12" customHeight="1" x14ac:dyDescent="0.25">
      <c r="A41" s="284" t="s">
        <v>48</v>
      </c>
      <c r="B41" s="132">
        <v>21</v>
      </c>
      <c r="C41" s="145"/>
      <c r="D41" s="39">
        <v>21</v>
      </c>
      <c r="E41" s="39">
        <v>21</v>
      </c>
      <c r="F41" s="39" t="s">
        <v>56</v>
      </c>
      <c r="G41" s="39" t="s">
        <v>56</v>
      </c>
      <c r="H41" s="39">
        <v>21</v>
      </c>
      <c r="I41" s="39">
        <v>21</v>
      </c>
      <c r="J41" s="39">
        <v>21</v>
      </c>
      <c r="K41" s="39">
        <v>21</v>
      </c>
      <c r="L41" s="39">
        <v>21</v>
      </c>
      <c r="M41" s="39" t="s">
        <v>56</v>
      </c>
      <c r="N41" s="39" t="s">
        <v>56</v>
      </c>
      <c r="O41" s="39">
        <v>21</v>
      </c>
      <c r="P41" s="39">
        <v>21</v>
      </c>
      <c r="Q41" s="39">
        <v>21</v>
      </c>
      <c r="R41" s="39">
        <v>21</v>
      </c>
      <c r="S41" s="39">
        <v>21</v>
      </c>
      <c r="T41" s="39" t="s">
        <v>56</v>
      </c>
      <c r="U41" s="39" t="s">
        <v>56</v>
      </c>
      <c r="V41" s="39">
        <v>21</v>
      </c>
      <c r="W41" s="39">
        <v>21</v>
      </c>
      <c r="X41" s="39">
        <v>21</v>
      </c>
      <c r="Y41" s="39">
        <v>21</v>
      </c>
      <c r="Z41" s="39">
        <v>21</v>
      </c>
      <c r="AA41" s="39" t="s">
        <v>56</v>
      </c>
      <c r="AB41" s="39" t="s">
        <v>56</v>
      </c>
      <c r="AC41" s="39">
        <v>21</v>
      </c>
      <c r="AD41" s="39">
        <v>21</v>
      </c>
      <c r="AE41" s="39">
        <v>21</v>
      </c>
      <c r="AF41" s="39">
        <v>21</v>
      </c>
      <c r="AG41" s="39">
        <v>21</v>
      </c>
      <c r="AH41" s="144" t="s">
        <v>56</v>
      </c>
      <c r="AI41" s="123"/>
      <c r="AJ41" s="187">
        <f>COUNTIF(D41:AH41,"RTT")+'Sept 2020'!AI41</f>
        <v>0</v>
      </c>
      <c r="AK41" s="178">
        <f t="shared" si="12"/>
        <v>15</v>
      </c>
      <c r="AL41" s="92">
        <f>COUNTIF(D41:AH41,"CA")+'Sept 2020'!AK41</f>
        <v>0</v>
      </c>
      <c r="AM41" s="167">
        <f t="shared" si="13"/>
        <v>25</v>
      </c>
      <c r="AN41" s="310"/>
      <c r="AO41" s="92"/>
      <c r="AP41" s="81"/>
      <c r="AQ41" s="81">
        <f t="shared" si="47"/>
        <v>0</v>
      </c>
      <c r="AR41" s="95"/>
      <c r="AS41" s="77"/>
      <c r="AT41" s="64"/>
      <c r="AU41" s="64">
        <f t="shared" si="48"/>
        <v>0</v>
      </c>
      <c r="AV41" s="90"/>
      <c r="AW41" s="118">
        <f t="shared" ca="1" si="14"/>
        <v>0</v>
      </c>
      <c r="AX41" s="120">
        <f>COUNTIF(G41:AJ41,"RF")+'Sept 2020'!AW41</f>
        <v>0</v>
      </c>
      <c r="AY41" s="162">
        <f t="shared" ca="1" si="15"/>
        <v>0</v>
      </c>
      <c r="AZ41" s="92"/>
      <c r="BA41" s="81"/>
      <c r="BB41" s="81">
        <f t="shared" si="49"/>
        <v>0</v>
      </c>
      <c r="BC41" s="167"/>
    </row>
    <row r="42" spans="1:55" s="6" customFormat="1" ht="12" customHeight="1" x14ac:dyDescent="0.25">
      <c r="A42" s="285"/>
      <c r="B42" s="132">
        <v>22</v>
      </c>
      <c r="C42" s="145"/>
      <c r="D42" s="39">
        <v>22</v>
      </c>
      <c r="E42" s="39">
        <v>22</v>
      </c>
      <c r="F42" s="39" t="s">
        <v>56</v>
      </c>
      <c r="G42" s="39" t="s">
        <v>56</v>
      </c>
      <c r="H42" s="39">
        <v>22</v>
      </c>
      <c r="I42" s="39">
        <v>22</v>
      </c>
      <c r="J42" s="39">
        <v>22</v>
      </c>
      <c r="K42" s="39">
        <v>22</v>
      </c>
      <c r="L42" s="39">
        <v>22</v>
      </c>
      <c r="M42" s="39" t="s">
        <v>56</v>
      </c>
      <c r="N42" s="39" t="s">
        <v>56</v>
      </c>
      <c r="O42" s="39">
        <v>22</v>
      </c>
      <c r="P42" s="39">
        <v>22</v>
      </c>
      <c r="Q42" s="39">
        <v>22</v>
      </c>
      <c r="R42" s="39">
        <v>22</v>
      </c>
      <c r="S42" s="39">
        <v>22</v>
      </c>
      <c r="T42" s="39" t="s">
        <v>56</v>
      </c>
      <c r="U42" s="39" t="s">
        <v>56</v>
      </c>
      <c r="V42" s="39">
        <v>22</v>
      </c>
      <c r="W42" s="39">
        <v>22</v>
      </c>
      <c r="X42" s="39">
        <v>22</v>
      </c>
      <c r="Y42" s="39">
        <v>22</v>
      </c>
      <c r="Z42" s="39">
        <v>22</v>
      </c>
      <c r="AA42" s="39" t="s">
        <v>56</v>
      </c>
      <c r="AB42" s="39" t="s">
        <v>56</v>
      </c>
      <c r="AC42" s="39">
        <v>22</v>
      </c>
      <c r="AD42" s="39">
        <v>22</v>
      </c>
      <c r="AE42" s="39">
        <v>22</v>
      </c>
      <c r="AF42" s="39">
        <v>22</v>
      </c>
      <c r="AG42" s="39">
        <v>22</v>
      </c>
      <c r="AH42" s="144" t="s">
        <v>56</v>
      </c>
      <c r="AI42" s="123"/>
      <c r="AJ42" s="187">
        <f>COUNTIF(D42:AH42,"RTT")+'Sept 2020'!AI42</f>
        <v>0</v>
      </c>
      <c r="AK42" s="178">
        <f t="shared" si="12"/>
        <v>15</v>
      </c>
      <c r="AL42" s="92">
        <f>COUNTIF(D42:AH42,"CA")+'Sept 2020'!AK42</f>
        <v>0</v>
      </c>
      <c r="AM42" s="167">
        <f t="shared" si="13"/>
        <v>25</v>
      </c>
      <c r="AN42" s="310"/>
      <c r="AO42" s="92"/>
      <c r="AP42" s="81"/>
      <c r="AQ42" s="81">
        <f t="shared" si="47"/>
        <v>0</v>
      </c>
      <c r="AR42" s="95"/>
      <c r="AS42" s="77"/>
      <c r="AT42" s="64"/>
      <c r="AU42" s="64">
        <f t="shared" si="48"/>
        <v>0</v>
      </c>
      <c r="AV42" s="90"/>
      <c r="AW42" s="118">
        <f t="shared" ca="1" si="14"/>
        <v>0</v>
      </c>
      <c r="AX42" s="120">
        <f>COUNTIF(G42:AJ42,"RF")+'Sept 2020'!AW42</f>
        <v>0</v>
      </c>
      <c r="AY42" s="162">
        <f t="shared" ca="1" si="15"/>
        <v>0</v>
      </c>
      <c r="AZ42" s="92"/>
      <c r="BA42" s="81"/>
      <c r="BB42" s="81">
        <f t="shared" si="49"/>
        <v>0</v>
      </c>
      <c r="BC42" s="167"/>
    </row>
    <row r="43" spans="1:55" ht="1.5" customHeight="1" x14ac:dyDescent="0.25">
      <c r="A43" s="14"/>
      <c r="B43" s="132"/>
      <c r="C43" s="145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144"/>
      <c r="AI43" s="123"/>
      <c r="AJ43" s="187">
        <f>COUNTIF(D43:AH43,"RTT")+'Sept 2020'!AI43</f>
        <v>0</v>
      </c>
      <c r="AK43" s="178">
        <f t="shared" si="12"/>
        <v>15</v>
      </c>
      <c r="AL43" s="92">
        <f>COUNTIF(D43:AH43,"CA")+'Sept 2020'!AK43</f>
        <v>0</v>
      </c>
      <c r="AM43" s="167">
        <f t="shared" si="13"/>
        <v>25</v>
      </c>
      <c r="AN43" s="310"/>
      <c r="AO43" s="92"/>
      <c r="AP43" s="81"/>
      <c r="AQ43" s="81">
        <f t="shared" si="47"/>
        <v>0</v>
      </c>
      <c r="AR43" s="95"/>
      <c r="AS43" s="77"/>
      <c r="AT43" s="64"/>
      <c r="AU43" s="64">
        <f t="shared" si="48"/>
        <v>0</v>
      </c>
      <c r="AV43" s="90"/>
      <c r="AW43" s="118"/>
      <c r="AX43" s="120">
        <f>COUNTIF(G43:AJ43,"RF")+'Sept 2020'!AW43</f>
        <v>0</v>
      </c>
      <c r="AY43" s="163"/>
      <c r="AZ43" s="92"/>
      <c r="BA43" s="81"/>
      <c r="BB43" s="81">
        <f t="shared" si="49"/>
        <v>0</v>
      </c>
      <c r="BC43" s="167"/>
    </row>
    <row r="44" spans="1:55" ht="12" customHeight="1" x14ac:dyDescent="0.25">
      <c r="A44" s="36" t="s">
        <v>49</v>
      </c>
      <c r="B44" s="133">
        <v>23</v>
      </c>
      <c r="C44" s="145"/>
      <c r="D44" s="39">
        <v>23</v>
      </c>
      <c r="E44" s="39">
        <v>23</v>
      </c>
      <c r="F44" s="39" t="s">
        <v>56</v>
      </c>
      <c r="G44" s="39" t="s">
        <v>56</v>
      </c>
      <c r="H44" s="39">
        <v>23</v>
      </c>
      <c r="I44" s="39">
        <v>23</v>
      </c>
      <c r="J44" s="39">
        <v>23</v>
      </c>
      <c r="K44" s="39">
        <v>23</v>
      </c>
      <c r="L44" s="39">
        <v>23</v>
      </c>
      <c r="M44" s="39" t="s">
        <v>56</v>
      </c>
      <c r="N44" s="39" t="s">
        <v>56</v>
      </c>
      <c r="O44" s="39">
        <v>23</v>
      </c>
      <c r="P44" s="39">
        <v>23</v>
      </c>
      <c r="Q44" s="39">
        <v>23</v>
      </c>
      <c r="R44" s="39">
        <v>23</v>
      </c>
      <c r="S44" s="39">
        <v>23</v>
      </c>
      <c r="T44" s="39" t="s">
        <v>56</v>
      </c>
      <c r="U44" s="39" t="s">
        <v>56</v>
      </c>
      <c r="V44" s="39">
        <v>23</v>
      </c>
      <c r="W44" s="39">
        <v>23</v>
      </c>
      <c r="X44" s="39">
        <v>23</v>
      </c>
      <c r="Y44" s="39">
        <v>23</v>
      </c>
      <c r="Z44" s="39">
        <v>23</v>
      </c>
      <c r="AA44" s="39" t="s">
        <v>56</v>
      </c>
      <c r="AB44" s="39" t="s">
        <v>56</v>
      </c>
      <c r="AC44" s="39">
        <v>23</v>
      </c>
      <c r="AD44" s="39">
        <v>23</v>
      </c>
      <c r="AE44" s="39">
        <v>23</v>
      </c>
      <c r="AF44" s="39">
        <v>23</v>
      </c>
      <c r="AG44" s="39">
        <v>23</v>
      </c>
      <c r="AH44" s="144" t="s">
        <v>56</v>
      </c>
      <c r="AI44" s="123"/>
      <c r="AJ44" s="187">
        <f>COUNTIF(D44:AH44,"RTT")+'Sept 2020'!AI44</f>
        <v>0</v>
      </c>
      <c r="AK44" s="178">
        <f t="shared" si="12"/>
        <v>15</v>
      </c>
      <c r="AL44" s="92">
        <f>COUNTIF(D44:AH44,"CA")+'Sept 2020'!AK44</f>
        <v>0</v>
      </c>
      <c r="AM44" s="167">
        <f t="shared" si="13"/>
        <v>25</v>
      </c>
      <c r="AN44" s="310"/>
      <c r="AO44" s="92"/>
      <c r="AP44" s="81"/>
      <c r="AQ44" s="81">
        <f t="shared" si="47"/>
        <v>0</v>
      </c>
      <c r="AR44" s="95"/>
      <c r="AS44" s="77"/>
      <c r="AT44" s="64"/>
      <c r="AU44" s="64">
        <f t="shared" si="48"/>
        <v>0</v>
      </c>
      <c r="AV44" s="90"/>
      <c r="AW44" s="118">
        <f t="shared" ca="1" si="14"/>
        <v>0</v>
      </c>
      <c r="AX44" s="120">
        <f>COUNTIF(G44:AJ44,"RF")+'Sept 2020'!AW44</f>
        <v>0</v>
      </c>
      <c r="AY44" s="162">
        <f t="shared" ca="1" si="15"/>
        <v>0</v>
      </c>
      <c r="AZ44" s="92"/>
      <c r="BA44" s="81"/>
      <c r="BB44" s="81">
        <f t="shared" si="49"/>
        <v>0</v>
      </c>
      <c r="BC44" s="167"/>
    </row>
    <row r="45" spans="1:55" s="6" customFormat="1" ht="12" customHeight="1" x14ac:dyDescent="0.25">
      <c r="A45" s="37" t="s">
        <v>50</v>
      </c>
      <c r="B45" s="137">
        <v>24</v>
      </c>
      <c r="C45" s="145"/>
      <c r="D45" s="39" t="str">
        <f t="shared" ref="D45" si="50">IF(OR(WEEKDAY(D3,2)=6,WEEKDAY(D3,2)=7),"RH","")</f>
        <v/>
      </c>
      <c r="E45" s="39" t="str">
        <f t="shared" ref="E45:AH45" si="51">IF(OR(WEEKDAY(E3,2)=6,WEEKDAY(E3,2)=7),"RH","")</f>
        <v/>
      </c>
      <c r="F45" s="39" t="str">
        <f t="shared" ref="F45:G45" si="52">IF(OR(WEEKDAY(F3,2)=6,WEEKDAY(F3,2)=7),"RH","")</f>
        <v>RH</v>
      </c>
      <c r="G45" s="39" t="str">
        <f t="shared" si="52"/>
        <v>RH</v>
      </c>
      <c r="H45" s="39" t="str">
        <f t="shared" si="51"/>
        <v/>
      </c>
      <c r="I45" s="39" t="str">
        <f t="shared" si="51"/>
        <v/>
      </c>
      <c r="J45" s="39" t="str">
        <f t="shared" ref="J45:K45" si="53">IF(OR(WEEKDAY(J3,2)=6,WEEKDAY(J3,2)=7),"RH","")</f>
        <v/>
      </c>
      <c r="K45" s="39" t="str">
        <f t="shared" si="53"/>
        <v/>
      </c>
      <c r="L45" s="39" t="str">
        <f t="shared" si="51"/>
        <v/>
      </c>
      <c r="M45" s="39" t="str">
        <f t="shared" ref="M45:N45" si="54">IF(OR(WEEKDAY(M3,2)=6,WEEKDAY(M3,2)=7),"RH","")</f>
        <v>RH</v>
      </c>
      <c r="N45" s="39" t="str">
        <f t="shared" si="54"/>
        <v>RH</v>
      </c>
      <c r="O45" s="39" t="str">
        <f t="shared" si="51"/>
        <v/>
      </c>
      <c r="P45" s="39" t="str">
        <f t="shared" si="51"/>
        <v/>
      </c>
      <c r="Q45" s="39" t="str">
        <f t="shared" ref="Q45:R45" si="55">IF(OR(WEEKDAY(Q3,2)=6,WEEKDAY(Q3,2)=7),"RH","")</f>
        <v/>
      </c>
      <c r="R45" s="39" t="str">
        <f t="shared" si="55"/>
        <v/>
      </c>
      <c r="S45" s="39" t="str">
        <f t="shared" si="51"/>
        <v/>
      </c>
      <c r="T45" s="39" t="str">
        <f t="shared" ref="T45:U45" si="56">IF(OR(WEEKDAY(T3,2)=6,WEEKDAY(T3,2)=7),"RH","")</f>
        <v>RH</v>
      </c>
      <c r="U45" s="39" t="str">
        <f t="shared" si="56"/>
        <v>RH</v>
      </c>
      <c r="V45" s="39" t="str">
        <f t="shared" si="51"/>
        <v/>
      </c>
      <c r="W45" s="39" t="str">
        <f t="shared" si="51"/>
        <v/>
      </c>
      <c r="X45" s="39" t="str">
        <f t="shared" ref="X45:Y45" si="57">IF(OR(WEEKDAY(X3,2)=6,WEEKDAY(X3,2)=7),"RH","")</f>
        <v/>
      </c>
      <c r="Y45" s="39" t="str">
        <f t="shared" si="57"/>
        <v/>
      </c>
      <c r="Z45" s="39" t="str">
        <f t="shared" si="51"/>
        <v/>
      </c>
      <c r="AA45" s="39" t="str">
        <f t="shared" ref="AA45:AB45" si="58">IF(OR(WEEKDAY(AA3,2)=6,WEEKDAY(AA3,2)=7),"RH","")</f>
        <v>RH</v>
      </c>
      <c r="AB45" s="39" t="str">
        <f t="shared" si="58"/>
        <v>RH</v>
      </c>
      <c r="AC45" s="39" t="str">
        <f t="shared" si="51"/>
        <v/>
      </c>
      <c r="AD45" s="39" t="str">
        <f t="shared" si="51"/>
        <v/>
      </c>
      <c r="AE45" s="39" t="str">
        <f t="shared" ref="AE45:AF45" si="59">IF(OR(WEEKDAY(AE3,2)=6,WEEKDAY(AE3,2)=7),"RH","")</f>
        <v/>
      </c>
      <c r="AF45" s="39" t="str">
        <f t="shared" si="59"/>
        <v/>
      </c>
      <c r="AG45" s="39" t="str">
        <f t="shared" si="51"/>
        <v/>
      </c>
      <c r="AH45" s="144" t="str">
        <f t="shared" si="51"/>
        <v>RH</v>
      </c>
      <c r="AI45" s="123"/>
      <c r="AJ45" s="187">
        <f>COUNTIF(D45:AH45,"RTT")+'Sept 2020'!AI45</f>
        <v>0</v>
      </c>
      <c r="AK45" s="178">
        <f t="shared" si="12"/>
        <v>15</v>
      </c>
      <c r="AL45" s="92">
        <f>COUNTIF(D45:AH45,"CA")+'Sept 2020'!AK45</f>
        <v>0</v>
      </c>
      <c r="AM45" s="167">
        <f t="shared" si="13"/>
        <v>25</v>
      </c>
      <c r="AN45" s="310"/>
      <c r="AO45" s="92"/>
      <c r="AP45" s="81"/>
      <c r="AQ45" s="81">
        <f t="shared" si="47"/>
        <v>0</v>
      </c>
      <c r="AR45" s="95"/>
      <c r="AS45" s="77"/>
      <c r="AT45" s="64"/>
      <c r="AU45" s="64">
        <f t="shared" si="48"/>
        <v>0</v>
      </c>
      <c r="AV45" s="90"/>
      <c r="AW45" s="118">
        <f t="shared" ca="1" si="14"/>
        <v>0</v>
      </c>
      <c r="AX45" s="120">
        <f>COUNTIF(G45:AJ45,"RF")+'Sept 2020'!AW45</f>
        <v>0</v>
      </c>
      <c r="AY45" s="162">
        <f t="shared" ca="1" si="15"/>
        <v>0</v>
      </c>
      <c r="AZ45" s="92"/>
      <c r="BA45" s="81"/>
      <c r="BB45" s="81">
        <f t="shared" si="49"/>
        <v>0</v>
      </c>
      <c r="BC45" s="167"/>
    </row>
    <row r="46" spans="1:55" s="5" customFormat="1" ht="2.25" customHeight="1" x14ac:dyDescent="0.25">
      <c r="A46" s="15"/>
      <c r="B46" s="138"/>
      <c r="C46" s="145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144"/>
      <c r="AI46" s="123"/>
      <c r="AJ46" s="187">
        <f>COUNTIF(D46:AH46,"RTT")+'Sept 2020'!AI46</f>
        <v>0</v>
      </c>
      <c r="AK46" s="178"/>
      <c r="AL46" s="92">
        <f>COUNTIF(D46:AH46,"CA")+'Sept 2020'!AK46</f>
        <v>0</v>
      </c>
      <c r="AM46" s="167"/>
      <c r="AN46" s="310"/>
      <c r="AO46" s="92"/>
      <c r="AP46" s="81"/>
      <c r="AQ46" s="81"/>
      <c r="AR46" s="95"/>
      <c r="AS46" s="77"/>
      <c r="AT46" s="64"/>
      <c r="AU46" s="64"/>
      <c r="AV46" s="90"/>
      <c r="AW46" s="118"/>
      <c r="AX46" s="120">
        <f>COUNTIF(G46:AJ46,"RF")+'Sept 2020'!AW46</f>
        <v>0</v>
      </c>
      <c r="AY46" s="163"/>
      <c r="AZ46" s="92"/>
      <c r="BA46" s="81"/>
      <c r="BB46" s="81"/>
      <c r="BC46" s="167"/>
    </row>
    <row r="47" spans="1:55" ht="12" customHeight="1" x14ac:dyDescent="0.25">
      <c r="A47" s="286" t="s">
        <v>51</v>
      </c>
      <c r="B47" s="139">
        <v>25</v>
      </c>
      <c r="C47" s="152"/>
      <c r="D47" s="39">
        <v>25</v>
      </c>
      <c r="E47" s="39">
        <v>25</v>
      </c>
      <c r="F47" s="39" t="s">
        <v>56</v>
      </c>
      <c r="G47" s="39" t="s">
        <v>56</v>
      </c>
      <c r="H47" s="39">
        <v>25</v>
      </c>
      <c r="I47" s="39">
        <v>25</v>
      </c>
      <c r="J47" s="39">
        <v>25</v>
      </c>
      <c r="K47" s="39">
        <v>25</v>
      </c>
      <c r="L47" s="39">
        <v>25</v>
      </c>
      <c r="M47" s="39" t="s">
        <v>56</v>
      </c>
      <c r="N47" s="39" t="s">
        <v>56</v>
      </c>
      <c r="O47" s="39">
        <v>25</v>
      </c>
      <c r="P47" s="39">
        <v>25</v>
      </c>
      <c r="Q47" s="39">
        <v>25</v>
      </c>
      <c r="R47" s="39">
        <v>25</v>
      </c>
      <c r="S47" s="39">
        <v>25</v>
      </c>
      <c r="T47" s="39" t="s">
        <v>56</v>
      </c>
      <c r="U47" s="39" t="s">
        <v>56</v>
      </c>
      <c r="V47" s="39">
        <v>25</v>
      </c>
      <c r="W47" s="39">
        <v>25</v>
      </c>
      <c r="X47" s="39">
        <v>25</v>
      </c>
      <c r="Y47" s="39">
        <v>25</v>
      </c>
      <c r="Z47" s="39">
        <v>25</v>
      </c>
      <c r="AA47" s="39" t="s">
        <v>56</v>
      </c>
      <c r="AB47" s="39" t="s">
        <v>56</v>
      </c>
      <c r="AC47" s="39">
        <v>25</v>
      </c>
      <c r="AD47" s="39">
        <v>25</v>
      </c>
      <c r="AE47" s="39">
        <v>25</v>
      </c>
      <c r="AF47" s="39">
        <v>25</v>
      </c>
      <c r="AG47" s="39">
        <v>25</v>
      </c>
      <c r="AH47" s="144" t="s">
        <v>56</v>
      </c>
      <c r="AI47" s="123"/>
      <c r="AJ47" s="187">
        <f>COUNTIF(D47:AH47,"RTT")+'Sept 2020'!AI47</f>
        <v>0</v>
      </c>
      <c r="AK47" s="178">
        <f>0 -(AJ47)</f>
        <v>0</v>
      </c>
      <c r="AL47" s="92">
        <f>COUNTIF(D47:AH47,"CA")+'Sept 2020'!AK47</f>
        <v>0</v>
      </c>
      <c r="AM47" s="167">
        <f t="shared" si="13"/>
        <v>25</v>
      </c>
      <c r="AN47" s="310"/>
      <c r="AO47" s="92"/>
      <c r="AP47" s="81"/>
      <c r="AQ47" s="81">
        <f>COUNTIF(E47:AF47,"HS")</f>
        <v>0</v>
      </c>
      <c r="AR47" s="95"/>
      <c r="AS47" s="77"/>
      <c r="AT47" s="64"/>
      <c r="AU47" s="64">
        <f>COUNTIF(G47:AH47,"jdf")</f>
        <v>0</v>
      </c>
      <c r="AV47" s="90"/>
      <c r="AW47" s="118">
        <f t="shared" ca="1" si="14"/>
        <v>0</v>
      </c>
      <c r="AX47" s="120">
        <f>COUNTIF(G47:AJ47,"RF")+'Sept 2020'!AW47</f>
        <v>0</v>
      </c>
      <c r="AY47" s="162">
        <f t="shared" ca="1" si="15"/>
        <v>0</v>
      </c>
      <c r="AZ47" s="92"/>
      <c r="BA47" s="81"/>
      <c r="BB47" s="81">
        <f>COUNTIF(K47:AL47,"FR")</f>
        <v>0</v>
      </c>
      <c r="BC47" s="167"/>
    </row>
    <row r="48" spans="1:55" ht="12" customHeight="1" x14ac:dyDescent="0.25">
      <c r="A48" s="287"/>
      <c r="B48" s="139">
        <v>26</v>
      </c>
      <c r="C48" s="153"/>
      <c r="D48" s="39">
        <v>26</v>
      </c>
      <c r="E48" s="39">
        <v>26</v>
      </c>
      <c r="F48" s="39" t="s">
        <v>56</v>
      </c>
      <c r="G48" s="39" t="s">
        <v>56</v>
      </c>
      <c r="H48" s="39">
        <v>26</v>
      </c>
      <c r="I48" s="39">
        <v>26</v>
      </c>
      <c r="J48" s="39">
        <v>26</v>
      </c>
      <c r="K48" s="39">
        <v>26</v>
      </c>
      <c r="L48" s="39">
        <v>26</v>
      </c>
      <c r="M48" s="39" t="s">
        <v>56</v>
      </c>
      <c r="N48" s="39" t="s">
        <v>56</v>
      </c>
      <c r="O48" s="39">
        <v>26</v>
      </c>
      <c r="P48" s="39">
        <v>26</v>
      </c>
      <c r="Q48" s="39">
        <v>26</v>
      </c>
      <c r="R48" s="39">
        <v>26</v>
      </c>
      <c r="S48" s="39">
        <v>26</v>
      </c>
      <c r="T48" s="39" t="s">
        <v>56</v>
      </c>
      <c r="U48" s="39" t="s">
        <v>56</v>
      </c>
      <c r="V48" s="39">
        <v>26</v>
      </c>
      <c r="W48" s="39">
        <v>26</v>
      </c>
      <c r="X48" s="39">
        <v>26</v>
      </c>
      <c r="Y48" s="39">
        <v>26</v>
      </c>
      <c r="Z48" s="39">
        <v>26</v>
      </c>
      <c r="AA48" s="39" t="s">
        <v>56</v>
      </c>
      <c r="AB48" s="39" t="s">
        <v>56</v>
      </c>
      <c r="AC48" s="39">
        <v>26</v>
      </c>
      <c r="AD48" s="39">
        <v>26</v>
      </c>
      <c r="AE48" s="39">
        <v>26</v>
      </c>
      <c r="AF48" s="39">
        <v>26</v>
      </c>
      <c r="AG48" s="39">
        <v>26</v>
      </c>
      <c r="AH48" s="144" t="s">
        <v>56</v>
      </c>
      <c r="AI48" s="123"/>
      <c r="AJ48" s="187">
        <f>COUNTIF(D48:AH48,"RTT")+'Sept 2020'!AI48</f>
        <v>0</v>
      </c>
      <c r="AK48" s="178">
        <f>0 -(AJ48)</f>
        <v>0</v>
      </c>
      <c r="AL48" s="92">
        <f>COUNTIF(D48:AH48,"CA")+'Sept 2020'!AK48</f>
        <v>0</v>
      </c>
      <c r="AM48" s="167">
        <f t="shared" si="13"/>
        <v>25</v>
      </c>
      <c r="AN48" s="310"/>
      <c r="AO48" s="92"/>
      <c r="AP48" s="81"/>
      <c r="AQ48" s="81">
        <f>COUNTIF(E48:AF48,"HS")</f>
        <v>0</v>
      </c>
      <c r="AR48" s="95"/>
      <c r="AS48" s="77"/>
      <c r="AT48" s="64"/>
      <c r="AU48" s="64">
        <f>COUNTIF(G48:AH48,"jdf")</f>
        <v>0</v>
      </c>
      <c r="AV48" s="90"/>
      <c r="AW48" s="118">
        <f t="shared" ca="1" si="14"/>
        <v>0</v>
      </c>
      <c r="AX48" s="120">
        <f>COUNTIF(G48:AJ48,"RF")+'Sept 2020'!AW48</f>
        <v>0</v>
      </c>
      <c r="AY48" s="162">
        <f t="shared" ca="1" si="15"/>
        <v>0</v>
      </c>
      <c r="AZ48" s="92"/>
      <c r="BA48" s="81"/>
      <c r="BB48" s="81">
        <f>COUNTIF(K48:AL48,"FR")</f>
        <v>0</v>
      </c>
      <c r="BC48" s="167"/>
    </row>
    <row r="49" spans="1:55" ht="12" customHeight="1" x14ac:dyDescent="0.25">
      <c r="A49" s="287"/>
      <c r="B49" s="139">
        <v>27</v>
      </c>
      <c r="C49" s="150"/>
      <c r="D49" s="39" t="str">
        <f t="shared" ref="D49:AH49" si="60">IF(OR(WEEKDAY(D3,2)=6,WEEKDAY(D3,2)=7,WEEKDAY(D3,2)=3),"RH","")</f>
        <v/>
      </c>
      <c r="E49" s="39" t="str">
        <f t="shared" si="60"/>
        <v/>
      </c>
      <c r="F49" s="39" t="str">
        <f t="shared" si="60"/>
        <v>RH</v>
      </c>
      <c r="G49" s="39" t="str">
        <f t="shared" si="60"/>
        <v>RH</v>
      </c>
      <c r="H49" s="39" t="str">
        <f t="shared" si="60"/>
        <v/>
      </c>
      <c r="I49" s="39" t="str">
        <f t="shared" si="60"/>
        <v/>
      </c>
      <c r="J49" s="39" t="str">
        <f t="shared" si="60"/>
        <v>RH</v>
      </c>
      <c r="K49" s="39" t="str">
        <f t="shared" si="60"/>
        <v/>
      </c>
      <c r="L49" s="39" t="str">
        <f t="shared" si="60"/>
        <v/>
      </c>
      <c r="M49" s="39" t="str">
        <f t="shared" si="60"/>
        <v>RH</v>
      </c>
      <c r="N49" s="39" t="str">
        <f t="shared" si="60"/>
        <v>RH</v>
      </c>
      <c r="O49" s="39" t="str">
        <f t="shared" si="60"/>
        <v/>
      </c>
      <c r="P49" s="39" t="str">
        <f t="shared" si="60"/>
        <v/>
      </c>
      <c r="Q49" s="39" t="str">
        <f t="shared" si="60"/>
        <v>RH</v>
      </c>
      <c r="R49" s="39" t="str">
        <f t="shared" si="60"/>
        <v/>
      </c>
      <c r="S49" s="39" t="str">
        <f t="shared" si="60"/>
        <v/>
      </c>
      <c r="T49" s="39" t="str">
        <f t="shared" si="60"/>
        <v>RH</v>
      </c>
      <c r="U49" s="39" t="str">
        <f t="shared" si="60"/>
        <v>RH</v>
      </c>
      <c r="V49" s="39" t="str">
        <f t="shared" si="60"/>
        <v/>
      </c>
      <c r="W49" s="39" t="str">
        <f t="shared" si="60"/>
        <v/>
      </c>
      <c r="X49" s="39" t="str">
        <f t="shared" si="60"/>
        <v>RH</v>
      </c>
      <c r="Y49" s="39" t="str">
        <f t="shared" si="60"/>
        <v/>
      </c>
      <c r="Z49" s="39" t="str">
        <f t="shared" si="60"/>
        <v/>
      </c>
      <c r="AA49" s="39" t="str">
        <f t="shared" si="60"/>
        <v>RH</v>
      </c>
      <c r="AB49" s="39" t="str">
        <f t="shared" si="60"/>
        <v>RH</v>
      </c>
      <c r="AC49" s="39" t="str">
        <f t="shared" si="60"/>
        <v/>
      </c>
      <c r="AD49" s="39" t="str">
        <f t="shared" si="60"/>
        <v/>
      </c>
      <c r="AE49" s="39" t="str">
        <f t="shared" si="60"/>
        <v>RH</v>
      </c>
      <c r="AF49" s="39" t="str">
        <f t="shared" si="60"/>
        <v/>
      </c>
      <c r="AG49" s="39" t="str">
        <f t="shared" si="60"/>
        <v/>
      </c>
      <c r="AH49" s="144" t="str">
        <f t="shared" si="60"/>
        <v>RH</v>
      </c>
      <c r="AI49" s="123"/>
      <c r="AJ49" s="187">
        <f>COUNTIF(D49:AH49,"RTT")+'Sept 2020'!AI49</f>
        <v>0</v>
      </c>
      <c r="AK49" s="178">
        <f t="shared" si="12"/>
        <v>15</v>
      </c>
      <c r="AL49" s="92">
        <f>COUNTIF(D49:AH49,"CA")+'Sept 2020'!AK49</f>
        <v>0</v>
      </c>
      <c r="AM49" s="167">
        <f t="shared" si="13"/>
        <v>25</v>
      </c>
      <c r="AN49" s="310"/>
      <c r="AO49" s="92"/>
      <c r="AP49" s="81"/>
      <c r="AQ49" s="81">
        <f>COUNTIF(E49:AF49,"HS")</f>
        <v>0</v>
      </c>
      <c r="AR49" s="95"/>
      <c r="AS49" s="77"/>
      <c r="AT49" s="64"/>
      <c r="AU49" s="64">
        <f>COUNTIF(G49:AH49,"jdf")</f>
        <v>0</v>
      </c>
      <c r="AV49" s="90"/>
      <c r="AW49" s="118">
        <f ca="1">jaunesNum(B49:AH49)</f>
        <v>0</v>
      </c>
      <c r="AX49" s="120">
        <f>COUNTIF(G49:AJ49,"RF")+'Sept 2020'!AW49</f>
        <v>0</v>
      </c>
      <c r="AY49" s="162">
        <f t="shared" ca="1" si="15"/>
        <v>0</v>
      </c>
      <c r="AZ49" s="92"/>
      <c r="BA49" s="81"/>
      <c r="BB49" s="81">
        <f>COUNTIF(K49:AL49,"FR")</f>
        <v>0</v>
      </c>
      <c r="BC49" s="167"/>
    </row>
    <row r="50" spans="1:55" ht="12" customHeight="1" thickBot="1" x14ac:dyDescent="0.3">
      <c r="A50" s="287"/>
      <c r="B50" s="139"/>
      <c r="C50" s="150"/>
      <c r="D50" s="39" t="str">
        <f t="shared" ref="D50:AH50" si="61">IF(OR(WEEKDAY(D3,2)=6,WEEKDAY(D3,2)=7,WEEKDAY(D3,2)=4),"RH","")</f>
        <v>RH</v>
      </c>
      <c r="E50" s="39" t="str">
        <f t="shared" si="61"/>
        <v/>
      </c>
      <c r="F50" s="39" t="str">
        <f t="shared" si="61"/>
        <v>RH</v>
      </c>
      <c r="G50" s="39" t="str">
        <f t="shared" si="61"/>
        <v>RH</v>
      </c>
      <c r="H50" s="39" t="str">
        <f t="shared" si="61"/>
        <v/>
      </c>
      <c r="I50" s="39" t="str">
        <f t="shared" si="61"/>
        <v/>
      </c>
      <c r="J50" s="39" t="str">
        <f t="shared" si="61"/>
        <v/>
      </c>
      <c r="K50" s="39" t="str">
        <f t="shared" si="61"/>
        <v>RH</v>
      </c>
      <c r="L50" s="39" t="str">
        <f t="shared" si="61"/>
        <v/>
      </c>
      <c r="M50" s="39" t="str">
        <f t="shared" si="61"/>
        <v>RH</v>
      </c>
      <c r="N50" s="39" t="str">
        <f t="shared" si="61"/>
        <v>RH</v>
      </c>
      <c r="O50" s="39" t="str">
        <f t="shared" si="61"/>
        <v/>
      </c>
      <c r="P50" s="39" t="str">
        <f t="shared" si="61"/>
        <v/>
      </c>
      <c r="Q50" s="39" t="str">
        <f t="shared" si="61"/>
        <v/>
      </c>
      <c r="R50" s="39" t="str">
        <f t="shared" si="61"/>
        <v>RH</v>
      </c>
      <c r="S50" s="39" t="str">
        <f t="shared" si="61"/>
        <v/>
      </c>
      <c r="T50" s="39" t="str">
        <f t="shared" si="61"/>
        <v>RH</v>
      </c>
      <c r="U50" s="39" t="str">
        <f t="shared" si="61"/>
        <v>RH</v>
      </c>
      <c r="V50" s="39" t="str">
        <f t="shared" si="61"/>
        <v/>
      </c>
      <c r="W50" s="39" t="str">
        <f t="shared" si="61"/>
        <v/>
      </c>
      <c r="X50" s="39" t="str">
        <f t="shared" si="61"/>
        <v/>
      </c>
      <c r="Y50" s="39" t="str">
        <f t="shared" si="61"/>
        <v>RH</v>
      </c>
      <c r="Z50" s="39" t="str">
        <f t="shared" si="61"/>
        <v/>
      </c>
      <c r="AA50" s="39" t="str">
        <f t="shared" si="61"/>
        <v>RH</v>
      </c>
      <c r="AB50" s="39" t="str">
        <f t="shared" si="61"/>
        <v>RH</v>
      </c>
      <c r="AC50" s="39" t="str">
        <f t="shared" si="61"/>
        <v/>
      </c>
      <c r="AD50" s="39" t="str">
        <f t="shared" si="61"/>
        <v/>
      </c>
      <c r="AE50" s="39" t="str">
        <f t="shared" si="61"/>
        <v/>
      </c>
      <c r="AF50" s="39" t="str">
        <f t="shared" si="61"/>
        <v>RH</v>
      </c>
      <c r="AG50" s="39" t="str">
        <f t="shared" si="61"/>
        <v/>
      </c>
      <c r="AH50" s="144" t="str">
        <f t="shared" si="61"/>
        <v>RH</v>
      </c>
      <c r="AI50" s="123"/>
      <c r="AJ50" s="187">
        <f>COUNTIF(D50:AH50,"RTT")+'Sept 2020'!AI50</f>
        <v>0</v>
      </c>
      <c r="AK50" s="179">
        <f t="shared" si="12"/>
        <v>15</v>
      </c>
      <c r="AL50" s="92">
        <f>COUNTIF(D50:AH50,"CA")+'Sept 2020'!AK50</f>
        <v>0</v>
      </c>
      <c r="AM50" s="181">
        <f t="shared" si="13"/>
        <v>25</v>
      </c>
      <c r="AN50" s="311"/>
      <c r="AO50" s="83"/>
      <c r="AP50" s="85"/>
      <c r="AQ50" s="85">
        <f>COUNTIF(E50:AF50,"HS")</f>
        <v>0</v>
      </c>
      <c r="AR50" s="96"/>
      <c r="AS50" s="67"/>
      <c r="AT50" s="68"/>
      <c r="AU50" s="68">
        <f>COUNTIF(G50:AH50,"jdf")</f>
        <v>0</v>
      </c>
      <c r="AV50" s="91"/>
      <c r="AW50" s="159">
        <f t="shared" ca="1" si="14"/>
        <v>0</v>
      </c>
      <c r="AX50" s="120">
        <f>COUNTIF(G50:AJ50,"RF")+'Sept 2020'!AW50</f>
        <v>0</v>
      </c>
      <c r="AY50" s="164">
        <f t="shared" ca="1" si="15"/>
        <v>0</v>
      </c>
      <c r="AZ50" s="83"/>
      <c r="BA50" s="85"/>
      <c r="BB50" s="85">
        <f>COUNTIF(K50:AL50,"FR")</f>
        <v>0</v>
      </c>
      <c r="BC50" s="168"/>
    </row>
    <row r="51" spans="1:55" ht="17.25" customHeight="1" thickBot="1" x14ac:dyDescent="0.3">
      <c r="A51" s="263" t="s">
        <v>0</v>
      </c>
      <c r="B51" s="304"/>
      <c r="C51" s="154"/>
      <c r="D51" s="56">
        <f>COUNT(D5:D50)</f>
        <v>14</v>
      </c>
      <c r="E51" s="56">
        <f t="shared" ref="E51:AH51" si="62">COUNT(E5:E50)</f>
        <v>14</v>
      </c>
      <c r="F51" s="56">
        <f t="shared" si="62"/>
        <v>0</v>
      </c>
      <c r="G51" s="56">
        <f t="shared" si="62"/>
        <v>0</v>
      </c>
      <c r="H51" s="56">
        <f t="shared" si="62"/>
        <v>14</v>
      </c>
      <c r="I51" s="56">
        <f t="shared" si="62"/>
        <v>14</v>
      </c>
      <c r="J51" s="56">
        <f t="shared" si="62"/>
        <v>14</v>
      </c>
      <c r="K51" s="56">
        <f t="shared" si="62"/>
        <v>14</v>
      </c>
      <c r="L51" s="56">
        <f t="shared" si="62"/>
        <v>14</v>
      </c>
      <c r="M51" s="56">
        <f t="shared" si="62"/>
        <v>0</v>
      </c>
      <c r="N51" s="56">
        <f t="shared" si="62"/>
        <v>0</v>
      </c>
      <c r="O51" s="56">
        <f t="shared" si="62"/>
        <v>14</v>
      </c>
      <c r="P51" s="56">
        <f t="shared" si="62"/>
        <v>14</v>
      </c>
      <c r="Q51" s="56">
        <f t="shared" si="62"/>
        <v>14</v>
      </c>
      <c r="R51" s="56">
        <f t="shared" si="62"/>
        <v>14</v>
      </c>
      <c r="S51" s="56">
        <f t="shared" si="62"/>
        <v>14</v>
      </c>
      <c r="T51" s="56">
        <f t="shared" si="62"/>
        <v>0</v>
      </c>
      <c r="U51" s="56">
        <f t="shared" si="62"/>
        <v>0</v>
      </c>
      <c r="V51" s="56">
        <f t="shared" si="62"/>
        <v>14</v>
      </c>
      <c r="W51" s="56">
        <f t="shared" si="62"/>
        <v>14</v>
      </c>
      <c r="X51" s="56">
        <f t="shared" si="62"/>
        <v>14</v>
      </c>
      <c r="Y51" s="56">
        <f t="shared" si="62"/>
        <v>14</v>
      </c>
      <c r="Z51" s="56">
        <f t="shared" si="62"/>
        <v>14</v>
      </c>
      <c r="AA51" s="56">
        <f t="shared" si="62"/>
        <v>0</v>
      </c>
      <c r="AB51" s="56">
        <f t="shared" si="62"/>
        <v>0</v>
      </c>
      <c r="AC51" s="56">
        <f t="shared" si="62"/>
        <v>14</v>
      </c>
      <c r="AD51" s="56">
        <f t="shared" si="62"/>
        <v>14</v>
      </c>
      <c r="AE51" s="56">
        <f t="shared" si="62"/>
        <v>14</v>
      </c>
      <c r="AF51" s="56">
        <f t="shared" si="62"/>
        <v>14</v>
      </c>
      <c r="AG51" s="56">
        <f t="shared" si="62"/>
        <v>14</v>
      </c>
      <c r="AH51" s="155">
        <f t="shared" si="62"/>
        <v>0</v>
      </c>
      <c r="AI51" s="124"/>
      <c r="AJ51" s="305">
        <f>SUM(AK5:AK50)</f>
        <v>525</v>
      </c>
      <c r="AK51" s="306"/>
      <c r="AL51" s="307">
        <f>SUM(AM5:AM50)</f>
        <v>1000</v>
      </c>
      <c r="AM51" s="308"/>
      <c r="AN51" s="173"/>
      <c r="AO51" s="182"/>
      <c r="AP51" s="183"/>
      <c r="AQ51" s="209">
        <f>SUM(AR5:AR50)</f>
        <v>0</v>
      </c>
      <c r="AR51" s="210"/>
      <c r="AS51" s="211"/>
      <c r="AT51" s="258"/>
      <c r="AU51" s="211">
        <f>SUM(AV5:AV50)</f>
        <v>0</v>
      </c>
      <c r="AV51" s="258"/>
      <c r="AW51" s="160"/>
      <c r="AX51" s="302">
        <f ca="1">SUM(AY5:AY50)</f>
        <v>0</v>
      </c>
      <c r="AY51" s="303"/>
      <c r="AZ51" s="165"/>
      <c r="BA51" s="175"/>
      <c r="BB51" s="257">
        <f>SUM(BC5:BC50)</f>
        <v>0</v>
      </c>
      <c r="BC51" s="210"/>
    </row>
    <row r="52" spans="1:55" ht="15.75" thickBot="1" x14ac:dyDescent="0.3">
      <c r="A52" s="10" t="s">
        <v>1</v>
      </c>
      <c r="B52" s="295" t="s">
        <v>2</v>
      </c>
      <c r="C52" s="296"/>
      <c r="D52" s="296"/>
      <c r="E52" s="296"/>
      <c r="F52" s="296"/>
      <c r="G52" s="296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7"/>
      <c r="AJ52" s="200" t="s">
        <v>73</v>
      </c>
      <c r="AK52" s="201"/>
      <c r="AL52" s="201"/>
      <c r="AM52" s="201"/>
      <c r="AN52" s="201"/>
      <c r="AO52" s="201"/>
      <c r="AP52" s="201"/>
      <c r="AQ52" s="201"/>
      <c r="AR52" s="201"/>
      <c r="AS52" s="201"/>
      <c r="AT52" s="201"/>
      <c r="AU52" s="201"/>
      <c r="AV52" s="201"/>
      <c r="AW52" s="201"/>
      <c r="AX52" s="201"/>
      <c r="AY52" s="201"/>
      <c r="AZ52" s="202"/>
      <c r="BA52" s="202"/>
      <c r="BB52" s="201"/>
      <c r="BC52" s="203"/>
    </row>
    <row r="53" spans="1:55" ht="21.75" thickBot="1" x14ac:dyDescent="0.4">
      <c r="A53" s="191">
        <v>1</v>
      </c>
      <c r="B53" s="298" t="str">
        <f>RecherchePostesManquants(D5:D50,26)</f>
        <v>9, 10, 11, 12, 13, 14, 15, 16, 17, 18, 19, 24</v>
      </c>
      <c r="C53" s="298"/>
      <c r="D53" s="298"/>
      <c r="E53" s="298"/>
      <c r="F53" s="298"/>
      <c r="G53" s="298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9"/>
      <c r="V53" s="1" t="s">
        <v>3</v>
      </c>
      <c r="AH53" s="21"/>
      <c r="AI53" s="21"/>
      <c r="AJ53" s="204">
        <f ca="1">SUM(AM5:AM50,AR5:AR50,AV5:AV50,AY5:AY50,BC5:BC50,AK5:AK50)</f>
        <v>1525</v>
      </c>
      <c r="AK53" s="205"/>
      <c r="AL53" s="205"/>
      <c r="AM53" s="205"/>
      <c r="AN53" s="205"/>
      <c r="AO53" s="205"/>
      <c r="AP53" s="205"/>
      <c r="AQ53" s="205"/>
      <c r="AR53" s="205"/>
      <c r="AS53" s="205"/>
      <c r="AT53" s="205"/>
      <c r="AU53" s="205"/>
      <c r="AV53" s="205"/>
      <c r="AW53" s="205"/>
      <c r="AX53" s="205"/>
      <c r="AY53" s="205"/>
      <c r="AZ53" s="205"/>
      <c r="BA53" s="205"/>
      <c r="BB53" s="205"/>
      <c r="BC53" s="206"/>
    </row>
    <row r="54" spans="1:55" ht="15.75" thickBot="1" x14ac:dyDescent="0.3">
      <c r="A54" s="192">
        <v>2</v>
      </c>
      <c r="B54" s="293" t="str">
        <f>RecherchePostesManquants(E5:E50,26)</f>
        <v>9, 10, 11, 12, 13, 14, 15, 16, 17, 18, 19, 24</v>
      </c>
      <c r="C54" s="293"/>
      <c r="D54" s="293"/>
      <c r="E54" s="293"/>
      <c r="F54" s="293"/>
      <c r="G54" s="293"/>
      <c r="H54" s="293"/>
      <c r="I54" s="293"/>
      <c r="J54" s="293"/>
      <c r="K54" s="293"/>
      <c r="L54" s="293"/>
      <c r="M54" s="293"/>
      <c r="N54" s="293"/>
      <c r="O54" s="293"/>
      <c r="P54" s="293"/>
      <c r="Q54" s="293"/>
      <c r="R54" s="293"/>
      <c r="S54" s="293"/>
      <c r="T54" s="293"/>
      <c r="U54" s="294"/>
      <c r="V54" s="1" t="s">
        <v>4</v>
      </c>
    </row>
    <row r="55" spans="1:55" ht="15" customHeight="1" x14ac:dyDescent="0.25">
      <c r="A55" s="107">
        <v>3</v>
      </c>
      <c r="B55" s="293" t="str">
        <f>RecherchePostesManquants(F5:F50,26)</f>
        <v>1, 2, 3, 4, 5, 6, 7, 8, 9, 10, 11, 12, 13, 14, 15, 16, 17, 18, 19, 20, 21, 22, 23, 24, 25, 26</v>
      </c>
      <c r="C55" s="293"/>
      <c r="D55" s="293"/>
      <c r="E55" s="293"/>
      <c r="F55" s="293"/>
      <c r="G55" s="293"/>
      <c r="H55" s="293"/>
      <c r="I55" s="293"/>
      <c r="J55" s="293"/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4"/>
      <c r="V55" s="1" t="s">
        <v>5</v>
      </c>
      <c r="AJ55" s="213" t="s">
        <v>78</v>
      </c>
      <c r="AK55" s="214"/>
      <c r="AL55" s="214"/>
      <c r="AM55" s="214"/>
      <c r="AN55" s="214"/>
      <c r="AO55" s="214"/>
      <c r="AP55" s="215"/>
      <c r="AQ55" s="237" t="s">
        <v>74</v>
      </c>
      <c r="AR55" s="238"/>
      <c r="AS55" s="238"/>
      <c r="AT55" s="238"/>
      <c r="AU55" s="238"/>
      <c r="AV55" s="238"/>
      <c r="AW55" s="238"/>
      <c r="AX55" s="238"/>
      <c r="AY55" s="238"/>
      <c r="AZ55" s="238"/>
      <c r="BA55" s="238"/>
      <c r="BB55" s="238"/>
      <c r="BC55" s="239"/>
    </row>
    <row r="56" spans="1:55" ht="15.75" thickBot="1" x14ac:dyDescent="0.3">
      <c r="A56" s="107">
        <v>4</v>
      </c>
      <c r="B56" s="293" t="str">
        <f>RecherchePostesManquants(G5:G50,26)</f>
        <v>1, 2, 3, 4, 5, 6, 7, 8, 9, 10, 11, 12, 13, 14, 15, 16, 17, 18, 19, 20, 21, 22, 23, 24, 25, 26</v>
      </c>
      <c r="C56" s="293"/>
      <c r="D56" s="293"/>
      <c r="E56" s="293"/>
      <c r="F56" s="293"/>
      <c r="G56" s="293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4"/>
      <c r="V56" s="1" t="s">
        <v>6</v>
      </c>
      <c r="AJ56" s="216"/>
      <c r="AK56" s="217"/>
      <c r="AL56" s="217"/>
      <c r="AM56" s="217"/>
      <c r="AN56" s="217"/>
      <c r="AO56" s="217"/>
      <c r="AP56" s="218"/>
      <c r="AQ56" s="231">
        <v>10</v>
      </c>
      <c r="AR56" s="232"/>
      <c r="AS56" s="232"/>
      <c r="AT56" s="232"/>
      <c r="AU56" s="232"/>
      <c r="AV56" s="232"/>
      <c r="AW56" s="232"/>
      <c r="AX56" s="232"/>
      <c r="AY56" s="232"/>
      <c r="AZ56" s="232"/>
      <c r="BA56" s="232"/>
      <c r="BB56" s="232"/>
      <c r="BC56" s="233"/>
    </row>
    <row r="57" spans="1:55" ht="31.5" customHeight="1" x14ac:dyDescent="0.25">
      <c r="A57" s="192">
        <v>5</v>
      </c>
      <c r="B57" s="293" t="str">
        <f>RecherchePostesManquants(H5:H50,26)</f>
        <v>9, 10, 11, 12, 13, 14, 15, 16, 17, 18, 19, 24</v>
      </c>
      <c r="C57" s="293"/>
      <c r="D57" s="293"/>
      <c r="E57" s="293"/>
      <c r="F57" s="293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4"/>
      <c r="V57" s="1" t="s">
        <v>7</v>
      </c>
      <c r="AJ57" s="225">
        <f>COUNTIF(D5:AF50,"27")</f>
        <v>0</v>
      </c>
      <c r="AK57" s="226"/>
      <c r="AL57" s="226"/>
      <c r="AM57" s="226"/>
      <c r="AN57" s="226"/>
      <c r="AO57" s="226"/>
      <c r="AP57" s="227"/>
      <c r="AQ57" s="231" t="s">
        <v>75</v>
      </c>
      <c r="AR57" s="232"/>
      <c r="AS57" s="232"/>
      <c r="AT57" s="232"/>
      <c r="AU57" s="232"/>
      <c r="AV57" s="232"/>
      <c r="AW57" s="232"/>
      <c r="AX57" s="232"/>
      <c r="AY57" s="232"/>
      <c r="AZ57" s="232"/>
      <c r="BA57" s="232"/>
      <c r="BB57" s="232"/>
      <c r="BC57" s="233"/>
    </row>
    <row r="58" spans="1:55" ht="15.75" thickBot="1" x14ac:dyDescent="0.3">
      <c r="A58" s="192">
        <v>6</v>
      </c>
      <c r="B58" s="293" t="str">
        <f>RecherchePostesManquants(I5:I50,26)</f>
        <v>9, 10, 11, 12, 13, 14, 15, 16, 17, 18, 19, 24</v>
      </c>
      <c r="C58" s="293"/>
      <c r="D58" s="293"/>
      <c r="E58" s="293"/>
      <c r="F58" s="293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4"/>
      <c r="V58" s="1" t="s">
        <v>8</v>
      </c>
      <c r="AJ58" s="228"/>
      <c r="AK58" s="229"/>
      <c r="AL58" s="229"/>
      <c r="AM58" s="229"/>
      <c r="AN58" s="229"/>
      <c r="AO58" s="229"/>
      <c r="AP58" s="230"/>
      <c r="AQ58" s="234">
        <v>2</v>
      </c>
      <c r="AR58" s="235"/>
      <c r="AS58" s="235"/>
      <c r="AT58" s="235"/>
      <c r="AU58" s="235"/>
      <c r="AV58" s="235"/>
      <c r="AW58" s="235"/>
      <c r="AX58" s="235"/>
      <c r="AY58" s="235"/>
      <c r="AZ58" s="235"/>
      <c r="BA58" s="235"/>
      <c r="BB58" s="235"/>
      <c r="BC58" s="236"/>
    </row>
    <row r="59" spans="1:55" ht="15.75" thickBot="1" x14ac:dyDescent="0.3">
      <c r="A59" s="192">
        <v>7</v>
      </c>
      <c r="B59" s="293" t="str">
        <f>RecherchePostesManquants(J5:J50,26)</f>
        <v>9, 10, 11, 12, 13, 14, 15, 16, 17, 18, 19, 24</v>
      </c>
      <c r="C59" s="293"/>
      <c r="D59" s="293"/>
      <c r="E59" s="293"/>
      <c r="F59" s="293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4"/>
      <c r="V59" s="1" t="s">
        <v>9</v>
      </c>
      <c r="AJ59" s="219" t="s">
        <v>79</v>
      </c>
      <c r="AK59" s="220"/>
      <c r="AL59" s="220"/>
      <c r="AM59" s="220"/>
      <c r="AN59" s="220"/>
      <c r="AO59" s="220"/>
      <c r="AP59" s="221"/>
      <c r="AQ59" s="240" t="s">
        <v>76</v>
      </c>
      <c r="AR59" s="241"/>
      <c r="AS59" s="241"/>
      <c r="AT59" s="241"/>
      <c r="AU59" s="241"/>
      <c r="AV59" s="241"/>
      <c r="AW59" s="241"/>
      <c r="AX59" s="241"/>
      <c r="AY59" s="241"/>
      <c r="AZ59" s="241"/>
      <c r="BA59" s="241"/>
      <c r="BB59" s="241"/>
      <c r="BC59" s="242"/>
    </row>
    <row r="60" spans="1:55" ht="19.5" thickBot="1" x14ac:dyDescent="0.35">
      <c r="A60" s="192">
        <v>8</v>
      </c>
      <c r="B60" s="293" t="str">
        <f>RecherchePostesManquants(K5:K50,26)</f>
        <v>9, 10, 11, 12, 13, 14, 15, 16, 17, 18, 19, 24</v>
      </c>
      <c r="C60" s="293"/>
      <c r="D60" s="293"/>
      <c r="E60" s="293"/>
      <c r="F60" s="293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4"/>
      <c r="V60" s="1" t="s">
        <v>10</v>
      </c>
      <c r="AJ60" s="222"/>
      <c r="AK60" s="223"/>
      <c r="AL60" s="223"/>
      <c r="AM60" s="223"/>
      <c r="AN60" s="223"/>
      <c r="AO60" s="223"/>
      <c r="AP60" s="224"/>
      <c r="AQ60" s="197">
        <f>IF(AQ58&gt;AQ56,-(AQ58-AQ56)/AQ58,(AQ56-AQ58)/AQ56)</f>
        <v>0.8</v>
      </c>
      <c r="AR60" s="198"/>
      <c r="AS60" s="198"/>
      <c r="AT60" s="198"/>
      <c r="AU60" s="198"/>
      <c r="AV60" s="198"/>
      <c r="AW60" s="198"/>
      <c r="AX60" s="198"/>
      <c r="AY60" s="198"/>
      <c r="AZ60" s="198"/>
      <c r="BA60" s="198"/>
      <c r="BB60" s="198"/>
      <c r="BC60" s="199"/>
    </row>
    <row r="61" spans="1:55" x14ac:dyDescent="0.25">
      <c r="A61" s="192">
        <v>9</v>
      </c>
      <c r="B61" s="293" t="str">
        <f>RecherchePostesManquants(L5:L50,26)</f>
        <v>9, 10, 11, 12, 13, 14, 15, 16, 17, 18, 19, 24</v>
      </c>
      <c r="C61" s="293"/>
      <c r="D61" s="293"/>
      <c r="E61" s="293"/>
      <c r="F61" s="293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4"/>
      <c r="V61" s="1" t="s">
        <v>11</v>
      </c>
    </row>
    <row r="62" spans="1:55" x14ac:dyDescent="0.25">
      <c r="A62" s="107">
        <v>10</v>
      </c>
      <c r="B62" s="293" t="str">
        <f>RecherchePostesManquants(M5:M50,26)</f>
        <v>1, 2, 3, 4, 5, 6, 7, 8, 9, 10, 11, 12, 13, 14, 15, 16, 17, 18, 19, 20, 21, 22, 23, 24, 25, 26</v>
      </c>
      <c r="C62" s="293"/>
      <c r="D62" s="293"/>
      <c r="E62" s="293"/>
      <c r="F62" s="293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4"/>
      <c r="V62" s="1" t="s">
        <v>12</v>
      </c>
    </row>
    <row r="63" spans="1:55" x14ac:dyDescent="0.25">
      <c r="A63" s="107">
        <v>11</v>
      </c>
      <c r="B63" s="293" t="str">
        <f>RecherchePostesManquants(N5:N50,26)</f>
        <v>1, 2, 3, 4, 5, 6, 7, 8, 9, 10, 11, 12, 13, 14, 15, 16, 17, 18, 19, 20, 21, 22, 23, 24, 25, 26</v>
      </c>
      <c r="C63" s="293"/>
      <c r="D63" s="293"/>
      <c r="E63" s="293"/>
      <c r="F63" s="293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4"/>
      <c r="V63" s="1" t="s">
        <v>13</v>
      </c>
    </row>
    <row r="64" spans="1:55" x14ac:dyDescent="0.25">
      <c r="A64" s="192">
        <v>12</v>
      </c>
      <c r="B64" s="293" t="str">
        <f>RecherchePostesManquants(O5:O50,26)</f>
        <v>9, 10, 11, 12, 13, 14, 15, 16, 17, 18, 19, 24</v>
      </c>
      <c r="C64" s="293"/>
      <c r="D64" s="293"/>
      <c r="E64" s="293"/>
      <c r="F64" s="293"/>
      <c r="G64" s="293"/>
      <c r="H64" s="293"/>
      <c r="I64" s="293"/>
      <c r="J64" s="293"/>
      <c r="K64" s="293"/>
      <c r="L64" s="293"/>
      <c r="M64" s="293"/>
      <c r="N64" s="293"/>
      <c r="O64" s="293"/>
      <c r="P64" s="293"/>
      <c r="Q64" s="293"/>
      <c r="R64" s="293"/>
      <c r="S64" s="293"/>
      <c r="T64" s="293"/>
      <c r="U64" s="294"/>
      <c r="V64" s="1" t="s">
        <v>14</v>
      </c>
    </row>
    <row r="65" spans="1:37" x14ac:dyDescent="0.25">
      <c r="A65" s="192">
        <v>13</v>
      </c>
      <c r="B65" s="293" t="str">
        <f>RecherchePostesManquants(P5:P50,26)</f>
        <v>9, 10, 11, 12, 13, 14, 15, 16, 17, 18, 19, 24</v>
      </c>
      <c r="C65" s="293"/>
      <c r="D65" s="293"/>
      <c r="E65" s="293"/>
      <c r="F65" s="293"/>
      <c r="G65" s="293"/>
      <c r="H65" s="293"/>
      <c r="I65" s="293"/>
      <c r="J65" s="293"/>
      <c r="K65" s="293"/>
      <c r="L65" s="293"/>
      <c r="M65" s="293"/>
      <c r="N65" s="293"/>
      <c r="O65" s="293"/>
      <c r="P65" s="293"/>
      <c r="Q65" s="293"/>
      <c r="R65" s="293"/>
      <c r="S65" s="293"/>
      <c r="T65" s="293"/>
      <c r="U65" s="294"/>
      <c r="V65" s="1" t="s">
        <v>15</v>
      </c>
    </row>
    <row r="66" spans="1:37" x14ac:dyDescent="0.25">
      <c r="A66" s="192">
        <v>14</v>
      </c>
      <c r="B66" s="293" t="str">
        <f>RecherchePostesManquants(Q5:Q50,26)</f>
        <v>9, 10, 11, 12, 13, 14, 15, 16, 17, 18, 19, 24</v>
      </c>
      <c r="C66" s="293"/>
      <c r="D66" s="293"/>
      <c r="E66" s="293"/>
      <c r="F66" s="293"/>
      <c r="G66" s="293"/>
      <c r="H66" s="293"/>
      <c r="I66" s="293"/>
      <c r="J66" s="293"/>
      <c r="K66" s="293"/>
      <c r="L66" s="293"/>
      <c r="M66" s="293"/>
      <c r="N66" s="293"/>
      <c r="O66" s="293"/>
      <c r="P66" s="293"/>
      <c r="Q66" s="293"/>
      <c r="R66" s="293"/>
      <c r="S66" s="293"/>
      <c r="T66" s="293"/>
      <c r="U66" s="294"/>
      <c r="V66" s="1" t="s">
        <v>16</v>
      </c>
    </row>
    <row r="67" spans="1:37" x14ac:dyDescent="0.25">
      <c r="A67" s="192">
        <v>15</v>
      </c>
      <c r="B67" s="293" t="str">
        <f>RecherchePostesManquants(R5:R50,26)</f>
        <v>9, 10, 11, 12, 13, 14, 15, 16, 17, 18, 19, 24</v>
      </c>
      <c r="C67" s="293"/>
      <c r="D67" s="293"/>
      <c r="E67" s="293"/>
      <c r="F67" s="293"/>
      <c r="G67" s="293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3"/>
      <c r="S67" s="293"/>
      <c r="T67" s="293"/>
      <c r="U67" s="294"/>
      <c r="V67" s="1" t="s">
        <v>17</v>
      </c>
      <c r="AJ67" s="1"/>
      <c r="AK67" s="1"/>
    </row>
    <row r="68" spans="1:37" x14ac:dyDescent="0.25">
      <c r="A68" s="192">
        <v>16</v>
      </c>
      <c r="B68" s="293" t="str">
        <f>RecherchePostesManquants(S5:S50,26)</f>
        <v>9, 10, 11, 12, 13, 14, 15, 16, 17, 18, 19, 24</v>
      </c>
      <c r="C68" s="293"/>
      <c r="D68" s="293"/>
      <c r="E68" s="293"/>
      <c r="F68" s="293"/>
      <c r="G68" s="293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3"/>
      <c r="S68" s="293"/>
      <c r="T68" s="293"/>
      <c r="U68" s="294"/>
      <c r="V68" s="1" t="s">
        <v>18</v>
      </c>
      <c r="AJ68" s="1"/>
      <c r="AK68" s="1"/>
    </row>
    <row r="69" spans="1:37" x14ac:dyDescent="0.25">
      <c r="A69" s="107">
        <v>17</v>
      </c>
      <c r="B69" s="293" t="str">
        <f>RecherchePostesManquants(T5:T50,26)</f>
        <v>1, 2, 3, 4, 5, 6, 7, 8, 9, 10, 11, 12, 13, 14, 15, 16, 17, 18, 19, 20, 21, 22, 23, 24, 25, 26</v>
      </c>
      <c r="C69" s="293"/>
      <c r="D69" s="293"/>
      <c r="E69" s="293"/>
      <c r="F69" s="293"/>
      <c r="G69" s="293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3"/>
      <c r="S69" s="293"/>
      <c r="T69" s="293"/>
      <c r="U69" s="294"/>
      <c r="V69" s="1" t="s">
        <v>19</v>
      </c>
      <c r="AJ69" s="1"/>
      <c r="AK69" s="1"/>
    </row>
    <row r="70" spans="1:37" x14ac:dyDescent="0.25">
      <c r="A70" s="107">
        <v>18</v>
      </c>
      <c r="B70" s="293" t="str">
        <f>RecherchePostesManquants(U5:U50,26)</f>
        <v>1, 2, 3, 4, 5, 6, 7, 8, 9, 10, 11, 12, 13, 14, 15, 16, 17, 18, 19, 20, 21, 22, 23, 24, 25, 26</v>
      </c>
      <c r="C70" s="293"/>
      <c r="D70" s="293"/>
      <c r="E70" s="293"/>
      <c r="F70" s="293"/>
      <c r="G70" s="293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3"/>
      <c r="S70" s="293"/>
      <c r="T70" s="293"/>
      <c r="U70" s="294"/>
      <c r="V70" s="1" t="s">
        <v>20</v>
      </c>
      <c r="AJ70" s="1"/>
      <c r="AK70" s="1"/>
    </row>
    <row r="71" spans="1:37" x14ac:dyDescent="0.25">
      <c r="A71" s="192">
        <v>19</v>
      </c>
      <c r="B71" s="293" t="str">
        <f>RecherchePostesManquants(V5:V50,26)</f>
        <v>9, 10, 11, 12, 13, 14, 15, 16, 17, 18, 19, 24</v>
      </c>
      <c r="C71" s="293"/>
      <c r="D71" s="293"/>
      <c r="E71" s="293"/>
      <c r="F71" s="293"/>
      <c r="G71" s="293"/>
      <c r="H71" s="293"/>
      <c r="I71" s="293"/>
      <c r="J71" s="293"/>
      <c r="K71" s="293"/>
      <c r="L71" s="293"/>
      <c r="M71" s="293"/>
      <c r="N71" s="293"/>
      <c r="O71" s="293"/>
      <c r="P71" s="293"/>
      <c r="Q71" s="293"/>
      <c r="R71" s="293"/>
      <c r="S71" s="293"/>
      <c r="T71" s="293"/>
      <c r="U71" s="294"/>
      <c r="V71" s="1" t="s">
        <v>21</v>
      </c>
      <c r="AJ71" s="1"/>
      <c r="AK71" s="1"/>
    </row>
    <row r="72" spans="1:37" x14ac:dyDescent="0.25">
      <c r="A72" s="192">
        <v>20</v>
      </c>
      <c r="B72" s="293" t="str">
        <f>RecherchePostesManquants(W5:W50,26)</f>
        <v>9, 10, 11, 12, 13, 14, 15, 16, 17, 18, 19, 24</v>
      </c>
      <c r="C72" s="293"/>
      <c r="D72" s="293"/>
      <c r="E72" s="293"/>
      <c r="F72" s="293"/>
      <c r="G72" s="293"/>
      <c r="H72" s="293"/>
      <c r="I72" s="293"/>
      <c r="J72" s="293"/>
      <c r="K72" s="293"/>
      <c r="L72" s="293"/>
      <c r="M72" s="293"/>
      <c r="N72" s="293"/>
      <c r="O72" s="293"/>
      <c r="P72" s="293"/>
      <c r="Q72" s="293"/>
      <c r="R72" s="293"/>
      <c r="S72" s="293"/>
      <c r="T72" s="293"/>
      <c r="U72" s="294"/>
      <c r="V72" s="1" t="s">
        <v>22</v>
      </c>
      <c r="AJ72" s="1"/>
      <c r="AK72" s="1"/>
    </row>
    <row r="73" spans="1:37" x14ac:dyDescent="0.25">
      <c r="A73" s="192">
        <v>21</v>
      </c>
      <c r="B73" s="293" t="str">
        <f>RecherchePostesManquants(X5:X50,26)</f>
        <v>9, 10, 11, 12, 13, 14, 15, 16, 17, 18, 19, 24</v>
      </c>
      <c r="C73" s="293"/>
      <c r="D73" s="293"/>
      <c r="E73" s="293"/>
      <c r="F73" s="293"/>
      <c r="G73" s="293"/>
      <c r="H73" s="293"/>
      <c r="I73" s="293"/>
      <c r="J73" s="293"/>
      <c r="K73" s="293"/>
      <c r="L73" s="293"/>
      <c r="M73" s="293"/>
      <c r="N73" s="293"/>
      <c r="O73" s="293"/>
      <c r="P73" s="293"/>
      <c r="Q73" s="293"/>
      <c r="R73" s="293"/>
      <c r="S73" s="293"/>
      <c r="T73" s="293"/>
      <c r="U73" s="294"/>
      <c r="V73" s="1" t="s">
        <v>23</v>
      </c>
      <c r="AJ73" s="1"/>
      <c r="AK73" s="1"/>
    </row>
    <row r="74" spans="1:37" x14ac:dyDescent="0.25">
      <c r="A74" s="192">
        <v>22</v>
      </c>
      <c r="B74" s="293" t="str">
        <f>RecherchePostesManquants(Y5:Y50,26)</f>
        <v>9, 10, 11, 12, 13, 14, 15, 16, 17, 18, 19, 24</v>
      </c>
      <c r="C74" s="293"/>
      <c r="D74" s="293"/>
      <c r="E74" s="293"/>
      <c r="F74" s="293"/>
      <c r="G74" s="293"/>
      <c r="H74" s="293"/>
      <c r="I74" s="293"/>
      <c r="J74" s="293"/>
      <c r="K74" s="293"/>
      <c r="L74" s="293"/>
      <c r="M74" s="293"/>
      <c r="N74" s="293"/>
      <c r="O74" s="293"/>
      <c r="P74" s="293"/>
      <c r="Q74" s="293"/>
      <c r="R74" s="293"/>
      <c r="S74" s="293"/>
      <c r="T74" s="293"/>
      <c r="U74" s="294"/>
      <c r="V74" s="1" t="s">
        <v>24</v>
      </c>
      <c r="AJ74" s="1"/>
      <c r="AK74" s="1"/>
    </row>
    <row r="75" spans="1:37" x14ac:dyDescent="0.25">
      <c r="A75" s="192">
        <v>23</v>
      </c>
      <c r="B75" s="293" t="str">
        <f>RecherchePostesManquants(Z5:Z50,26)</f>
        <v>9, 10, 11, 12, 13, 14, 15, 16, 17, 18, 19, 24</v>
      </c>
      <c r="C75" s="293"/>
      <c r="D75" s="293"/>
      <c r="E75" s="293"/>
      <c r="F75" s="293"/>
      <c r="G75" s="293"/>
      <c r="H75" s="293"/>
      <c r="I75" s="293"/>
      <c r="J75" s="293"/>
      <c r="K75" s="293"/>
      <c r="L75" s="293"/>
      <c r="M75" s="293"/>
      <c r="N75" s="293"/>
      <c r="O75" s="293"/>
      <c r="P75" s="293"/>
      <c r="Q75" s="293"/>
      <c r="R75" s="293"/>
      <c r="S75" s="293"/>
      <c r="T75" s="293"/>
      <c r="U75" s="294"/>
      <c r="V75" s="1" t="s">
        <v>25</v>
      </c>
      <c r="AJ75" s="1"/>
      <c r="AK75" s="1"/>
    </row>
    <row r="76" spans="1:37" x14ac:dyDescent="0.25">
      <c r="A76" s="107">
        <v>24</v>
      </c>
      <c r="B76" s="293" t="str">
        <f>RecherchePostesManquants(AA5:AA50,26)</f>
        <v>1, 2, 3, 4, 5, 6, 7, 8, 9, 10, 11, 12, 13, 14, 15, 16, 17, 18, 19, 20, 21, 22, 23, 24, 25, 26</v>
      </c>
      <c r="C76" s="293"/>
      <c r="D76" s="293"/>
      <c r="E76" s="293"/>
      <c r="F76" s="293"/>
      <c r="G76" s="293"/>
      <c r="H76" s="293"/>
      <c r="I76" s="293"/>
      <c r="J76" s="293"/>
      <c r="K76" s="293"/>
      <c r="L76" s="293"/>
      <c r="M76" s="293"/>
      <c r="N76" s="293"/>
      <c r="O76" s="293"/>
      <c r="P76" s="293"/>
      <c r="Q76" s="293"/>
      <c r="R76" s="293"/>
      <c r="S76" s="293"/>
      <c r="T76" s="293"/>
      <c r="U76" s="294"/>
      <c r="V76" s="1" t="s">
        <v>26</v>
      </c>
      <c r="AJ76" s="1"/>
      <c r="AK76" s="1"/>
    </row>
    <row r="77" spans="1:37" x14ac:dyDescent="0.25">
      <c r="A77" s="107">
        <v>25</v>
      </c>
      <c r="B77" s="293" t="str">
        <f>RecherchePostesManquants(AB5:AB50,26)</f>
        <v>1, 2, 3, 4, 5, 6, 7, 8, 9, 10, 11, 12, 13, 14, 15, 16, 17, 18, 19, 20, 21, 22, 23, 24, 25, 26</v>
      </c>
      <c r="C77" s="293"/>
      <c r="D77" s="293"/>
      <c r="E77" s="293"/>
      <c r="F77" s="293"/>
      <c r="G77" s="293"/>
      <c r="H77" s="293"/>
      <c r="I77" s="293"/>
      <c r="J77" s="293"/>
      <c r="K77" s="293"/>
      <c r="L77" s="293"/>
      <c r="M77" s="293"/>
      <c r="N77" s="293"/>
      <c r="O77" s="293"/>
      <c r="P77" s="293"/>
      <c r="Q77" s="293"/>
      <c r="R77" s="293"/>
      <c r="S77" s="293"/>
      <c r="T77" s="293"/>
      <c r="U77" s="294"/>
      <c r="V77" s="1" t="s">
        <v>27</v>
      </c>
      <c r="AJ77" s="1"/>
      <c r="AK77" s="1"/>
    </row>
    <row r="78" spans="1:37" x14ac:dyDescent="0.25">
      <c r="A78" s="192">
        <v>26</v>
      </c>
      <c r="B78" s="293" t="str">
        <f>RecherchePostesManquants(AC5:AC50,26)</f>
        <v>9, 10, 11, 12, 13, 14, 15, 16, 17, 18, 19, 24</v>
      </c>
      <c r="C78" s="293"/>
      <c r="D78" s="293"/>
      <c r="E78" s="293"/>
      <c r="F78" s="293"/>
      <c r="G78" s="293"/>
      <c r="H78" s="293"/>
      <c r="I78" s="293"/>
      <c r="J78" s="293"/>
      <c r="K78" s="293"/>
      <c r="L78" s="293"/>
      <c r="M78" s="293"/>
      <c r="N78" s="293"/>
      <c r="O78" s="293"/>
      <c r="P78" s="293"/>
      <c r="Q78" s="293"/>
      <c r="R78" s="293"/>
      <c r="S78" s="293"/>
      <c r="T78" s="293"/>
      <c r="U78" s="294"/>
      <c r="V78" s="1" t="s">
        <v>28</v>
      </c>
      <c r="AJ78" s="1"/>
      <c r="AK78" s="1"/>
    </row>
    <row r="79" spans="1:37" x14ac:dyDescent="0.25">
      <c r="A79" s="192">
        <v>27</v>
      </c>
      <c r="B79" s="293" t="str">
        <f>RecherchePostesManquants(AD5:AD50,26)</f>
        <v>9, 10, 11, 12, 13, 14, 15, 16, 17, 18, 19, 24</v>
      </c>
      <c r="C79" s="293"/>
      <c r="D79" s="293"/>
      <c r="E79" s="293"/>
      <c r="F79" s="293"/>
      <c r="G79" s="293"/>
      <c r="H79" s="293"/>
      <c r="I79" s="293"/>
      <c r="J79" s="293"/>
      <c r="K79" s="293"/>
      <c r="L79" s="293"/>
      <c r="M79" s="293"/>
      <c r="N79" s="293"/>
      <c r="O79" s="293"/>
      <c r="P79" s="293"/>
      <c r="Q79" s="293"/>
      <c r="R79" s="293"/>
      <c r="S79" s="293"/>
      <c r="T79" s="293"/>
      <c r="U79" s="294"/>
      <c r="V79" s="1" t="s">
        <v>29</v>
      </c>
      <c r="AJ79" s="1"/>
      <c r="AK79" s="1"/>
    </row>
    <row r="80" spans="1:37" x14ac:dyDescent="0.25">
      <c r="A80" s="192">
        <v>28</v>
      </c>
      <c r="B80" s="293" t="str">
        <f>RecherchePostesManquants(AE5:AE50,26)</f>
        <v>9, 10, 11, 12, 13, 14, 15, 16, 17, 18, 19, 24</v>
      </c>
      <c r="C80" s="293"/>
      <c r="D80" s="293"/>
      <c r="E80" s="293"/>
      <c r="F80" s="293"/>
      <c r="G80" s="293"/>
      <c r="H80" s="293"/>
      <c r="I80" s="293"/>
      <c r="J80" s="293"/>
      <c r="K80" s="293"/>
      <c r="L80" s="293"/>
      <c r="M80" s="293"/>
      <c r="N80" s="293"/>
      <c r="O80" s="293"/>
      <c r="P80" s="293"/>
      <c r="Q80" s="293"/>
      <c r="R80" s="293"/>
      <c r="S80" s="293"/>
      <c r="T80" s="293"/>
      <c r="U80" s="294"/>
      <c r="V80" s="1" t="s">
        <v>30</v>
      </c>
      <c r="AJ80" s="1"/>
      <c r="AK80" s="1"/>
    </row>
    <row r="81" spans="1:37" x14ac:dyDescent="0.25">
      <c r="A81" s="192">
        <v>29</v>
      </c>
      <c r="B81" s="293" t="str">
        <f>RecherchePostesManquants(AF5:AF50,26)</f>
        <v>9, 10, 11, 12, 13, 14, 15, 16, 17, 18, 19, 24</v>
      </c>
      <c r="C81" s="293"/>
      <c r="D81" s="293"/>
      <c r="E81" s="293"/>
      <c r="F81" s="293"/>
      <c r="G81" s="293"/>
      <c r="H81" s="293"/>
      <c r="I81" s="293"/>
      <c r="J81" s="293"/>
      <c r="K81" s="293"/>
      <c r="L81" s="293"/>
      <c r="M81" s="293"/>
      <c r="N81" s="293"/>
      <c r="O81" s="293"/>
      <c r="P81" s="293"/>
      <c r="Q81" s="293"/>
      <c r="R81" s="293"/>
      <c r="S81" s="293"/>
      <c r="T81" s="293"/>
      <c r="U81" s="294"/>
      <c r="V81" s="1" t="s">
        <v>31</v>
      </c>
      <c r="AJ81" s="1"/>
      <c r="AK81" s="1"/>
    </row>
    <row r="82" spans="1:37" x14ac:dyDescent="0.25">
      <c r="A82" s="192">
        <v>30</v>
      </c>
      <c r="B82" s="293" t="str">
        <f>RecherchePostesManquants(AG5:AG50,26)</f>
        <v>9, 10, 11, 12, 13, 14, 15, 16, 17, 18, 19, 24</v>
      </c>
      <c r="C82" s="293"/>
      <c r="D82" s="293"/>
      <c r="E82" s="293"/>
      <c r="F82" s="293"/>
      <c r="G82" s="293"/>
      <c r="H82" s="293"/>
      <c r="I82" s="293"/>
      <c r="J82" s="293"/>
      <c r="K82" s="293"/>
      <c r="L82" s="293"/>
      <c r="M82" s="293"/>
      <c r="N82" s="293"/>
      <c r="O82" s="293"/>
      <c r="P82" s="293"/>
      <c r="Q82" s="293"/>
      <c r="R82" s="293"/>
      <c r="S82" s="293"/>
      <c r="T82" s="293"/>
      <c r="U82" s="294"/>
      <c r="AJ82" s="1"/>
      <c r="AK82" s="1"/>
    </row>
    <row r="83" spans="1:37" x14ac:dyDescent="0.25">
      <c r="A83" s="107">
        <v>31</v>
      </c>
      <c r="B83" s="293" t="str">
        <f>RecherchePostesManquants(AH5:AH50,26)</f>
        <v>1, 2, 3, 4, 5, 6, 7, 8, 9, 10, 11, 12, 13, 14, 15, 16, 17, 18, 19, 20, 21, 22, 23, 24, 25, 26</v>
      </c>
      <c r="C83" s="293"/>
      <c r="D83" s="293"/>
      <c r="E83" s="293"/>
      <c r="F83" s="293"/>
      <c r="G83" s="293"/>
      <c r="H83" s="293"/>
      <c r="I83" s="293"/>
      <c r="J83" s="293"/>
      <c r="K83" s="293"/>
      <c r="L83" s="293"/>
      <c r="M83" s="293"/>
      <c r="N83" s="293"/>
      <c r="O83" s="293"/>
      <c r="P83" s="293"/>
      <c r="Q83" s="293"/>
      <c r="R83" s="293"/>
      <c r="S83" s="293"/>
      <c r="T83" s="293"/>
      <c r="U83" s="294"/>
      <c r="AJ83" s="1"/>
      <c r="AK83" s="1"/>
    </row>
    <row r="84" spans="1:37" x14ac:dyDescent="0.25">
      <c r="A84" s="7"/>
      <c r="AJ84" s="1"/>
      <c r="AK84" s="1"/>
    </row>
    <row r="85" spans="1:37" x14ac:dyDescent="0.25">
      <c r="A85" s="7"/>
      <c r="AJ85" s="1"/>
      <c r="AK85" s="1"/>
    </row>
    <row r="86" spans="1:37" x14ac:dyDescent="0.25">
      <c r="A86" s="7"/>
      <c r="AJ86" s="1"/>
      <c r="AK86" s="1"/>
    </row>
    <row r="87" spans="1:37" x14ac:dyDescent="0.25">
      <c r="A87" s="7"/>
      <c r="AJ87" s="1"/>
      <c r="AK87" s="1"/>
    </row>
    <row r="88" spans="1:37" x14ac:dyDescent="0.25">
      <c r="A88" s="7"/>
      <c r="AJ88" s="1"/>
      <c r="AK88" s="1"/>
    </row>
    <row r="89" spans="1:37" x14ac:dyDescent="0.25">
      <c r="A89" s="7"/>
      <c r="AJ89" s="1"/>
      <c r="AK89" s="1"/>
    </row>
  </sheetData>
  <autoFilter ref="C2:C89"/>
  <mergeCells count="77">
    <mergeCell ref="B82:U82"/>
    <mergeCell ref="B83:U83"/>
    <mergeCell ref="A1:C1"/>
    <mergeCell ref="AN1:AN3"/>
    <mergeCell ref="AO1:BC1"/>
    <mergeCell ref="A2:A3"/>
    <mergeCell ref="B2:B3"/>
    <mergeCell ref="C2:C3"/>
    <mergeCell ref="AJ3:AK3"/>
    <mergeCell ref="AL3:AM3"/>
    <mergeCell ref="AO3:AR3"/>
    <mergeCell ref="AS3:AV3"/>
    <mergeCell ref="AW3:AY3"/>
    <mergeCell ref="AZ3:BC3"/>
    <mergeCell ref="AJ4:AM4"/>
    <mergeCell ref="AO4:AR4"/>
    <mergeCell ref="AS4:AV4"/>
    <mergeCell ref="AW4:AY4"/>
    <mergeCell ref="AZ4:BC4"/>
    <mergeCell ref="AN5:AN50"/>
    <mergeCell ref="A16:A18"/>
    <mergeCell ref="A19:A20"/>
    <mergeCell ref="A21:A24"/>
    <mergeCell ref="A26:A29"/>
    <mergeCell ref="A30:A33"/>
    <mergeCell ref="A35:A38"/>
    <mergeCell ref="A41:A42"/>
    <mergeCell ref="A47:A50"/>
    <mergeCell ref="AX51:AY51"/>
    <mergeCell ref="BB51:BC51"/>
    <mergeCell ref="B52:U52"/>
    <mergeCell ref="AJ52:BC52"/>
    <mergeCell ref="B53:U53"/>
    <mergeCell ref="AJ53:BC53"/>
    <mergeCell ref="A51:B51"/>
    <mergeCell ref="AJ51:AK51"/>
    <mergeCell ref="AL51:AM51"/>
    <mergeCell ref="AQ51:AR51"/>
    <mergeCell ref="AS51:AT51"/>
    <mergeCell ref="AU51:AV51"/>
    <mergeCell ref="B54:U54"/>
    <mergeCell ref="B55:U55"/>
    <mergeCell ref="AJ55:AP56"/>
    <mergeCell ref="AQ55:BC55"/>
    <mergeCell ref="B56:U56"/>
    <mergeCell ref="AQ56:BC56"/>
    <mergeCell ref="B59:U59"/>
    <mergeCell ref="AJ59:AP60"/>
    <mergeCell ref="AQ59:BC59"/>
    <mergeCell ref="B60:U60"/>
    <mergeCell ref="AQ60:BC60"/>
    <mergeCell ref="B57:U57"/>
    <mergeCell ref="AJ57:AP58"/>
    <mergeCell ref="AQ57:BC57"/>
    <mergeCell ref="B58:U58"/>
    <mergeCell ref="AQ58:BC58"/>
    <mergeCell ref="B72:U72"/>
    <mergeCell ref="B61:U61"/>
    <mergeCell ref="B62:U62"/>
    <mergeCell ref="B63:U63"/>
    <mergeCell ref="B64:U64"/>
    <mergeCell ref="B65:U65"/>
    <mergeCell ref="B66:U66"/>
    <mergeCell ref="B67:U67"/>
    <mergeCell ref="B68:U68"/>
    <mergeCell ref="B69:U69"/>
    <mergeCell ref="B70:U70"/>
    <mergeCell ref="B71:U71"/>
    <mergeCell ref="B79:U79"/>
    <mergeCell ref="B80:U80"/>
    <mergeCell ref="B81:U81"/>
    <mergeCell ref="B73:U73"/>
    <mergeCell ref="B74:U74"/>
    <mergeCell ref="B75:U75"/>
    <mergeCell ref="B76:U76"/>
    <mergeCell ref="B77:U77"/>
    <mergeCell ref="B78:U78"/>
  </mergeCells>
  <conditionalFormatting sqref="C2:AD3 C51 C4:AC4">
    <cfRule type="expression" dxfId="614" priority="143">
      <formula>WEEKDAY(E$2,2)=2</formula>
    </cfRule>
  </conditionalFormatting>
  <conditionalFormatting sqref="D2:AE3 D4:AC4">
    <cfRule type="expression" dxfId="613" priority="144">
      <formula>WEEKDAY(E$2,2)=7</formula>
    </cfRule>
  </conditionalFormatting>
  <conditionalFormatting sqref="D2:AF3 D4:AD4">
    <cfRule type="containsText" dxfId="612" priority="146" operator="containsText" text="CF">
      <formula>NOT(ISERROR(SEARCH("CF",#REF!)))</formula>
    </cfRule>
    <cfRule type="containsText" dxfId="611" priority="147" operator="containsText" text="RC">
      <formula>NOT(ISERROR(SEARCH("RC",#REF!)))</formula>
    </cfRule>
    <cfRule type="containsText" dxfId="610" priority="148" operator="containsText" text="RTT">
      <formula>NOT(ISERROR(SEARCH("RTT",#REF!)))</formula>
    </cfRule>
    <cfRule type="containsText" dxfId="609" priority="149" operator="containsText" text="RF">
      <formula>NOT(ISERROR(SEARCH("RF",#REF!)))</formula>
    </cfRule>
    <cfRule type="containsText" dxfId="608" priority="150" operator="containsText" text="FR">
      <formula>NOT(ISERROR(SEARCH("FR",#REF!)))</formula>
    </cfRule>
    <cfRule type="containsText" dxfId="607" priority="151" operator="containsText" text="HS">
      <formula>NOT(ISERROR(SEARCH("HS",#REF!)))</formula>
    </cfRule>
    <cfRule type="containsText" dxfId="606" priority="152" operator="containsText" text="CA">
      <formula>NOT(ISERROR(SEARCH("CA",#REF!)))</formula>
    </cfRule>
    <cfRule type="containsText" dxfId="605" priority="153" operator="containsText" text="RH">
      <formula>NOT(ISERROR(SEARCH("RH",#REF!)))</formula>
    </cfRule>
  </conditionalFormatting>
  <conditionalFormatting sqref="D2:AF3 D4:AD4">
    <cfRule type="containsText" dxfId="604" priority="145" operator="containsText" text="JDF">
      <formula>NOT(ISERROR(SEARCH("JDF",#REF!)))</formula>
    </cfRule>
  </conditionalFormatting>
  <conditionalFormatting sqref="D52:AG81 D84:AG89 V82:AG83">
    <cfRule type="containsText" dxfId="603" priority="154" operator="containsText" text="CF">
      <formula>NOT(ISERROR(SEARCH("CF",#REF!)))</formula>
    </cfRule>
    <cfRule type="containsText" dxfId="602" priority="155" operator="containsText" text="RC">
      <formula>NOT(ISERROR(SEARCH("RC",#REF!)))</formula>
    </cfRule>
    <cfRule type="containsText" dxfId="601" priority="156" operator="containsText" text="RTT">
      <formula>NOT(ISERROR(SEARCH("RTT",#REF!)))</formula>
    </cfRule>
    <cfRule type="containsText" dxfId="600" priority="157" operator="containsText" text="RF">
      <formula>NOT(ISERROR(SEARCH("RF",#REF!)))</formula>
    </cfRule>
    <cfRule type="containsText" dxfId="599" priority="158" operator="containsText" text="FR">
      <formula>NOT(ISERROR(SEARCH("FR",#REF!)))</formula>
    </cfRule>
    <cfRule type="containsText" dxfId="598" priority="159" operator="containsText" text="HS">
      <formula>NOT(ISERROR(SEARCH("HS",#REF!)))</formula>
    </cfRule>
    <cfRule type="containsText" dxfId="597" priority="160" operator="containsText" text="CA">
      <formula>NOT(ISERROR(SEARCH("CA",#REF!)))</formula>
    </cfRule>
    <cfRule type="containsText" dxfId="596" priority="161" operator="containsText" text="RH">
      <formula>NOT(ISERROR(SEARCH("RH",#REF!)))</formula>
    </cfRule>
  </conditionalFormatting>
  <conditionalFormatting sqref="D52:AG81 D84:AG89 V82:AG83">
    <cfRule type="containsText" dxfId="595" priority="162" operator="containsText" text="JDF">
      <formula>NOT(ISERROR(SEARCH("JDF",#REF!)))</formula>
    </cfRule>
  </conditionalFormatting>
  <conditionalFormatting sqref="D2 H2 J2 L2 N2 P2 R2 T2 V2 X2 Z2 AB2 AD2 AF2 F2">
    <cfRule type="duplicateValues" dxfId="594" priority="181"/>
  </conditionalFormatting>
  <conditionalFormatting sqref="AE2:AF3 AD4">
    <cfRule type="expression" dxfId="593" priority="182">
      <formula>WEEKDAY(#REF!,2)=2</formula>
    </cfRule>
  </conditionalFormatting>
  <conditionalFormatting sqref="AF2:AF3">
    <cfRule type="expression" dxfId="592" priority="183">
      <formula>WEEKDAY(#REF!,2)=7</formula>
    </cfRule>
  </conditionalFormatting>
  <conditionalFormatting sqref="D5:AF50">
    <cfRule type="cellIs" dxfId="591" priority="123" operator="equal">
      <formula>27</formula>
    </cfRule>
    <cfRule type="containsText" dxfId="590" priority="124" operator="containsText" text="JSR">
      <formula>NOT(ISERROR(SEARCH("JSR",D5)))</formula>
    </cfRule>
    <cfRule type="containsText" dxfId="589" priority="125" operator="containsText" text="JS">
      <formula>NOT(ISERROR(SEARCH("JS",D5)))</formula>
    </cfRule>
    <cfRule type="containsText" dxfId="588" priority="126" operator="containsText" text="RTP">
      <formula>NOT(ISERROR(SEARCH("RTP",D5)))</formula>
    </cfRule>
    <cfRule type="containsText" dxfId="587" priority="127" operator="containsText" text="RTJ">
      <formula>NOT(ISERROR(SEARCH("RTJ",D5)))</formula>
    </cfRule>
    <cfRule type="containsText" dxfId="586" priority="128" operator="containsText" text="RTT">
      <formula>NOT(ISERROR(SEARCH("RTT",D5)))</formula>
    </cfRule>
    <cfRule type="containsText" dxfId="585" priority="129" operator="containsText" text="RF">
      <formula>NOT(ISERROR(SEARCH("RF",D5)))</formula>
    </cfRule>
    <cfRule type="containsText" dxfId="584" priority="130" operator="containsText" text="RC">
      <formula>NOT(ISERROR(SEARCH("RC",D5)))</formula>
    </cfRule>
    <cfRule type="containsText" dxfId="583" priority="131" operator="containsText" text="NM">
      <formula>NOT(ISERROR(SEARCH("NM",D5)))</formula>
    </cfRule>
    <cfRule type="containsText" dxfId="582" priority="132" operator="containsText" text="JDF">
      <formula>NOT(ISERROR(SEARCH("JDF",D5)))</formula>
    </cfRule>
    <cfRule type="containsText" dxfId="581" priority="133" operator="containsText" text="HSM">
      <formula>NOT(ISERROR(SEARCH("HSM",D5)))</formula>
    </cfRule>
    <cfRule type="containsText" dxfId="580" priority="134" operator="containsText" text="HS">
      <formula>NOT(ISERROR(SEARCH("HS",D5)))</formula>
    </cfRule>
    <cfRule type="containsText" dxfId="579" priority="135" operator="containsText" text="FR">
      <formula>NOT(ISERROR(SEARCH("FR",D5)))</formula>
    </cfRule>
    <cfRule type="containsText" dxfId="578" priority="136" operator="containsText" text="CFS">
      <formula>NOT(ISERROR(SEARCH("CFS",D5)))</formula>
    </cfRule>
    <cfRule type="containsText" dxfId="577" priority="137" operator="containsText" text="CFJ">
      <formula>NOT(ISERROR(SEARCH("CFJ",D5)))</formula>
    </cfRule>
    <cfRule type="containsText" dxfId="576" priority="138" operator="containsText" text="CAR">
      <formula>NOT(ISERROR(SEARCH("CAR",D5)))</formula>
    </cfRule>
    <cfRule type="containsText" dxfId="575" priority="139" operator="containsText" text="CAM">
      <formula>NOT(ISERROR(SEARCH("CAM",D5)))</formula>
    </cfRule>
    <cfRule type="containsText" dxfId="574" priority="140" operator="containsText" text="CA">
      <formula>NOT(ISERROR(SEARCH("CA",D5)))</formula>
    </cfRule>
    <cfRule type="containsText" dxfId="573" priority="141" operator="containsText" text="AAS">
      <formula>NOT(ISERROR(SEARCH("AAS",D5)))</formula>
    </cfRule>
    <cfRule type="containsText" dxfId="572" priority="142" operator="containsText" text="RH">
      <formula>NOT(ISERROR(SEARCH("RH",D5)))</formula>
    </cfRule>
  </conditionalFormatting>
  <conditionalFormatting sqref="D90:AG1048571">
    <cfRule type="containsText" dxfId="571" priority="163" operator="containsText" text="CF">
      <formula>NOT(ISERROR(SEARCH("CF",#REF!)))</formula>
    </cfRule>
    <cfRule type="containsText" dxfId="570" priority="164" operator="containsText" text="RC">
      <formula>NOT(ISERROR(SEARCH("RC",#REF!)))</formula>
    </cfRule>
    <cfRule type="containsText" dxfId="569" priority="165" operator="containsText" text="RTT">
      <formula>NOT(ISERROR(SEARCH("RTT",#REF!)))</formula>
    </cfRule>
    <cfRule type="containsText" dxfId="568" priority="166" operator="containsText" text="RF">
      <formula>NOT(ISERROR(SEARCH("RF",#REF!)))</formula>
    </cfRule>
    <cfRule type="containsText" dxfId="567" priority="167" operator="containsText" text="FR">
      <formula>NOT(ISERROR(SEARCH("FR",#REF!)))</formula>
    </cfRule>
    <cfRule type="containsText" dxfId="566" priority="168" operator="containsText" text="HS">
      <formula>NOT(ISERROR(SEARCH("HS",#REF!)))</formula>
    </cfRule>
    <cfRule type="containsText" dxfId="565" priority="169" operator="containsText" text="CA">
      <formula>NOT(ISERROR(SEARCH("CA",#REF!)))</formula>
    </cfRule>
    <cfRule type="containsText" dxfId="564" priority="170" operator="containsText" text="RH">
      <formula>NOT(ISERROR(SEARCH("RH",#REF!)))</formula>
    </cfRule>
  </conditionalFormatting>
  <conditionalFormatting sqref="D90:AG1048571">
    <cfRule type="containsText" dxfId="563" priority="171" operator="containsText" text="JDF">
      <formula>NOT(ISERROR(SEARCH("JDF",#REF!)))</formula>
    </cfRule>
  </conditionalFormatting>
  <conditionalFormatting sqref="D1048572:AG1048576">
    <cfRule type="containsText" dxfId="562" priority="172" operator="containsText" text="CF">
      <formula>NOT(ISERROR(SEARCH("CF",#REF!)))</formula>
    </cfRule>
    <cfRule type="containsText" dxfId="561" priority="173" operator="containsText" text="RC">
      <formula>NOT(ISERROR(SEARCH("RC",#REF!)))</formula>
    </cfRule>
    <cfRule type="containsText" dxfId="560" priority="174" operator="containsText" text="RTT">
      <formula>NOT(ISERROR(SEARCH("RTT",#REF!)))</formula>
    </cfRule>
    <cfRule type="containsText" dxfId="559" priority="175" operator="containsText" text="RF">
      <formula>NOT(ISERROR(SEARCH("RF",#REF!)))</formula>
    </cfRule>
    <cfRule type="containsText" dxfId="558" priority="176" operator="containsText" text="FR">
      <formula>NOT(ISERROR(SEARCH("FR",#REF!)))</formula>
    </cfRule>
    <cfRule type="containsText" dxfId="557" priority="177" operator="containsText" text="HS">
      <formula>NOT(ISERROR(SEARCH("HS",#REF!)))</formula>
    </cfRule>
    <cfRule type="containsText" dxfId="556" priority="178" operator="containsText" text="CA">
      <formula>NOT(ISERROR(SEARCH("CA",#REF!)))</formula>
    </cfRule>
    <cfRule type="containsText" dxfId="555" priority="179" operator="containsText" text="RH">
      <formula>NOT(ISERROR(SEARCH("RH",#REF!)))</formula>
    </cfRule>
  </conditionalFormatting>
  <conditionalFormatting sqref="D1048572:AG1048576">
    <cfRule type="containsText" dxfId="554" priority="180" operator="containsText" text="JDF">
      <formula>NOT(ISERROR(SEARCH("JDF",#REF!)))</formula>
    </cfRule>
  </conditionalFormatting>
  <conditionalFormatting sqref="AQ51">
    <cfRule type="cellIs" dxfId="553" priority="74" operator="equal">
      <formula>27</formula>
    </cfRule>
    <cfRule type="containsText" dxfId="552" priority="75" operator="containsText" text="JSR">
      <formula>NOT(ISERROR(SEARCH("JSR",AQ51)))</formula>
    </cfRule>
    <cfRule type="containsText" dxfId="551" priority="76" operator="containsText" text="JS">
      <formula>NOT(ISERROR(SEARCH("JS",AQ51)))</formula>
    </cfRule>
    <cfRule type="containsText" dxfId="550" priority="77" operator="containsText" text="RTP">
      <formula>NOT(ISERROR(SEARCH("RTP",AQ51)))</formula>
    </cfRule>
    <cfRule type="containsText" dxfId="549" priority="78" operator="containsText" text="RTJ">
      <formula>NOT(ISERROR(SEARCH("RTJ",AQ51)))</formula>
    </cfRule>
    <cfRule type="containsText" dxfId="548" priority="79" operator="containsText" text="RTT">
      <formula>NOT(ISERROR(SEARCH("RTT",AQ51)))</formula>
    </cfRule>
    <cfRule type="containsText" dxfId="547" priority="80" operator="containsText" text="RF">
      <formula>NOT(ISERROR(SEARCH("RF",AQ51)))</formula>
    </cfRule>
    <cfRule type="containsText" dxfId="546" priority="81" operator="containsText" text="RC">
      <formula>NOT(ISERROR(SEARCH("RC",AQ51)))</formula>
    </cfRule>
    <cfRule type="containsText" dxfId="545" priority="82" operator="containsText" text="NM">
      <formula>NOT(ISERROR(SEARCH("NM",AQ51)))</formula>
    </cfRule>
    <cfRule type="containsText" dxfId="544" priority="83" operator="containsText" text="JDF">
      <formula>NOT(ISERROR(SEARCH("JDF",AQ51)))</formula>
    </cfRule>
    <cfRule type="containsText" dxfId="543" priority="84" operator="containsText" text="HSM">
      <formula>NOT(ISERROR(SEARCH("HSM",AQ51)))</formula>
    </cfRule>
    <cfRule type="containsText" dxfId="542" priority="85" operator="containsText" text="HS">
      <formula>NOT(ISERROR(SEARCH("HS",AQ51)))</formula>
    </cfRule>
    <cfRule type="containsText" dxfId="541" priority="86" operator="containsText" text="FR">
      <formula>NOT(ISERROR(SEARCH("FR",AQ51)))</formula>
    </cfRule>
    <cfRule type="containsText" dxfId="540" priority="87" operator="containsText" text="CFS">
      <formula>NOT(ISERROR(SEARCH("CFS",AQ51)))</formula>
    </cfRule>
    <cfRule type="containsText" dxfId="539" priority="88" operator="containsText" text="CFJ">
      <formula>NOT(ISERROR(SEARCH("CFJ",AQ51)))</formula>
    </cfRule>
    <cfRule type="containsText" dxfId="538" priority="89" operator="containsText" text="CAR">
      <formula>NOT(ISERROR(SEARCH("CAR",AQ51)))</formula>
    </cfRule>
    <cfRule type="containsText" dxfId="537" priority="90" operator="containsText" text="CAM">
      <formula>NOT(ISERROR(SEARCH("CAM",AQ51)))</formula>
    </cfRule>
    <cfRule type="containsText" dxfId="536" priority="91" operator="containsText" text="CA">
      <formula>NOT(ISERROR(SEARCH("CA",AQ51)))</formula>
    </cfRule>
    <cfRule type="containsText" dxfId="535" priority="92" operator="containsText" text="AAS">
      <formula>NOT(ISERROR(SEARCH("AAS",AQ51)))</formula>
    </cfRule>
    <cfRule type="containsText" dxfId="534" priority="93" operator="containsText" text="RH">
      <formula>NOT(ISERROR(SEARCH("RH",AQ51)))</formula>
    </cfRule>
  </conditionalFormatting>
  <conditionalFormatting sqref="AD4">
    <cfRule type="expression" dxfId="533" priority="184">
      <formula>WEEKDAY(AF$2,2)=7</formula>
    </cfRule>
  </conditionalFormatting>
  <conditionalFormatting sqref="AH53:AI53">
    <cfRule type="expression" dxfId="532" priority="185">
      <formula>WEEKDAY(#REF!,2)=2</formula>
    </cfRule>
  </conditionalFormatting>
  <conditionalFormatting sqref="AQ55:AQ60">
    <cfRule type="containsText" dxfId="531" priority="114" operator="containsText" text="JDF">
      <formula>NOT(ISERROR(SEARCH("JDF",#REF!)))</formula>
    </cfRule>
  </conditionalFormatting>
  <conditionalFormatting sqref="AQ55:AQ60">
    <cfRule type="containsText" dxfId="530" priority="115" operator="containsText" text="CF">
      <formula>NOT(ISERROR(SEARCH("CF",#REF!)))</formula>
    </cfRule>
    <cfRule type="containsText" dxfId="529" priority="116" operator="containsText" text="RC">
      <formula>NOT(ISERROR(SEARCH("RC",#REF!)))</formula>
    </cfRule>
    <cfRule type="containsText" dxfId="528" priority="117" operator="containsText" text="RTT">
      <formula>NOT(ISERROR(SEARCH("RTT",#REF!)))</formula>
    </cfRule>
    <cfRule type="containsText" dxfId="527" priority="118" operator="containsText" text="RF">
      <formula>NOT(ISERROR(SEARCH("RF",#REF!)))</formula>
    </cfRule>
    <cfRule type="containsText" dxfId="526" priority="119" operator="containsText" text="FR">
      <formula>NOT(ISERROR(SEARCH("FR",#REF!)))</formula>
    </cfRule>
    <cfRule type="containsText" dxfId="525" priority="120" operator="containsText" text="HS">
      <formula>NOT(ISERROR(SEARCH("HS",#REF!)))</formula>
    </cfRule>
    <cfRule type="containsText" dxfId="524" priority="121" operator="containsText" text="CA">
      <formula>NOT(ISERROR(SEARCH("CA",#REF!)))</formula>
    </cfRule>
    <cfRule type="containsText" dxfId="523" priority="122" operator="containsText" text="RH">
      <formula>NOT(ISERROR(SEARCH("RH",#REF!)))</formula>
    </cfRule>
  </conditionalFormatting>
  <conditionalFormatting sqref="AL51 AM5:AR5 AM6:AM50 AO6:AR50">
    <cfRule type="cellIs" dxfId="522" priority="94" operator="equal">
      <formula>27</formula>
    </cfRule>
    <cfRule type="containsText" dxfId="521" priority="95" operator="containsText" text="JSR">
      <formula>NOT(ISERROR(SEARCH("JSR",AL5)))</formula>
    </cfRule>
    <cfRule type="containsText" dxfId="520" priority="96" operator="containsText" text="JS">
      <formula>NOT(ISERROR(SEARCH("JS",AL5)))</formula>
    </cfRule>
    <cfRule type="containsText" dxfId="519" priority="97" operator="containsText" text="RTP">
      <formula>NOT(ISERROR(SEARCH("RTP",AL5)))</formula>
    </cfRule>
    <cfRule type="containsText" dxfId="518" priority="98" operator="containsText" text="RTJ">
      <formula>NOT(ISERROR(SEARCH("RTJ",AL5)))</formula>
    </cfRule>
    <cfRule type="containsText" dxfId="517" priority="99" operator="containsText" text="RTT">
      <formula>NOT(ISERROR(SEARCH("RTT",AL5)))</formula>
    </cfRule>
    <cfRule type="containsText" dxfId="516" priority="100" operator="containsText" text="RF">
      <formula>NOT(ISERROR(SEARCH("RF",AL5)))</formula>
    </cfRule>
    <cfRule type="containsText" dxfId="515" priority="101" operator="containsText" text="RC">
      <formula>NOT(ISERROR(SEARCH("RC",AL5)))</formula>
    </cfRule>
    <cfRule type="containsText" dxfId="514" priority="102" operator="containsText" text="NM">
      <formula>NOT(ISERROR(SEARCH("NM",AL5)))</formula>
    </cfRule>
    <cfRule type="containsText" dxfId="513" priority="103" operator="containsText" text="JDF">
      <formula>NOT(ISERROR(SEARCH("JDF",AL5)))</formula>
    </cfRule>
    <cfRule type="containsText" dxfId="512" priority="104" operator="containsText" text="HSM">
      <formula>NOT(ISERROR(SEARCH("HSM",AL5)))</formula>
    </cfRule>
    <cfRule type="containsText" dxfId="511" priority="105" operator="containsText" text="HS">
      <formula>NOT(ISERROR(SEARCH("HS",AL5)))</formula>
    </cfRule>
    <cfRule type="containsText" dxfId="510" priority="106" operator="containsText" text="FR">
      <formula>NOT(ISERROR(SEARCH("FR",AL5)))</formula>
    </cfRule>
    <cfRule type="containsText" dxfId="509" priority="107" operator="containsText" text="CFS">
      <formula>NOT(ISERROR(SEARCH("CFS",AL5)))</formula>
    </cfRule>
    <cfRule type="containsText" dxfId="508" priority="108" operator="containsText" text="CFJ">
      <formula>NOT(ISERROR(SEARCH("CFJ",AL5)))</formula>
    </cfRule>
    <cfRule type="containsText" dxfId="507" priority="109" operator="containsText" text="CAR">
      <formula>NOT(ISERROR(SEARCH("CAR",AL5)))</formula>
    </cfRule>
    <cfRule type="containsText" dxfId="506" priority="110" operator="containsText" text="CAM">
      <formula>NOT(ISERROR(SEARCH("CAM",AL5)))</formula>
    </cfRule>
    <cfRule type="containsText" dxfId="505" priority="111" operator="containsText" text="CA">
      <formula>NOT(ISERROR(SEARCH("CA",AL5)))</formula>
    </cfRule>
    <cfRule type="containsText" dxfId="504" priority="112" operator="containsText" text="AAS">
      <formula>NOT(ISERROR(SEARCH("AAS",AL5)))</formula>
    </cfRule>
    <cfRule type="containsText" dxfId="503" priority="113" operator="containsText" text="RH">
      <formula>NOT(ISERROR(SEARCH("RH",AL5)))</formula>
    </cfRule>
  </conditionalFormatting>
  <conditionalFormatting sqref="BB51">
    <cfRule type="cellIs" dxfId="502" priority="54" operator="equal">
      <formula>27</formula>
    </cfRule>
    <cfRule type="containsText" dxfId="501" priority="55" operator="containsText" text="JSR">
      <formula>NOT(ISERROR(SEARCH("JSR",BB51)))</formula>
    </cfRule>
    <cfRule type="containsText" dxfId="500" priority="56" operator="containsText" text="JS">
      <formula>NOT(ISERROR(SEARCH("JS",BB51)))</formula>
    </cfRule>
    <cfRule type="containsText" dxfId="499" priority="57" operator="containsText" text="RTP">
      <formula>NOT(ISERROR(SEARCH("RTP",BB51)))</formula>
    </cfRule>
    <cfRule type="containsText" dxfId="498" priority="58" operator="containsText" text="RTJ">
      <formula>NOT(ISERROR(SEARCH("RTJ",BB51)))</formula>
    </cfRule>
    <cfRule type="containsText" dxfId="497" priority="59" operator="containsText" text="RTT">
      <formula>NOT(ISERROR(SEARCH("RTT",BB51)))</formula>
    </cfRule>
    <cfRule type="containsText" dxfId="496" priority="60" operator="containsText" text="RF">
      <formula>NOT(ISERROR(SEARCH("RF",BB51)))</formula>
    </cfRule>
    <cfRule type="containsText" dxfId="495" priority="61" operator="containsText" text="RC">
      <formula>NOT(ISERROR(SEARCH("RC",BB51)))</formula>
    </cfRule>
    <cfRule type="containsText" dxfId="494" priority="62" operator="containsText" text="NM">
      <formula>NOT(ISERROR(SEARCH("NM",BB51)))</formula>
    </cfRule>
    <cfRule type="containsText" dxfId="493" priority="63" operator="containsText" text="JDF">
      <formula>NOT(ISERROR(SEARCH("JDF",BB51)))</formula>
    </cfRule>
    <cfRule type="containsText" dxfId="492" priority="64" operator="containsText" text="HSM">
      <formula>NOT(ISERROR(SEARCH("HSM",BB51)))</formula>
    </cfRule>
    <cfRule type="containsText" dxfId="491" priority="65" operator="containsText" text="HS">
      <formula>NOT(ISERROR(SEARCH("HS",BB51)))</formula>
    </cfRule>
    <cfRule type="containsText" dxfId="490" priority="66" operator="containsText" text="FR">
      <formula>NOT(ISERROR(SEARCH("FR",BB51)))</formula>
    </cfRule>
    <cfRule type="containsText" dxfId="489" priority="67" operator="containsText" text="CFS">
      <formula>NOT(ISERROR(SEARCH("CFS",BB51)))</formula>
    </cfRule>
    <cfRule type="containsText" dxfId="488" priority="68" operator="containsText" text="CFJ">
      <formula>NOT(ISERROR(SEARCH("CFJ",BB51)))</formula>
    </cfRule>
    <cfRule type="containsText" dxfId="487" priority="69" operator="containsText" text="CAR">
      <formula>NOT(ISERROR(SEARCH("CAR",BB51)))</formula>
    </cfRule>
    <cfRule type="containsText" dxfId="486" priority="70" operator="containsText" text="CAM">
      <formula>NOT(ISERROR(SEARCH("CAM",BB51)))</formula>
    </cfRule>
    <cfRule type="containsText" dxfId="485" priority="71" operator="containsText" text="CA">
      <formula>NOT(ISERROR(SEARCH("CA",BB51)))</formula>
    </cfRule>
    <cfRule type="containsText" dxfId="484" priority="72" operator="containsText" text="AAS">
      <formula>NOT(ISERROR(SEARCH("AAS",BB51)))</formula>
    </cfRule>
    <cfRule type="containsText" dxfId="483" priority="73" operator="containsText" text="RH">
      <formula>NOT(ISERROR(SEARCH("RH",BB51)))</formula>
    </cfRule>
  </conditionalFormatting>
  <conditionalFormatting sqref="C5:C28 C30:C50">
    <cfRule type="expression" dxfId="482" priority="53">
      <formula>WEEKDAY(E$1,2)=2</formula>
    </cfRule>
  </conditionalFormatting>
  <conditionalFormatting sqref="C48">
    <cfRule type="expression" dxfId="481" priority="52">
      <formula>WEEKDAY(E$1,2)=2</formula>
    </cfRule>
  </conditionalFormatting>
  <conditionalFormatting sqref="C50">
    <cfRule type="expression" dxfId="480" priority="51">
      <formula>WEEKDAY(E$1,2)=2</formula>
    </cfRule>
  </conditionalFormatting>
  <conditionalFormatting sqref="C47">
    <cfRule type="expression" dxfId="479" priority="50">
      <formula>WEEKDAY(E$1,2)=2</formula>
    </cfRule>
  </conditionalFormatting>
  <conditionalFormatting sqref="C49">
    <cfRule type="expression" dxfId="478" priority="49">
      <formula>WEEKDAY(E$1,2)=2</formula>
    </cfRule>
  </conditionalFormatting>
  <conditionalFormatting sqref="C48">
    <cfRule type="expression" dxfId="477" priority="48">
      <formula>WEEKDAY(E$1,2)=2</formula>
    </cfRule>
  </conditionalFormatting>
  <conditionalFormatting sqref="C49">
    <cfRule type="expression" dxfId="476" priority="47">
      <formula>WEEKDAY(E$1,2)=2</formula>
    </cfRule>
  </conditionalFormatting>
  <conditionalFormatting sqref="C29">
    <cfRule type="expression" dxfId="475" priority="46">
      <formula>WEEKDAY(E$1,2)=2</formula>
    </cfRule>
  </conditionalFormatting>
  <conditionalFormatting sqref="AG2:AG3">
    <cfRule type="expression" dxfId="474" priority="33">
      <formula>WEEKDAY(AH$2,2)=7</formula>
    </cfRule>
  </conditionalFormatting>
  <conditionalFormatting sqref="AG2:AI3">
    <cfRule type="containsText" dxfId="473" priority="35" operator="containsText" text="CF">
      <formula>NOT(ISERROR(SEARCH("CF",#REF!)))</formula>
    </cfRule>
    <cfRule type="containsText" dxfId="472" priority="36" operator="containsText" text="RC">
      <formula>NOT(ISERROR(SEARCH("RC",#REF!)))</formula>
    </cfRule>
    <cfRule type="containsText" dxfId="471" priority="37" operator="containsText" text="RTT">
      <formula>NOT(ISERROR(SEARCH("RTT",#REF!)))</formula>
    </cfRule>
    <cfRule type="containsText" dxfId="470" priority="38" operator="containsText" text="RF">
      <formula>NOT(ISERROR(SEARCH("RF",#REF!)))</formula>
    </cfRule>
    <cfRule type="containsText" dxfId="469" priority="39" operator="containsText" text="FR">
      <formula>NOT(ISERROR(SEARCH("FR",#REF!)))</formula>
    </cfRule>
    <cfRule type="containsText" dxfId="468" priority="40" operator="containsText" text="HS">
      <formula>NOT(ISERROR(SEARCH("HS",#REF!)))</formula>
    </cfRule>
    <cfRule type="containsText" dxfId="467" priority="41" operator="containsText" text="CA">
      <formula>NOT(ISERROR(SEARCH("CA",#REF!)))</formula>
    </cfRule>
    <cfRule type="containsText" dxfId="466" priority="42" operator="containsText" text="RH">
      <formula>NOT(ISERROR(SEARCH("RH",#REF!)))</formula>
    </cfRule>
  </conditionalFormatting>
  <conditionalFormatting sqref="AG2:AI3">
    <cfRule type="containsText" dxfId="465" priority="34" operator="containsText" text="JDF">
      <formula>NOT(ISERROR(SEARCH("JDF",#REF!)))</formula>
    </cfRule>
  </conditionalFormatting>
  <conditionalFormatting sqref="AH2:AI2">
    <cfRule type="duplicateValues" dxfId="464" priority="43"/>
  </conditionalFormatting>
  <conditionalFormatting sqref="AG2:AI3">
    <cfRule type="expression" dxfId="463" priority="44">
      <formula>WEEKDAY(#REF!,2)=2</formula>
    </cfRule>
  </conditionalFormatting>
  <conditionalFormatting sqref="AH2:AI3">
    <cfRule type="expression" dxfId="462" priority="45">
      <formula>WEEKDAY(#REF!,2)=7</formula>
    </cfRule>
  </conditionalFormatting>
  <conditionalFormatting sqref="AG5:AI50">
    <cfRule type="cellIs" dxfId="461" priority="13" operator="equal">
      <formula>27</formula>
    </cfRule>
    <cfRule type="containsText" dxfId="460" priority="14" operator="containsText" text="JSR">
      <formula>NOT(ISERROR(SEARCH("JSR",AG5)))</formula>
    </cfRule>
    <cfRule type="containsText" dxfId="459" priority="15" operator="containsText" text="JS">
      <formula>NOT(ISERROR(SEARCH("JS",AG5)))</formula>
    </cfRule>
    <cfRule type="containsText" dxfId="458" priority="16" operator="containsText" text="RTP">
      <formula>NOT(ISERROR(SEARCH("RTP",AG5)))</formula>
    </cfRule>
    <cfRule type="containsText" dxfId="457" priority="17" operator="containsText" text="RTJ">
      <formula>NOT(ISERROR(SEARCH("RTJ",AG5)))</formula>
    </cfRule>
    <cfRule type="containsText" dxfId="456" priority="18" operator="containsText" text="RTT">
      <formula>NOT(ISERROR(SEARCH("RTT",AG5)))</formula>
    </cfRule>
    <cfRule type="containsText" dxfId="455" priority="19" operator="containsText" text="RF">
      <formula>NOT(ISERROR(SEARCH("RF",AG5)))</formula>
    </cfRule>
    <cfRule type="containsText" dxfId="454" priority="20" operator="containsText" text="RC">
      <formula>NOT(ISERROR(SEARCH("RC",AG5)))</formula>
    </cfRule>
    <cfRule type="containsText" dxfId="453" priority="21" operator="containsText" text="NM">
      <formula>NOT(ISERROR(SEARCH("NM",AG5)))</formula>
    </cfRule>
    <cfRule type="containsText" dxfId="452" priority="22" operator="containsText" text="JDF">
      <formula>NOT(ISERROR(SEARCH("JDF",AG5)))</formula>
    </cfRule>
    <cfRule type="containsText" dxfId="451" priority="23" operator="containsText" text="HSM">
      <formula>NOT(ISERROR(SEARCH("HSM",AG5)))</formula>
    </cfRule>
    <cfRule type="containsText" dxfId="450" priority="24" operator="containsText" text="HS">
      <formula>NOT(ISERROR(SEARCH("HS",AG5)))</formula>
    </cfRule>
    <cfRule type="containsText" dxfId="449" priority="25" operator="containsText" text="FR">
      <formula>NOT(ISERROR(SEARCH("FR",AG5)))</formula>
    </cfRule>
    <cfRule type="containsText" dxfId="448" priority="26" operator="containsText" text="CFS">
      <formula>NOT(ISERROR(SEARCH("CFS",AG5)))</formula>
    </cfRule>
    <cfRule type="containsText" dxfId="447" priority="27" operator="containsText" text="CFJ">
      <formula>NOT(ISERROR(SEARCH("CFJ",AG5)))</formula>
    </cfRule>
    <cfRule type="containsText" dxfId="446" priority="28" operator="containsText" text="CAR">
      <formula>NOT(ISERROR(SEARCH("CAR",AG5)))</formula>
    </cfRule>
    <cfRule type="containsText" dxfId="445" priority="29" operator="containsText" text="CAM">
      <formula>NOT(ISERROR(SEARCH("CAM",AG5)))</formula>
    </cfRule>
    <cfRule type="containsText" dxfId="444" priority="30" operator="containsText" text="CA">
      <formula>NOT(ISERROR(SEARCH("CA",AG5)))</formula>
    </cfRule>
    <cfRule type="containsText" dxfId="443" priority="31" operator="containsText" text="AAS">
      <formula>NOT(ISERROR(SEARCH("AAS",AG5)))</formula>
    </cfRule>
    <cfRule type="containsText" dxfId="442" priority="32" operator="containsText" text="RH">
      <formula>NOT(ISERROR(SEARCH("RH",AG5)))</formula>
    </cfRule>
  </conditionalFormatting>
  <conditionalFormatting sqref="AK5:AK50">
    <cfRule type="cellIs" dxfId="441" priority="12" operator="lessThan">
      <formula>0</formula>
    </cfRule>
  </conditionalFormatting>
  <conditionalFormatting sqref="AM5">
    <cfRule type="cellIs" dxfId="440" priority="11" operator="lessThan">
      <formula>0</formula>
    </cfRule>
  </conditionalFormatting>
  <conditionalFormatting sqref="AM6:AM50">
    <cfRule type="cellIs" dxfId="439" priority="10" operator="lessThan">
      <formula>0</formula>
    </cfRule>
  </conditionalFormatting>
  <conditionalFormatting sqref="D82:U83">
    <cfRule type="containsText" dxfId="438" priority="1" operator="containsText" text="CF">
      <formula>NOT(ISERROR(SEARCH("CF",#REF!)))</formula>
    </cfRule>
    <cfRule type="containsText" dxfId="437" priority="2" operator="containsText" text="RC">
      <formula>NOT(ISERROR(SEARCH("RC",#REF!)))</formula>
    </cfRule>
    <cfRule type="containsText" dxfId="436" priority="3" operator="containsText" text="RTT">
      <formula>NOT(ISERROR(SEARCH("RTT",#REF!)))</formula>
    </cfRule>
    <cfRule type="containsText" dxfId="435" priority="4" operator="containsText" text="RF">
      <formula>NOT(ISERROR(SEARCH("RF",#REF!)))</formula>
    </cfRule>
    <cfRule type="containsText" dxfId="434" priority="5" operator="containsText" text="FR">
      <formula>NOT(ISERROR(SEARCH("FR",#REF!)))</formula>
    </cfRule>
    <cfRule type="containsText" dxfId="433" priority="6" operator="containsText" text="HS">
      <formula>NOT(ISERROR(SEARCH("HS",#REF!)))</formula>
    </cfRule>
    <cfRule type="containsText" dxfId="432" priority="7" operator="containsText" text="CA">
      <formula>NOT(ISERROR(SEARCH("CA",#REF!)))</formula>
    </cfRule>
    <cfRule type="containsText" dxfId="431" priority="8" operator="containsText" text="RH">
      <formula>NOT(ISERROR(SEARCH("RH",#REF!)))</formula>
    </cfRule>
  </conditionalFormatting>
  <conditionalFormatting sqref="D82:U83">
    <cfRule type="containsText" dxfId="430" priority="9" operator="containsText" text="JDF">
      <formula>NOT(ISERROR(SEARCH("JDF",#REF!)))</formula>
    </cfRule>
  </conditionalFormatting>
  <printOptions horizontalCentered="1" verticalCentered="1"/>
  <pageMargins left="0.11811023622047245" right="0.11811023622047245" top="0.35433070866141736" bottom="0.15748031496062992" header="0.31496062992125984" footer="0.31496062992125984"/>
  <pageSetup paperSize="8" scale="145" fitToWidth="0" orientation="landscape" r:id="rId1"/>
  <headerFooter scaleWithDoc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3793" r:id="rId4" name="Button 1">
              <controlPr defaultSize="0" print="0" autoFill="0" autoPict="0" macro="[0]!Doublons">
                <anchor moveWithCells="1" sizeWithCells="1">
                  <from>
                    <xdr:col>9</xdr:col>
                    <xdr:colOff>123825</xdr:colOff>
                    <xdr:row>0</xdr:row>
                    <xdr:rowOff>0</xdr:rowOff>
                  </from>
                  <to>
                    <xdr:col>20</xdr:col>
                    <xdr:colOff>9525</xdr:colOff>
                    <xdr:row>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94" r:id="rId5" name="Button 2">
              <controlPr defaultSize="0" print="0" autoFill="0" autoPict="0" macro="[0]!Bouton7_Cliquer">
                <anchor moveWithCells="1" sizeWithCells="1">
                  <from>
                    <xdr:col>3</xdr:col>
                    <xdr:colOff>0</xdr:colOff>
                    <xdr:row>0</xdr:row>
                    <xdr:rowOff>28575</xdr:rowOff>
                  </from>
                  <to>
                    <xdr:col>9</xdr:col>
                    <xdr:colOff>133350</xdr:colOff>
                    <xdr:row>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95" r:id="rId6" name="Button 3">
              <controlPr defaultSize="0" print="0" autoFill="0" autoPict="0" macro="[0]!Bouton8_Cliquer">
                <anchor moveWithCells="1" sizeWithCells="1">
                  <from>
                    <xdr:col>26</xdr:col>
                    <xdr:colOff>76200</xdr:colOff>
                    <xdr:row>0</xdr:row>
                    <xdr:rowOff>0</xdr:rowOff>
                  </from>
                  <to>
                    <xdr:col>31</xdr:col>
                    <xdr:colOff>285750</xdr:colOff>
                    <xdr:row>0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96" r:id="rId7" name="Button 4">
              <controlPr defaultSize="0" print="0" autoFill="0" autoPict="0" macro="[0]!Bouton9_Cliquer">
                <anchor moveWithCells="1" sizeWithCells="1">
                  <from>
                    <xdr:col>20</xdr:col>
                    <xdr:colOff>47625</xdr:colOff>
                    <xdr:row>0</xdr:row>
                    <xdr:rowOff>0</xdr:rowOff>
                  </from>
                  <to>
                    <xdr:col>26</xdr:col>
                    <xdr:colOff>66675</xdr:colOff>
                    <xdr:row>0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/>
  <dimension ref="A1:AAH89"/>
  <sheetViews>
    <sheetView zoomScaleNormal="100" workbookViewId="0">
      <selection activeCell="C5" sqref="C5:C50"/>
    </sheetView>
  </sheetViews>
  <sheetFormatPr baseColWidth="10" defaultRowHeight="15" x14ac:dyDescent="0.25"/>
  <cols>
    <col min="1" max="1" width="26.85546875" customWidth="1"/>
    <col min="2" max="2" width="3.7109375" customWidth="1"/>
    <col min="3" max="3" width="18.140625" customWidth="1"/>
    <col min="4" max="4" width="4.28515625" customWidth="1"/>
    <col min="5" max="5" width="4.85546875" customWidth="1"/>
    <col min="6" max="6" width="3.42578125" customWidth="1"/>
    <col min="7" max="7" width="4.42578125" customWidth="1"/>
    <col min="8" max="9" width="3.42578125" style="1" customWidth="1"/>
    <col min="10" max="10" width="4.28515625" customWidth="1"/>
    <col min="11" max="11" width="4.140625" customWidth="1"/>
    <col min="12" max="13" width="3.42578125" customWidth="1"/>
    <col min="14" max="14" width="4.42578125" customWidth="1"/>
    <col min="15" max="16" width="3.42578125" style="1" customWidth="1"/>
    <col min="17" max="17" width="4.85546875" customWidth="1"/>
    <col min="18" max="18" width="4" customWidth="1"/>
    <col min="19" max="20" width="3.42578125" customWidth="1"/>
    <col min="21" max="21" width="5.28515625" customWidth="1"/>
    <col min="22" max="23" width="3.42578125" style="1" customWidth="1"/>
    <col min="24" max="24" width="4.42578125" customWidth="1"/>
    <col min="25" max="25" width="4.28515625" customWidth="1"/>
    <col min="26" max="27" width="3.42578125" customWidth="1"/>
    <col min="28" max="28" width="4.28515625" customWidth="1"/>
    <col min="29" max="30" width="3.42578125" style="1" customWidth="1"/>
    <col min="31" max="33" width="4.42578125" customWidth="1"/>
    <col min="34" max="34" width="2" style="6" customWidth="1"/>
    <col min="35" max="38" width="7.42578125" customWidth="1"/>
    <col min="39" max="39" width="2.140625" customWidth="1"/>
    <col min="40" max="62" width="7.42578125" customWidth="1"/>
  </cols>
  <sheetData>
    <row r="1" spans="1:710" ht="32.25" customHeight="1" thickBot="1" x14ac:dyDescent="0.3">
      <c r="A1" s="288" t="s">
        <v>77</v>
      </c>
      <c r="B1" s="289"/>
      <c r="C1" s="290"/>
      <c r="AI1" s="125" t="s">
        <v>87</v>
      </c>
      <c r="AJ1" s="100"/>
      <c r="AK1" s="100"/>
      <c r="AL1" s="102"/>
      <c r="AM1" s="254"/>
      <c r="AN1" s="259" t="s">
        <v>88</v>
      </c>
      <c r="AO1" s="260"/>
      <c r="AP1" s="260"/>
      <c r="AQ1" s="260"/>
      <c r="AR1" s="260"/>
      <c r="AS1" s="260"/>
      <c r="AT1" s="260"/>
      <c r="AU1" s="260"/>
      <c r="AV1" s="260"/>
      <c r="AW1" s="260"/>
      <c r="AX1" s="260"/>
      <c r="AY1" s="260"/>
      <c r="AZ1" s="260"/>
      <c r="BA1" s="260"/>
      <c r="BB1" s="261"/>
    </row>
    <row r="2" spans="1:710" ht="15" customHeight="1" thickBot="1" x14ac:dyDescent="0.3">
      <c r="A2" s="265" t="s">
        <v>34</v>
      </c>
      <c r="B2" s="267"/>
      <c r="C2" s="269">
        <v>44136</v>
      </c>
      <c r="D2" s="53">
        <f>C2</f>
        <v>44136</v>
      </c>
      <c r="E2" s="54">
        <f>D2+1</f>
        <v>44137</v>
      </c>
      <c r="F2" s="54">
        <f t="shared" ref="F2:AG2" si="0">E2+1</f>
        <v>44138</v>
      </c>
      <c r="G2" s="54">
        <f t="shared" si="0"/>
        <v>44139</v>
      </c>
      <c r="H2" s="54">
        <f t="shared" si="0"/>
        <v>44140</v>
      </c>
      <c r="I2" s="54">
        <f t="shared" si="0"/>
        <v>44141</v>
      </c>
      <c r="J2" s="54">
        <f t="shared" si="0"/>
        <v>44142</v>
      </c>
      <c r="K2" s="54">
        <f t="shared" si="0"/>
        <v>44143</v>
      </c>
      <c r="L2" s="54">
        <f t="shared" si="0"/>
        <v>44144</v>
      </c>
      <c r="M2" s="54">
        <f t="shared" si="0"/>
        <v>44145</v>
      </c>
      <c r="N2" s="104">
        <f t="shared" si="0"/>
        <v>44146</v>
      </c>
      <c r="O2" s="54">
        <f t="shared" si="0"/>
        <v>44147</v>
      </c>
      <c r="P2" s="54">
        <f t="shared" si="0"/>
        <v>44148</v>
      </c>
      <c r="Q2" s="54">
        <f t="shared" si="0"/>
        <v>44149</v>
      </c>
      <c r="R2" s="54">
        <f t="shared" si="0"/>
        <v>44150</v>
      </c>
      <c r="S2" s="54">
        <f t="shared" si="0"/>
        <v>44151</v>
      </c>
      <c r="T2" s="54">
        <f t="shared" si="0"/>
        <v>44152</v>
      </c>
      <c r="U2" s="54">
        <f t="shared" si="0"/>
        <v>44153</v>
      </c>
      <c r="V2" s="54">
        <f t="shared" si="0"/>
        <v>44154</v>
      </c>
      <c r="W2" s="54">
        <f t="shared" si="0"/>
        <v>44155</v>
      </c>
      <c r="X2" s="54">
        <f t="shared" si="0"/>
        <v>44156</v>
      </c>
      <c r="Y2" s="54">
        <f t="shared" si="0"/>
        <v>44157</v>
      </c>
      <c r="Z2" s="54">
        <f t="shared" si="0"/>
        <v>44158</v>
      </c>
      <c r="AA2" s="54">
        <f t="shared" si="0"/>
        <v>44159</v>
      </c>
      <c r="AB2" s="54">
        <f t="shared" si="0"/>
        <v>44160</v>
      </c>
      <c r="AC2" s="54">
        <f t="shared" si="0"/>
        <v>44161</v>
      </c>
      <c r="AD2" s="54">
        <f t="shared" si="0"/>
        <v>44162</v>
      </c>
      <c r="AE2" s="54">
        <f t="shared" si="0"/>
        <v>44163</v>
      </c>
      <c r="AF2" s="104">
        <f t="shared" si="0"/>
        <v>44164</v>
      </c>
      <c r="AG2" s="54">
        <f t="shared" si="0"/>
        <v>44165</v>
      </c>
      <c r="AH2" s="126"/>
      <c r="AI2" s="66" t="s">
        <v>55</v>
      </c>
      <c r="AJ2" s="70" t="s">
        <v>70</v>
      </c>
      <c r="AK2" s="71" t="s">
        <v>57</v>
      </c>
      <c r="AL2" s="72" t="s">
        <v>58</v>
      </c>
      <c r="AM2" s="255"/>
      <c r="AN2" s="103" t="s">
        <v>82</v>
      </c>
      <c r="AO2" s="97" t="s">
        <v>83</v>
      </c>
      <c r="AP2" s="97" t="s">
        <v>59</v>
      </c>
      <c r="AQ2" s="98" t="s">
        <v>60</v>
      </c>
      <c r="AR2" s="66" t="s">
        <v>84</v>
      </c>
      <c r="AS2" s="99" t="s">
        <v>85</v>
      </c>
      <c r="AT2" s="99" t="s">
        <v>61</v>
      </c>
      <c r="AU2" s="73" t="s">
        <v>62</v>
      </c>
      <c r="AV2" s="99" t="s">
        <v>86</v>
      </c>
      <c r="AW2" s="74" t="s">
        <v>63</v>
      </c>
      <c r="AX2" s="70" t="s">
        <v>64</v>
      </c>
      <c r="AY2" s="87" t="s">
        <v>81</v>
      </c>
      <c r="AZ2" s="84" t="s">
        <v>80</v>
      </c>
      <c r="BA2" s="82" t="s">
        <v>66</v>
      </c>
      <c r="BB2" s="72" t="s">
        <v>67</v>
      </c>
      <c r="AAG2" s="69"/>
      <c r="AAH2">
        <v>1</v>
      </c>
    </row>
    <row r="3" spans="1:710" ht="11.25" customHeight="1" thickBot="1" x14ac:dyDescent="0.3">
      <c r="A3" s="266"/>
      <c r="B3" s="268"/>
      <c r="C3" s="270"/>
      <c r="D3" s="129">
        <f>C2</f>
        <v>44136</v>
      </c>
      <c r="E3" s="52">
        <f>C2+1</f>
        <v>44137</v>
      </c>
      <c r="F3" s="52">
        <f>E2+1</f>
        <v>44138</v>
      </c>
      <c r="G3" s="62">
        <f>F2+1</f>
        <v>44139</v>
      </c>
      <c r="H3" s="62">
        <f>G2+1</f>
        <v>44140</v>
      </c>
      <c r="I3" s="52">
        <f t="shared" ref="I3:AG3" si="1">H2+1</f>
        <v>44141</v>
      </c>
      <c r="J3" s="52">
        <f t="shared" si="1"/>
        <v>44142</v>
      </c>
      <c r="K3" s="52">
        <f t="shared" si="1"/>
        <v>44143</v>
      </c>
      <c r="L3" s="52">
        <f t="shared" si="1"/>
        <v>44144</v>
      </c>
      <c r="M3" s="52">
        <f t="shared" si="1"/>
        <v>44145</v>
      </c>
      <c r="N3" s="105">
        <f t="shared" si="1"/>
        <v>44146</v>
      </c>
      <c r="O3" s="52">
        <f t="shared" si="1"/>
        <v>44147</v>
      </c>
      <c r="P3" s="52">
        <f t="shared" si="1"/>
        <v>44148</v>
      </c>
      <c r="Q3" s="52">
        <f t="shared" si="1"/>
        <v>44149</v>
      </c>
      <c r="R3" s="52">
        <f t="shared" si="1"/>
        <v>44150</v>
      </c>
      <c r="S3" s="52">
        <f t="shared" si="1"/>
        <v>44151</v>
      </c>
      <c r="T3" s="52">
        <f t="shared" si="1"/>
        <v>44152</v>
      </c>
      <c r="U3" s="52">
        <f t="shared" si="1"/>
        <v>44153</v>
      </c>
      <c r="V3" s="52">
        <f t="shared" si="1"/>
        <v>44154</v>
      </c>
      <c r="W3" s="52">
        <f t="shared" si="1"/>
        <v>44155</v>
      </c>
      <c r="X3" s="52">
        <f t="shared" si="1"/>
        <v>44156</v>
      </c>
      <c r="Y3" s="52">
        <f t="shared" si="1"/>
        <v>44157</v>
      </c>
      <c r="Z3" s="52">
        <f t="shared" si="1"/>
        <v>44158</v>
      </c>
      <c r="AA3" s="52">
        <f t="shared" si="1"/>
        <v>44159</v>
      </c>
      <c r="AB3" s="52">
        <f t="shared" si="1"/>
        <v>44160</v>
      </c>
      <c r="AC3" s="52">
        <f t="shared" si="1"/>
        <v>44161</v>
      </c>
      <c r="AD3" s="52">
        <f t="shared" si="1"/>
        <v>44162</v>
      </c>
      <c r="AE3" s="52">
        <f t="shared" si="1"/>
        <v>44163</v>
      </c>
      <c r="AF3" s="105">
        <f t="shared" si="1"/>
        <v>44164</v>
      </c>
      <c r="AG3" s="52">
        <f t="shared" si="1"/>
        <v>44165</v>
      </c>
      <c r="AH3" s="127"/>
      <c r="AI3" s="312" t="s">
        <v>69</v>
      </c>
      <c r="AJ3" s="313"/>
      <c r="AK3" s="244" t="s">
        <v>54</v>
      </c>
      <c r="AL3" s="245"/>
      <c r="AM3" s="256"/>
      <c r="AN3" s="247" t="s">
        <v>71</v>
      </c>
      <c r="AO3" s="247"/>
      <c r="AP3" s="247"/>
      <c r="AQ3" s="247"/>
      <c r="AR3" s="251" t="s">
        <v>72</v>
      </c>
      <c r="AS3" s="252"/>
      <c r="AT3" s="252"/>
      <c r="AU3" s="253"/>
      <c r="AV3" s="251" t="s">
        <v>65</v>
      </c>
      <c r="AW3" s="252"/>
      <c r="AX3" s="253"/>
      <c r="AY3" s="244" t="s">
        <v>68</v>
      </c>
      <c r="AZ3" s="246"/>
      <c r="BA3" s="246"/>
      <c r="BB3" s="245"/>
    </row>
    <row r="4" spans="1:710" s="186" customFormat="1" ht="11.25" customHeight="1" thickBot="1" x14ac:dyDescent="0.3">
      <c r="A4" s="3"/>
      <c r="B4" s="3"/>
      <c r="C4" s="2"/>
      <c r="D4" s="4" t="s">
        <v>91</v>
      </c>
      <c r="E4" s="4"/>
      <c r="F4" s="4"/>
      <c r="G4" s="4"/>
      <c r="H4" s="4"/>
      <c r="I4" s="4"/>
      <c r="J4" s="4"/>
      <c r="K4" s="4"/>
      <c r="L4" s="4"/>
      <c r="M4" s="4"/>
      <c r="N4" s="190" t="s">
        <v>91</v>
      </c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184"/>
      <c r="AE4" s="184"/>
      <c r="AF4" s="184"/>
      <c r="AG4" s="184"/>
      <c r="AH4" s="4"/>
      <c r="AI4" s="314" t="s">
        <v>89</v>
      </c>
      <c r="AJ4" s="315"/>
      <c r="AK4" s="315"/>
      <c r="AL4" s="316"/>
      <c r="AM4" s="185"/>
      <c r="AN4" s="314" t="s">
        <v>89</v>
      </c>
      <c r="AO4" s="315"/>
      <c r="AP4" s="315"/>
      <c r="AQ4" s="316"/>
      <c r="AR4" s="314" t="s">
        <v>89</v>
      </c>
      <c r="AS4" s="315"/>
      <c r="AT4" s="315"/>
      <c r="AU4" s="316"/>
      <c r="AV4" s="317" t="s">
        <v>89</v>
      </c>
      <c r="AW4" s="318"/>
      <c r="AX4" s="319"/>
      <c r="AY4" s="314" t="s">
        <v>89</v>
      </c>
      <c r="AZ4" s="315"/>
      <c r="BA4" s="315"/>
      <c r="BB4" s="316"/>
    </row>
    <row r="5" spans="1:710" ht="12" customHeight="1" x14ac:dyDescent="0.25">
      <c r="A5" s="25" t="s">
        <v>53</v>
      </c>
      <c r="B5" s="131">
        <v>1</v>
      </c>
      <c r="C5" s="140"/>
      <c r="D5" s="189" t="s">
        <v>56</v>
      </c>
      <c r="E5" s="141">
        <v>1</v>
      </c>
      <c r="F5" s="141">
        <v>1</v>
      </c>
      <c r="G5" s="141">
        <v>1</v>
      </c>
      <c r="H5" s="141">
        <v>1</v>
      </c>
      <c r="I5" s="141">
        <v>1</v>
      </c>
      <c r="J5" s="141" t="s">
        <v>56</v>
      </c>
      <c r="K5" s="141" t="s">
        <v>56</v>
      </c>
      <c r="L5" s="141">
        <v>1</v>
      </c>
      <c r="M5" s="141">
        <v>1</v>
      </c>
      <c r="N5" s="189"/>
      <c r="O5" s="141">
        <v>1</v>
      </c>
      <c r="P5" s="141">
        <v>1</v>
      </c>
      <c r="Q5" s="141" t="s">
        <v>56</v>
      </c>
      <c r="R5" s="141" t="s">
        <v>56</v>
      </c>
      <c r="S5" s="141">
        <v>1</v>
      </c>
      <c r="T5" s="141">
        <v>1</v>
      </c>
      <c r="U5" s="141">
        <v>1</v>
      </c>
      <c r="V5" s="141">
        <v>1</v>
      </c>
      <c r="W5" s="141">
        <v>1</v>
      </c>
      <c r="X5" s="141" t="s">
        <v>56</v>
      </c>
      <c r="Y5" s="141" t="s">
        <v>56</v>
      </c>
      <c r="Z5" s="141">
        <v>1</v>
      </c>
      <c r="AA5" s="141">
        <v>1</v>
      </c>
      <c r="AB5" s="141">
        <v>1</v>
      </c>
      <c r="AC5" s="141">
        <v>1</v>
      </c>
      <c r="AD5" s="141">
        <v>1</v>
      </c>
      <c r="AE5" s="141" t="s">
        <v>56</v>
      </c>
      <c r="AF5" s="141" t="s">
        <v>56</v>
      </c>
      <c r="AG5" s="141">
        <v>1</v>
      </c>
      <c r="AH5" s="123"/>
      <c r="AI5" s="187">
        <f>COUNTIF(D5:AG5,"RTT")+'Oct 2020'!AJ5</f>
        <v>0</v>
      </c>
      <c r="AJ5" s="188">
        <f>15 -(AI5)</f>
        <v>15</v>
      </c>
      <c r="AK5" s="71">
        <f>COUNTIF(D5:AG5,"CA")+'Oct 2020'!AL5</f>
        <v>0</v>
      </c>
      <c r="AL5" s="72">
        <f>25 -(AK5)</f>
        <v>25</v>
      </c>
      <c r="AM5" s="309"/>
      <c r="AN5" s="71"/>
      <c r="AO5" s="82"/>
      <c r="AP5" s="82">
        <f>COUNTIF(E5:AF5,"HS")</f>
        <v>0</v>
      </c>
      <c r="AQ5" s="94"/>
      <c r="AR5" s="75"/>
      <c r="AS5" s="76"/>
      <c r="AT5" s="76">
        <f>COUNTIF(G5:AG5,"jdf")</f>
        <v>0</v>
      </c>
      <c r="AU5" s="89"/>
      <c r="AV5" s="157">
        <f ca="1">jaunesNum(B5:AG5)</f>
        <v>1</v>
      </c>
      <c r="AW5" s="122">
        <f>COUNTIF(G5:AI5,"RF")+'Oct 2020'!AX5</f>
        <v>0</v>
      </c>
      <c r="AX5" s="161">
        <f ca="1">AV5-(AW5)</f>
        <v>1</v>
      </c>
      <c r="AY5" s="71"/>
      <c r="AZ5" s="82">
        <f>(AY5&gt;2)*1</f>
        <v>0</v>
      </c>
      <c r="BA5" s="82">
        <f>COUNTIF(K5:AK5,"FR")</f>
        <v>0</v>
      </c>
      <c r="BB5" s="72">
        <f>BA5-AZ5</f>
        <v>0</v>
      </c>
    </row>
    <row r="6" spans="1:710" ht="12" customHeight="1" x14ac:dyDescent="0.25">
      <c r="A6" s="26" t="s">
        <v>35</v>
      </c>
      <c r="B6" s="132">
        <v>2</v>
      </c>
      <c r="C6" s="143"/>
      <c r="D6" s="119" t="s">
        <v>56</v>
      </c>
      <c r="E6" s="39">
        <v>2</v>
      </c>
      <c r="F6" s="39">
        <v>2</v>
      </c>
      <c r="G6" s="39">
        <v>2</v>
      </c>
      <c r="H6" s="39">
        <v>2</v>
      </c>
      <c r="I6" s="39">
        <v>2</v>
      </c>
      <c r="J6" s="39" t="s">
        <v>56</v>
      </c>
      <c r="K6" s="39" t="s">
        <v>56</v>
      </c>
      <c r="L6" s="39">
        <v>2</v>
      </c>
      <c r="M6" s="39">
        <v>2</v>
      </c>
      <c r="N6" s="119"/>
      <c r="O6" s="39">
        <v>2</v>
      </c>
      <c r="P6" s="39">
        <v>2</v>
      </c>
      <c r="Q6" s="39" t="s">
        <v>56</v>
      </c>
      <c r="R6" s="39" t="s">
        <v>56</v>
      </c>
      <c r="S6" s="39">
        <v>2</v>
      </c>
      <c r="T6" s="39">
        <v>2</v>
      </c>
      <c r="U6" s="39">
        <v>2</v>
      </c>
      <c r="V6" s="39">
        <v>2</v>
      </c>
      <c r="W6" s="39">
        <v>2</v>
      </c>
      <c r="X6" s="39" t="s">
        <v>56</v>
      </c>
      <c r="Y6" s="39" t="s">
        <v>56</v>
      </c>
      <c r="Z6" s="39">
        <v>2</v>
      </c>
      <c r="AA6" s="39">
        <v>2</v>
      </c>
      <c r="AB6" s="39">
        <v>2</v>
      </c>
      <c r="AC6" s="39">
        <v>2</v>
      </c>
      <c r="AD6" s="39">
        <v>2</v>
      </c>
      <c r="AE6" s="39" t="s">
        <v>56</v>
      </c>
      <c r="AF6" s="39" t="s">
        <v>56</v>
      </c>
      <c r="AG6" s="39">
        <v>2</v>
      </c>
      <c r="AH6" s="123"/>
      <c r="AI6" s="187">
        <f>COUNTIF(D6:AG6,"RTT")+'Oct 2020'!AJ6</f>
        <v>0</v>
      </c>
      <c r="AJ6" s="178">
        <f>15 -(AI6)</f>
        <v>15</v>
      </c>
      <c r="AK6" s="92">
        <f>COUNTIF(D6:AG6,"CA")+'Oct 2020'!AL6</f>
        <v>0</v>
      </c>
      <c r="AL6" s="167">
        <f>25 -(AK6)</f>
        <v>25</v>
      </c>
      <c r="AM6" s="310"/>
      <c r="AN6" s="92"/>
      <c r="AO6" s="81"/>
      <c r="AP6" s="81">
        <f>COUNTIF(E6:AF6,"HS")</f>
        <v>0</v>
      </c>
      <c r="AQ6" s="95"/>
      <c r="AR6" s="77"/>
      <c r="AS6" s="64"/>
      <c r="AT6" s="64">
        <f>COUNTIF(G6:AG6,"jdf")</f>
        <v>0</v>
      </c>
      <c r="AU6" s="90"/>
      <c r="AV6" s="118">
        <f ca="1">jaunesNum(B6:AG6)</f>
        <v>1</v>
      </c>
      <c r="AW6" s="120">
        <f>COUNTIF(G6:AI6,"RF")+'Oct 2020'!AX6</f>
        <v>0</v>
      </c>
      <c r="AX6" s="162">
        <f ca="1">AV6-(AW6)</f>
        <v>1</v>
      </c>
      <c r="AY6" s="92"/>
      <c r="AZ6" s="81"/>
      <c r="BA6" s="81">
        <f>COUNTIF(K6:AK6,"FR")</f>
        <v>0</v>
      </c>
      <c r="BB6" s="167"/>
    </row>
    <row r="7" spans="1:710" ht="14.25" customHeight="1" x14ac:dyDescent="0.25">
      <c r="A7" s="27"/>
      <c r="B7" s="42"/>
      <c r="C7" s="145"/>
      <c r="D7" s="119" t="str">
        <f t="shared" ref="D7:AG8" si="2">IF(OR(WEEKDAY(D3,2)=6,WEEKDAY(D3,2)=7),"RH","")</f>
        <v>RH</v>
      </c>
      <c r="E7" s="39" t="str">
        <f t="shared" si="2"/>
        <v/>
      </c>
      <c r="F7" s="39" t="str">
        <f t="shared" si="2"/>
        <v/>
      </c>
      <c r="G7" s="39" t="str">
        <f t="shared" si="2"/>
        <v/>
      </c>
      <c r="H7" s="39" t="str">
        <f t="shared" si="2"/>
        <v/>
      </c>
      <c r="I7" s="39" t="str">
        <f t="shared" si="2"/>
        <v/>
      </c>
      <c r="J7" s="39" t="str">
        <f t="shared" si="2"/>
        <v>RH</v>
      </c>
      <c r="K7" s="39" t="str">
        <f t="shared" si="2"/>
        <v>RH</v>
      </c>
      <c r="L7" s="39" t="str">
        <f t="shared" si="2"/>
        <v/>
      </c>
      <c r="M7" s="39" t="str">
        <f t="shared" si="2"/>
        <v/>
      </c>
      <c r="N7" s="119"/>
      <c r="O7" s="39" t="str">
        <f t="shared" si="2"/>
        <v/>
      </c>
      <c r="P7" s="39" t="str">
        <f t="shared" si="2"/>
        <v/>
      </c>
      <c r="Q7" s="39" t="s">
        <v>56</v>
      </c>
      <c r="R7" s="39" t="s">
        <v>56</v>
      </c>
      <c r="S7" s="39" t="str">
        <f t="shared" ref="S7" si="3">IF(OR(WEEKDAY(S3,2)=6,WEEKDAY(S3,2)=7),"RH","")</f>
        <v/>
      </c>
      <c r="T7" s="39" t="str">
        <f t="shared" si="2"/>
        <v/>
      </c>
      <c r="U7" s="39" t="str">
        <f t="shared" si="2"/>
        <v/>
      </c>
      <c r="V7" s="39" t="str">
        <f t="shared" si="2"/>
        <v/>
      </c>
      <c r="W7" s="39" t="str">
        <f t="shared" si="2"/>
        <v/>
      </c>
      <c r="X7" s="39" t="str">
        <f t="shared" si="2"/>
        <v>RH</v>
      </c>
      <c r="Y7" s="39" t="str">
        <f t="shared" si="2"/>
        <v>RH</v>
      </c>
      <c r="Z7" s="39" t="str">
        <f t="shared" si="2"/>
        <v/>
      </c>
      <c r="AA7" s="39" t="str">
        <f t="shared" si="2"/>
        <v/>
      </c>
      <c r="AB7" s="39" t="str">
        <f t="shared" si="2"/>
        <v/>
      </c>
      <c r="AC7" s="39" t="str">
        <f t="shared" si="2"/>
        <v/>
      </c>
      <c r="AD7" s="39" t="str">
        <f t="shared" si="2"/>
        <v/>
      </c>
      <c r="AE7" s="39" t="str">
        <f t="shared" si="2"/>
        <v>RH</v>
      </c>
      <c r="AF7" s="39" t="str">
        <f t="shared" si="2"/>
        <v>RH</v>
      </c>
      <c r="AG7" s="39" t="str">
        <f t="shared" si="2"/>
        <v/>
      </c>
      <c r="AH7" s="123"/>
      <c r="AI7" s="187">
        <f>COUNTIF(D7:AG7,"RTT")+'Oct 2020'!AJ7</f>
        <v>0</v>
      </c>
      <c r="AJ7" s="178">
        <f t="shared" ref="AJ7:AJ50" si="4">15 -(AI7)</f>
        <v>15</v>
      </c>
      <c r="AK7" s="92">
        <f>COUNTIF(D7:AG7,"CA")+'Oct 2020'!AL7</f>
        <v>0</v>
      </c>
      <c r="AL7" s="167">
        <f t="shared" ref="AL7:AL50" si="5">25 -(AK7)</f>
        <v>25</v>
      </c>
      <c r="AM7" s="310"/>
      <c r="AN7" s="92"/>
      <c r="AO7" s="81"/>
      <c r="AP7" s="81">
        <f>COUNTIF(E7:AF7,"HS")</f>
        <v>0</v>
      </c>
      <c r="AQ7" s="95"/>
      <c r="AR7" s="77"/>
      <c r="AS7" s="64"/>
      <c r="AT7" s="64">
        <f>COUNTIF(G7:AG7,"jdf")</f>
        <v>0</v>
      </c>
      <c r="AU7" s="90"/>
      <c r="AV7" s="118">
        <f ca="1">jaunesNum(B7:AG7)</f>
        <v>1</v>
      </c>
      <c r="AW7" s="120">
        <f>COUNTIF(G7:AI7,"RF")+'Oct 2020'!AX7</f>
        <v>0</v>
      </c>
      <c r="AX7" s="162">
        <f t="shared" ref="AX7:AX50" ca="1" si="6">AV7-(AW7)</f>
        <v>1</v>
      </c>
      <c r="AY7" s="92"/>
      <c r="AZ7" s="81"/>
      <c r="BA7" s="81">
        <f>COUNTIF(K7:AK7,"FR")</f>
        <v>0</v>
      </c>
      <c r="BB7" s="167"/>
    </row>
    <row r="8" spans="1:710" ht="12" customHeight="1" x14ac:dyDescent="0.25">
      <c r="A8" s="28" t="s">
        <v>36</v>
      </c>
      <c r="B8" s="43">
        <v>3</v>
      </c>
      <c r="C8" s="145"/>
      <c r="D8" s="119" t="s">
        <v>56</v>
      </c>
      <c r="E8" s="39">
        <v>3</v>
      </c>
      <c r="F8" s="39">
        <v>3</v>
      </c>
      <c r="G8" s="39">
        <v>3</v>
      </c>
      <c r="H8" s="39">
        <v>3</v>
      </c>
      <c r="I8" s="39">
        <v>3</v>
      </c>
      <c r="J8" s="39" t="str">
        <f t="shared" si="2"/>
        <v>RH</v>
      </c>
      <c r="K8" s="39" t="s">
        <v>56</v>
      </c>
      <c r="L8" s="39">
        <v>3</v>
      </c>
      <c r="M8" s="39">
        <v>3</v>
      </c>
      <c r="N8" s="119"/>
      <c r="O8" s="39">
        <v>3</v>
      </c>
      <c r="P8" s="39">
        <v>3</v>
      </c>
      <c r="Q8" s="39" t="s">
        <v>56</v>
      </c>
      <c r="R8" s="39" t="s">
        <v>56</v>
      </c>
      <c r="S8" s="39">
        <v>3</v>
      </c>
      <c r="T8" s="39">
        <v>3</v>
      </c>
      <c r="U8" s="39">
        <v>3</v>
      </c>
      <c r="V8" s="39">
        <v>3</v>
      </c>
      <c r="W8" s="39">
        <v>3</v>
      </c>
      <c r="X8" s="39" t="s">
        <v>56</v>
      </c>
      <c r="Y8" s="39" t="s">
        <v>56</v>
      </c>
      <c r="Z8" s="39">
        <v>3</v>
      </c>
      <c r="AA8" s="39">
        <v>3</v>
      </c>
      <c r="AB8" s="39">
        <v>3</v>
      </c>
      <c r="AC8" s="39">
        <v>3</v>
      </c>
      <c r="AD8" s="39">
        <v>3</v>
      </c>
      <c r="AE8" s="39" t="s">
        <v>56</v>
      </c>
      <c r="AF8" s="39" t="s">
        <v>56</v>
      </c>
      <c r="AG8" s="39">
        <v>3</v>
      </c>
      <c r="AH8" s="123"/>
      <c r="AI8" s="187">
        <f>COUNTIF(D8:AG8,"RTT")+'Oct 2020'!AJ8</f>
        <v>0</v>
      </c>
      <c r="AJ8" s="178">
        <f t="shared" si="4"/>
        <v>15</v>
      </c>
      <c r="AK8" s="92">
        <f>COUNTIF(D8:AG8,"CA")+'Oct 2020'!AL8</f>
        <v>0</v>
      </c>
      <c r="AL8" s="167">
        <f t="shared" si="5"/>
        <v>25</v>
      </c>
      <c r="AM8" s="310"/>
      <c r="AN8" s="92"/>
      <c r="AO8" s="81"/>
      <c r="AP8" s="81">
        <f>COUNTIF(E8:AF8,"HS")</f>
        <v>0</v>
      </c>
      <c r="AQ8" s="95"/>
      <c r="AR8" s="77"/>
      <c r="AS8" s="64"/>
      <c r="AT8" s="64">
        <f>COUNTIF(G8:AG8,"jdf")</f>
        <v>0</v>
      </c>
      <c r="AU8" s="90"/>
      <c r="AV8" s="118">
        <f ca="1">jaunesNum(B8:AG8)</f>
        <v>1</v>
      </c>
      <c r="AW8" s="120">
        <f>COUNTIF(G8:AI8,"RF")+'Oct 2020'!AX8</f>
        <v>0</v>
      </c>
      <c r="AX8" s="162">
        <f t="shared" ca="1" si="6"/>
        <v>1</v>
      </c>
      <c r="AY8" s="92"/>
      <c r="AZ8" s="81"/>
      <c r="BA8" s="81">
        <f>COUNTIF(K8:AK8,"FR")</f>
        <v>0</v>
      </c>
      <c r="BB8" s="167"/>
    </row>
    <row r="9" spans="1:710" ht="12" customHeight="1" thickBot="1" x14ac:dyDescent="0.3">
      <c r="A9" s="29" t="s">
        <v>52</v>
      </c>
      <c r="B9" s="43">
        <v>4</v>
      </c>
      <c r="C9" s="145"/>
      <c r="D9" s="119" t="s">
        <v>56</v>
      </c>
      <c r="E9" s="39">
        <v>4</v>
      </c>
      <c r="F9" s="39">
        <v>4</v>
      </c>
      <c r="G9" s="39">
        <v>4</v>
      </c>
      <c r="H9" s="39">
        <v>4</v>
      </c>
      <c r="I9" s="39">
        <v>4</v>
      </c>
      <c r="J9" s="39" t="s">
        <v>56</v>
      </c>
      <c r="K9" s="39" t="s">
        <v>56</v>
      </c>
      <c r="L9" s="39">
        <v>4</v>
      </c>
      <c r="M9" s="39">
        <v>4</v>
      </c>
      <c r="N9" s="119"/>
      <c r="O9" s="39">
        <v>4</v>
      </c>
      <c r="P9" s="39">
        <v>4</v>
      </c>
      <c r="Q9" s="39" t="s">
        <v>56</v>
      </c>
      <c r="R9" s="39" t="s">
        <v>56</v>
      </c>
      <c r="S9" s="39">
        <v>4</v>
      </c>
      <c r="T9" s="39">
        <v>4</v>
      </c>
      <c r="U9" s="39">
        <v>4</v>
      </c>
      <c r="V9" s="39">
        <v>4</v>
      </c>
      <c r="W9" s="39">
        <v>4</v>
      </c>
      <c r="X9" s="39" t="s">
        <v>56</v>
      </c>
      <c r="Y9" s="39" t="s">
        <v>56</v>
      </c>
      <c r="Z9" s="39">
        <v>4</v>
      </c>
      <c r="AA9" s="39">
        <v>4</v>
      </c>
      <c r="AB9" s="39">
        <v>4</v>
      </c>
      <c r="AC9" s="39">
        <v>4</v>
      </c>
      <c r="AD9" s="39">
        <v>4</v>
      </c>
      <c r="AE9" s="39" t="s">
        <v>56</v>
      </c>
      <c r="AF9" s="39" t="s">
        <v>56</v>
      </c>
      <c r="AG9" s="39">
        <v>4</v>
      </c>
      <c r="AH9" s="123"/>
      <c r="AI9" s="187">
        <f>COUNTIF(D9:AG9,"RTT")+'Oct 2020'!AJ9</f>
        <v>0</v>
      </c>
      <c r="AJ9" s="178">
        <f t="shared" si="4"/>
        <v>15</v>
      </c>
      <c r="AK9" s="92">
        <f>COUNTIF(D9:AG9,"CA")+'Oct 2020'!AL9</f>
        <v>0</v>
      </c>
      <c r="AL9" s="167">
        <f t="shared" si="5"/>
        <v>25</v>
      </c>
      <c r="AM9" s="310"/>
      <c r="AN9" s="92"/>
      <c r="AO9" s="81"/>
      <c r="AP9" s="81">
        <f>COUNTIF(E9:AF9,"HS")</f>
        <v>0</v>
      </c>
      <c r="AQ9" s="95"/>
      <c r="AR9" s="77"/>
      <c r="AS9" s="64"/>
      <c r="AT9" s="64">
        <f>COUNTIF(G9:AG9,"jdf")</f>
        <v>0</v>
      </c>
      <c r="AU9" s="90"/>
      <c r="AV9" s="118">
        <f ca="1">jaunesNum(B9:AG9)</f>
        <v>1</v>
      </c>
      <c r="AW9" s="120">
        <f>COUNTIF(G9:AI9,"RF")+'Oct 2020'!AX9</f>
        <v>0</v>
      </c>
      <c r="AX9" s="162">
        <f t="shared" ca="1" si="6"/>
        <v>1</v>
      </c>
      <c r="AY9" s="92"/>
      <c r="AZ9" s="81"/>
      <c r="BA9" s="81">
        <f>COUNTIF(K9:AK9,"FR")</f>
        <v>0</v>
      </c>
      <c r="BB9" s="167"/>
    </row>
    <row r="10" spans="1:710" ht="2.25" customHeight="1" thickBot="1" x14ac:dyDescent="0.3">
      <c r="A10" s="12"/>
      <c r="B10" s="42"/>
      <c r="C10" s="146"/>
      <c r="D10" s="119"/>
      <c r="E10" s="39"/>
      <c r="F10" s="39"/>
      <c r="G10" s="39"/>
      <c r="H10" s="39"/>
      <c r="I10" s="39"/>
      <c r="J10" s="39"/>
      <c r="K10" s="39"/>
      <c r="L10" s="39"/>
      <c r="M10" s="39"/>
      <c r="N10" s="11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123"/>
      <c r="AI10" s="187">
        <f>COUNTIF(D10:AG10,"RTT")+'Oct 2020'!AJ10</f>
        <v>0</v>
      </c>
      <c r="AJ10" s="178"/>
      <c r="AK10" s="92">
        <f>COUNTIF(D10:AG10,"CA")+'Oct 2020'!AL10</f>
        <v>0</v>
      </c>
      <c r="AL10" s="167"/>
      <c r="AM10" s="310"/>
      <c r="AN10" s="92"/>
      <c r="AO10" s="81"/>
      <c r="AP10" s="81"/>
      <c r="AQ10" s="95"/>
      <c r="AR10" s="77"/>
      <c r="AS10" s="64"/>
      <c r="AT10" s="64"/>
      <c r="AU10" s="90"/>
      <c r="AV10" s="118"/>
      <c r="AW10" s="120">
        <f>COUNTIF(G10:AI10,"RF")+'Oct 2020'!AX10</f>
        <v>0</v>
      </c>
      <c r="AX10" s="163"/>
      <c r="AY10" s="92"/>
      <c r="AZ10" s="81"/>
      <c r="BA10" s="81"/>
      <c r="BB10" s="167"/>
    </row>
    <row r="11" spans="1:710" s="1" customFormat="1" ht="12" customHeight="1" thickBot="1" x14ac:dyDescent="0.3">
      <c r="A11" s="30" t="s">
        <v>37</v>
      </c>
      <c r="B11" s="133">
        <v>5</v>
      </c>
      <c r="C11" s="147"/>
      <c r="D11" s="119" t="s">
        <v>56</v>
      </c>
      <c r="E11" s="39">
        <v>5</v>
      </c>
      <c r="F11" s="39">
        <v>5</v>
      </c>
      <c r="G11" s="39">
        <v>5</v>
      </c>
      <c r="H11" s="39">
        <v>5</v>
      </c>
      <c r="I11" s="39">
        <v>5</v>
      </c>
      <c r="J11" s="39" t="s">
        <v>56</v>
      </c>
      <c r="K11" s="39" t="s">
        <v>56</v>
      </c>
      <c r="L11" s="39">
        <v>5</v>
      </c>
      <c r="M11" s="39">
        <v>5</v>
      </c>
      <c r="N11" s="119"/>
      <c r="O11" s="39">
        <v>5</v>
      </c>
      <c r="P11" s="39">
        <v>5</v>
      </c>
      <c r="Q11" s="39" t="s">
        <v>56</v>
      </c>
      <c r="R11" s="39" t="s">
        <v>56</v>
      </c>
      <c r="S11" s="39">
        <v>5</v>
      </c>
      <c r="T11" s="39">
        <v>5</v>
      </c>
      <c r="U11" s="39">
        <v>5</v>
      </c>
      <c r="V11" s="39">
        <v>5</v>
      </c>
      <c r="W11" s="39">
        <v>5</v>
      </c>
      <c r="X11" s="39" t="s">
        <v>56</v>
      </c>
      <c r="Y11" s="39" t="s">
        <v>56</v>
      </c>
      <c r="Z11" s="39">
        <v>5</v>
      </c>
      <c r="AA11" s="39">
        <v>5</v>
      </c>
      <c r="AB11" s="39">
        <v>5</v>
      </c>
      <c r="AC11" s="39">
        <v>5</v>
      </c>
      <c r="AD11" s="39">
        <v>5</v>
      </c>
      <c r="AE11" s="39" t="s">
        <v>56</v>
      </c>
      <c r="AF11" s="39" t="s">
        <v>56</v>
      </c>
      <c r="AG11" s="39">
        <v>5</v>
      </c>
      <c r="AH11" s="123"/>
      <c r="AI11" s="187">
        <f>COUNTIF(D11:AG11,"RTT")+'Oct 2020'!AJ11</f>
        <v>0</v>
      </c>
      <c r="AJ11" s="178">
        <f t="shared" si="4"/>
        <v>15</v>
      </c>
      <c r="AK11" s="92">
        <f>COUNTIF(D11:AG11,"CA")+'Oct 2020'!AL11</f>
        <v>0</v>
      </c>
      <c r="AL11" s="167">
        <f t="shared" si="5"/>
        <v>25</v>
      </c>
      <c r="AM11" s="310"/>
      <c r="AN11" s="92"/>
      <c r="AO11" s="81"/>
      <c r="AP11" s="81">
        <f>COUNTIF(E11:AF11,"HS")</f>
        <v>0</v>
      </c>
      <c r="AQ11" s="95"/>
      <c r="AR11" s="77"/>
      <c r="AS11" s="64"/>
      <c r="AT11" s="64">
        <f>COUNTIF(G11:AG11,"jdf")</f>
        <v>0</v>
      </c>
      <c r="AU11" s="90"/>
      <c r="AV11" s="118">
        <f ca="1">jaunesNum(B11:AG11)</f>
        <v>1</v>
      </c>
      <c r="AW11" s="120">
        <f>COUNTIF(G11:AI11,"RF")+'Oct 2020'!AX11</f>
        <v>0</v>
      </c>
      <c r="AX11" s="162">
        <f t="shared" ca="1" si="6"/>
        <v>1</v>
      </c>
      <c r="AY11" s="92"/>
      <c r="AZ11" s="81"/>
      <c r="BA11" s="81">
        <f>COUNTIF(K11:AK11,"FR")</f>
        <v>0</v>
      </c>
      <c r="BB11" s="167"/>
    </row>
    <row r="12" spans="1:710" s="5" customFormat="1" ht="12" customHeight="1" x14ac:dyDescent="0.25">
      <c r="A12" s="31" t="s">
        <v>38</v>
      </c>
      <c r="B12" s="43">
        <v>6</v>
      </c>
      <c r="C12" s="148"/>
      <c r="D12" s="119" t="s">
        <v>56</v>
      </c>
      <c r="E12" s="39">
        <v>6</v>
      </c>
      <c r="F12" s="39">
        <v>6</v>
      </c>
      <c r="G12" s="39">
        <v>6</v>
      </c>
      <c r="H12" s="39">
        <v>6</v>
      </c>
      <c r="I12" s="39">
        <v>6</v>
      </c>
      <c r="J12" s="39" t="s">
        <v>56</v>
      </c>
      <c r="K12" s="39" t="s">
        <v>56</v>
      </c>
      <c r="L12" s="39">
        <v>6</v>
      </c>
      <c r="M12" s="39">
        <v>6</v>
      </c>
      <c r="N12" s="119"/>
      <c r="O12" s="39">
        <v>6</v>
      </c>
      <c r="P12" s="39">
        <v>6</v>
      </c>
      <c r="Q12" s="39" t="s">
        <v>56</v>
      </c>
      <c r="R12" s="39" t="s">
        <v>56</v>
      </c>
      <c r="S12" s="39">
        <v>6</v>
      </c>
      <c r="T12" s="39">
        <v>6</v>
      </c>
      <c r="U12" s="39">
        <v>6</v>
      </c>
      <c r="V12" s="39">
        <v>6</v>
      </c>
      <c r="W12" s="39">
        <v>6</v>
      </c>
      <c r="X12" s="39" t="s">
        <v>56</v>
      </c>
      <c r="Y12" s="39" t="s">
        <v>56</v>
      </c>
      <c r="Z12" s="39">
        <v>6</v>
      </c>
      <c r="AA12" s="39">
        <v>6</v>
      </c>
      <c r="AB12" s="39">
        <v>6</v>
      </c>
      <c r="AC12" s="39">
        <v>6</v>
      </c>
      <c r="AD12" s="39">
        <v>6</v>
      </c>
      <c r="AE12" s="39" t="s">
        <v>56</v>
      </c>
      <c r="AF12" s="39" t="s">
        <v>56</v>
      </c>
      <c r="AG12" s="39">
        <v>6</v>
      </c>
      <c r="AH12" s="123"/>
      <c r="AI12" s="187">
        <f>COUNTIF(D12:AG12,"RTT")+'Oct 2020'!AJ12</f>
        <v>0</v>
      </c>
      <c r="AJ12" s="178">
        <f t="shared" si="4"/>
        <v>15</v>
      </c>
      <c r="AK12" s="92">
        <f>COUNTIF(D12:AG12,"CA")+'Oct 2020'!AL12</f>
        <v>0</v>
      </c>
      <c r="AL12" s="167">
        <f t="shared" si="5"/>
        <v>25</v>
      </c>
      <c r="AM12" s="310"/>
      <c r="AN12" s="92"/>
      <c r="AO12" s="81"/>
      <c r="AP12" s="81">
        <f>COUNTIF(E12:AF12,"HS")</f>
        <v>0</v>
      </c>
      <c r="AQ12" s="95"/>
      <c r="AR12" s="77"/>
      <c r="AS12" s="64"/>
      <c r="AT12" s="64">
        <f>COUNTIF(G12:AG12,"jdf")</f>
        <v>0</v>
      </c>
      <c r="AU12" s="90"/>
      <c r="AV12" s="118">
        <f ca="1">jaunesNum(B12:AG12)</f>
        <v>1</v>
      </c>
      <c r="AW12" s="120">
        <f>COUNTIF(G12:AI12,"RF")+'Oct 2020'!AX12</f>
        <v>0</v>
      </c>
      <c r="AX12" s="162">
        <f t="shared" ca="1" si="6"/>
        <v>1</v>
      </c>
      <c r="AY12" s="92"/>
      <c r="AZ12" s="81"/>
      <c r="BA12" s="81">
        <f>COUNTIF(K12:AK12,"FR")</f>
        <v>0</v>
      </c>
      <c r="BB12" s="167"/>
    </row>
    <row r="13" spans="1:710" ht="12" customHeight="1" thickBot="1" x14ac:dyDescent="0.3">
      <c r="A13" s="32" t="s">
        <v>39</v>
      </c>
      <c r="B13" s="132">
        <v>7</v>
      </c>
      <c r="C13" s="149"/>
      <c r="D13" s="119" t="s">
        <v>56</v>
      </c>
      <c r="E13" s="39">
        <v>7</v>
      </c>
      <c r="F13" s="39">
        <v>7</v>
      </c>
      <c r="G13" s="39">
        <v>7</v>
      </c>
      <c r="H13" s="39">
        <v>7</v>
      </c>
      <c r="I13" s="39">
        <v>7</v>
      </c>
      <c r="J13" s="39" t="s">
        <v>56</v>
      </c>
      <c r="K13" s="39" t="s">
        <v>56</v>
      </c>
      <c r="L13" s="39">
        <v>7</v>
      </c>
      <c r="M13" s="39">
        <v>7</v>
      </c>
      <c r="N13" s="119"/>
      <c r="O13" s="39">
        <v>7</v>
      </c>
      <c r="P13" s="39">
        <v>7</v>
      </c>
      <c r="Q13" s="39" t="s">
        <v>56</v>
      </c>
      <c r="R13" s="39" t="s">
        <v>56</v>
      </c>
      <c r="S13" s="39">
        <v>7</v>
      </c>
      <c r="T13" s="39">
        <v>7</v>
      </c>
      <c r="U13" s="39">
        <v>7</v>
      </c>
      <c r="V13" s="39">
        <v>7</v>
      </c>
      <c r="W13" s="39">
        <v>7</v>
      </c>
      <c r="X13" s="39" t="s">
        <v>56</v>
      </c>
      <c r="Y13" s="39" t="s">
        <v>56</v>
      </c>
      <c r="Z13" s="39">
        <v>7</v>
      </c>
      <c r="AA13" s="39">
        <v>7</v>
      </c>
      <c r="AB13" s="39">
        <v>7</v>
      </c>
      <c r="AC13" s="39">
        <v>7</v>
      </c>
      <c r="AD13" s="39">
        <v>7</v>
      </c>
      <c r="AE13" s="39" t="s">
        <v>56</v>
      </c>
      <c r="AF13" s="39" t="s">
        <v>56</v>
      </c>
      <c r="AG13" s="39">
        <v>7</v>
      </c>
      <c r="AH13" s="123"/>
      <c r="AI13" s="187">
        <f>COUNTIF(D13:AG13,"RTT")+'Oct 2020'!AJ13</f>
        <v>0</v>
      </c>
      <c r="AJ13" s="178">
        <f t="shared" si="4"/>
        <v>15</v>
      </c>
      <c r="AK13" s="92">
        <f>COUNTIF(D13:AG13,"CA")+'Oct 2020'!AL13</f>
        <v>0</v>
      </c>
      <c r="AL13" s="167">
        <f t="shared" si="5"/>
        <v>25</v>
      </c>
      <c r="AM13" s="310"/>
      <c r="AN13" s="92"/>
      <c r="AO13" s="81"/>
      <c r="AP13" s="81">
        <f>COUNTIF(E13:AF13,"HS")</f>
        <v>0</v>
      </c>
      <c r="AQ13" s="95"/>
      <c r="AR13" s="77"/>
      <c r="AS13" s="64"/>
      <c r="AT13" s="64">
        <f>COUNTIF(G13:AG13,"jdf")</f>
        <v>0</v>
      </c>
      <c r="AU13" s="90"/>
      <c r="AV13" s="118">
        <f ca="1">jaunesNum(B13:AG13)</f>
        <v>1</v>
      </c>
      <c r="AW13" s="120">
        <f>COUNTIF(G13:AI13,"RF")+'Oct 2020'!AX13</f>
        <v>0</v>
      </c>
      <c r="AX13" s="162">
        <f t="shared" ca="1" si="6"/>
        <v>1</v>
      </c>
      <c r="AY13" s="92"/>
      <c r="AZ13" s="81"/>
      <c r="BA13" s="81">
        <f>COUNTIF(K13:AK13,"FR")</f>
        <v>0</v>
      </c>
      <c r="BB13" s="167"/>
    </row>
    <row r="14" spans="1:710" ht="1.5" customHeight="1" thickBot="1" x14ac:dyDescent="0.3">
      <c r="A14" s="13"/>
      <c r="B14" s="46"/>
      <c r="C14" s="150"/>
      <c r="D14" s="119"/>
      <c r="E14" s="39"/>
      <c r="F14" s="39"/>
      <c r="G14" s="39"/>
      <c r="H14" s="39"/>
      <c r="I14" s="39"/>
      <c r="J14" s="39"/>
      <c r="K14" s="39"/>
      <c r="L14" s="39"/>
      <c r="M14" s="39"/>
      <c r="N14" s="11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123"/>
      <c r="AI14" s="187">
        <f>COUNTIF(D14:AG14,"RTT")+'Oct 2020'!AJ14</f>
        <v>0</v>
      </c>
      <c r="AJ14" s="178"/>
      <c r="AK14" s="92">
        <f>COUNTIF(D14:AG14,"CA")+'Oct 2020'!AL14</f>
        <v>0</v>
      </c>
      <c r="AL14" s="167"/>
      <c r="AM14" s="310"/>
      <c r="AN14" s="92"/>
      <c r="AO14" s="81"/>
      <c r="AP14" s="81"/>
      <c r="AQ14" s="95"/>
      <c r="AR14" s="77"/>
      <c r="AS14" s="64"/>
      <c r="AT14" s="64"/>
      <c r="AU14" s="90"/>
      <c r="AV14" s="118"/>
      <c r="AW14" s="120">
        <f>COUNTIF(G14:AI14,"RF")+'Oct 2020'!AX14</f>
        <v>0</v>
      </c>
      <c r="AX14" s="163"/>
      <c r="AY14" s="92"/>
      <c r="AZ14" s="81"/>
      <c r="BA14" s="81"/>
      <c r="BB14" s="167"/>
    </row>
    <row r="15" spans="1:710" ht="12" customHeight="1" thickBot="1" x14ac:dyDescent="0.3">
      <c r="A15" s="33" t="s">
        <v>40</v>
      </c>
      <c r="B15" s="134">
        <v>8</v>
      </c>
      <c r="C15" s="145"/>
      <c r="D15" s="119" t="s">
        <v>56</v>
      </c>
      <c r="E15" s="39">
        <v>8</v>
      </c>
      <c r="F15" s="39">
        <v>8</v>
      </c>
      <c r="G15" s="39">
        <v>8</v>
      </c>
      <c r="H15" s="39">
        <v>8</v>
      </c>
      <c r="I15" s="39">
        <v>8</v>
      </c>
      <c r="J15" s="39" t="s">
        <v>56</v>
      </c>
      <c r="K15" s="39" t="s">
        <v>56</v>
      </c>
      <c r="L15" s="39">
        <v>8</v>
      </c>
      <c r="M15" s="39">
        <v>8</v>
      </c>
      <c r="N15" s="119"/>
      <c r="O15" s="39">
        <v>8</v>
      </c>
      <c r="P15" s="39">
        <v>8</v>
      </c>
      <c r="Q15" s="39" t="s">
        <v>56</v>
      </c>
      <c r="R15" s="39" t="s">
        <v>56</v>
      </c>
      <c r="S15" s="39">
        <v>8</v>
      </c>
      <c r="T15" s="39">
        <v>8</v>
      </c>
      <c r="U15" s="39">
        <v>8</v>
      </c>
      <c r="V15" s="39">
        <v>8</v>
      </c>
      <c r="W15" s="39">
        <v>8</v>
      </c>
      <c r="X15" s="39" t="s">
        <v>56</v>
      </c>
      <c r="Y15" s="39" t="s">
        <v>56</v>
      </c>
      <c r="Z15" s="39">
        <v>8</v>
      </c>
      <c r="AA15" s="39">
        <v>8</v>
      </c>
      <c r="AB15" s="39">
        <v>8</v>
      </c>
      <c r="AC15" s="39">
        <v>8</v>
      </c>
      <c r="AD15" s="39">
        <v>8</v>
      </c>
      <c r="AE15" s="39" t="s">
        <v>56</v>
      </c>
      <c r="AF15" s="39" t="s">
        <v>56</v>
      </c>
      <c r="AG15" s="39">
        <v>8</v>
      </c>
      <c r="AH15" s="123"/>
      <c r="AI15" s="187">
        <f>COUNTIF(D15:AG15,"RTT")+'Oct 2020'!AJ15</f>
        <v>0</v>
      </c>
      <c r="AJ15" s="178">
        <f t="shared" si="4"/>
        <v>15</v>
      </c>
      <c r="AK15" s="92">
        <f>COUNTIF(D15:AG15,"CA")+'Oct 2020'!AL15</f>
        <v>0</v>
      </c>
      <c r="AL15" s="167">
        <f t="shared" si="5"/>
        <v>25</v>
      </c>
      <c r="AM15" s="310"/>
      <c r="AN15" s="92"/>
      <c r="AO15" s="81"/>
      <c r="AP15" s="81">
        <f t="shared" ref="AP15:AP24" si="7">COUNTIF(E15:AF15,"HS")</f>
        <v>0</v>
      </c>
      <c r="AQ15" s="95"/>
      <c r="AR15" s="77"/>
      <c r="AS15" s="64"/>
      <c r="AT15" s="64">
        <f t="shared" ref="AT15:AT24" si="8">COUNTIF(G15:AG15,"jdf")</f>
        <v>0</v>
      </c>
      <c r="AU15" s="90"/>
      <c r="AV15" s="118">
        <f t="shared" ref="AV15:AV24" ca="1" si="9">jaunesNum(B15:AG15)</f>
        <v>1</v>
      </c>
      <c r="AW15" s="120">
        <f>COUNTIF(G15:AI15,"RF")+'Oct 2020'!AX15</f>
        <v>0</v>
      </c>
      <c r="AX15" s="162">
        <f t="shared" ca="1" si="6"/>
        <v>1</v>
      </c>
      <c r="AY15" s="92"/>
      <c r="AZ15" s="81"/>
      <c r="BA15" s="81">
        <f t="shared" ref="BA15:BA24" si="10">COUNTIF(K15:AK15,"FR")</f>
        <v>0</v>
      </c>
      <c r="BB15" s="167"/>
    </row>
    <row r="16" spans="1:710" ht="12" customHeight="1" x14ac:dyDescent="0.25">
      <c r="A16" s="271" t="s">
        <v>41</v>
      </c>
      <c r="B16" s="134">
        <v>9</v>
      </c>
      <c r="C16" s="149"/>
      <c r="D16" s="119" t="str">
        <f t="shared" ref="D16:AG16" si="11">IF(OR(WEEKDAY(D3,2)=6,WEEKDAY(D3,2)=7,WEEKDAY(D3,2)=2),"RH","")</f>
        <v>RH</v>
      </c>
      <c r="E16" s="39" t="str">
        <f t="shared" si="11"/>
        <v/>
      </c>
      <c r="F16" s="39" t="str">
        <f t="shared" si="11"/>
        <v>RH</v>
      </c>
      <c r="G16" s="39" t="str">
        <f t="shared" si="11"/>
        <v/>
      </c>
      <c r="H16" s="39" t="str">
        <f t="shared" si="11"/>
        <v/>
      </c>
      <c r="I16" s="39" t="str">
        <f t="shared" si="11"/>
        <v/>
      </c>
      <c r="J16" s="39" t="str">
        <f t="shared" si="11"/>
        <v>RH</v>
      </c>
      <c r="K16" s="39" t="str">
        <f t="shared" si="11"/>
        <v>RH</v>
      </c>
      <c r="L16" s="39" t="str">
        <f t="shared" si="11"/>
        <v/>
      </c>
      <c r="M16" s="39" t="str">
        <f t="shared" si="11"/>
        <v>RH</v>
      </c>
      <c r="N16" s="119" t="str">
        <f t="shared" si="11"/>
        <v/>
      </c>
      <c r="O16" s="39" t="str">
        <f t="shared" si="11"/>
        <v/>
      </c>
      <c r="P16" s="39" t="str">
        <f t="shared" si="11"/>
        <v/>
      </c>
      <c r="Q16" s="39" t="str">
        <f t="shared" si="11"/>
        <v>RH</v>
      </c>
      <c r="R16" s="39" t="str">
        <f t="shared" si="11"/>
        <v>RH</v>
      </c>
      <c r="S16" s="39" t="str">
        <f t="shared" si="11"/>
        <v/>
      </c>
      <c r="T16" s="39" t="str">
        <f t="shared" si="11"/>
        <v>RH</v>
      </c>
      <c r="U16" s="39" t="str">
        <f t="shared" si="11"/>
        <v/>
      </c>
      <c r="V16" s="39" t="str">
        <f t="shared" si="11"/>
        <v/>
      </c>
      <c r="W16" s="39" t="str">
        <f t="shared" si="11"/>
        <v/>
      </c>
      <c r="X16" s="39" t="str">
        <f t="shared" si="11"/>
        <v>RH</v>
      </c>
      <c r="Y16" s="39" t="str">
        <f t="shared" si="11"/>
        <v>RH</v>
      </c>
      <c r="Z16" s="39" t="str">
        <f t="shared" si="11"/>
        <v/>
      </c>
      <c r="AA16" s="39" t="str">
        <f t="shared" si="11"/>
        <v>RH</v>
      </c>
      <c r="AB16" s="39" t="str">
        <f t="shared" si="11"/>
        <v/>
      </c>
      <c r="AC16" s="39" t="str">
        <f t="shared" si="11"/>
        <v/>
      </c>
      <c r="AD16" s="39" t="str">
        <f t="shared" si="11"/>
        <v/>
      </c>
      <c r="AE16" s="39" t="str">
        <f t="shared" si="11"/>
        <v>RH</v>
      </c>
      <c r="AF16" s="39" t="str">
        <f t="shared" si="11"/>
        <v>RH</v>
      </c>
      <c r="AG16" s="39" t="str">
        <f t="shared" si="11"/>
        <v/>
      </c>
      <c r="AH16" s="123"/>
      <c r="AI16" s="187">
        <f>COUNTIF(D16:AG16,"RTT")+'Oct 2020'!AJ16</f>
        <v>0</v>
      </c>
      <c r="AJ16" s="178">
        <f t="shared" si="4"/>
        <v>15</v>
      </c>
      <c r="AK16" s="92">
        <f>COUNTIF(D16:AG16,"CA")+'Oct 2020'!AL16</f>
        <v>0</v>
      </c>
      <c r="AL16" s="167">
        <f t="shared" si="5"/>
        <v>25</v>
      </c>
      <c r="AM16" s="310"/>
      <c r="AN16" s="92"/>
      <c r="AO16" s="81"/>
      <c r="AP16" s="81">
        <f t="shared" si="7"/>
        <v>0</v>
      </c>
      <c r="AQ16" s="95"/>
      <c r="AR16" s="77"/>
      <c r="AS16" s="64"/>
      <c r="AT16" s="64">
        <f t="shared" si="8"/>
        <v>0</v>
      </c>
      <c r="AU16" s="90"/>
      <c r="AV16" s="118">
        <f t="shared" ca="1" si="9"/>
        <v>0</v>
      </c>
      <c r="AW16" s="120">
        <f>COUNTIF(G16:AI16,"RF")+'Oct 2020'!AX16</f>
        <v>0</v>
      </c>
      <c r="AX16" s="162">
        <f t="shared" ca="1" si="6"/>
        <v>0</v>
      </c>
      <c r="AY16" s="92"/>
      <c r="AZ16" s="81"/>
      <c r="BA16" s="81">
        <f t="shared" si="10"/>
        <v>0</v>
      </c>
      <c r="BB16" s="167"/>
    </row>
    <row r="17" spans="1:54" ht="12" customHeight="1" x14ac:dyDescent="0.25">
      <c r="A17" s="272"/>
      <c r="B17" s="134">
        <v>10</v>
      </c>
      <c r="C17" s="145"/>
      <c r="D17" s="119" t="str">
        <f t="shared" ref="D17:AG17" si="12">IF(OR(WEEKDAY(D3,2)=6,WEEKDAY(D3,2)=7),"RH","")</f>
        <v>RH</v>
      </c>
      <c r="E17" s="39" t="str">
        <f t="shared" si="12"/>
        <v/>
      </c>
      <c r="F17" s="39" t="str">
        <f t="shared" si="12"/>
        <v/>
      </c>
      <c r="G17" s="39" t="str">
        <f t="shared" si="12"/>
        <v/>
      </c>
      <c r="H17" s="39" t="str">
        <f t="shared" si="12"/>
        <v/>
      </c>
      <c r="I17" s="39" t="str">
        <f t="shared" si="12"/>
        <v/>
      </c>
      <c r="J17" s="39" t="str">
        <f t="shared" si="12"/>
        <v>RH</v>
      </c>
      <c r="K17" s="39" t="str">
        <f t="shared" si="12"/>
        <v>RH</v>
      </c>
      <c r="L17" s="39" t="str">
        <f t="shared" si="12"/>
        <v/>
      </c>
      <c r="M17" s="39" t="str">
        <f t="shared" si="12"/>
        <v/>
      </c>
      <c r="N17" s="119" t="str">
        <f t="shared" si="12"/>
        <v/>
      </c>
      <c r="O17" s="39" t="str">
        <f t="shared" si="12"/>
        <v/>
      </c>
      <c r="P17" s="39" t="str">
        <f t="shared" si="12"/>
        <v/>
      </c>
      <c r="Q17" s="39" t="str">
        <f t="shared" si="12"/>
        <v>RH</v>
      </c>
      <c r="R17" s="39" t="str">
        <f t="shared" si="12"/>
        <v>RH</v>
      </c>
      <c r="S17" s="39" t="str">
        <f t="shared" si="12"/>
        <v/>
      </c>
      <c r="T17" s="39" t="str">
        <f t="shared" si="12"/>
        <v/>
      </c>
      <c r="U17" s="39" t="str">
        <f t="shared" si="12"/>
        <v/>
      </c>
      <c r="V17" s="39" t="str">
        <f t="shared" si="12"/>
        <v/>
      </c>
      <c r="W17" s="39" t="str">
        <f t="shared" si="12"/>
        <v/>
      </c>
      <c r="X17" s="39" t="str">
        <f t="shared" si="12"/>
        <v>RH</v>
      </c>
      <c r="Y17" s="39" t="str">
        <f t="shared" si="12"/>
        <v>RH</v>
      </c>
      <c r="Z17" s="39" t="str">
        <f t="shared" si="12"/>
        <v/>
      </c>
      <c r="AA17" s="39" t="str">
        <f t="shared" si="12"/>
        <v/>
      </c>
      <c r="AB17" s="39" t="str">
        <f t="shared" si="12"/>
        <v/>
      </c>
      <c r="AC17" s="39" t="str">
        <f t="shared" si="12"/>
        <v/>
      </c>
      <c r="AD17" s="39" t="str">
        <f t="shared" si="12"/>
        <v/>
      </c>
      <c r="AE17" s="39" t="str">
        <f t="shared" si="12"/>
        <v>RH</v>
      </c>
      <c r="AF17" s="39" t="str">
        <f t="shared" si="12"/>
        <v>RH</v>
      </c>
      <c r="AG17" s="39" t="str">
        <f t="shared" si="12"/>
        <v/>
      </c>
      <c r="AH17" s="123"/>
      <c r="AI17" s="187">
        <f>COUNTIF(D17:AG17,"RTT")+'Oct 2020'!AJ17</f>
        <v>0</v>
      </c>
      <c r="AJ17" s="178">
        <f t="shared" si="4"/>
        <v>15</v>
      </c>
      <c r="AK17" s="92">
        <f>COUNTIF(D17:AG17,"CA")+'Oct 2020'!AL17</f>
        <v>0</v>
      </c>
      <c r="AL17" s="167">
        <f t="shared" si="5"/>
        <v>25</v>
      </c>
      <c r="AM17" s="310"/>
      <c r="AN17" s="92"/>
      <c r="AO17" s="81"/>
      <c r="AP17" s="81">
        <f t="shared" si="7"/>
        <v>0</v>
      </c>
      <c r="AQ17" s="95"/>
      <c r="AR17" s="77"/>
      <c r="AS17" s="64"/>
      <c r="AT17" s="64">
        <f t="shared" si="8"/>
        <v>0</v>
      </c>
      <c r="AU17" s="90"/>
      <c r="AV17" s="118">
        <f t="shared" ca="1" si="9"/>
        <v>0</v>
      </c>
      <c r="AW17" s="120">
        <f>COUNTIF(G17:AI17,"RF")+'Oct 2020'!AX17</f>
        <v>0</v>
      </c>
      <c r="AX17" s="162">
        <f t="shared" ca="1" si="6"/>
        <v>0</v>
      </c>
      <c r="AY17" s="92"/>
      <c r="AZ17" s="81"/>
      <c r="BA17" s="81">
        <f t="shared" si="10"/>
        <v>0</v>
      </c>
      <c r="BB17" s="167"/>
    </row>
    <row r="18" spans="1:54" ht="12" customHeight="1" x14ac:dyDescent="0.25">
      <c r="A18" s="272"/>
      <c r="B18" s="134">
        <v>11</v>
      </c>
      <c r="C18" s="145"/>
      <c r="D18" s="119" t="str">
        <f t="shared" ref="D18:AG18" si="13">IF(OR(WEEKDAY(D3,2)=6,WEEKDAY(D3,2)=7,WEEKDAY(D3,2)=1),"RH","")</f>
        <v>RH</v>
      </c>
      <c r="E18" s="39" t="str">
        <f t="shared" si="13"/>
        <v>RH</v>
      </c>
      <c r="F18" s="39" t="str">
        <f t="shared" si="13"/>
        <v/>
      </c>
      <c r="G18" s="39" t="str">
        <f t="shared" si="13"/>
        <v/>
      </c>
      <c r="H18" s="39" t="str">
        <f t="shared" si="13"/>
        <v/>
      </c>
      <c r="I18" s="39" t="str">
        <f t="shared" si="13"/>
        <v/>
      </c>
      <c r="J18" s="39" t="str">
        <f t="shared" si="13"/>
        <v>RH</v>
      </c>
      <c r="K18" s="39" t="str">
        <f t="shared" si="13"/>
        <v>RH</v>
      </c>
      <c r="L18" s="39" t="str">
        <f t="shared" si="13"/>
        <v>RH</v>
      </c>
      <c r="M18" s="39" t="str">
        <f t="shared" si="13"/>
        <v/>
      </c>
      <c r="N18" s="119" t="str">
        <f t="shared" si="13"/>
        <v/>
      </c>
      <c r="O18" s="39" t="str">
        <f t="shared" si="13"/>
        <v/>
      </c>
      <c r="P18" s="39" t="str">
        <f t="shared" si="13"/>
        <v/>
      </c>
      <c r="Q18" s="39" t="str">
        <f t="shared" si="13"/>
        <v>RH</v>
      </c>
      <c r="R18" s="39" t="str">
        <f t="shared" si="13"/>
        <v>RH</v>
      </c>
      <c r="S18" s="39" t="str">
        <f t="shared" si="13"/>
        <v>RH</v>
      </c>
      <c r="T18" s="39" t="str">
        <f t="shared" si="13"/>
        <v/>
      </c>
      <c r="U18" s="39" t="str">
        <f t="shared" si="13"/>
        <v/>
      </c>
      <c r="V18" s="39" t="str">
        <f t="shared" si="13"/>
        <v/>
      </c>
      <c r="W18" s="39" t="str">
        <f t="shared" si="13"/>
        <v/>
      </c>
      <c r="X18" s="39" t="str">
        <f t="shared" si="13"/>
        <v>RH</v>
      </c>
      <c r="Y18" s="39" t="str">
        <f t="shared" si="13"/>
        <v>RH</v>
      </c>
      <c r="Z18" s="39" t="str">
        <f t="shared" si="13"/>
        <v>RH</v>
      </c>
      <c r="AA18" s="39" t="str">
        <f t="shared" si="13"/>
        <v/>
      </c>
      <c r="AB18" s="39" t="str">
        <f t="shared" si="13"/>
        <v/>
      </c>
      <c r="AC18" s="39" t="str">
        <f t="shared" si="13"/>
        <v/>
      </c>
      <c r="AD18" s="39" t="str">
        <f t="shared" si="13"/>
        <v/>
      </c>
      <c r="AE18" s="39" t="str">
        <f t="shared" si="13"/>
        <v>RH</v>
      </c>
      <c r="AF18" s="39" t="str">
        <f t="shared" si="13"/>
        <v>RH</v>
      </c>
      <c r="AG18" s="39" t="str">
        <f t="shared" si="13"/>
        <v>RH</v>
      </c>
      <c r="AH18" s="123"/>
      <c r="AI18" s="187">
        <f>COUNTIF(D18:AG18,"RTT")+'Oct 2020'!AJ18</f>
        <v>0</v>
      </c>
      <c r="AJ18" s="178">
        <f t="shared" si="4"/>
        <v>15</v>
      </c>
      <c r="AK18" s="92">
        <f>COUNTIF(D18:AG18,"CA")+'Oct 2020'!AL18</f>
        <v>0</v>
      </c>
      <c r="AL18" s="167">
        <f t="shared" si="5"/>
        <v>25</v>
      </c>
      <c r="AM18" s="310"/>
      <c r="AN18" s="92"/>
      <c r="AO18" s="81"/>
      <c r="AP18" s="81">
        <f t="shared" si="7"/>
        <v>0</v>
      </c>
      <c r="AQ18" s="95"/>
      <c r="AR18" s="77"/>
      <c r="AS18" s="64"/>
      <c r="AT18" s="64">
        <f t="shared" si="8"/>
        <v>0</v>
      </c>
      <c r="AU18" s="90"/>
      <c r="AV18" s="118">
        <f t="shared" ca="1" si="9"/>
        <v>0</v>
      </c>
      <c r="AW18" s="120">
        <f>COUNTIF(G18:AI18,"RF")+'Oct 2020'!AX18</f>
        <v>0</v>
      </c>
      <c r="AX18" s="162">
        <f t="shared" ca="1" si="6"/>
        <v>0</v>
      </c>
      <c r="AY18" s="92"/>
      <c r="AZ18" s="81"/>
      <c r="BA18" s="81">
        <f t="shared" si="10"/>
        <v>0</v>
      </c>
      <c r="BB18" s="167"/>
    </row>
    <row r="19" spans="1:54" ht="12" customHeight="1" x14ac:dyDescent="0.25">
      <c r="A19" s="273" t="s">
        <v>42</v>
      </c>
      <c r="B19" s="134"/>
      <c r="C19" s="145"/>
      <c r="D19" s="119" t="str">
        <f t="shared" ref="D19:AG19" si="14">IF(OR(WEEKDAY(D3,2)=6,WEEKDAY(D3,2)=7,WEEKDAY(D3,2)=1),"RH","")</f>
        <v>RH</v>
      </c>
      <c r="E19" s="39" t="str">
        <f t="shared" si="14"/>
        <v>RH</v>
      </c>
      <c r="F19" s="39" t="str">
        <f t="shared" si="14"/>
        <v/>
      </c>
      <c r="G19" s="39" t="str">
        <f t="shared" si="14"/>
        <v/>
      </c>
      <c r="H19" s="39" t="str">
        <f t="shared" si="14"/>
        <v/>
      </c>
      <c r="I19" s="39" t="str">
        <f t="shared" si="14"/>
        <v/>
      </c>
      <c r="J19" s="39" t="str">
        <f t="shared" si="14"/>
        <v>RH</v>
      </c>
      <c r="K19" s="39" t="str">
        <f t="shared" si="14"/>
        <v>RH</v>
      </c>
      <c r="L19" s="39" t="str">
        <f t="shared" si="14"/>
        <v>RH</v>
      </c>
      <c r="M19" s="39" t="str">
        <f t="shared" si="14"/>
        <v/>
      </c>
      <c r="N19" s="119" t="str">
        <f t="shared" si="14"/>
        <v/>
      </c>
      <c r="O19" s="39" t="str">
        <f t="shared" si="14"/>
        <v/>
      </c>
      <c r="P19" s="39" t="str">
        <f t="shared" si="14"/>
        <v/>
      </c>
      <c r="Q19" s="39" t="str">
        <f t="shared" si="14"/>
        <v>RH</v>
      </c>
      <c r="R19" s="39" t="str">
        <f t="shared" si="14"/>
        <v>RH</v>
      </c>
      <c r="S19" s="39" t="str">
        <f t="shared" si="14"/>
        <v>RH</v>
      </c>
      <c r="T19" s="39" t="str">
        <f t="shared" si="14"/>
        <v/>
      </c>
      <c r="U19" s="39" t="str">
        <f t="shared" si="14"/>
        <v/>
      </c>
      <c r="V19" s="39" t="str">
        <f t="shared" si="14"/>
        <v/>
      </c>
      <c r="W19" s="39" t="str">
        <f t="shared" si="14"/>
        <v/>
      </c>
      <c r="X19" s="39" t="str">
        <f t="shared" si="14"/>
        <v>RH</v>
      </c>
      <c r="Y19" s="39" t="str">
        <f t="shared" si="14"/>
        <v>RH</v>
      </c>
      <c r="Z19" s="39" t="str">
        <f t="shared" si="14"/>
        <v>RH</v>
      </c>
      <c r="AA19" s="39" t="str">
        <f t="shared" si="14"/>
        <v/>
      </c>
      <c r="AB19" s="39" t="str">
        <f t="shared" si="14"/>
        <v/>
      </c>
      <c r="AC19" s="39" t="str">
        <f t="shared" si="14"/>
        <v/>
      </c>
      <c r="AD19" s="39" t="str">
        <f t="shared" si="14"/>
        <v/>
      </c>
      <c r="AE19" s="39" t="str">
        <f t="shared" si="14"/>
        <v>RH</v>
      </c>
      <c r="AF19" s="39" t="str">
        <f t="shared" si="14"/>
        <v>RH</v>
      </c>
      <c r="AG19" s="39" t="str">
        <f t="shared" si="14"/>
        <v>RH</v>
      </c>
      <c r="AH19" s="123"/>
      <c r="AI19" s="187">
        <f>COUNTIF(D19:AG19,"RTT")+'Oct 2020'!AJ19</f>
        <v>0</v>
      </c>
      <c r="AJ19" s="178">
        <f t="shared" si="4"/>
        <v>15</v>
      </c>
      <c r="AK19" s="92">
        <f>COUNTIF(D19:AG19,"CA")+'Oct 2020'!AL19</f>
        <v>0</v>
      </c>
      <c r="AL19" s="167">
        <f t="shared" si="5"/>
        <v>25</v>
      </c>
      <c r="AM19" s="310"/>
      <c r="AN19" s="92"/>
      <c r="AO19" s="81"/>
      <c r="AP19" s="81">
        <f t="shared" si="7"/>
        <v>0</v>
      </c>
      <c r="AQ19" s="95"/>
      <c r="AR19" s="77"/>
      <c r="AS19" s="64"/>
      <c r="AT19" s="64">
        <f t="shared" si="8"/>
        <v>0</v>
      </c>
      <c r="AU19" s="90"/>
      <c r="AV19" s="118">
        <f t="shared" ca="1" si="9"/>
        <v>0</v>
      </c>
      <c r="AW19" s="120">
        <f>COUNTIF(G19:AI19,"RF")+'Oct 2020'!AX19</f>
        <v>0</v>
      </c>
      <c r="AX19" s="162">
        <f t="shared" ca="1" si="6"/>
        <v>0</v>
      </c>
      <c r="AY19" s="92"/>
      <c r="AZ19" s="81"/>
      <c r="BA19" s="81">
        <f t="shared" si="10"/>
        <v>0</v>
      </c>
      <c r="BB19" s="167"/>
    </row>
    <row r="20" spans="1:54" ht="12" customHeight="1" x14ac:dyDescent="0.25">
      <c r="A20" s="274"/>
      <c r="B20" s="134"/>
      <c r="C20" s="149"/>
      <c r="D20" s="119" t="s">
        <v>56</v>
      </c>
      <c r="E20" s="39" t="str">
        <f t="shared" ref="E20:AG20" si="15">IF(OR(WEEKDAY(E3,2)=6,WEEKDAY(E3,2)=7,WEEKDAY(E3,2)=3),"RH","")</f>
        <v/>
      </c>
      <c r="F20" s="39" t="str">
        <f t="shared" si="15"/>
        <v/>
      </c>
      <c r="G20" s="39" t="s">
        <v>92</v>
      </c>
      <c r="H20" s="39" t="str">
        <f t="shared" si="15"/>
        <v/>
      </c>
      <c r="I20" s="39" t="str">
        <f t="shared" si="15"/>
        <v/>
      </c>
      <c r="J20" s="39" t="str">
        <f t="shared" si="15"/>
        <v>RH</v>
      </c>
      <c r="K20" s="39" t="str">
        <f t="shared" si="15"/>
        <v>RH</v>
      </c>
      <c r="L20" s="39" t="str">
        <f t="shared" si="15"/>
        <v/>
      </c>
      <c r="M20" s="39" t="str">
        <f t="shared" si="15"/>
        <v/>
      </c>
      <c r="N20" s="119" t="s">
        <v>92</v>
      </c>
      <c r="O20" s="39" t="str">
        <f t="shared" si="15"/>
        <v/>
      </c>
      <c r="P20" s="39" t="str">
        <f t="shared" si="15"/>
        <v/>
      </c>
      <c r="Q20" s="39" t="str">
        <f t="shared" si="15"/>
        <v>RH</v>
      </c>
      <c r="R20" s="39" t="str">
        <f t="shared" si="15"/>
        <v>RH</v>
      </c>
      <c r="S20" s="39" t="str">
        <f t="shared" si="15"/>
        <v/>
      </c>
      <c r="T20" s="39" t="str">
        <f t="shared" si="15"/>
        <v/>
      </c>
      <c r="U20" s="39" t="s">
        <v>92</v>
      </c>
      <c r="V20" s="39" t="str">
        <f t="shared" si="15"/>
        <v/>
      </c>
      <c r="W20" s="39" t="str">
        <f t="shared" si="15"/>
        <v/>
      </c>
      <c r="X20" s="39" t="str">
        <f t="shared" si="15"/>
        <v>RH</v>
      </c>
      <c r="Y20" s="39" t="str">
        <f t="shared" si="15"/>
        <v>RH</v>
      </c>
      <c r="Z20" s="39" t="str">
        <f t="shared" si="15"/>
        <v/>
      </c>
      <c r="AA20" s="39" t="str">
        <f t="shared" si="15"/>
        <v/>
      </c>
      <c r="AB20" s="39" t="s">
        <v>92</v>
      </c>
      <c r="AC20" s="39" t="str">
        <f t="shared" si="15"/>
        <v/>
      </c>
      <c r="AD20" s="39" t="str">
        <f t="shared" si="15"/>
        <v/>
      </c>
      <c r="AE20" s="39" t="str">
        <f t="shared" si="15"/>
        <v>RH</v>
      </c>
      <c r="AF20" s="39" t="str">
        <f t="shared" si="15"/>
        <v>RH</v>
      </c>
      <c r="AG20" s="39" t="str">
        <f t="shared" si="15"/>
        <v/>
      </c>
      <c r="AH20" s="123"/>
      <c r="AI20" s="187">
        <f>COUNTIF(D20:AG20,"RTT")+'Oct 2020'!AJ20</f>
        <v>0</v>
      </c>
      <c r="AJ20" s="178">
        <f t="shared" si="4"/>
        <v>15</v>
      </c>
      <c r="AK20" s="92">
        <f>COUNTIF(D20:AG20,"CA")+'Oct 2020'!AL20</f>
        <v>0</v>
      </c>
      <c r="AL20" s="167">
        <f t="shared" si="5"/>
        <v>25</v>
      </c>
      <c r="AM20" s="310"/>
      <c r="AN20" s="92"/>
      <c r="AO20" s="81"/>
      <c r="AP20" s="81">
        <f t="shared" si="7"/>
        <v>0</v>
      </c>
      <c r="AQ20" s="95"/>
      <c r="AR20" s="77"/>
      <c r="AS20" s="64"/>
      <c r="AT20" s="64">
        <f t="shared" si="8"/>
        <v>0</v>
      </c>
      <c r="AU20" s="90"/>
      <c r="AV20" s="118">
        <f t="shared" ca="1" si="9"/>
        <v>0</v>
      </c>
      <c r="AW20" s="120">
        <f>COUNTIF(G20:AI20,"RF")+'Oct 2020'!AX20</f>
        <v>0</v>
      </c>
      <c r="AX20" s="162">
        <f t="shared" ca="1" si="6"/>
        <v>0</v>
      </c>
      <c r="AY20" s="92"/>
      <c r="AZ20" s="81"/>
      <c r="BA20" s="81">
        <f t="shared" si="10"/>
        <v>0</v>
      </c>
      <c r="BB20" s="167"/>
    </row>
    <row r="21" spans="1:54" ht="12" customHeight="1" x14ac:dyDescent="0.25">
      <c r="A21" s="275" t="s">
        <v>43</v>
      </c>
      <c r="B21" s="134"/>
      <c r="C21" s="145"/>
      <c r="D21" s="119" t="str">
        <f t="shared" ref="D21:AG21" si="16">IF(OR(WEEKDAY(D3,2)=6,WEEKDAY(D3,2)=7,WEEKDAY(D3,2)=1),"RH","")</f>
        <v>RH</v>
      </c>
      <c r="E21" s="39" t="str">
        <f t="shared" si="16"/>
        <v>RH</v>
      </c>
      <c r="F21" s="39" t="str">
        <f t="shared" si="16"/>
        <v/>
      </c>
      <c r="G21" s="39" t="str">
        <f t="shared" si="16"/>
        <v/>
      </c>
      <c r="H21" s="39" t="str">
        <f t="shared" si="16"/>
        <v/>
      </c>
      <c r="I21" s="39" t="str">
        <f t="shared" si="16"/>
        <v/>
      </c>
      <c r="J21" s="39" t="str">
        <f t="shared" si="16"/>
        <v>RH</v>
      </c>
      <c r="K21" s="39" t="str">
        <f t="shared" si="16"/>
        <v>RH</v>
      </c>
      <c r="L21" s="39" t="str">
        <f t="shared" si="16"/>
        <v>RH</v>
      </c>
      <c r="M21" s="39" t="str">
        <f t="shared" si="16"/>
        <v/>
      </c>
      <c r="N21" s="119" t="str">
        <f t="shared" si="16"/>
        <v/>
      </c>
      <c r="O21" s="39" t="str">
        <f t="shared" si="16"/>
        <v/>
      </c>
      <c r="P21" s="39" t="str">
        <f t="shared" si="16"/>
        <v/>
      </c>
      <c r="Q21" s="39" t="str">
        <f t="shared" si="16"/>
        <v>RH</v>
      </c>
      <c r="R21" s="39" t="str">
        <f t="shared" si="16"/>
        <v>RH</v>
      </c>
      <c r="S21" s="39" t="str">
        <f t="shared" si="16"/>
        <v>RH</v>
      </c>
      <c r="T21" s="39" t="str">
        <f t="shared" si="16"/>
        <v/>
      </c>
      <c r="U21" s="39" t="str">
        <f t="shared" si="16"/>
        <v/>
      </c>
      <c r="V21" s="39" t="str">
        <f t="shared" si="16"/>
        <v/>
      </c>
      <c r="W21" s="39" t="str">
        <f t="shared" si="16"/>
        <v/>
      </c>
      <c r="X21" s="39" t="str">
        <f t="shared" si="16"/>
        <v>RH</v>
      </c>
      <c r="Y21" s="39" t="str">
        <f t="shared" si="16"/>
        <v>RH</v>
      </c>
      <c r="Z21" s="39" t="str">
        <f t="shared" si="16"/>
        <v>RH</v>
      </c>
      <c r="AA21" s="39" t="str">
        <f t="shared" si="16"/>
        <v/>
      </c>
      <c r="AB21" s="39" t="str">
        <f t="shared" si="16"/>
        <v/>
      </c>
      <c r="AC21" s="39" t="str">
        <f t="shared" si="16"/>
        <v/>
      </c>
      <c r="AD21" s="39" t="str">
        <f t="shared" si="16"/>
        <v/>
      </c>
      <c r="AE21" s="39" t="str">
        <f t="shared" si="16"/>
        <v>RH</v>
      </c>
      <c r="AF21" s="39" t="str">
        <f t="shared" si="16"/>
        <v>RH</v>
      </c>
      <c r="AG21" s="39" t="str">
        <f t="shared" si="16"/>
        <v>RH</v>
      </c>
      <c r="AH21" s="123"/>
      <c r="AI21" s="187">
        <f>COUNTIF(D21:AG21,"RTT")+'Oct 2020'!AJ21</f>
        <v>0</v>
      </c>
      <c r="AJ21" s="178">
        <f t="shared" si="4"/>
        <v>15</v>
      </c>
      <c r="AK21" s="92">
        <f>COUNTIF(D21:AG21,"CA")+'Oct 2020'!AL21</f>
        <v>0</v>
      </c>
      <c r="AL21" s="167">
        <f t="shared" si="5"/>
        <v>25</v>
      </c>
      <c r="AM21" s="310"/>
      <c r="AN21" s="92"/>
      <c r="AO21" s="81"/>
      <c r="AP21" s="81">
        <f t="shared" si="7"/>
        <v>0</v>
      </c>
      <c r="AQ21" s="95"/>
      <c r="AR21" s="77"/>
      <c r="AS21" s="64"/>
      <c r="AT21" s="64">
        <f t="shared" si="8"/>
        <v>0</v>
      </c>
      <c r="AU21" s="90"/>
      <c r="AV21" s="118">
        <f t="shared" ca="1" si="9"/>
        <v>0</v>
      </c>
      <c r="AW21" s="120">
        <f>COUNTIF(G21:AI21,"RF")+'Oct 2020'!AX21</f>
        <v>0</v>
      </c>
      <c r="AX21" s="162">
        <f t="shared" ca="1" si="6"/>
        <v>0</v>
      </c>
      <c r="AY21" s="92"/>
      <c r="AZ21" s="81"/>
      <c r="BA21" s="81">
        <f t="shared" si="10"/>
        <v>0</v>
      </c>
      <c r="BB21" s="167"/>
    </row>
    <row r="22" spans="1:54" ht="12" customHeight="1" x14ac:dyDescent="0.25">
      <c r="A22" s="272"/>
      <c r="B22" s="134">
        <v>12</v>
      </c>
      <c r="C22" s="145"/>
      <c r="D22" s="119" t="str">
        <f t="shared" ref="D22:AG22" si="17">IF(OR(WEEKDAY(D3,2)=6,WEEKDAY(D3,2)=7,WEEKDAY(D3,2)=5),"RH","")</f>
        <v>RH</v>
      </c>
      <c r="E22" s="39" t="str">
        <f t="shared" si="17"/>
        <v/>
      </c>
      <c r="F22" s="39" t="str">
        <f t="shared" si="17"/>
        <v/>
      </c>
      <c r="G22" s="39" t="str">
        <f t="shared" si="17"/>
        <v/>
      </c>
      <c r="H22" s="39" t="str">
        <f t="shared" si="17"/>
        <v/>
      </c>
      <c r="I22" s="39" t="str">
        <f t="shared" si="17"/>
        <v>RH</v>
      </c>
      <c r="J22" s="39" t="str">
        <f t="shared" si="17"/>
        <v>RH</v>
      </c>
      <c r="K22" s="39" t="str">
        <f t="shared" si="17"/>
        <v>RH</v>
      </c>
      <c r="L22" s="39" t="str">
        <f t="shared" si="17"/>
        <v/>
      </c>
      <c r="M22" s="39" t="str">
        <f t="shared" si="17"/>
        <v/>
      </c>
      <c r="N22" s="119" t="str">
        <f t="shared" si="17"/>
        <v/>
      </c>
      <c r="O22" s="39" t="str">
        <f t="shared" si="17"/>
        <v/>
      </c>
      <c r="P22" s="39" t="str">
        <f t="shared" si="17"/>
        <v>RH</v>
      </c>
      <c r="Q22" s="39" t="str">
        <f t="shared" si="17"/>
        <v>RH</v>
      </c>
      <c r="R22" s="39" t="str">
        <f t="shared" si="17"/>
        <v>RH</v>
      </c>
      <c r="S22" s="39" t="str">
        <f t="shared" si="17"/>
        <v/>
      </c>
      <c r="T22" s="39" t="str">
        <f t="shared" si="17"/>
        <v/>
      </c>
      <c r="U22" s="39" t="str">
        <f t="shared" si="17"/>
        <v/>
      </c>
      <c r="V22" s="39" t="str">
        <f t="shared" si="17"/>
        <v/>
      </c>
      <c r="W22" s="39" t="str">
        <f t="shared" si="17"/>
        <v>RH</v>
      </c>
      <c r="X22" s="39" t="str">
        <f t="shared" si="17"/>
        <v>RH</v>
      </c>
      <c r="Y22" s="39" t="str">
        <f t="shared" si="17"/>
        <v>RH</v>
      </c>
      <c r="Z22" s="39" t="str">
        <f t="shared" si="17"/>
        <v/>
      </c>
      <c r="AA22" s="39" t="str">
        <f t="shared" si="17"/>
        <v/>
      </c>
      <c r="AB22" s="39" t="str">
        <f t="shared" si="17"/>
        <v/>
      </c>
      <c r="AC22" s="39" t="str">
        <f t="shared" si="17"/>
        <v/>
      </c>
      <c r="AD22" s="39" t="str">
        <f t="shared" si="17"/>
        <v>RH</v>
      </c>
      <c r="AE22" s="39" t="str">
        <f t="shared" si="17"/>
        <v>RH</v>
      </c>
      <c r="AF22" s="39" t="str">
        <f t="shared" si="17"/>
        <v>RH</v>
      </c>
      <c r="AG22" s="39" t="str">
        <f t="shared" si="17"/>
        <v/>
      </c>
      <c r="AH22" s="123"/>
      <c r="AI22" s="187">
        <f>COUNTIF(D22:AG22,"RTT")+'Oct 2020'!AJ22</f>
        <v>0</v>
      </c>
      <c r="AJ22" s="178">
        <f t="shared" si="4"/>
        <v>15</v>
      </c>
      <c r="AK22" s="92">
        <f>COUNTIF(D22:AG22,"CA")+'Oct 2020'!AL22</f>
        <v>0</v>
      </c>
      <c r="AL22" s="167">
        <f t="shared" si="5"/>
        <v>25</v>
      </c>
      <c r="AM22" s="310"/>
      <c r="AN22" s="92"/>
      <c r="AO22" s="81"/>
      <c r="AP22" s="81">
        <f t="shared" si="7"/>
        <v>0</v>
      </c>
      <c r="AQ22" s="95"/>
      <c r="AR22" s="77"/>
      <c r="AS22" s="64"/>
      <c r="AT22" s="64">
        <f t="shared" si="8"/>
        <v>0</v>
      </c>
      <c r="AU22" s="90"/>
      <c r="AV22" s="118">
        <f t="shared" ca="1" si="9"/>
        <v>0</v>
      </c>
      <c r="AW22" s="120">
        <f>COUNTIF(G22:AI22,"RF")+'Oct 2020'!AX22</f>
        <v>0</v>
      </c>
      <c r="AX22" s="162">
        <f t="shared" ca="1" si="6"/>
        <v>0</v>
      </c>
      <c r="AY22" s="92"/>
      <c r="AZ22" s="81"/>
      <c r="BA22" s="81">
        <f t="shared" si="10"/>
        <v>0</v>
      </c>
      <c r="BB22" s="167"/>
    </row>
    <row r="23" spans="1:54" ht="12" customHeight="1" x14ac:dyDescent="0.25">
      <c r="A23" s="272"/>
      <c r="B23" s="134"/>
      <c r="C23" s="145"/>
      <c r="D23" s="119" t="str">
        <f t="shared" ref="D23:AG23" si="18">IF(OR(WEEKDAY(D3,2)=6,WEEKDAY(D3,2)=7,WEEKDAY(D3,2)=1),"RH","")</f>
        <v>RH</v>
      </c>
      <c r="E23" s="39" t="str">
        <f t="shared" si="18"/>
        <v>RH</v>
      </c>
      <c r="F23" s="39" t="str">
        <f t="shared" si="18"/>
        <v/>
      </c>
      <c r="G23" s="39" t="str">
        <f t="shared" si="18"/>
        <v/>
      </c>
      <c r="H23" s="39" t="str">
        <f t="shared" si="18"/>
        <v/>
      </c>
      <c r="I23" s="39" t="str">
        <f t="shared" si="18"/>
        <v/>
      </c>
      <c r="J23" s="39" t="str">
        <f t="shared" si="18"/>
        <v>RH</v>
      </c>
      <c r="K23" s="39" t="str">
        <f t="shared" si="18"/>
        <v>RH</v>
      </c>
      <c r="L23" s="39" t="str">
        <f t="shared" si="18"/>
        <v>RH</v>
      </c>
      <c r="M23" s="39" t="str">
        <f t="shared" si="18"/>
        <v/>
      </c>
      <c r="N23" s="119" t="str">
        <f t="shared" si="18"/>
        <v/>
      </c>
      <c r="O23" s="39" t="str">
        <f t="shared" si="18"/>
        <v/>
      </c>
      <c r="P23" s="39" t="str">
        <f t="shared" si="18"/>
        <v/>
      </c>
      <c r="Q23" s="39" t="str">
        <f t="shared" si="18"/>
        <v>RH</v>
      </c>
      <c r="R23" s="39" t="str">
        <f t="shared" si="18"/>
        <v>RH</v>
      </c>
      <c r="S23" s="39" t="str">
        <f t="shared" si="18"/>
        <v>RH</v>
      </c>
      <c r="T23" s="39" t="str">
        <f t="shared" si="18"/>
        <v/>
      </c>
      <c r="U23" s="39" t="str">
        <f t="shared" si="18"/>
        <v/>
      </c>
      <c r="V23" s="39" t="str">
        <f t="shared" si="18"/>
        <v/>
      </c>
      <c r="W23" s="39" t="str">
        <f t="shared" si="18"/>
        <v/>
      </c>
      <c r="X23" s="39" t="str">
        <f t="shared" si="18"/>
        <v>RH</v>
      </c>
      <c r="Y23" s="39" t="str">
        <f t="shared" si="18"/>
        <v>RH</v>
      </c>
      <c r="Z23" s="39" t="str">
        <f t="shared" si="18"/>
        <v>RH</v>
      </c>
      <c r="AA23" s="39" t="str">
        <f t="shared" si="18"/>
        <v/>
      </c>
      <c r="AB23" s="39" t="str">
        <f t="shared" si="18"/>
        <v/>
      </c>
      <c r="AC23" s="39" t="str">
        <f t="shared" si="18"/>
        <v/>
      </c>
      <c r="AD23" s="39" t="str">
        <f t="shared" si="18"/>
        <v/>
      </c>
      <c r="AE23" s="39" t="str">
        <f t="shared" si="18"/>
        <v>RH</v>
      </c>
      <c r="AF23" s="39" t="str">
        <f t="shared" si="18"/>
        <v>RH</v>
      </c>
      <c r="AG23" s="39" t="str">
        <f t="shared" si="18"/>
        <v>RH</v>
      </c>
      <c r="AH23" s="123"/>
      <c r="AI23" s="187">
        <f>COUNTIF(D23:AG23,"RTT")+'Oct 2020'!AJ23</f>
        <v>0</v>
      </c>
      <c r="AJ23" s="178">
        <f t="shared" si="4"/>
        <v>15</v>
      </c>
      <c r="AK23" s="92">
        <f>COUNTIF(D23:AG23,"CA")+'Oct 2020'!AL23</f>
        <v>0</v>
      </c>
      <c r="AL23" s="167">
        <f t="shared" si="5"/>
        <v>25</v>
      </c>
      <c r="AM23" s="310"/>
      <c r="AN23" s="92"/>
      <c r="AO23" s="81"/>
      <c r="AP23" s="81">
        <f t="shared" si="7"/>
        <v>0</v>
      </c>
      <c r="AQ23" s="95"/>
      <c r="AR23" s="77"/>
      <c r="AS23" s="64"/>
      <c r="AT23" s="64">
        <f t="shared" si="8"/>
        <v>0</v>
      </c>
      <c r="AU23" s="90"/>
      <c r="AV23" s="118">
        <f t="shared" ca="1" si="9"/>
        <v>0</v>
      </c>
      <c r="AW23" s="120">
        <f>COUNTIF(G23:AI23,"RF")+'Oct 2020'!AX23</f>
        <v>0</v>
      </c>
      <c r="AX23" s="162">
        <f t="shared" ca="1" si="6"/>
        <v>0</v>
      </c>
      <c r="AY23" s="92"/>
      <c r="AZ23" s="81"/>
      <c r="BA23" s="81">
        <f t="shared" si="10"/>
        <v>0</v>
      </c>
      <c r="BB23" s="167"/>
    </row>
    <row r="24" spans="1:54" s="6" customFormat="1" ht="12" customHeight="1" thickBot="1" x14ac:dyDescent="0.3">
      <c r="A24" s="276"/>
      <c r="B24" s="134"/>
      <c r="C24" s="145"/>
      <c r="D24" s="119" t="str">
        <f t="shared" ref="D24:AG24" si="19">IF(OR(WEEKDAY(D3,2)=6,WEEKDAY(D3,2)=7,WEEKDAY(D3,2)=2),"RH","")</f>
        <v>RH</v>
      </c>
      <c r="E24" s="39" t="str">
        <f t="shared" si="19"/>
        <v/>
      </c>
      <c r="F24" s="39" t="str">
        <f t="shared" si="19"/>
        <v>RH</v>
      </c>
      <c r="G24" s="39" t="str">
        <f t="shared" si="19"/>
        <v/>
      </c>
      <c r="H24" s="39" t="str">
        <f t="shared" si="19"/>
        <v/>
      </c>
      <c r="I24" s="39" t="str">
        <f t="shared" si="19"/>
        <v/>
      </c>
      <c r="J24" s="39" t="str">
        <f t="shared" si="19"/>
        <v>RH</v>
      </c>
      <c r="K24" s="39" t="str">
        <f t="shared" si="19"/>
        <v>RH</v>
      </c>
      <c r="L24" s="39" t="str">
        <f t="shared" si="19"/>
        <v/>
      </c>
      <c r="M24" s="39" t="str">
        <f t="shared" si="19"/>
        <v>RH</v>
      </c>
      <c r="N24" s="119" t="str">
        <f t="shared" si="19"/>
        <v/>
      </c>
      <c r="O24" s="39" t="str">
        <f t="shared" si="19"/>
        <v/>
      </c>
      <c r="P24" s="39" t="str">
        <f t="shared" si="19"/>
        <v/>
      </c>
      <c r="Q24" s="39" t="str">
        <f t="shared" si="19"/>
        <v>RH</v>
      </c>
      <c r="R24" s="39" t="str">
        <f t="shared" si="19"/>
        <v>RH</v>
      </c>
      <c r="S24" s="39" t="str">
        <f t="shared" si="19"/>
        <v/>
      </c>
      <c r="T24" s="39" t="str">
        <f t="shared" si="19"/>
        <v>RH</v>
      </c>
      <c r="U24" s="39" t="str">
        <f t="shared" si="19"/>
        <v/>
      </c>
      <c r="V24" s="39" t="str">
        <f t="shared" si="19"/>
        <v/>
      </c>
      <c r="W24" s="39" t="str">
        <f t="shared" si="19"/>
        <v/>
      </c>
      <c r="X24" s="39" t="str">
        <f t="shared" si="19"/>
        <v>RH</v>
      </c>
      <c r="Y24" s="39" t="str">
        <f t="shared" si="19"/>
        <v>RH</v>
      </c>
      <c r="Z24" s="39" t="str">
        <f t="shared" si="19"/>
        <v/>
      </c>
      <c r="AA24" s="39" t="str">
        <f t="shared" si="19"/>
        <v>RH</v>
      </c>
      <c r="AB24" s="39" t="str">
        <f t="shared" si="19"/>
        <v/>
      </c>
      <c r="AC24" s="39" t="str">
        <f t="shared" si="19"/>
        <v/>
      </c>
      <c r="AD24" s="39" t="str">
        <f t="shared" si="19"/>
        <v/>
      </c>
      <c r="AE24" s="39" t="str">
        <f t="shared" si="19"/>
        <v>RH</v>
      </c>
      <c r="AF24" s="39" t="str">
        <f t="shared" si="19"/>
        <v>RH</v>
      </c>
      <c r="AG24" s="39" t="str">
        <f t="shared" si="19"/>
        <v/>
      </c>
      <c r="AH24" s="123"/>
      <c r="AI24" s="187">
        <f>COUNTIF(D24:AG24,"RTT")+'Oct 2020'!AJ24</f>
        <v>0</v>
      </c>
      <c r="AJ24" s="178">
        <f>0 -(AI24)</f>
        <v>0</v>
      </c>
      <c r="AK24" s="92">
        <f>COUNTIF(D24:AG24,"CA")+'Oct 2020'!AL24</f>
        <v>0</v>
      </c>
      <c r="AL24" s="167">
        <f t="shared" si="5"/>
        <v>25</v>
      </c>
      <c r="AM24" s="310"/>
      <c r="AN24" s="92"/>
      <c r="AO24" s="81"/>
      <c r="AP24" s="81">
        <f t="shared" si="7"/>
        <v>0</v>
      </c>
      <c r="AQ24" s="95"/>
      <c r="AR24" s="77"/>
      <c r="AS24" s="64"/>
      <c r="AT24" s="64">
        <f t="shared" si="8"/>
        <v>0</v>
      </c>
      <c r="AU24" s="90"/>
      <c r="AV24" s="118">
        <f t="shared" ca="1" si="9"/>
        <v>0</v>
      </c>
      <c r="AW24" s="120">
        <f>COUNTIF(G24:AI24,"RF")+'Oct 2020'!AX24</f>
        <v>0</v>
      </c>
      <c r="AX24" s="162">
        <f t="shared" ca="1" si="6"/>
        <v>0</v>
      </c>
      <c r="AY24" s="92"/>
      <c r="AZ24" s="81"/>
      <c r="BA24" s="81">
        <f t="shared" si="10"/>
        <v>0</v>
      </c>
      <c r="BB24" s="167"/>
    </row>
    <row r="25" spans="1:54" ht="2.25" customHeight="1" thickBot="1" x14ac:dyDescent="0.3">
      <c r="A25" s="14"/>
      <c r="B25" s="134"/>
      <c r="C25" s="145"/>
      <c r="D25" s="119"/>
      <c r="E25" s="39"/>
      <c r="F25" s="39"/>
      <c r="G25" s="39"/>
      <c r="H25" s="39"/>
      <c r="I25" s="39"/>
      <c r="J25" s="39"/>
      <c r="K25" s="39"/>
      <c r="L25" s="39"/>
      <c r="M25" s="39"/>
      <c r="N25" s="11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123"/>
      <c r="AI25" s="187">
        <f>COUNTIF(D25:AG25,"RTT")+'Oct 2020'!AJ25</f>
        <v>0</v>
      </c>
      <c r="AJ25" s="178"/>
      <c r="AK25" s="92">
        <f>COUNTIF(D25:AG25,"CA")+'Oct 2020'!AL25</f>
        <v>0</v>
      </c>
      <c r="AL25" s="167"/>
      <c r="AM25" s="310"/>
      <c r="AN25" s="92"/>
      <c r="AO25" s="81"/>
      <c r="AP25" s="81"/>
      <c r="AQ25" s="95"/>
      <c r="AR25" s="77"/>
      <c r="AS25" s="64"/>
      <c r="AT25" s="64"/>
      <c r="AU25" s="90"/>
      <c r="AV25" s="118"/>
      <c r="AW25" s="120">
        <f>COUNTIF(G25:AI25,"RF")+'Oct 2020'!AX25</f>
        <v>0</v>
      </c>
      <c r="AX25" s="163"/>
      <c r="AY25" s="92"/>
      <c r="AZ25" s="81"/>
      <c r="BA25" s="81"/>
      <c r="BB25" s="167"/>
    </row>
    <row r="26" spans="1:54" ht="12" customHeight="1" x14ac:dyDescent="0.25">
      <c r="A26" s="277" t="s">
        <v>44</v>
      </c>
      <c r="B26" s="135">
        <v>13</v>
      </c>
      <c r="C26" s="149"/>
      <c r="D26" s="119" t="str">
        <f t="shared" ref="D26:AG26" si="20">IF(OR(WEEKDAY(D3,2)=6,WEEKDAY(D3,2)=7,WEEKDAY(D3,2)=3),"RH","")</f>
        <v>RH</v>
      </c>
      <c r="E26" s="39" t="str">
        <f t="shared" si="20"/>
        <v/>
      </c>
      <c r="F26" s="39" t="str">
        <f t="shared" si="20"/>
        <v/>
      </c>
      <c r="G26" s="39" t="str">
        <f t="shared" si="20"/>
        <v>RH</v>
      </c>
      <c r="H26" s="39" t="str">
        <f t="shared" si="20"/>
        <v/>
      </c>
      <c r="I26" s="39" t="str">
        <f t="shared" si="20"/>
        <v/>
      </c>
      <c r="J26" s="39" t="str">
        <f t="shared" si="20"/>
        <v>RH</v>
      </c>
      <c r="K26" s="39" t="str">
        <f t="shared" si="20"/>
        <v>RH</v>
      </c>
      <c r="L26" s="39" t="str">
        <f t="shared" si="20"/>
        <v/>
      </c>
      <c r="M26" s="39" t="str">
        <f t="shared" si="20"/>
        <v/>
      </c>
      <c r="N26" s="119" t="str">
        <f t="shared" si="20"/>
        <v>RH</v>
      </c>
      <c r="O26" s="39" t="str">
        <f t="shared" si="20"/>
        <v/>
      </c>
      <c r="P26" s="39" t="str">
        <f t="shared" si="20"/>
        <v/>
      </c>
      <c r="Q26" s="39" t="str">
        <f t="shared" si="20"/>
        <v>RH</v>
      </c>
      <c r="R26" s="39" t="str">
        <f t="shared" si="20"/>
        <v>RH</v>
      </c>
      <c r="S26" s="39" t="str">
        <f t="shared" si="20"/>
        <v/>
      </c>
      <c r="T26" s="39" t="str">
        <f t="shared" si="20"/>
        <v/>
      </c>
      <c r="U26" s="39" t="str">
        <f t="shared" si="20"/>
        <v>RH</v>
      </c>
      <c r="V26" s="39" t="str">
        <f t="shared" si="20"/>
        <v/>
      </c>
      <c r="W26" s="39" t="str">
        <f t="shared" si="20"/>
        <v/>
      </c>
      <c r="X26" s="39" t="str">
        <f t="shared" si="20"/>
        <v>RH</v>
      </c>
      <c r="Y26" s="39" t="str">
        <f t="shared" si="20"/>
        <v>RH</v>
      </c>
      <c r="Z26" s="39" t="str">
        <f t="shared" si="20"/>
        <v/>
      </c>
      <c r="AA26" s="39" t="str">
        <f t="shared" si="20"/>
        <v/>
      </c>
      <c r="AB26" s="39" t="str">
        <f t="shared" si="20"/>
        <v>RH</v>
      </c>
      <c r="AC26" s="39" t="str">
        <f t="shared" si="20"/>
        <v/>
      </c>
      <c r="AD26" s="39" t="str">
        <f t="shared" si="20"/>
        <v/>
      </c>
      <c r="AE26" s="39" t="str">
        <f t="shared" si="20"/>
        <v>RH</v>
      </c>
      <c r="AF26" s="39" t="str">
        <f t="shared" si="20"/>
        <v>RH</v>
      </c>
      <c r="AG26" s="39" t="str">
        <f t="shared" si="20"/>
        <v/>
      </c>
      <c r="AH26" s="123"/>
      <c r="AI26" s="187">
        <f>COUNTIF(D26:AG26,"RTT")+'Oct 2020'!AJ26</f>
        <v>0</v>
      </c>
      <c r="AJ26" s="178">
        <f>0 -(AI26)</f>
        <v>0</v>
      </c>
      <c r="AK26" s="92">
        <f>COUNTIF(D26:AG26,"CA")+'Oct 2020'!AL26</f>
        <v>0</v>
      </c>
      <c r="AL26" s="167">
        <f t="shared" si="5"/>
        <v>25</v>
      </c>
      <c r="AM26" s="310"/>
      <c r="AN26" s="92"/>
      <c r="AO26" s="81"/>
      <c r="AP26" s="81">
        <f t="shared" ref="AP26:AP33" si="21">COUNTIF(E26:AF26,"HS")</f>
        <v>0</v>
      </c>
      <c r="AQ26" s="95"/>
      <c r="AR26" s="77"/>
      <c r="AS26" s="64"/>
      <c r="AT26" s="64">
        <f t="shared" ref="AT26:AT33" si="22">COUNTIF(G26:AG26,"jdf")</f>
        <v>0</v>
      </c>
      <c r="AU26" s="90"/>
      <c r="AV26" s="118">
        <f t="shared" ref="AV26:AV33" ca="1" si="23">jaunesNum(B26:AG26)</f>
        <v>0</v>
      </c>
      <c r="AW26" s="120">
        <f>COUNTIF(G26:AI26,"RF")+'Oct 2020'!AX26</f>
        <v>0</v>
      </c>
      <c r="AX26" s="162">
        <f t="shared" ca="1" si="6"/>
        <v>0</v>
      </c>
      <c r="AY26" s="92"/>
      <c r="AZ26" s="81"/>
      <c r="BA26" s="81">
        <f t="shared" ref="BA26:BA33" si="24">COUNTIF(K26:AK26,"FR")</f>
        <v>0</v>
      </c>
      <c r="BB26" s="167"/>
    </row>
    <row r="27" spans="1:54" ht="12" customHeight="1" x14ac:dyDescent="0.25">
      <c r="A27" s="278"/>
      <c r="B27" s="135"/>
      <c r="C27" s="145"/>
      <c r="D27" s="119" t="str">
        <f>IF(OR(WEEKDAY(D3,2)=6,WEEKDAY(D3,2)=7,WEEKDAY(D3,2)=3),"RH","")</f>
        <v>RH</v>
      </c>
      <c r="E27" s="39" t="str">
        <f t="shared" ref="E27:AG27" si="25">IF(OR(WEEKDAY(E3,2)=6,WEEKDAY(E3,2)=7,WEEKDAY(E3,2)=3),"RH","")</f>
        <v/>
      </c>
      <c r="F27" s="39" t="str">
        <f t="shared" si="25"/>
        <v/>
      </c>
      <c r="G27" s="39" t="str">
        <f t="shared" si="25"/>
        <v>RH</v>
      </c>
      <c r="H27" s="39" t="str">
        <f t="shared" si="25"/>
        <v/>
      </c>
      <c r="I27" s="39" t="str">
        <f t="shared" si="25"/>
        <v/>
      </c>
      <c r="J27" s="39" t="str">
        <f t="shared" si="25"/>
        <v>RH</v>
      </c>
      <c r="K27" s="39" t="str">
        <f t="shared" si="25"/>
        <v>RH</v>
      </c>
      <c r="L27" s="39" t="str">
        <f t="shared" si="25"/>
        <v/>
      </c>
      <c r="M27" s="39" t="str">
        <f t="shared" si="25"/>
        <v/>
      </c>
      <c r="N27" s="119" t="str">
        <f t="shared" si="25"/>
        <v>RH</v>
      </c>
      <c r="O27" s="39" t="str">
        <f t="shared" si="25"/>
        <v/>
      </c>
      <c r="P27" s="39" t="str">
        <f t="shared" si="25"/>
        <v/>
      </c>
      <c r="Q27" s="39" t="str">
        <f t="shared" si="25"/>
        <v>RH</v>
      </c>
      <c r="R27" s="39" t="str">
        <f t="shared" si="25"/>
        <v>RH</v>
      </c>
      <c r="S27" s="39" t="str">
        <f t="shared" si="25"/>
        <v/>
      </c>
      <c r="T27" s="39" t="str">
        <f t="shared" si="25"/>
        <v/>
      </c>
      <c r="U27" s="39" t="str">
        <f t="shared" si="25"/>
        <v>RH</v>
      </c>
      <c r="V27" s="39" t="str">
        <f t="shared" si="25"/>
        <v/>
      </c>
      <c r="W27" s="39" t="str">
        <f t="shared" si="25"/>
        <v/>
      </c>
      <c r="X27" s="39" t="str">
        <f t="shared" si="25"/>
        <v>RH</v>
      </c>
      <c r="Y27" s="39" t="str">
        <f t="shared" si="25"/>
        <v>RH</v>
      </c>
      <c r="Z27" s="39" t="str">
        <f t="shared" si="25"/>
        <v/>
      </c>
      <c r="AA27" s="39" t="str">
        <f t="shared" si="25"/>
        <v/>
      </c>
      <c r="AB27" s="39" t="str">
        <f t="shared" si="25"/>
        <v>RH</v>
      </c>
      <c r="AC27" s="39" t="str">
        <f t="shared" si="25"/>
        <v/>
      </c>
      <c r="AD27" s="39" t="str">
        <f t="shared" si="25"/>
        <v/>
      </c>
      <c r="AE27" s="39" t="str">
        <f t="shared" si="25"/>
        <v>RH</v>
      </c>
      <c r="AF27" s="39" t="str">
        <f t="shared" si="25"/>
        <v>RH</v>
      </c>
      <c r="AG27" s="39" t="str">
        <f t="shared" si="25"/>
        <v/>
      </c>
      <c r="AH27" s="123"/>
      <c r="AI27" s="187">
        <f>COUNTIF(D27:AG27,"RTT")+'Oct 2020'!AJ27</f>
        <v>0</v>
      </c>
      <c r="AJ27" s="178">
        <f t="shared" si="4"/>
        <v>15</v>
      </c>
      <c r="AK27" s="92">
        <f>COUNTIF(D27:AG27,"CA")+'Oct 2020'!AL27</f>
        <v>0</v>
      </c>
      <c r="AL27" s="167">
        <f t="shared" si="5"/>
        <v>25</v>
      </c>
      <c r="AM27" s="310"/>
      <c r="AN27" s="92"/>
      <c r="AO27" s="81"/>
      <c r="AP27" s="81">
        <f t="shared" si="21"/>
        <v>0</v>
      </c>
      <c r="AQ27" s="95"/>
      <c r="AR27" s="77"/>
      <c r="AS27" s="64"/>
      <c r="AT27" s="64">
        <f t="shared" si="22"/>
        <v>0</v>
      </c>
      <c r="AU27" s="90"/>
      <c r="AV27" s="118">
        <f t="shared" ca="1" si="23"/>
        <v>0</v>
      </c>
      <c r="AW27" s="120">
        <f>COUNTIF(G27:AI27,"RF")+'Oct 2020'!AX27</f>
        <v>0</v>
      </c>
      <c r="AX27" s="162">
        <f t="shared" ca="1" si="6"/>
        <v>0</v>
      </c>
      <c r="AY27" s="92"/>
      <c r="AZ27" s="81"/>
      <c r="BA27" s="81">
        <f t="shared" si="24"/>
        <v>0</v>
      </c>
      <c r="BB27" s="167"/>
    </row>
    <row r="28" spans="1:54" ht="12" customHeight="1" x14ac:dyDescent="0.25">
      <c r="A28" s="278"/>
      <c r="B28" s="135"/>
      <c r="C28" s="149"/>
      <c r="D28" s="119" t="str">
        <f t="shared" ref="D28:AG28" si="26">IF(OR(WEEKDAY(D3,2)=6,WEEKDAY(D3,2)=7,WEEKDAY(D3,2)=4),"RH","")</f>
        <v>RH</v>
      </c>
      <c r="E28" s="39" t="str">
        <f t="shared" si="26"/>
        <v/>
      </c>
      <c r="F28" s="39" t="str">
        <f t="shared" si="26"/>
        <v/>
      </c>
      <c r="G28" s="39" t="str">
        <f t="shared" si="26"/>
        <v/>
      </c>
      <c r="H28" s="39" t="str">
        <f t="shared" si="26"/>
        <v>RH</v>
      </c>
      <c r="I28" s="39" t="str">
        <f t="shared" si="26"/>
        <v/>
      </c>
      <c r="J28" s="39" t="str">
        <f t="shared" si="26"/>
        <v>RH</v>
      </c>
      <c r="K28" s="39" t="str">
        <f t="shared" si="26"/>
        <v>RH</v>
      </c>
      <c r="L28" s="39" t="str">
        <f t="shared" si="26"/>
        <v/>
      </c>
      <c r="M28" s="39" t="str">
        <f t="shared" si="26"/>
        <v/>
      </c>
      <c r="N28" s="119" t="str">
        <f t="shared" si="26"/>
        <v/>
      </c>
      <c r="O28" s="39" t="str">
        <f t="shared" si="26"/>
        <v>RH</v>
      </c>
      <c r="P28" s="39" t="str">
        <f t="shared" si="26"/>
        <v/>
      </c>
      <c r="Q28" s="39" t="str">
        <f t="shared" si="26"/>
        <v>RH</v>
      </c>
      <c r="R28" s="39" t="str">
        <f t="shared" si="26"/>
        <v>RH</v>
      </c>
      <c r="S28" s="39" t="str">
        <f t="shared" si="26"/>
        <v/>
      </c>
      <c r="T28" s="39" t="str">
        <f t="shared" si="26"/>
        <v/>
      </c>
      <c r="U28" s="39" t="str">
        <f t="shared" si="26"/>
        <v/>
      </c>
      <c r="V28" s="39" t="str">
        <f t="shared" si="26"/>
        <v>RH</v>
      </c>
      <c r="W28" s="39" t="str">
        <f t="shared" si="26"/>
        <v/>
      </c>
      <c r="X28" s="39" t="str">
        <f t="shared" si="26"/>
        <v>RH</v>
      </c>
      <c r="Y28" s="39" t="str">
        <f t="shared" si="26"/>
        <v>RH</v>
      </c>
      <c r="Z28" s="39" t="str">
        <f t="shared" si="26"/>
        <v/>
      </c>
      <c r="AA28" s="39" t="str">
        <f t="shared" si="26"/>
        <v/>
      </c>
      <c r="AB28" s="39" t="str">
        <f t="shared" si="26"/>
        <v/>
      </c>
      <c r="AC28" s="39" t="str">
        <f t="shared" si="26"/>
        <v>RH</v>
      </c>
      <c r="AD28" s="39" t="str">
        <f t="shared" si="26"/>
        <v/>
      </c>
      <c r="AE28" s="39" t="str">
        <f t="shared" si="26"/>
        <v>RH</v>
      </c>
      <c r="AF28" s="39" t="str">
        <f t="shared" si="26"/>
        <v>RH</v>
      </c>
      <c r="AG28" s="39" t="str">
        <f t="shared" si="26"/>
        <v/>
      </c>
      <c r="AH28" s="123"/>
      <c r="AI28" s="187">
        <f>COUNTIF(D28:AG28,"RTT")+'Oct 2020'!AJ28</f>
        <v>0</v>
      </c>
      <c r="AJ28" s="178">
        <f t="shared" si="4"/>
        <v>15</v>
      </c>
      <c r="AK28" s="92">
        <f>COUNTIF(D28:AG28,"CA")+'Oct 2020'!AL28</f>
        <v>0</v>
      </c>
      <c r="AL28" s="167">
        <f t="shared" si="5"/>
        <v>25</v>
      </c>
      <c r="AM28" s="310"/>
      <c r="AN28" s="92"/>
      <c r="AO28" s="81"/>
      <c r="AP28" s="81">
        <f t="shared" si="21"/>
        <v>0</v>
      </c>
      <c r="AQ28" s="95"/>
      <c r="AR28" s="77"/>
      <c r="AS28" s="64"/>
      <c r="AT28" s="64">
        <f t="shared" si="22"/>
        <v>0</v>
      </c>
      <c r="AU28" s="90"/>
      <c r="AV28" s="118">
        <f t="shared" ca="1" si="23"/>
        <v>0</v>
      </c>
      <c r="AW28" s="120">
        <f>COUNTIF(G28:AI28,"RF")+'Oct 2020'!AX28</f>
        <v>0</v>
      </c>
      <c r="AX28" s="162">
        <f t="shared" ca="1" si="6"/>
        <v>0</v>
      </c>
      <c r="AY28" s="92"/>
      <c r="AZ28" s="81"/>
      <c r="BA28" s="81">
        <f t="shared" si="24"/>
        <v>0</v>
      </c>
      <c r="BB28" s="167"/>
    </row>
    <row r="29" spans="1:54" ht="12" customHeight="1" thickBot="1" x14ac:dyDescent="0.3">
      <c r="A29" s="279"/>
      <c r="B29" s="135"/>
      <c r="C29" s="149"/>
      <c r="D29" s="119" t="str">
        <f t="shared" ref="D29:AG29" si="27">IF(OR(WEEKDAY(D3,2)=6,WEEKDAY(D3,2)=7,WEEKDAY(D3,2)=5),"RH","")</f>
        <v>RH</v>
      </c>
      <c r="E29" s="39" t="str">
        <f t="shared" si="27"/>
        <v/>
      </c>
      <c r="F29" s="39" t="str">
        <f t="shared" si="27"/>
        <v/>
      </c>
      <c r="G29" s="39" t="str">
        <f t="shared" si="27"/>
        <v/>
      </c>
      <c r="H29" s="39" t="str">
        <f t="shared" si="27"/>
        <v/>
      </c>
      <c r="I29" s="39" t="str">
        <f t="shared" si="27"/>
        <v>RH</v>
      </c>
      <c r="J29" s="39" t="str">
        <f t="shared" si="27"/>
        <v>RH</v>
      </c>
      <c r="K29" s="39" t="str">
        <f t="shared" si="27"/>
        <v>RH</v>
      </c>
      <c r="L29" s="39" t="str">
        <f t="shared" si="27"/>
        <v/>
      </c>
      <c r="M29" s="39" t="str">
        <f t="shared" si="27"/>
        <v/>
      </c>
      <c r="N29" s="119" t="str">
        <f t="shared" si="27"/>
        <v/>
      </c>
      <c r="O29" s="39" t="str">
        <f t="shared" si="27"/>
        <v/>
      </c>
      <c r="P29" s="39" t="str">
        <f t="shared" si="27"/>
        <v>RH</v>
      </c>
      <c r="Q29" s="39" t="str">
        <f t="shared" si="27"/>
        <v>RH</v>
      </c>
      <c r="R29" s="39" t="str">
        <f t="shared" si="27"/>
        <v>RH</v>
      </c>
      <c r="S29" s="39" t="str">
        <f t="shared" si="27"/>
        <v/>
      </c>
      <c r="T29" s="39" t="str">
        <f t="shared" si="27"/>
        <v/>
      </c>
      <c r="U29" s="39" t="str">
        <f t="shared" si="27"/>
        <v/>
      </c>
      <c r="V29" s="39" t="str">
        <f t="shared" si="27"/>
        <v/>
      </c>
      <c r="W29" s="39" t="str">
        <f t="shared" si="27"/>
        <v>RH</v>
      </c>
      <c r="X29" s="39" t="str">
        <f t="shared" si="27"/>
        <v>RH</v>
      </c>
      <c r="Y29" s="39" t="str">
        <f t="shared" si="27"/>
        <v>RH</v>
      </c>
      <c r="Z29" s="39" t="str">
        <f t="shared" si="27"/>
        <v/>
      </c>
      <c r="AA29" s="39" t="str">
        <f t="shared" si="27"/>
        <v/>
      </c>
      <c r="AB29" s="39" t="str">
        <f t="shared" si="27"/>
        <v/>
      </c>
      <c r="AC29" s="39" t="str">
        <f t="shared" si="27"/>
        <v/>
      </c>
      <c r="AD29" s="39" t="str">
        <f t="shared" si="27"/>
        <v>RH</v>
      </c>
      <c r="AE29" s="39" t="str">
        <f t="shared" si="27"/>
        <v>RH</v>
      </c>
      <c r="AF29" s="39" t="str">
        <f t="shared" si="27"/>
        <v>RH</v>
      </c>
      <c r="AG29" s="39" t="str">
        <f t="shared" si="27"/>
        <v/>
      </c>
      <c r="AH29" s="123"/>
      <c r="AI29" s="187">
        <f>COUNTIF(D29:AG29,"RTT")+'Oct 2020'!AJ29</f>
        <v>0</v>
      </c>
      <c r="AJ29" s="178">
        <f t="shared" si="4"/>
        <v>15</v>
      </c>
      <c r="AK29" s="92">
        <f>COUNTIF(D29:AG29,"CA")+'Oct 2020'!AL29</f>
        <v>0</v>
      </c>
      <c r="AL29" s="167">
        <f t="shared" si="5"/>
        <v>25</v>
      </c>
      <c r="AM29" s="310"/>
      <c r="AN29" s="92"/>
      <c r="AO29" s="81"/>
      <c r="AP29" s="81">
        <f t="shared" si="21"/>
        <v>0</v>
      </c>
      <c r="AQ29" s="95"/>
      <c r="AR29" s="77"/>
      <c r="AS29" s="64"/>
      <c r="AT29" s="64">
        <f t="shared" si="22"/>
        <v>0</v>
      </c>
      <c r="AU29" s="90"/>
      <c r="AV29" s="118">
        <f t="shared" ca="1" si="23"/>
        <v>0</v>
      </c>
      <c r="AW29" s="120">
        <f>COUNTIF(G29:AI29,"RF")+'Oct 2020'!AX29</f>
        <v>0</v>
      </c>
      <c r="AX29" s="162">
        <f t="shared" ca="1" si="6"/>
        <v>0</v>
      </c>
      <c r="AY29" s="92"/>
      <c r="AZ29" s="81"/>
      <c r="BA29" s="81">
        <f t="shared" si="24"/>
        <v>0</v>
      </c>
      <c r="BB29" s="167"/>
    </row>
    <row r="30" spans="1:54" ht="12" customHeight="1" x14ac:dyDescent="0.25">
      <c r="A30" s="280" t="s">
        <v>45</v>
      </c>
      <c r="B30" s="135">
        <v>14</v>
      </c>
      <c r="C30" s="149"/>
      <c r="D30" s="119" t="str">
        <f t="shared" ref="D30:AG30" si="28">IF(OR(WEEKDAY(D3,2)=6,WEEKDAY(D3,2)=7,WEEKDAY(D3,2)=2),"RH","")</f>
        <v>RH</v>
      </c>
      <c r="E30" s="39" t="str">
        <f t="shared" si="28"/>
        <v/>
      </c>
      <c r="F30" s="39" t="str">
        <f t="shared" si="28"/>
        <v>RH</v>
      </c>
      <c r="G30" s="39" t="str">
        <f t="shared" si="28"/>
        <v/>
      </c>
      <c r="H30" s="39" t="str">
        <f t="shared" si="28"/>
        <v/>
      </c>
      <c r="I30" s="39" t="str">
        <f t="shared" si="28"/>
        <v/>
      </c>
      <c r="J30" s="39" t="str">
        <f t="shared" si="28"/>
        <v>RH</v>
      </c>
      <c r="K30" s="39" t="str">
        <f t="shared" si="28"/>
        <v>RH</v>
      </c>
      <c r="L30" s="39" t="str">
        <f t="shared" si="28"/>
        <v/>
      </c>
      <c r="M30" s="39" t="str">
        <f t="shared" si="28"/>
        <v>RH</v>
      </c>
      <c r="N30" s="119" t="str">
        <f t="shared" si="28"/>
        <v/>
      </c>
      <c r="O30" s="39" t="str">
        <f t="shared" si="28"/>
        <v/>
      </c>
      <c r="P30" s="39" t="str">
        <f t="shared" si="28"/>
        <v/>
      </c>
      <c r="Q30" s="39" t="str">
        <f t="shared" si="28"/>
        <v>RH</v>
      </c>
      <c r="R30" s="39" t="str">
        <f t="shared" si="28"/>
        <v>RH</v>
      </c>
      <c r="S30" s="39" t="str">
        <f t="shared" si="28"/>
        <v/>
      </c>
      <c r="T30" s="39" t="str">
        <f t="shared" si="28"/>
        <v>RH</v>
      </c>
      <c r="U30" s="39" t="str">
        <f t="shared" si="28"/>
        <v/>
      </c>
      <c r="V30" s="39" t="str">
        <f t="shared" si="28"/>
        <v/>
      </c>
      <c r="W30" s="39" t="str">
        <f t="shared" si="28"/>
        <v/>
      </c>
      <c r="X30" s="39" t="str">
        <f t="shared" si="28"/>
        <v>RH</v>
      </c>
      <c r="Y30" s="39" t="str">
        <f t="shared" si="28"/>
        <v>RH</v>
      </c>
      <c r="Z30" s="39" t="str">
        <f t="shared" si="28"/>
        <v/>
      </c>
      <c r="AA30" s="39" t="str">
        <f t="shared" si="28"/>
        <v>RH</v>
      </c>
      <c r="AB30" s="39" t="str">
        <f t="shared" si="28"/>
        <v/>
      </c>
      <c r="AC30" s="39" t="str">
        <f t="shared" si="28"/>
        <v/>
      </c>
      <c r="AD30" s="39" t="str">
        <f t="shared" si="28"/>
        <v/>
      </c>
      <c r="AE30" s="39" t="str">
        <f t="shared" si="28"/>
        <v>RH</v>
      </c>
      <c r="AF30" s="39" t="str">
        <f t="shared" si="28"/>
        <v>RH</v>
      </c>
      <c r="AG30" s="39" t="str">
        <f t="shared" si="28"/>
        <v/>
      </c>
      <c r="AH30" s="123"/>
      <c r="AI30" s="187">
        <f>COUNTIF(D30:AG30,"RTT")+'Oct 2020'!AJ30</f>
        <v>0</v>
      </c>
      <c r="AJ30" s="178">
        <f t="shared" si="4"/>
        <v>15</v>
      </c>
      <c r="AK30" s="92">
        <f>COUNTIF(D30:AG30,"CA")+'Oct 2020'!AL30</f>
        <v>0</v>
      </c>
      <c r="AL30" s="167">
        <f t="shared" si="5"/>
        <v>25</v>
      </c>
      <c r="AM30" s="310"/>
      <c r="AN30" s="92"/>
      <c r="AO30" s="81"/>
      <c r="AP30" s="81">
        <f t="shared" si="21"/>
        <v>0</v>
      </c>
      <c r="AQ30" s="95"/>
      <c r="AR30" s="77"/>
      <c r="AS30" s="64"/>
      <c r="AT30" s="64">
        <f t="shared" si="22"/>
        <v>0</v>
      </c>
      <c r="AU30" s="90"/>
      <c r="AV30" s="118">
        <f t="shared" ca="1" si="23"/>
        <v>0</v>
      </c>
      <c r="AW30" s="120">
        <f>COUNTIF(G30:AI30,"RF")+'Oct 2020'!AX30</f>
        <v>0</v>
      </c>
      <c r="AX30" s="162">
        <f t="shared" ca="1" si="6"/>
        <v>0</v>
      </c>
      <c r="AY30" s="92"/>
      <c r="AZ30" s="81"/>
      <c r="BA30" s="81">
        <f t="shared" si="24"/>
        <v>0</v>
      </c>
      <c r="BB30" s="167"/>
    </row>
    <row r="31" spans="1:54" ht="12" customHeight="1" x14ac:dyDescent="0.25">
      <c r="A31" s="280"/>
      <c r="B31" s="135">
        <v>15</v>
      </c>
      <c r="C31" s="145"/>
      <c r="D31" s="119" t="str">
        <f t="shared" ref="D31:AG31" si="29">IF(OR(WEEKDAY(D3,2)=6,WEEKDAY(D3,2)=7,WEEKDAY(D3,2)=5),"RH","")</f>
        <v>RH</v>
      </c>
      <c r="E31" s="39" t="str">
        <f t="shared" si="29"/>
        <v/>
      </c>
      <c r="F31" s="39" t="str">
        <f t="shared" si="29"/>
        <v/>
      </c>
      <c r="G31" s="39" t="str">
        <f t="shared" si="29"/>
        <v/>
      </c>
      <c r="H31" s="39" t="str">
        <f t="shared" si="29"/>
        <v/>
      </c>
      <c r="I31" s="39" t="str">
        <f t="shared" si="29"/>
        <v>RH</v>
      </c>
      <c r="J31" s="39" t="str">
        <f t="shared" si="29"/>
        <v>RH</v>
      </c>
      <c r="K31" s="39" t="str">
        <f t="shared" si="29"/>
        <v>RH</v>
      </c>
      <c r="L31" s="39" t="str">
        <f t="shared" si="29"/>
        <v/>
      </c>
      <c r="M31" s="39" t="str">
        <f t="shared" si="29"/>
        <v/>
      </c>
      <c r="N31" s="119" t="str">
        <f t="shared" si="29"/>
        <v/>
      </c>
      <c r="O31" s="39" t="str">
        <f t="shared" si="29"/>
        <v/>
      </c>
      <c r="P31" s="39" t="str">
        <f t="shared" si="29"/>
        <v>RH</v>
      </c>
      <c r="Q31" s="39" t="str">
        <f t="shared" si="29"/>
        <v>RH</v>
      </c>
      <c r="R31" s="39" t="str">
        <f t="shared" si="29"/>
        <v>RH</v>
      </c>
      <c r="S31" s="39" t="str">
        <f t="shared" si="29"/>
        <v/>
      </c>
      <c r="T31" s="39" t="str">
        <f t="shared" si="29"/>
        <v/>
      </c>
      <c r="U31" s="39" t="str">
        <f t="shared" si="29"/>
        <v/>
      </c>
      <c r="V31" s="39" t="str">
        <f t="shared" si="29"/>
        <v/>
      </c>
      <c r="W31" s="39" t="str">
        <f t="shared" si="29"/>
        <v>RH</v>
      </c>
      <c r="X31" s="39" t="str">
        <f t="shared" si="29"/>
        <v>RH</v>
      </c>
      <c r="Y31" s="39" t="str">
        <f t="shared" si="29"/>
        <v>RH</v>
      </c>
      <c r="Z31" s="39" t="str">
        <f t="shared" si="29"/>
        <v/>
      </c>
      <c r="AA31" s="39" t="str">
        <f t="shared" si="29"/>
        <v/>
      </c>
      <c r="AB31" s="39" t="str">
        <f t="shared" si="29"/>
        <v/>
      </c>
      <c r="AC31" s="39" t="str">
        <f t="shared" si="29"/>
        <v/>
      </c>
      <c r="AD31" s="39" t="str">
        <f t="shared" si="29"/>
        <v>RH</v>
      </c>
      <c r="AE31" s="39" t="str">
        <f t="shared" si="29"/>
        <v>RH</v>
      </c>
      <c r="AF31" s="39" t="str">
        <f t="shared" si="29"/>
        <v>RH</v>
      </c>
      <c r="AG31" s="39" t="str">
        <f t="shared" si="29"/>
        <v/>
      </c>
      <c r="AH31" s="123"/>
      <c r="AI31" s="187">
        <f>COUNTIF(D31:AG31,"RTT")+'Oct 2020'!AJ31</f>
        <v>0</v>
      </c>
      <c r="AJ31" s="178">
        <f t="shared" si="4"/>
        <v>15</v>
      </c>
      <c r="AK31" s="92">
        <f>COUNTIF(D31:AG31,"CA")+'Oct 2020'!AL31</f>
        <v>0</v>
      </c>
      <c r="AL31" s="167">
        <f t="shared" si="5"/>
        <v>25</v>
      </c>
      <c r="AM31" s="310"/>
      <c r="AN31" s="92"/>
      <c r="AO31" s="81"/>
      <c r="AP31" s="81">
        <f t="shared" si="21"/>
        <v>0</v>
      </c>
      <c r="AQ31" s="95"/>
      <c r="AR31" s="77"/>
      <c r="AS31" s="64"/>
      <c r="AT31" s="64">
        <f t="shared" si="22"/>
        <v>0</v>
      </c>
      <c r="AU31" s="90"/>
      <c r="AV31" s="118">
        <f t="shared" ca="1" si="23"/>
        <v>0</v>
      </c>
      <c r="AW31" s="120">
        <f>COUNTIF(G31:AI31,"RF")+'Oct 2020'!AX31</f>
        <v>0</v>
      </c>
      <c r="AX31" s="162">
        <f t="shared" ca="1" si="6"/>
        <v>0</v>
      </c>
      <c r="AY31" s="92"/>
      <c r="AZ31" s="81"/>
      <c r="BA31" s="81">
        <f t="shared" si="24"/>
        <v>0</v>
      </c>
      <c r="BB31" s="167"/>
    </row>
    <row r="32" spans="1:54" ht="12" customHeight="1" x14ac:dyDescent="0.25">
      <c r="A32" s="280"/>
      <c r="B32" s="135">
        <v>16</v>
      </c>
      <c r="C32" s="145"/>
      <c r="D32" s="119" t="str">
        <f t="shared" ref="D32:AG32" si="30">IF(OR(WEEKDAY(D3,2)=6,WEEKDAY(D3,2)=7,WEEKDAY(D3,2)=4),"RH","")</f>
        <v>RH</v>
      </c>
      <c r="E32" s="39" t="str">
        <f t="shared" si="30"/>
        <v/>
      </c>
      <c r="F32" s="39" t="str">
        <f t="shared" si="30"/>
        <v/>
      </c>
      <c r="G32" s="39" t="str">
        <f t="shared" si="30"/>
        <v/>
      </c>
      <c r="H32" s="39" t="str">
        <f t="shared" si="30"/>
        <v>RH</v>
      </c>
      <c r="I32" s="39" t="str">
        <f t="shared" si="30"/>
        <v/>
      </c>
      <c r="J32" s="39" t="str">
        <f t="shared" si="30"/>
        <v>RH</v>
      </c>
      <c r="K32" s="39" t="str">
        <f t="shared" si="30"/>
        <v>RH</v>
      </c>
      <c r="L32" s="39" t="str">
        <f t="shared" si="30"/>
        <v/>
      </c>
      <c r="M32" s="39" t="str">
        <f t="shared" si="30"/>
        <v/>
      </c>
      <c r="N32" s="119" t="str">
        <f t="shared" si="30"/>
        <v/>
      </c>
      <c r="O32" s="39" t="str">
        <f t="shared" si="30"/>
        <v>RH</v>
      </c>
      <c r="P32" s="39" t="str">
        <f t="shared" si="30"/>
        <v/>
      </c>
      <c r="Q32" s="39" t="str">
        <f t="shared" si="30"/>
        <v>RH</v>
      </c>
      <c r="R32" s="39" t="str">
        <f t="shared" si="30"/>
        <v>RH</v>
      </c>
      <c r="S32" s="39" t="str">
        <f t="shared" si="30"/>
        <v/>
      </c>
      <c r="T32" s="39" t="str">
        <f t="shared" si="30"/>
        <v/>
      </c>
      <c r="U32" s="39" t="str">
        <f t="shared" si="30"/>
        <v/>
      </c>
      <c r="V32" s="39" t="str">
        <f t="shared" si="30"/>
        <v>RH</v>
      </c>
      <c r="W32" s="39" t="str">
        <f t="shared" si="30"/>
        <v/>
      </c>
      <c r="X32" s="39" t="str">
        <f t="shared" si="30"/>
        <v>RH</v>
      </c>
      <c r="Y32" s="39" t="str">
        <f t="shared" si="30"/>
        <v>RH</v>
      </c>
      <c r="Z32" s="39" t="str">
        <f t="shared" si="30"/>
        <v/>
      </c>
      <c r="AA32" s="39" t="str">
        <f t="shared" si="30"/>
        <v/>
      </c>
      <c r="AB32" s="39" t="str">
        <f t="shared" si="30"/>
        <v/>
      </c>
      <c r="AC32" s="39" t="str">
        <f t="shared" si="30"/>
        <v>RH</v>
      </c>
      <c r="AD32" s="39" t="str">
        <f t="shared" si="30"/>
        <v/>
      </c>
      <c r="AE32" s="39" t="str">
        <f t="shared" si="30"/>
        <v>RH</v>
      </c>
      <c r="AF32" s="39" t="str">
        <f t="shared" si="30"/>
        <v>RH</v>
      </c>
      <c r="AG32" s="39" t="str">
        <f t="shared" si="30"/>
        <v/>
      </c>
      <c r="AH32" s="123"/>
      <c r="AI32" s="187">
        <f>COUNTIF(D32:AG32,"RTT")+'Oct 2020'!AJ32</f>
        <v>0</v>
      </c>
      <c r="AJ32" s="178">
        <f t="shared" si="4"/>
        <v>15</v>
      </c>
      <c r="AK32" s="92">
        <f>COUNTIF(D32:AG32,"CA")+'Oct 2020'!AL32</f>
        <v>0</v>
      </c>
      <c r="AL32" s="167">
        <f t="shared" si="5"/>
        <v>25</v>
      </c>
      <c r="AM32" s="310"/>
      <c r="AN32" s="92"/>
      <c r="AO32" s="81"/>
      <c r="AP32" s="81">
        <f t="shared" si="21"/>
        <v>0</v>
      </c>
      <c r="AQ32" s="95"/>
      <c r="AR32" s="77"/>
      <c r="AS32" s="64"/>
      <c r="AT32" s="64">
        <f t="shared" si="22"/>
        <v>0</v>
      </c>
      <c r="AU32" s="90"/>
      <c r="AV32" s="118">
        <f t="shared" ca="1" si="23"/>
        <v>0</v>
      </c>
      <c r="AW32" s="120">
        <f>COUNTIF(G32:AI32,"RF")+'Oct 2020'!AX32</f>
        <v>0</v>
      </c>
      <c r="AX32" s="162">
        <f t="shared" ca="1" si="6"/>
        <v>0</v>
      </c>
      <c r="AY32" s="92"/>
      <c r="AZ32" s="81"/>
      <c r="BA32" s="81">
        <f t="shared" si="24"/>
        <v>0</v>
      </c>
      <c r="BB32" s="167"/>
    </row>
    <row r="33" spans="1:54" s="6" customFormat="1" ht="12" customHeight="1" thickBot="1" x14ac:dyDescent="0.3">
      <c r="A33" s="281"/>
      <c r="B33" s="135">
        <v>17</v>
      </c>
      <c r="C33" s="145"/>
      <c r="D33" s="119" t="str">
        <f t="shared" ref="D33:AG33" si="31">IF(OR(WEEKDAY(D3,2)=6,WEEKDAY(D3,2)=7,WEEKDAY(D3,2)=2),"RH","")</f>
        <v>RH</v>
      </c>
      <c r="E33" s="39" t="str">
        <f t="shared" si="31"/>
        <v/>
      </c>
      <c r="F33" s="39" t="str">
        <f t="shared" si="31"/>
        <v>RH</v>
      </c>
      <c r="G33" s="39" t="str">
        <f t="shared" si="31"/>
        <v/>
      </c>
      <c r="H33" s="39" t="str">
        <f t="shared" si="31"/>
        <v/>
      </c>
      <c r="I33" s="39" t="str">
        <f t="shared" si="31"/>
        <v/>
      </c>
      <c r="J33" s="39" t="str">
        <f t="shared" si="31"/>
        <v>RH</v>
      </c>
      <c r="K33" s="39" t="str">
        <f t="shared" si="31"/>
        <v>RH</v>
      </c>
      <c r="L33" s="39" t="str">
        <f t="shared" si="31"/>
        <v/>
      </c>
      <c r="M33" s="39" t="str">
        <f t="shared" si="31"/>
        <v>RH</v>
      </c>
      <c r="N33" s="119" t="str">
        <f t="shared" si="31"/>
        <v/>
      </c>
      <c r="O33" s="39" t="str">
        <f t="shared" si="31"/>
        <v/>
      </c>
      <c r="P33" s="39" t="str">
        <f t="shared" si="31"/>
        <v/>
      </c>
      <c r="Q33" s="39" t="str">
        <f t="shared" si="31"/>
        <v>RH</v>
      </c>
      <c r="R33" s="39" t="str">
        <f t="shared" si="31"/>
        <v>RH</v>
      </c>
      <c r="S33" s="39" t="str">
        <f t="shared" si="31"/>
        <v/>
      </c>
      <c r="T33" s="39" t="str">
        <f t="shared" si="31"/>
        <v>RH</v>
      </c>
      <c r="U33" s="39" t="str">
        <f t="shared" si="31"/>
        <v/>
      </c>
      <c r="V33" s="39" t="str">
        <f t="shared" si="31"/>
        <v/>
      </c>
      <c r="W33" s="39" t="str">
        <f t="shared" si="31"/>
        <v/>
      </c>
      <c r="X33" s="39" t="str">
        <f t="shared" si="31"/>
        <v>RH</v>
      </c>
      <c r="Y33" s="39" t="str">
        <f t="shared" si="31"/>
        <v>RH</v>
      </c>
      <c r="Z33" s="39" t="str">
        <f t="shared" si="31"/>
        <v/>
      </c>
      <c r="AA33" s="39" t="str">
        <f t="shared" si="31"/>
        <v>RH</v>
      </c>
      <c r="AB33" s="39" t="str">
        <f t="shared" si="31"/>
        <v/>
      </c>
      <c r="AC33" s="39" t="str">
        <f t="shared" si="31"/>
        <v/>
      </c>
      <c r="AD33" s="39" t="str">
        <f t="shared" si="31"/>
        <v/>
      </c>
      <c r="AE33" s="39" t="str">
        <f t="shared" si="31"/>
        <v>RH</v>
      </c>
      <c r="AF33" s="39" t="str">
        <f t="shared" si="31"/>
        <v>RH</v>
      </c>
      <c r="AG33" s="39" t="str">
        <f t="shared" si="31"/>
        <v/>
      </c>
      <c r="AH33" s="123"/>
      <c r="AI33" s="187">
        <f>COUNTIF(D33:AG33,"RTT")+'Oct 2020'!AJ33</f>
        <v>0</v>
      </c>
      <c r="AJ33" s="178">
        <f t="shared" si="4"/>
        <v>15</v>
      </c>
      <c r="AK33" s="92">
        <f>COUNTIF(D33:AG33,"CA")+'Oct 2020'!AL33</f>
        <v>0</v>
      </c>
      <c r="AL33" s="167">
        <f t="shared" si="5"/>
        <v>25</v>
      </c>
      <c r="AM33" s="310"/>
      <c r="AN33" s="92"/>
      <c r="AO33" s="81"/>
      <c r="AP33" s="81">
        <f t="shared" si="21"/>
        <v>0</v>
      </c>
      <c r="AQ33" s="95"/>
      <c r="AR33" s="77"/>
      <c r="AS33" s="64"/>
      <c r="AT33" s="64">
        <f t="shared" si="22"/>
        <v>0</v>
      </c>
      <c r="AU33" s="90"/>
      <c r="AV33" s="118">
        <f t="shared" ca="1" si="23"/>
        <v>0</v>
      </c>
      <c r="AW33" s="120">
        <f>COUNTIF(G33:AI33,"RF")+'Oct 2020'!AX33</f>
        <v>0</v>
      </c>
      <c r="AX33" s="162">
        <f t="shared" ca="1" si="6"/>
        <v>0</v>
      </c>
      <c r="AY33" s="92"/>
      <c r="AZ33" s="81"/>
      <c r="BA33" s="81">
        <f t="shared" si="24"/>
        <v>0</v>
      </c>
      <c r="BB33" s="167"/>
    </row>
    <row r="34" spans="1:54" ht="1.5" customHeight="1" x14ac:dyDescent="0.25">
      <c r="A34" s="34"/>
      <c r="B34" s="135"/>
      <c r="C34" s="145"/>
      <c r="D34" s="119"/>
      <c r="E34" s="39"/>
      <c r="F34" s="39"/>
      <c r="G34" s="39"/>
      <c r="H34" s="39"/>
      <c r="I34" s="39"/>
      <c r="J34" s="39"/>
      <c r="K34" s="39"/>
      <c r="L34" s="39"/>
      <c r="M34" s="39"/>
      <c r="N34" s="11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123"/>
      <c r="AI34" s="187">
        <f>COUNTIF(D34:AG34,"RTT")+'Oct 2020'!AJ34</f>
        <v>0</v>
      </c>
      <c r="AJ34" s="178"/>
      <c r="AK34" s="92">
        <f>COUNTIF(D34:AG34,"CA")+'Oct 2020'!AL34</f>
        <v>0</v>
      </c>
      <c r="AL34" s="167"/>
      <c r="AM34" s="310"/>
      <c r="AN34" s="92"/>
      <c r="AO34" s="81"/>
      <c r="AP34" s="81"/>
      <c r="AQ34" s="95"/>
      <c r="AR34" s="77"/>
      <c r="AS34" s="64"/>
      <c r="AT34" s="64"/>
      <c r="AU34" s="90"/>
      <c r="AV34" s="118"/>
      <c r="AW34" s="120">
        <f>COUNTIF(G34:AI34,"RF")+'Oct 2020'!AX34</f>
        <v>0</v>
      </c>
      <c r="AX34" s="163"/>
      <c r="AY34" s="92"/>
      <c r="AZ34" s="81"/>
      <c r="BA34" s="81"/>
      <c r="BB34" s="167"/>
    </row>
    <row r="35" spans="1:54" ht="12" customHeight="1" x14ac:dyDescent="0.25">
      <c r="A35" s="282" t="s">
        <v>46</v>
      </c>
      <c r="B35" s="132">
        <v>18</v>
      </c>
      <c r="C35" s="145"/>
      <c r="D35" s="119" t="str">
        <f>IF(OR(WEEKDAY(D3,2)=6,WEEKDAY(D3,2)=7,WEEKDAY(D3,2)=3),"RH","")</f>
        <v>RH</v>
      </c>
      <c r="E35" s="39" t="str">
        <f t="shared" ref="E35:AG35" si="32">IF(OR(WEEKDAY(E3,2)=6,WEEKDAY(E3,2)=7,WEEKDAY(E3,2)=3),"RH","")</f>
        <v/>
      </c>
      <c r="F35" s="39" t="str">
        <f t="shared" si="32"/>
        <v/>
      </c>
      <c r="G35" s="39" t="str">
        <f t="shared" si="32"/>
        <v>RH</v>
      </c>
      <c r="H35" s="39" t="str">
        <f t="shared" si="32"/>
        <v/>
      </c>
      <c r="I35" s="39" t="str">
        <f t="shared" si="32"/>
        <v/>
      </c>
      <c r="J35" s="39" t="str">
        <f t="shared" si="32"/>
        <v>RH</v>
      </c>
      <c r="K35" s="39" t="str">
        <f t="shared" si="32"/>
        <v>RH</v>
      </c>
      <c r="L35" s="39" t="str">
        <f t="shared" si="32"/>
        <v/>
      </c>
      <c r="M35" s="39" t="str">
        <f t="shared" si="32"/>
        <v/>
      </c>
      <c r="N35" s="119" t="str">
        <f t="shared" si="32"/>
        <v>RH</v>
      </c>
      <c r="O35" s="39" t="str">
        <f t="shared" si="32"/>
        <v/>
      </c>
      <c r="P35" s="39" t="str">
        <f t="shared" si="32"/>
        <v/>
      </c>
      <c r="Q35" s="39" t="str">
        <f t="shared" si="32"/>
        <v>RH</v>
      </c>
      <c r="R35" s="39" t="str">
        <f t="shared" si="32"/>
        <v>RH</v>
      </c>
      <c r="S35" s="39" t="str">
        <f t="shared" si="32"/>
        <v/>
      </c>
      <c r="T35" s="39" t="str">
        <f t="shared" si="32"/>
        <v/>
      </c>
      <c r="U35" s="39" t="str">
        <f t="shared" si="32"/>
        <v>RH</v>
      </c>
      <c r="V35" s="39" t="str">
        <f t="shared" si="32"/>
        <v/>
      </c>
      <c r="W35" s="39" t="str">
        <f t="shared" si="32"/>
        <v/>
      </c>
      <c r="X35" s="39" t="str">
        <f t="shared" si="32"/>
        <v>RH</v>
      </c>
      <c r="Y35" s="39" t="str">
        <f t="shared" si="32"/>
        <v>RH</v>
      </c>
      <c r="Z35" s="39" t="str">
        <f t="shared" si="32"/>
        <v/>
      </c>
      <c r="AA35" s="39" t="str">
        <f t="shared" si="32"/>
        <v/>
      </c>
      <c r="AB35" s="39" t="str">
        <f t="shared" si="32"/>
        <v>RH</v>
      </c>
      <c r="AC35" s="39" t="str">
        <f t="shared" si="32"/>
        <v/>
      </c>
      <c r="AD35" s="39" t="str">
        <f t="shared" si="32"/>
        <v/>
      </c>
      <c r="AE35" s="39" t="str">
        <f t="shared" si="32"/>
        <v>RH</v>
      </c>
      <c r="AF35" s="39" t="str">
        <f t="shared" si="32"/>
        <v>RH</v>
      </c>
      <c r="AG35" s="39" t="str">
        <f t="shared" si="32"/>
        <v/>
      </c>
      <c r="AH35" s="123"/>
      <c r="AI35" s="187">
        <f>COUNTIF(D35:AG35,"RTT")+'Oct 2020'!AJ35</f>
        <v>0</v>
      </c>
      <c r="AJ35" s="178">
        <f>0 -(AI35)</f>
        <v>0</v>
      </c>
      <c r="AK35" s="92">
        <f>COUNTIF(D35:AG35,"CA")+'Oct 2020'!AL35</f>
        <v>0</v>
      </c>
      <c r="AL35" s="167">
        <f t="shared" si="5"/>
        <v>25</v>
      </c>
      <c r="AM35" s="310"/>
      <c r="AN35" s="92"/>
      <c r="AO35" s="81"/>
      <c r="AP35" s="81">
        <f>COUNTIF(E35:AF35,"HS")</f>
        <v>0</v>
      </c>
      <c r="AQ35" s="95"/>
      <c r="AR35" s="77"/>
      <c r="AS35" s="64"/>
      <c r="AT35" s="64">
        <f>COUNTIF(G35:AG35,"jdf")</f>
        <v>0</v>
      </c>
      <c r="AU35" s="90"/>
      <c r="AV35" s="118">
        <f ca="1">jaunesNum(B35:AG35)</f>
        <v>0</v>
      </c>
      <c r="AW35" s="120">
        <f>COUNTIF(G35:AI35,"RF")+'Oct 2020'!AX35</f>
        <v>0</v>
      </c>
      <c r="AX35" s="162">
        <f t="shared" ca="1" si="6"/>
        <v>0</v>
      </c>
      <c r="AY35" s="92"/>
      <c r="AZ35" s="81"/>
      <c r="BA35" s="81">
        <f>COUNTIF(K35:AK35,"FR")</f>
        <v>0</v>
      </c>
      <c r="BB35" s="167"/>
    </row>
    <row r="36" spans="1:54" ht="12" customHeight="1" x14ac:dyDescent="0.25">
      <c r="A36" s="282"/>
      <c r="B36" s="136">
        <v>19</v>
      </c>
      <c r="C36" s="151"/>
      <c r="D36" s="119" t="str">
        <f t="shared" ref="D36:AG36" si="33">IF(OR(WEEKDAY(D3,2)=6,WEEKDAY(D3,2)=7,WEEKDAY(D3,2)=5),"RH","")</f>
        <v>RH</v>
      </c>
      <c r="E36" s="39" t="str">
        <f t="shared" si="33"/>
        <v/>
      </c>
      <c r="F36" s="39" t="str">
        <f t="shared" si="33"/>
        <v/>
      </c>
      <c r="G36" s="39" t="str">
        <f t="shared" si="33"/>
        <v/>
      </c>
      <c r="H36" s="39" t="str">
        <f t="shared" si="33"/>
        <v/>
      </c>
      <c r="I36" s="39" t="str">
        <f t="shared" si="33"/>
        <v>RH</v>
      </c>
      <c r="J36" s="39" t="str">
        <f t="shared" si="33"/>
        <v>RH</v>
      </c>
      <c r="K36" s="39" t="str">
        <f t="shared" si="33"/>
        <v>RH</v>
      </c>
      <c r="L36" s="39" t="str">
        <f t="shared" si="33"/>
        <v/>
      </c>
      <c r="M36" s="39" t="str">
        <f t="shared" si="33"/>
        <v/>
      </c>
      <c r="N36" s="119" t="str">
        <f t="shared" si="33"/>
        <v/>
      </c>
      <c r="O36" s="39" t="str">
        <f t="shared" si="33"/>
        <v/>
      </c>
      <c r="P36" s="39" t="str">
        <f t="shared" si="33"/>
        <v>RH</v>
      </c>
      <c r="Q36" s="39" t="str">
        <f t="shared" si="33"/>
        <v>RH</v>
      </c>
      <c r="R36" s="39" t="str">
        <f t="shared" si="33"/>
        <v>RH</v>
      </c>
      <c r="S36" s="39" t="str">
        <f t="shared" si="33"/>
        <v/>
      </c>
      <c r="T36" s="39" t="str">
        <f t="shared" si="33"/>
        <v/>
      </c>
      <c r="U36" s="39" t="str">
        <f t="shared" si="33"/>
        <v/>
      </c>
      <c r="V36" s="39" t="str">
        <f t="shared" si="33"/>
        <v/>
      </c>
      <c r="W36" s="39" t="str">
        <f t="shared" si="33"/>
        <v>RH</v>
      </c>
      <c r="X36" s="39" t="str">
        <f t="shared" si="33"/>
        <v>RH</v>
      </c>
      <c r="Y36" s="39" t="str">
        <f t="shared" si="33"/>
        <v>RH</v>
      </c>
      <c r="Z36" s="39" t="str">
        <f t="shared" si="33"/>
        <v/>
      </c>
      <c r="AA36" s="39" t="str">
        <f t="shared" si="33"/>
        <v/>
      </c>
      <c r="AB36" s="39" t="str">
        <f t="shared" si="33"/>
        <v/>
      </c>
      <c r="AC36" s="39" t="str">
        <f t="shared" si="33"/>
        <v/>
      </c>
      <c r="AD36" s="39" t="str">
        <f t="shared" si="33"/>
        <v>RH</v>
      </c>
      <c r="AE36" s="39" t="str">
        <f t="shared" si="33"/>
        <v>RH</v>
      </c>
      <c r="AF36" s="39" t="str">
        <f t="shared" si="33"/>
        <v>RH</v>
      </c>
      <c r="AG36" s="39" t="str">
        <f t="shared" si="33"/>
        <v/>
      </c>
      <c r="AH36" s="123"/>
      <c r="AI36" s="187">
        <f>COUNTIF(D36:AG36,"RTT")+'Oct 2020'!AJ36</f>
        <v>0</v>
      </c>
      <c r="AJ36" s="178">
        <f t="shared" si="4"/>
        <v>15</v>
      </c>
      <c r="AK36" s="92">
        <f>COUNTIF(D36:AG36,"CA")+'Oct 2020'!AL36</f>
        <v>0</v>
      </c>
      <c r="AL36" s="167">
        <f t="shared" si="5"/>
        <v>25</v>
      </c>
      <c r="AM36" s="310"/>
      <c r="AN36" s="92"/>
      <c r="AO36" s="81"/>
      <c r="AP36" s="81">
        <f>COUNTIF(E36:AF36,"HS")</f>
        <v>0</v>
      </c>
      <c r="AQ36" s="95"/>
      <c r="AR36" s="77"/>
      <c r="AS36" s="64"/>
      <c r="AT36" s="64">
        <f>COUNTIF(G36:AG36,"jdf")</f>
        <v>0</v>
      </c>
      <c r="AU36" s="90"/>
      <c r="AV36" s="118">
        <f ca="1">jaunesNum(B36:AG36)</f>
        <v>0</v>
      </c>
      <c r="AW36" s="120">
        <f>COUNTIF(G36:AI36,"RF")+'Oct 2020'!AX36</f>
        <v>0</v>
      </c>
      <c r="AX36" s="162">
        <f t="shared" ca="1" si="6"/>
        <v>0</v>
      </c>
      <c r="AY36" s="92"/>
      <c r="AZ36" s="81"/>
      <c r="BA36" s="81">
        <f>COUNTIF(K36:AK36,"FR")</f>
        <v>0</v>
      </c>
      <c r="BB36" s="167"/>
    </row>
    <row r="37" spans="1:54" s="6" customFormat="1" ht="12" customHeight="1" x14ac:dyDescent="0.25">
      <c r="A37" s="282"/>
      <c r="B37" s="136"/>
      <c r="C37" s="145"/>
      <c r="D37" s="119" t="str">
        <f t="shared" ref="D37:AG37" si="34">IF(OR(WEEKDAY(D3,2)=6,WEEKDAY(D3,2)=7,WEEKDAY(D3,2)=1),"RH","")</f>
        <v>RH</v>
      </c>
      <c r="E37" s="39" t="str">
        <f t="shared" si="34"/>
        <v>RH</v>
      </c>
      <c r="F37" s="39" t="str">
        <f t="shared" si="34"/>
        <v/>
      </c>
      <c r="G37" s="39" t="str">
        <f t="shared" si="34"/>
        <v/>
      </c>
      <c r="H37" s="39" t="str">
        <f t="shared" si="34"/>
        <v/>
      </c>
      <c r="I37" s="39" t="str">
        <f t="shared" si="34"/>
        <v/>
      </c>
      <c r="J37" s="39" t="str">
        <f t="shared" si="34"/>
        <v>RH</v>
      </c>
      <c r="K37" s="39" t="str">
        <f t="shared" si="34"/>
        <v>RH</v>
      </c>
      <c r="L37" s="39" t="str">
        <f t="shared" si="34"/>
        <v>RH</v>
      </c>
      <c r="M37" s="39" t="str">
        <f t="shared" si="34"/>
        <v/>
      </c>
      <c r="N37" s="119" t="str">
        <f t="shared" si="34"/>
        <v/>
      </c>
      <c r="O37" s="39" t="str">
        <f t="shared" si="34"/>
        <v/>
      </c>
      <c r="P37" s="39" t="str">
        <f t="shared" si="34"/>
        <v/>
      </c>
      <c r="Q37" s="39" t="str">
        <f t="shared" si="34"/>
        <v>RH</v>
      </c>
      <c r="R37" s="39" t="str">
        <f t="shared" si="34"/>
        <v>RH</v>
      </c>
      <c r="S37" s="39" t="str">
        <f t="shared" si="34"/>
        <v>RH</v>
      </c>
      <c r="T37" s="39" t="str">
        <f t="shared" si="34"/>
        <v/>
      </c>
      <c r="U37" s="39" t="str">
        <f t="shared" si="34"/>
        <v/>
      </c>
      <c r="V37" s="39" t="str">
        <f t="shared" si="34"/>
        <v/>
      </c>
      <c r="W37" s="39" t="str">
        <f t="shared" si="34"/>
        <v/>
      </c>
      <c r="X37" s="39" t="str">
        <f t="shared" si="34"/>
        <v>RH</v>
      </c>
      <c r="Y37" s="39" t="str">
        <f t="shared" si="34"/>
        <v>RH</v>
      </c>
      <c r="Z37" s="39" t="str">
        <f t="shared" si="34"/>
        <v>RH</v>
      </c>
      <c r="AA37" s="39" t="str">
        <f t="shared" si="34"/>
        <v/>
      </c>
      <c r="AB37" s="39" t="str">
        <f t="shared" si="34"/>
        <v/>
      </c>
      <c r="AC37" s="39" t="str">
        <f t="shared" si="34"/>
        <v/>
      </c>
      <c r="AD37" s="39" t="str">
        <f t="shared" si="34"/>
        <v/>
      </c>
      <c r="AE37" s="39" t="str">
        <f t="shared" si="34"/>
        <v>RH</v>
      </c>
      <c r="AF37" s="39" t="str">
        <f t="shared" si="34"/>
        <v>RH</v>
      </c>
      <c r="AG37" s="39" t="str">
        <f t="shared" si="34"/>
        <v>RH</v>
      </c>
      <c r="AH37" s="123"/>
      <c r="AI37" s="187">
        <f>COUNTIF(D37:AG37,"RTT")+'Oct 2020'!AJ37</f>
        <v>0</v>
      </c>
      <c r="AJ37" s="178">
        <f t="shared" si="4"/>
        <v>15</v>
      </c>
      <c r="AK37" s="92">
        <f>COUNTIF(D37:AG37,"CA")+'Oct 2020'!AL37</f>
        <v>0</v>
      </c>
      <c r="AL37" s="167">
        <f t="shared" si="5"/>
        <v>25</v>
      </c>
      <c r="AM37" s="310"/>
      <c r="AN37" s="92"/>
      <c r="AO37" s="81"/>
      <c r="AP37" s="81">
        <f>COUNTIF(E37:AF37,"HS")</f>
        <v>0</v>
      </c>
      <c r="AQ37" s="95"/>
      <c r="AR37" s="77"/>
      <c r="AS37" s="64"/>
      <c r="AT37" s="64">
        <f>COUNTIF(G37:AG37,"jdf")</f>
        <v>0</v>
      </c>
      <c r="AU37" s="90"/>
      <c r="AV37" s="118">
        <f ca="1">jaunesNum(B37:AG37)</f>
        <v>0</v>
      </c>
      <c r="AW37" s="120">
        <f>COUNTIF(G37:AI37,"RF")+'Oct 2020'!AX37</f>
        <v>0</v>
      </c>
      <c r="AX37" s="162">
        <f t="shared" ca="1" si="6"/>
        <v>0</v>
      </c>
      <c r="AY37" s="92"/>
      <c r="AZ37" s="81"/>
      <c r="BA37" s="81">
        <f>COUNTIF(K37:AK37,"FR")</f>
        <v>0</v>
      </c>
      <c r="BB37" s="167"/>
    </row>
    <row r="38" spans="1:54" s="6" customFormat="1" ht="12" customHeight="1" thickBot="1" x14ac:dyDescent="0.3">
      <c r="A38" s="283"/>
      <c r="B38" s="132"/>
      <c r="C38" s="145"/>
      <c r="D38" s="119" t="str">
        <f t="shared" ref="D38:AG38" si="35">IF(OR(WEEKDAY(D3,2)=6,WEEKDAY(D3,2)=7,WEEKDAY(D3,2)=1),"RH","")</f>
        <v>RH</v>
      </c>
      <c r="E38" s="39" t="str">
        <f t="shared" si="35"/>
        <v>RH</v>
      </c>
      <c r="F38" s="39" t="str">
        <f t="shared" si="35"/>
        <v/>
      </c>
      <c r="G38" s="39" t="str">
        <f t="shared" si="35"/>
        <v/>
      </c>
      <c r="H38" s="39" t="str">
        <f t="shared" si="35"/>
        <v/>
      </c>
      <c r="I38" s="39" t="str">
        <f t="shared" si="35"/>
        <v/>
      </c>
      <c r="J38" s="39" t="str">
        <f t="shared" si="35"/>
        <v>RH</v>
      </c>
      <c r="K38" s="39" t="str">
        <f t="shared" si="35"/>
        <v>RH</v>
      </c>
      <c r="L38" s="39" t="str">
        <f t="shared" si="35"/>
        <v>RH</v>
      </c>
      <c r="M38" s="39" t="str">
        <f t="shared" si="35"/>
        <v/>
      </c>
      <c r="N38" s="119" t="str">
        <f t="shared" si="35"/>
        <v/>
      </c>
      <c r="O38" s="39" t="str">
        <f t="shared" si="35"/>
        <v/>
      </c>
      <c r="P38" s="39" t="str">
        <f t="shared" si="35"/>
        <v/>
      </c>
      <c r="Q38" s="39" t="str">
        <f t="shared" si="35"/>
        <v>RH</v>
      </c>
      <c r="R38" s="39" t="str">
        <f t="shared" si="35"/>
        <v>RH</v>
      </c>
      <c r="S38" s="39" t="str">
        <f t="shared" si="35"/>
        <v>RH</v>
      </c>
      <c r="T38" s="39" t="str">
        <f t="shared" si="35"/>
        <v/>
      </c>
      <c r="U38" s="39" t="str">
        <f t="shared" si="35"/>
        <v/>
      </c>
      <c r="V38" s="39" t="str">
        <f t="shared" si="35"/>
        <v/>
      </c>
      <c r="W38" s="39" t="str">
        <f t="shared" si="35"/>
        <v/>
      </c>
      <c r="X38" s="39" t="str">
        <f t="shared" si="35"/>
        <v>RH</v>
      </c>
      <c r="Y38" s="39" t="str">
        <f t="shared" si="35"/>
        <v>RH</v>
      </c>
      <c r="Z38" s="39" t="str">
        <f t="shared" si="35"/>
        <v>RH</v>
      </c>
      <c r="AA38" s="39" t="str">
        <f t="shared" si="35"/>
        <v/>
      </c>
      <c r="AB38" s="39" t="str">
        <f t="shared" si="35"/>
        <v/>
      </c>
      <c r="AC38" s="39" t="str">
        <f t="shared" si="35"/>
        <v/>
      </c>
      <c r="AD38" s="39" t="str">
        <f t="shared" si="35"/>
        <v/>
      </c>
      <c r="AE38" s="39" t="str">
        <f t="shared" si="35"/>
        <v>RH</v>
      </c>
      <c r="AF38" s="39" t="str">
        <f t="shared" si="35"/>
        <v>RH</v>
      </c>
      <c r="AG38" s="39" t="str">
        <f t="shared" si="35"/>
        <v>RH</v>
      </c>
      <c r="AH38" s="123"/>
      <c r="AI38" s="187">
        <f>COUNTIF(D38:AG38,"RTT")+'Oct 2020'!AJ38</f>
        <v>0</v>
      </c>
      <c r="AJ38" s="178">
        <f t="shared" si="4"/>
        <v>15</v>
      </c>
      <c r="AK38" s="92">
        <f>COUNTIF(D38:AG38,"CA")+'Oct 2020'!AL38</f>
        <v>0</v>
      </c>
      <c r="AL38" s="167">
        <f t="shared" si="5"/>
        <v>25</v>
      </c>
      <c r="AM38" s="310"/>
      <c r="AN38" s="92"/>
      <c r="AO38" s="81"/>
      <c r="AP38" s="81">
        <f>COUNTIF(E38:AF38,"HS")</f>
        <v>0</v>
      </c>
      <c r="AQ38" s="95"/>
      <c r="AR38" s="77"/>
      <c r="AS38" s="64"/>
      <c r="AT38" s="64">
        <f>COUNTIF(G38:AG38,"jdf")</f>
        <v>0</v>
      </c>
      <c r="AU38" s="90"/>
      <c r="AV38" s="118">
        <f ca="1">jaunesNum(B38:AG38)</f>
        <v>0</v>
      </c>
      <c r="AW38" s="120">
        <f>COUNTIF(G38:AI38,"RF")+'Oct 2020'!AX38</f>
        <v>0</v>
      </c>
      <c r="AX38" s="162">
        <f t="shared" ca="1" si="6"/>
        <v>0</v>
      </c>
      <c r="AY38" s="92"/>
      <c r="AZ38" s="81"/>
      <c r="BA38" s="81">
        <f>COUNTIF(K38:AK38,"FR")</f>
        <v>0</v>
      </c>
      <c r="BB38" s="167"/>
    </row>
    <row r="39" spans="1:54" ht="2.25" customHeight="1" x14ac:dyDescent="0.25">
      <c r="A39" s="174"/>
      <c r="B39" s="132"/>
      <c r="C39" s="145"/>
      <c r="D39" s="119"/>
      <c r="E39" s="39"/>
      <c r="F39" s="39"/>
      <c r="G39" s="39"/>
      <c r="H39" s="39"/>
      <c r="I39" s="39"/>
      <c r="J39" s="39"/>
      <c r="K39" s="39"/>
      <c r="L39" s="39"/>
      <c r="M39" s="39"/>
      <c r="N39" s="11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123"/>
      <c r="AI39" s="187">
        <f>COUNTIF(D39:AG39,"RTT")+'Oct 2020'!AJ39</f>
        <v>0</v>
      </c>
      <c r="AJ39" s="178"/>
      <c r="AK39" s="92">
        <f>COUNTIF(D39:AG39,"CA")+'Oct 2020'!AL39</f>
        <v>0</v>
      </c>
      <c r="AL39" s="167"/>
      <c r="AM39" s="310"/>
      <c r="AN39" s="92"/>
      <c r="AO39" s="81"/>
      <c r="AP39" s="81"/>
      <c r="AQ39" s="95"/>
      <c r="AR39" s="77"/>
      <c r="AS39" s="64"/>
      <c r="AT39" s="64"/>
      <c r="AU39" s="90"/>
      <c r="AV39" s="118"/>
      <c r="AW39" s="120">
        <f>COUNTIF(G39:AI39,"RF")+'Oct 2020'!AX39</f>
        <v>0</v>
      </c>
      <c r="AX39" s="163"/>
      <c r="AY39" s="92"/>
      <c r="AZ39" s="81"/>
      <c r="BA39" s="81"/>
      <c r="BB39" s="167"/>
    </row>
    <row r="40" spans="1:54" ht="12" customHeight="1" thickBot="1" x14ac:dyDescent="0.3">
      <c r="A40" s="35" t="s">
        <v>47</v>
      </c>
      <c r="B40" s="43">
        <v>20</v>
      </c>
      <c r="C40" s="145"/>
      <c r="D40" s="119" t="s">
        <v>56</v>
      </c>
      <c r="E40" s="39">
        <v>20</v>
      </c>
      <c r="F40" s="39">
        <v>20</v>
      </c>
      <c r="G40" s="39">
        <v>20</v>
      </c>
      <c r="H40" s="39">
        <v>20</v>
      </c>
      <c r="I40" s="39">
        <v>20</v>
      </c>
      <c r="J40" s="39" t="s">
        <v>56</v>
      </c>
      <c r="K40" s="39" t="s">
        <v>56</v>
      </c>
      <c r="L40" s="39">
        <v>20</v>
      </c>
      <c r="M40" s="39">
        <v>20</v>
      </c>
      <c r="N40" s="119"/>
      <c r="O40" s="39">
        <v>20</v>
      </c>
      <c r="P40" s="39">
        <v>20</v>
      </c>
      <c r="Q40" s="39" t="s">
        <v>56</v>
      </c>
      <c r="R40" s="39" t="s">
        <v>56</v>
      </c>
      <c r="S40" s="39">
        <v>20</v>
      </c>
      <c r="T40" s="39">
        <v>20</v>
      </c>
      <c r="U40" s="39">
        <v>20</v>
      </c>
      <c r="V40" s="39">
        <v>20</v>
      </c>
      <c r="W40" s="39">
        <v>20</v>
      </c>
      <c r="X40" s="39" t="s">
        <v>56</v>
      </c>
      <c r="Y40" s="39" t="s">
        <v>56</v>
      </c>
      <c r="Z40" s="39">
        <v>20</v>
      </c>
      <c r="AA40" s="39">
        <v>20</v>
      </c>
      <c r="AB40" s="39">
        <v>20</v>
      </c>
      <c r="AC40" s="39">
        <v>20</v>
      </c>
      <c r="AD40" s="39">
        <v>20</v>
      </c>
      <c r="AE40" s="39" t="s">
        <v>56</v>
      </c>
      <c r="AF40" s="39" t="s">
        <v>56</v>
      </c>
      <c r="AG40" s="39">
        <v>20</v>
      </c>
      <c r="AH40" s="123"/>
      <c r="AI40" s="187">
        <f>COUNTIF(D40:AG40,"RTT")+'Oct 2020'!AJ40</f>
        <v>0</v>
      </c>
      <c r="AJ40" s="178">
        <f t="shared" si="4"/>
        <v>15</v>
      </c>
      <c r="AK40" s="92">
        <f>COUNTIF(D40:AG40,"CA")+'Oct 2020'!AL40</f>
        <v>0</v>
      </c>
      <c r="AL40" s="167">
        <f t="shared" si="5"/>
        <v>25</v>
      </c>
      <c r="AM40" s="310"/>
      <c r="AN40" s="92"/>
      <c r="AO40" s="81"/>
      <c r="AP40" s="81">
        <f t="shared" ref="AP40:AP45" si="36">COUNTIF(E40:AF40,"HS")</f>
        <v>0</v>
      </c>
      <c r="AQ40" s="95"/>
      <c r="AR40" s="77"/>
      <c r="AS40" s="64"/>
      <c r="AT40" s="64">
        <f t="shared" ref="AT40:AT45" si="37">COUNTIF(G40:AG40,"jdf")</f>
        <v>0</v>
      </c>
      <c r="AU40" s="90"/>
      <c r="AV40" s="118">
        <f ca="1">jaunesNum(B40:AG40)</f>
        <v>1</v>
      </c>
      <c r="AW40" s="120">
        <f>COUNTIF(G40:AI40,"RF")+'Oct 2020'!AX40</f>
        <v>0</v>
      </c>
      <c r="AX40" s="162">
        <f t="shared" ca="1" si="6"/>
        <v>1</v>
      </c>
      <c r="AY40" s="92"/>
      <c r="AZ40" s="81"/>
      <c r="BA40" s="81">
        <f t="shared" ref="BA40:BA45" si="38">COUNTIF(K40:AK40,"FR")</f>
        <v>0</v>
      </c>
      <c r="BB40" s="167"/>
    </row>
    <row r="41" spans="1:54" ht="12" customHeight="1" x14ac:dyDescent="0.25">
      <c r="A41" s="284" t="s">
        <v>48</v>
      </c>
      <c r="B41" s="132">
        <v>21</v>
      </c>
      <c r="C41" s="145"/>
      <c r="D41" s="119" t="s">
        <v>56</v>
      </c>
      <c r="E41" s="39">
        <v>21</v>
      </c>
      <c r="F41" s="39">
        <v>21</v>
      </c>
      <c r="G41" s="39">
        <v>21</v>
      </c>
      <c r="H41" s="39">
        <v>21</v>
      </c>
      <c r="I41" s="39">
        <v>21</v>
      </c>
      <c r="J41" s="39" t="s">
        <v>56</v>
      </c>
      <c r="K41" s="39" t="s">
        <v>56</v>
      </c>
      <c r="L41" s="39">
        <v>21</v>
      </c>
      <c r="M41" s="39">
        <v>21</v>
      </c>
      <c r="N41" s="119"/>
      <c r="O41" s="39">
        <v>21</v>
      </c>
      <c r="P41" s="39">
        <v>21</v>
      </c>
      <c r="Q41" s="39" t="s">
        <v>56</v>
      </c>
      <c r="R41" s="39" t="s">
        <v>56</v>
      </c>
      <c r="S41" s="39">
        <v>21</v>
      </c>
      <c r="T41" s="39">
        <v>21</v>
      </c>
      <c r="U41" s="39">
        <v>21</v>
      </c>
      <c r="V41" s="39">
        <v>21</v>
      </c>
      <c r="W41" s="39">
        <v>21</v>
      </c>
      <c r="X41" s="39" t="s">
        <v>56</v>
      </c>
      <c r="Y41" s="39" t="s">
        <v>56</v>
      </c>
      <c r="Z41" s="39">
        <v>21</v>
      </c>
      <c r="AA41" s="39">
        <v>21</v>
      </c>
      <c r="AB41" s="39">
        <v>21</v>
      </c>
      <c r="AC41" s="39">
        <v>21</v>
      </c>
      <c r="AD41" s="39">
        <v>21</v>
      </c>
      <c r="AE41" s="39" t="s">
        <v>56</v>
      </c>
      <c r="AF41" s="39" t="s">
        <v>56</v>
      </c>
      <c r="AG41" s="39">
        <v>21</v>
      </c>
      <c r="AH41" s="123"/>
      <c r="AI41" s="187">
        <f>COUNTIF(D41:AG41,"RTT")+'Oct 2020'!AJ41</f>
        <v>0</v>
      </c>
      <c r="AJ41" s="178">
        <f t="shared" si="4"/>
        <v>15</v>
      </c>
      <c r="AK41" s="92">
        <f>COUNTIF(D41:AG41,"CA")+'Oct 2020'!AL41</f>
        <v>0</v>
      </c>
      <c r="AL41" s="167">
        <f t="shared" si="5"/>
        <v>25</v>
      </c>
      <c r="AM41" s="310"/>
      <c r="AN41" s="92"/>
      <c r="AO41" s="81"/>
      <c r="AP41" s="81">
        <f t="shared" si="36"/>
        <v>0</v>
      </c>
      <c r="AQ41" s="95"/>
      <c r="AR41" s="77"/>
      <c r="AS41" s="64"/>
      <c r="AT41" s="64">
        <f t="shared" si="37"/>
        <v>0</v>
      </c>
      <c r="AU41" s="90"/>
      <c r="AV41" s="118">
        <f ca="1">jaunesNum(B41:AG41)</f>
        <v>1</v>
      </c>
      <c r="AW41" s="120">
        <f>COUNTIF(G41:AI41,"RF")+'Oct 2020'!AX41</f>
        <v>0</v>
      </c>
      <c r="AX41" s="162">
        <f t="shared" ca="1" si="6"/>
        <v>1</v>
      </c>
      <c r="AY41" s="92"/>
      <c r="AZ41" s="81"/>
      <c r="BA41" s="81">
        <f t="shared" si="38"/>
        <v>0</v>
      </c>
      <c r="BB41" s="167"/>
    </row>
    <row r="42" spans="1:54" s="6" customFormat="1" ht="12" customHeight="1" x14ac:dyDescent="0.25">
      <c r="A42" s="285"/>
      <c r="B42" s="132">
        <v>22</v>
      </c>
      <c r="C42" s="145"/>
      <c r="D42" s="119" t="s">
        <v>56</v>
      </c>
      <c r="E42" s="39">
        <v>22</v>
      </c>
      <c r="F42" s="39">
        <v>22</v>
      </c>
      <c r="G42" s="39">
        <v>22</v>
      </c>
      <c r="H42" s="39">
        <v>22</v>
      </c>
      <c r="I42" s="39">
        <v>22</v>
      </c>
      <c r="J42" s="39" t="s">
        <v>56</v>
      </c>
      <c r="K42" s="39" t="s">
        <v>56</v>
      </c>
      <c r="L42" s="39">
        <v>22</v>
      </c>
      <c r="M42" s="39">
        <v>22</v>
      </c>
      <c r="N42" s="119"/>
      <c r="O42" s="39">
        <v>22</v>
      </c>
      <c r="P42" s="39">
        <v>22</v>
      </c>
      <c r="Q42" s="39" t="s">
        <v>56</v>
      </c>
      <c r="R42" s="39" t="s">
        <v>56</v>
      </c>
      <c r="S42" s="39">
        <v>22</v>
      </c>
      <c r="T42" s="39">
        <v>22</v>
      </c>
      <c r="U42" s="39">
        <v>22</v>
      </c>
      <c r="V42" s="39">
        <v>22</v>
      </c>
      <c r="W42" s="39">
        <v>22</v>
      </c>
      <c r="X42" s="39" t="s">
        <v>56</v>
      </c>
      <c r="Y42" s="39" t="s">
        <v>56</v>
      </c>
      <c r="Z42" s="39">
        <v>22</v>
      </c>
      <c r="AA42" s="39">
        <v>22</v>
      </c>
      <c r="AB42" s="39">
        <v>22</v>
      </c>
      <c r="AC42" s="39">
        <v>22</v>
      </c>
      <c r="AD42" s="39">
        <v>22</v>
      </c>
      <c r="AE42" s="39" t="s">
        <v>56</v>
      </c>
      <c r="AF42" s="39" t="s">
        <v>56</v>
      </c>
      <c r="AG42" s="39">
        <v>22</v>
      </c>
      <c r="AH42" s="123"/>
      <c r="AI42" s="187">
        <f>COUNTIF(D42:AG42,"RTT")+'Oct 2020'!AJ42</f>
        <v>0</v>
      </c>
      <c r="AJ42" s="178">
        <f t="shared" si="4"/>
        <v>15</v>
      </c>
      <c r="AK42" s="92">
        <f>COUNTIF(D42:AG42,"CA")+'Oct 2020'!AL42</f>
        <v>0</v>
      </c>
      <c r="AL42" s="167">
        <f t="shared" si="5"/>
        <v>25</v>
      </c>
      <c r="AM42" s="310"/>
      <c r="AN42" s="92"/>
      <c r="AO42" s="81"/>
      <c r="AP42" s="81">
        <f t="shared" si="36"/>
        <v>0</v>
      </c>
      <c r="AQ42" s="95"/>
      <c r="AR42" s="77"/>
      <c r="AS42" s="64"/>
      <c r="AT42" s="64">
        <f t="shared" si="37"/>
        <v>0</v>
      </c>
      <c r="AU42" s="90"/>
      <c r="AV42" s="118">
        <f ca="1">jaunesNum(B42:AG42)</f>
        <v>1</v>
      </c>
      <c r="AW42" s="120">
        <f>COUNTIF(G42:AI42,"RF")+'Oct 2020'!AX42</f>
        <v>0</v>
      </c>
      <c r="AX42" s="162">
        <f t="shared" ca="1" si="6"/>
        <v>1</v>
      </c>
      <c r="AY42" s="92"/>
      <c r="AZ42" s="81"/>
      <c r="BA42" s="81">
        <f t="shared" si="38"/>
        <v>0</v>
      </c>
      <c r="BB42" s="167"/>
    </row>
    <row r="43" spans="1:54" ht="1.5" customHeight="1" x14ac:dyDescent="0.25">
      <c r="A43" s="14"/>
      <c r="B43" s="132"/>
      <c r="C43" s="145"/>
      <c r="D43" s="119"/>
      <c r="E43" s="39"/>
      <c r="F43" s="39"/>
      <c r="G43" s="39"/>
      <c r="H43" s="39"/>
      <c r="I43" s="39"/>
      <c r="J43" s="39"/>
      <c r="K43" s="39"/>
      <c r="L43" s="39"/>
      <c r="M43" s="39"/>
      <c r="N43" s="11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123"/>
      <c r="AI43" s="187">
        <f>COUNTIF(D43:AG43,"RTT")+'Oct 2020'!AJ43</f>
        <v>0</v>
      </c>
      <c r="AJ43" s="178">
        <f t="shared" si="4"/>
        <v>15</v>
      </c>
      <c r="AK43" s="92">
        <f>COUNTIF(D43:AG43,"CA")+'Oct 2020'!AL43</f>
        <v>0</v>
      </c>
      <c r="AL43" s="167">
        <f t="shared" si="5"/>
        <v>25</v>
      </c>
      <c r="AM43" s="310"/>
      <c r="AN43" s="92"/>
      <c r="AO43" s="81"/>
      <c r="AP43" s="81">
        <f t="shared" si="36"/>
        <v>0</v>
      </c>
      <c r="AQ43" s="95"/>
      <c r="AR43" s="77"/>
      <c r="AS43" s="64"/>
      <c r="AT43" s="64">
        <f t="shared" si="37"/>
        <v>0</v>
      </c>
      <c r="AU43" s="90"/>
      <c r="AV43" s="118"/>
      <c r="AW43" s="120">
        <f>COUNTIF(G43:AI43,"RF")+'Oct 2020'!AX43</f>
        <v>0</v>
      </c>
      <c r="AX43" s="163"/>
      <c r="AY43" s="92"/>
      <c r="AZ43" s="81"/>
      <c r="BA43" s="81">
        <f t="shared" si="38"/>
        <v>0</v>
      </c>
      <c r="BB43" s="167"/>
    </row>
    <row r="44" spans="1:54" ht="12" customHeight="1" x14ac:dyDescent="0.25">
      <c r="A44" s="36" t="s">
        <v>49</v>
      </c>
      <c r="B44" s="133">
        <v>23</v>
      </c>
      <c r="C44" s="145"/>
      <c r="D44" s="119" t="s">
        <v>56</v>
      </c>
      <c r="E44" s="39">
        <v>23</v>
      </c>
      <c r="F44" s="39">
        <v>23</v>
      </c>
      <c r="G44" s="39">
        <v>23</v>
      </c>
      <c r="H44" s="39">
        <v>23</v>
      </c>
      <c r="I44" s="39">
        <v>23</v>
      </c>
      <c r="J44" s="39" t="s">
        <v>56</v>
      </c>
      <c r="K44" s="39" t="s">
        <v>56</v>
      </c>
      <c r="L44" s="39">
        <v>23</v>
      </c>
      <c r="M44" s="39">
        <v>23</v>
      </c>
      <c r="N44" s="119"/>
      <c r="O44" s="39">
        <v>23</v>
      </c>
      <c r="P44" s="39">
        <v>23</v>
      </c>
      <c r="Q44" s="39" t="s">
        <v>56</v>
      </c>
      <c r="R44" s="39" t="s">
        <v>56</v>
      </c>
      <c r="S44" s="39">
        <v>23</v>
      </c>
      <c r="T44" s="39">
        <v>23</v>
      </c>
      <c r="U44" s="39">
        <v>23</v>
      </c>
      <c r="V44" s="39">
        <v>23</v>
      </c>
      <c r="W44" s="39">
        <v>23</v>
      </c>
      <c r="X44" s="39" t="s">
        <v>56</v>
      </c>
      <c r="Y44" s="39" t="s">
        <v>56</v>
      </c>
      <c r="Z44" s="39">
        <v>23</v>
      </c>
      <c r="AA44" s="39">
        <v>23</v>
      </c>
      <c r="AB44" s="39">
        <v>23</v>
      </c>
      <c r="AC44" s="39">
        <v>23</v>
      </c>
      <c r="AD44" s="39">
        <v>23</v>
      </c>
      <c r="AE44" s="39" t="s">
        <v>56</v>
      </c>
      <c r="AF44" s="39" t="s">
        <v>56</v>
      </c>
      <c r="AG44" s="39">
        <v>23</v>
      </c>
      <c r="AH44" s="123"/>
      <c r="AI44" s="187">
        <f>COUNTIF(D44:AG44,"RTT")+'Oct 2020'!AJ44</f>
        <v>0</v>
      </c>
      <c r="AJ44" s="178">
        <f t="shared" si="4"/>
        <v>15</v>
      </c>
      <c r="AK44" s="92">
        <f>COUNTIF(D44:AG44,"CA")+'Oct 2020'!AL44</f>
        <v>0</v>
      </c>
      <c r="AL44" s="167">
        <f t="shared" si="5"/>
        <v>25</v>
      </c>
      <c r="AM44" s="310"/>
      <c r="AN44" s="92"/>
      <c r="AO44" s="81"/>
      <c r="AP44" s="81">
        <f t="shared" si="36"/>
        <v>0</v>
      </c>
      <c r="AQ44" s="95"/>
      <c r="AR44" s="77"/>
      <c r="AS44" s="64"/>
      <c r="AT44" s="64">
        <f t="shared" si="37"/>
        <v>0</v>
      </c>
      <c r="AU44" s="90"/>
      <c r="AV44" s="118">
        <f ca="1">jaunesNum(B44:AG44)</f>
        <v>1</v>
      </c>
      <c r="AW44" s="120">
        <f>COUNTIF(G44:AI44,"RF")+'Oct 2020'!AX44</f>
        <v>0</v>
      </c>
      <c r="AX44" s="162">
        <f t="shared" ca="1" si="6"/>
        <v>1</v>
      </c>
      <c r="AY44" s="92"/>
      <c r="AZ44" s="81"/>
      <c r="BA44" s="81">
        <f t="shared" si="38"/>
        <v>0</v>
      </c>
      <c r="BB44" s="167"/>
    </row>
    <row r="45" spans="1:54" s="6" customFormat="1" ht="12" customHeight="1" x14ac:dyDescent="0.25">
      <c r="A45" s="37" t="s">
        <v>50</v>
      </c>
      <c r="B45" s="137">
        <v>24</v>
      </c>
      <c r="C45" s="145"/>
      <c r="D45" s="119" t="str">
        <f t="shared" ref="D45:AG45" si="39">IF(OR(WEEKDAY(D3,2)=6,WEEKDAY(D3,2)=7),"RH","")</f>
        <v>RH</v>
      </c>
      <c r="E45" s="39" t="str">
        <f t="shared" si="39"/>
        <v/>
      </c>
      <c r="F45" s="39" t="str">
        <f t="shared" si="39"/>
        <v/>
      </c>
      <c r="G45" s="39" t="str">
        <f t="shared" si="39"/>
        <v/>
      </c>
      <c r="H45" s="39" t="str">
        <f t="shared" si="39"/>
        <v/>
      </c>
      <c r="I45" s="39" t="str">
        <f t="shared" si="39"/>
        <v/>
      </c>
      <c r="J45" s="39" t="str">
        <f t="shared" si="39"/>
        <v>RH</v>
      </c>
      <c r="K45" s="39" t="str">
        <f t="shared" si="39"/>
        <v>RH</v>
      </c>
      <c r="L45" s="39" t="str">
        <f t="shared" si="39"/>
        <v/>
      </c>
      <c r="M45" s="39" t="str">
        <f t="shared" si="39"/>
        <v/>
      </c>
      <c r="N45" s="119"/>
      <c r="O45" s="39" t="str">
        <f t="shared" si="39"/>
        <v/>
      </c>
      <c r="P45" s="39" t="str">
        <f t="shared" si="39"/>
        <v/>
      </c>
      <c r="Q45" s="39" t="str">
        <f t="shared" si="39"/>
        <v>RH</v>
      </c>
      <c r="R45" s="39" t="str">
        <f t="shared" si="39"/>
        <v>RH</v>
      </c>
      <c r="S45" s="39" t="str">
        <f t="shared" si="39"/>
        <v/>
      </c>
      <c r="T45" s="39" t="str">
        <f t="shared" si="39"/>
        <v/>
      </c>
      <c r="U45" s="39" t="str">
        <f t="shared" si="39"/>
        <v/>
      </c>
      <c r="V45" s="39" t="str">
        <f t="shared" si="39"/>
        <v/>
      </c>
      <c r="W45" s="39" t="str">
        <f t="shared" si="39"/>
        <v/>
      </c>
      <c r="X45" s="39" t="str">
        <f t="shared" si="39"/>
        <v>RH</v>
      </c>
      <c r="Y45" s="39" t="str">
        <f t="shared" si="39"/>
        <v>RH</v>
      </c>
      <c r="Z45" s="39" t="str">
        <f t="shared" si="39"/>
        <v/>
      </c>
      <c r="AA45" s="39" t="str">
        <f t="shared" si="39"/>
        <v/>
      </c>
      <c r="AB45" s="39" t="str">
        <f t="shared" si="39"/>
        <v/>
      </c>
      <c r="AC45" s="39" t="str">
        <f t="shared" si="39"/>
        <v/>
      </c>
      <c r="AD45" s="39" t="str">
        <f t="shared" si="39"/>
        <v/>
      </c>
      <c r="AE45" s="39" t="str">
        <f t="shared" si="39"/>
        <v>RH</v>
      </c>
      <c r="AF45" s="39" t="str">
        <f t="shared" si="39"/>
        <v>RH</v>
      </c>
      <c r="AG45" s="39" t="str">
        <f t="shared" si="39"/>
        <v/>
      </c>
      <c r="AH45" s="123"/>
      <c r="AI45" s="187">
        <f>COUNTIF(D45:AG45,"RTT")+'Oct 2020'!AJ45</f>
        <v>0</v>
      </c>
      <c r="AJ45" s="178">
        <f t="shared" si="4"/>
        <v>15</v>
      </c>
      <c r="AK45" s="92">
        <f>COUNTIF(D45:AG45,"CA")+'Oct 2020'!AL45</f>
        <v>0</v>
      </c>
      <c r="AL45" s="167">
        <f t="shared" si="5"/>
        <v>25</v>
      </c>
      <c r="AM45" s="310"/>
      <c r="AN45" s="92"/>
      <c r="AO45" s="81"/>
      <c r="AP45" s="81">
        <f t="shared" si="36"/>
        <v>0</v>
      </c>
      <c r="AQ45" s="95"/>
      <c r="AR45" s="77"/>
      <c r="AS45" s="64"/>
      <c r="AT45" s="64">
        <f t="shared" si="37"/>
        <v>0</v>
      </c>
      <c r="AU45" s="90"/>
      <c r="AV45" s="118">
        <f ca="1">jaunesNum(B45:AG45)</f>
        <v>1</v>
      </c>
      <c r="AW45" s="120">
        <f>COUNTIF(G45:AI45,"RF")+'Oct 2020'!AX45</f>
        <v>0</v>
      </c>
      <c r="AX45" s="162">
        <f t="shared" ca="1" si="6"/>
        <v>1</v>
      </c>
      <c r="AY45" s="92"/>
      <c r="AZ45" s="81"/>
      <c r="BA45" s="81">
        <f t="shared" si="38"/>
        <v>0</v>
      </c>
      <c r="BB45" s="167"/>
    </row>
    <row r="46" spans="1:54" s="5" customFormat="1" ht="2.25" customHeight="1" x14ac:dyDescent="0.25">
      <c r="A46" s="15"/>
      <c r="B46" s="138"/>
      <c r="C46" s="145"/>
      <c r="D46" s="119"/>
      <c r="E46" s="39"/>
      <c r="F46" s="39"/>
      <c r="G46" s="39"/>
      <c r="H46" s="39"/>
      <c r="I46" s="39"/>
      <c r="J46" s="39"/>
      <c r="K46" s="39"/>
      <c r="L46" s="39"/>
      <c r="M46" s="39"/>
      <c r="N46" s="11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123"/>
      <c r="AI46" s="187">
        <f>COUNTIF(D46:AG46,"RTT")+'Oct 2020'!AJ46</f>
        <v>0</v>
      </c>
      <c r="AJ46" s="178"/>
      <c r="AK46" s="92">
        <f>COUNTIF(D46:AG46,"CA")+'Oct 2020'!AL46</f>
        <v>0</v>
      </c>
      <c r="AL46" s="167"/>
      <c r="AM46" s="310"/>
      <c r="AN46" s="92"/>
      <c r="AO46" s="81"/>
      <c r="AP46" s="81"/>
      <c r="AQ46" s="95"/>
      <c r="AR46" s="77"/>
      <c r="AS46" s="64"/>
      <c r="AT46" s="64"/>
      <c r="AU46" s="90"/>
      <c r="AV46" s="118"/>
      <c r="AW46" s="120">
        <f>COUNTIF(G46:AI46,"RF")+'Oct 2020'!AX46</f>
        <v>0</v>
      </c>
      <c r="AX46" s="163"/>
      <c r="AY46" s="92"/>
      <c r="AZ46" s="81"/>
      <c r="BA46" s="81"/>
      <c r="BB46" s="167"/>
    </row>
    <row r="47" spans="1:54" ht="12" customHeight="1" x14ac:dyDescent="0.25">
      <c r="A47" s="286" t="s">
        <v>51</v>
      </c>
      <c r="B47" s="139">
        <v>25</v>
      </c>
      <c r="C47" s="152"/>
      <c r="D47" s="119" t="s">
        <v>56</v>
      </c>
      <c r="E47" s="39">
        <v>25</v>
      </c>
      <c r="F47" s="39">
        <v>25</v>
      </c>
      <c r="G47" s="39">
        <v>25</v>
      </c>
      <c r="H47" s="39">
        <v>25</v>
      </c>
      <c r="I47" s="39">
        <v>25</v>
      </c>
      <c r="J47" s="39" t="s">
        <v>56</v>
      </c>
      <c r="K47" s="39" t="s">
        <v>56</v>
      </c>
      <c r="L47" s="39">
        <v>25</v>
      </c>
      <c r="M47" s="39">
        <v>25</v>
      </c>
      <c r="N47" s="119"/>
      <c r="O47" s="39">
        <v>25</v>
      </c>
      <c r="P47" s="39">
        <v>25</v>
      </c>
      <c r="Q47" s="39" t="s">
        <v>56</v>
      </c>
      <c r="R47" s="39" t="s">
        <v>56</v>
      </c>
      <c r="S47" s="39">
        <v>25</v>
      </c>
      <c r="T47" s="39">
        <v>25</v>
      </c>
      <c r="U47" s="39">
        <v>25</v>
      </c>
      <c r="V47" s="39">
        <v>25</v>
      </c>
      <c r="W47" s="39">
        <v>25</v>
      </c>
      <c r="X47" s="39" t="s">
        <v>56</v>
      </c>
      <c r="Y47" s="39" t="s">
        <v>56</v>
      </c>
      <c r="Z47" s="39">
        <v>25</v>
      </c>
      <c r="AA47" s="39">
        <v>25</v>
      </c>
      <c r="AB47" s="39">
        <v>25</v>
      </c>
      <c r="AC47" s="39">
        <v>25</v>
      </c>
      <c r="AD47" s="39">
        <v>25</v>
      </c>
      <c r="AE47" s="39" t="s">
        <v>56</v>
      </c>
      <c r="AF47" s="39" t="s">
        <v>56</v>
      </c>
      <c r="AG47" s="39">
        <v>25</v>
      </c>
      <c r="AH47" s="123"/>
      <c r="AI47" s="187">
        <f>COUNTIF(D47:AG47,"RTT")+'Oct 2020'!AJ47</f>
        <v>0</v>
      </c>
      <c r="AJ47" s="178">
        <f>0 -(AI47)</f>
        <v>0</v>
      </c>
      <c r="AK47" s="92">
        <f>COUNTIF(D47:AG47,"CA")+'Oct 2020'!AL47</f>
        <v>0</v>
      </c>
      <c r="AL47" s="167">
        <f t="shared" si="5"/>
        <v>25</v>
      </c>
      <c r="AM47" s="310"/>
      <c r="AN47" s="92"/>
      <c r="AO47" s="81"/>
      <c r="AP47" s="81">
        <f>COUNTIF(E47:AF47,"HS")</f>
        <v>0</v>
      </c>
      <c r="AQ47" s="95"/>
      <c r="AR47" s="77"/>
      <c r="AS47" s="64"/>
      <c r="AT47" s="64">
        <f>COUNTIF(G47:AG47,"jdf")</f>
        <v>0</v>
      </c>
      <c r="AU47" s="90"/>
      <c r="AV47" s="118">
        <f ca="1">jaunesNum(B47:AG47)</f>
        <v>1</v>
      </c>
      <c r="AW47" s="120">
        <f>COUNTIF(G47:AI47,"RF")+'Oct 2020'!AX47</f>
        <v>0</v>
      </c>
      <c r="AX47" s="162">
        <f t="shared" ca="1" si="6"/>
        <v>1</v>
      </c>
      <c r="AY47" s="92"/>
      <c r="AZ47" s="81"/>
      <c r="BA47" s="81">
        <f>COUNTIF(K47:AK47,"FR")</f>
        <v>0</v>
      </c>
      <c r="BB47" s="167"/>
    </row>
    <row r="48" spans="1:54" ht="12" customHeight="1" x14ac:dyDescent="0.25">
      <c r="A48" s="287"/>
      <c r="B48" s="139">
        <v>26</v>
      </c>
      <c r="C48" s="153"/>
      <c r="D48" s="119" t="s">
        <v>56</v>
      </c>
      <c r="E48" s="39">
        <v>26</v>
      </c>
      <c r="F48" s="39">
        <v>26</v>
      </c>
      <c r="G48" s="39">
        <v>26</v>
      </c>
      <c r="H48" s="39">
        <v>26</v>
      </c>
      <c r="I48" s="39">
        <v>26</v>
      </c>
      <c r="J48" s="39" t="s">
        <v>56</v>
      </c>
      <c r="K48" s="39" t="s">
        <v>56</v>
      </c>
      <c r="L48" s="39">
        <v>26</v>
      </c>
      <c r="M48" s="39">
        <v>26</v>
      </c>
      <c r="N48" s="119"/>
      <c r="O48" s="39">
        <v>26</v>
      </c>
      <c r="P48" s="39">
        <v>26</v>
      </c>
      <c r="Q48" s="39" t="s">
        <v>56</v>
      </c>
      <c r="R48" s="39" t="s">
        <v>56</v>
      </c>
      <c r="S48" s="39">
        <v>26</v>
      </c>
      <c r="T48" s="39">
        <v>26</v>
      </c>
      <c r="U48" s="39">
        <v>26</v>
      </c>
      <c r="V48" s="39">
        <v>26</v>
      </c>
      <c r="W48" s="39">
        <v>26</v>
      </c>
      <c r="X48" s="39" t="s">
        <v>56</v>
      </c>
      <c r="Y48" s="39" t="s">
        <v>56</v>
      </c>
      <c r="Z48" s="39">
        <v>26</v>
      </c>
      <c r="AA48" s="39">
        <v>26</v>
      </c>
      <c r="AB48" s="39">
        <v>26</v>
      </c>
      <c r="AC48" s="39">
        <v>26</v>
      </c>
      <c r="AD48" s="39">
        <v>26</v>
      </c>
      <c r="AE48" s="39" t="s">
        <v>56</v>
      </c>
      <c r="AF48" s="39" t="s">
        <v>56</v>
      </c>
      <c r="AG48" s="39">
        <v>26</v>
      </c>
      <c r="AH48" s="123"/>
      <c r="AI48" s="187">
        <f>COUNTIF(D48:AG48,"RTT")+'Oct 2020'!AJ48</f>
        <v>0</v>
      </c>
      <c r="AJ48" s="178">
        <f>0 -(AI48)</f>
        <v>0</v>
      </c>
      <c r="AK48" s="92">
        <f>COUNTIF(D48:AG48,"CA")+'Oct 2020'!AL48</f>
        <v>0</v>
      </c>
      <c r="AL48" s="167">
        <f t="shared" si="5"/>
        <v>25</v>
      </c>
      <c r="AM48" s="310"/>
      <c r="AN48" s="92"/>
      <c r="AO48" s="81"/>
      <c r="AP48" s="81">
        <f>COUNTIF(E48:AF48,"HS")</f>
        <v>0</v>
      </c>
      <c r="AQ48" s="95"/>
      <c r="AR48" s="77"/>
      <c r="AS48" s="64"/>
      <c r="AT48" s="64">
        <f>COUNTIF(G48:AG48,"jdf")</f>
        <v>0</v>
      </c>
      <c r="AU48" s="90"/>
      <c r="AV48" s="118">
        <f ca="1">jaunesNum(B48:AG48)</f>
        <v>1</v>
      </c>
      <c r="AW48" s="120">
        <f>COUNTIF(G48:AI48,"RF")+'Oct 2020'!AX48</f>
        <v>0</v>
      </c>
      <c r="AX48" s="162">
        <f t="shared" ca="1" si="6"/>
        <v>1</v>
      </c>
      <c r="AY48" s="92"/>
      <c r="AZ48" s="81"/>
      <c r="BA48" s="81">
        <f>COUNTIF(K48:AK48,"FR")</f>
        <v>0</v>
      </c>
      <c r="BB48" s="167"/>
    </row>
    <row r="49" spans="1:54" ht="12" customHeight="1" x14ac:dyDescent="0.25">
      <c r="A49" s="287"/>
      <c r="B49" s="139">
        <v>27</v>
      </c>
      <c r="C49" s="150"/>
      <c r="D49" s="119" t="str">
        <f t="shared" ref="D49:AG49" si="40">IF(OR(WEEKDAY(D3,2)=6,WEEKDAY(D3,2)=7,WEEKDAY(D3,2)=3),"RH","")</f>
        <v>RH</v>
      </c>
      <c r="E49" s="39" t="str">
        <f t="shared" si="40"/>
        <v/>
      </c>
      <c r="F49" s="39" t="str">
        <f t="shared" si="40"/>
        <v/>
      </c>
      <c r="G49" s="39" t="str">
        <f t="shared" si="40"/>
        <v>RH</v>
      </c>
      <c r="H49" s="39" t="str">
        <f t="shared" si="40"/>
        <v/>
      </c>
      <c r="I49" s="39" t="str">
        <f t="shared" si="40"/>
        <v/>
      </c>
      <c r="J49" s="39" t="str">
        <f t="shared" si="40"/>
        <v>RH</v>
      </c>
      <c r="K49" s="39" t="str">
        <f t="shared" si="40"/>
        <v>RH</v>
      </c>
      <c r="L49" s="39" t="str">
        <f t="shared" si="40"/>
        <v/>
      </c>
      <c r="M49" s="39" t="str">
        <f t="shared" si="40"/>
        <v/>
      </c>
      <c r="N49" s="119" t="str">
        <f t="shared" si="40"/>
        <v>RH</v>
      </c>
      <c r="O49" s="39" t="str">
        <f t="shared" si="40"/>
        <v/>
      </c>
      <c r="P49" s="39" t="str">
        <f t="shared" si="40"/>
        <v/>
      </c>
      <c r="Q49" s="39" t="str">
        <f t="shared" si="40"/>
        <v>RH</v>
      </c>
      <c r="R49" s="39" t="str">
        <f t="shared" si="40"/>
        <v>RH</v>
      </c>
      <c r="S49" s="39" t="str">
        <f t="shared" si="40"/>
        <v/>
      </c>
      <c r="T49" s="39" t="str">
        <f t="shared" si="40"/>
        <v/>
      </c>
      <c r="U49" s="39" t="str">
        <f t="shared" si="40"/>
        <v>RH</v>
      </c>
      <c r="V49" s="39" t="str">
        <f t="shared" si="40"/>
        <v/>
      </c>
      <c r="W49" s="39" t="str">
        <f t="shared" si="40"/>
        <v/>
      </c>
      <c r="X49" s="39" t="str">
        <f t="shared" si="40"/>
        <v>RH</v>
      </c>
      <c r="Y49" s="39" t="str">
        <f t="shared" si="40"/>
        <v>RH</v>
      </c>
      <c r="Z49" s="39" t="str">
        <f t="shared" si="40"/>
        <v/>
      </c>
      <c r="AA49" s="39" t="str">
        <f t="shared" si="40"/>
        <v/>
      </c>
      <c r="AB49" s="39" t="str">
        <f t="shared" si="40"/>
        <v>RH</v>
      </c>
      <c r="AC49" s="39" t="str">
        <f t="shared" si="40"/>
        <v/>
      </c>
      <c r="AD49" s="39" t="str">
        <f t="shared" si="40"/>
        <v/>
      </c>
      <c r="AE49" s="39" t="str">
        <f t="shared" si="40"/>
        <v>RH</v>
      </c>
      <c r="AF49" s="39" t="str">
        <f t="shared" si="40"/>
        <v>RH</v>
      </c>
      <c r="AG49" s="39" t="str">
        <f t="shared" si="40"/>
        <v/>
      </c>
      <c r="AH49" s="123"/>
      <c r="AI49" s="187">
        <f>COUNTIF(D49:AG49,"RTT")+'Oct 2020'!AJ49</f>
        <v>0</v>
      </c>
      <c r="AJ49" s="178">
        <f t="shared" si="4"/>
        <v>15</v>
      </c>
      <c r="AK49" s="92">
        <f>COUNTIF(D49:AG49,"CA")+'Oct 2020'!AL49</f>
        <v>0</v>
      </c>
      <c r="AL49" s="167">
        <f t="shared" si="5"/>
        <v>25</v>
      </c>
      <c r="AM49" s="310"/>
      <c r="AN49" s="92"/>
      <c r="AO49" s="81"/>
      <c r="AP49" s="81">
        <f>COUNTIF(E49:AF49,"HS")</f>
        <v>0</v>
      </c>
      <c r="AQ49" s="95"/>
      <c r="AR49" s="77"/>
      <c r="AS49" s="64"/>
      <c r="AT49" s="64">
        <f>COUNTIF(G49:AG49,"jdf")</f>
        <v>0</v>
      </c>
      <c r="AU49" s="90"/>
      <c r="AV49" s="118">
        <f ca="1">jaunesNum(B49:AG49)</f>
        <v>0</v>
      </c>
      <c r="AW49" s="120">
        <f>COUNTIF(G49:AI49,"RF")+'Oct 2020'!AX49</f>
        <v>0</v>
      </c>
      <c r="AX49" s="162">
        <f t="shared" ca="1" si="6"/>
        <v>0</v>
      </c>
      <c r="AY49" s="92"/>
      <c r="AZ49" s="81"/>
      <c r="BA49" s="81">
        <f>COUNTIF(K49:AK49,"FR")</f>
        <v>0</v>
      </c>
      <c r="BB49" s="167"/>
    </row>
    <row r="50" spans="1:54" ht="12" customHeight="1" thickBot="1" x14ac:dyDescent="0.3">
      <c r="A50" s="287"/>
      <c r="B50" s="139"/>
      <c r="C50" s="150"/>
      <c r="D50" s="119" t="str">
        <f t="shared" ref="D50:AG50" si="41">IF(OR(WEEKDAY(D3,2)=6,WEEKDAY(D3,2)=7,WEEKDAY(D3,2)=4),"RH","")</f>
        <v>RH</v>
      </c>
      <c r="E50" s="39" t="str">
        <f t="shared" si="41"/>
        <v/>
      </c>
      <c r="F50" s="39" t="str">
        <f t="shared" si="41"/>
        <v/>
      </c>
      <c r="G50" s="39" t="str">
        <f t="shared" si="41"/>
        <v/>
      </c>
      <c r="H50" s="39" t="str">
        <f t="shared" si="41"/>
        <v>RH</v>
      </c>
      <c r="I50" s="39" t="str">
        <f t="shared" si="41"/>
        <v/>
      </c>
      <c r="J50" s="39" t="str">
        <f t="shared" si="41"/>
        <v>RH</v>
      </c>
      <c r="K50" s="39" t="str">
        <f t="shared" si="41"/>
        <v>RH</v>
      </c>
      <c r="L50" s="39" t="str">
        <f t="shared" si="41"/>
        <v/>
      </c>
      <c r="M50" s="39" t="str">
        <f t="shared" si="41"/>
        <v/>
      </c>
      <c r="N50" s="119" t="str">
        <f t="shared" si="41"/>
        <v/>
      </c>
      <c r="O50" s="39" t="str">
        <f t="shared" si="41"/>
        <v>RH</v>
      </c>
      <c r="P50" s="39" t="str">
        <f t="shared" si="41"/>
        <v/>
      </c>
      <c r="Q50" s="39" t="str">
        <f t="shared" si="41"/>
        <v>RH</v>
      </c>
      <c r="R50" s="39" t="str">
        <f t="shared" si="41"/>
        <v>RH</v>
      </c>
      <c r="S50" s="39" t="str">
        <f t="shared" si="41"/>
        <v/>
      </c>
      <c r="T50" s="39" t="str">
        <f t="shared" si="41"/>
        <v/>
      </c>
      <c r="U50" s="39" t="str">
        <f t="shared" si="41"/>
        <v/>
      </c>
      <c r="V50" s="39" t="str">
        <f t="shared" si="41"/>
        <v>RH</v>
      </c>
      <c r="W50" s="39" t="str">
        <f t="shared" si="41"/>
        <v/>
      </c>
      <c r="X50" s="39" t="str">
        <f t="shared" si="41"/>
        <v>RH</v>
      </c>
      <c r="Y50" s="39" t="str">
        <f t="shared" si="41"/>
        <v>RH</v>
      </c>
      <c r="Z50" s="39" t="str">
        <f t="shared" si="41"/>
        <v/>
      </c>
      <c r="AA50" s="39" t="str">
        <f t="shared" si="41"/>
        <v/>
      </c>
      <c r="AB50" s="39" t="str">
        <f t="shared" si="41"/>
        <v/>
      </c>
      <c r="AC50" s="39" t="str">
        <f t="shared" si="41"/>
        <v>RH</v>
      </c>
      <c r="AD50" s="39" t="str">
        <f t="shared" si="41"/>
        <v/>
      </c>
      <c r="AE50" s="39" t="str">
        <f t="shared" si="41"/>
        <v>RH</v>
      </c>
      <c r="AF50" s="39" t="str">
        <f t="shared" si="41"/>
        <v>RH</v>
      </c>
      <c r="AG50" s="39" t="str">
        <f t="shared" si="41"/>
        <v/>
      </c>
      <c r="AH50" s="123"/>
      <c r="AI50" s="187">
        <f>COUNTIF(D50:AG50,"RTT")+'Oct 2020'!AJ50</f>
        <v>0</v>
      </c>
      <c r="AJ50" s="179">
        <f t="shared" si="4"/>
        <v>15</v>
      </c>
      <c r="AK50" s="92">
        <f>COUNTIF(D50:AG50,"CA")+'Oct 2020'!AL50</f>
        <v>0</v>
      </c>
      <c r="AL50" s="181">
        <f t="shared" si="5"/>
        <v>25</v>
      </c>
      <c r="AM50" s="311"/>
      <c r="AN50" s="83"/>
      <c r="AO50" s="85"/>
      <c r="AP50" s="85">
        <f>COUNTIF(E50:AF50,"HS")</f>
        <v>0</v>
      </c>
      <c r="AQ50" s="96"/>
      <c r="AR50" s="67"/>
      <c r="AS50" s="68"/>
      <c r="AT50" s="68">
        <f>COUNTIF(G50:AG50,"jdf")</f>
        <v>0</v>
      </c>
      <c r="AU50" s="91"/>
      <c r="AV50" s="159">
        <f ca="1">jaunesNum(B50:AG50)</f>
        <v>0</v>
      </c>
      <c r="AW50" s="120">
        <f>COUNTIF(G50:AI50,"RF")+'Oct 2020'!AX50</f>
        <v>0</v>
      </c>
      <c r="AX50" s="164">
        <f t="shared" ca="1" si="6"/>
        <v>0</v>
      </c>
      <c r="AY50" s="83"/>
      <c r="AZ50" s="85"/>
      <c r="BA50" s="85">
        <f>COUNTIF(K50:AK50,"FR")</f>
        <v>0</v>
      </c>
      <c r="BB50" s="168"/>
    </row>
    <row r="51" spans="1:54" ht="17.25" customHeight="1" thickBot="1" x14ac:dyDescent="0.3">
      <c r="A51" s="263" t="s">
        <v>0</v>
      </c>
      <c r="B51" s="304"/>
      <c r="C51" s="154"/>
      <c r="D51" s="56">
        <f>COUNT(D5:D50)</f>
        <v>0</v>
      </c>
      <c r="E51" s="56">
        <f t="shared" ref="E51:AG51" si="42">COUNT(E5:E50)</f>
        <v>14</v>
      </c>
      <c r="F51" s="56">
        <f t="shared" si="42"/>
        <v>14</v>
      </c>
      <c r="G51" s="56">
        <f t="shared" si="42"/>
        <v>14</v>
      </c>
      <c r="H51" s="56">
        <f t="shared" si="42"/>
        <v>14</v>
      </c>
      <c r="I51" s="56">
        <f t="shared" si="42"/>
        <v>14</v>
      </c>
      <c r="J51" s="56">
        <f t="shared" si="42"/>
        <v>0</v>
      </c>
      <c r="K51" s="56">
        <f t="shared" si="42"/>
        <v>0</v>
      </c>
      <c r="L51" s="56">
        <f t="shared" si="42"/>
        <v>14</v>
      </c>
      <c r="M51" s="56">
        <f t="shared" si="42"/>
        <v>14</v>
      </c>
      <c r="N51" s="56">
        <f t="shared" si="42"/>
        <v>0</v>
      </c>
      <c r="O51" s="56">
        <f t="shared" si="42"/>
        <v>14</v>
      </c>
      <c r="P51" s="56">
        <f t="shared" si="42"/>
        <v>14</v>
      </c>
      <c r="Q51" s="56">
        <f t="shared" si="42"/>
        <v>0</v>
      </c>
      <c r="R51" s="56">
        <f t="shared" si="42"/>
        <v>0</v>
      </c>
      <c r="S51" s="56">
        <f t="shared" si="42"/>
        <v>14</v>
      </c>
      <c r="T51" s="56">
        <f t="shared" si="42"/>
        <v>14</v>
      </c>
      <c r="U51" s="56">
        <f t="shared" si="42"/>
        <v>14</v>
      </c>
      <c r="V51" s="56">
        <f t="shared" si="42"/>
        <v>14</v>
      </c>
      <c r="W51" s="56">
        <f t="shared" si="42"/>
        <v>14</v>
      </c>
      <c r="X51" s="56">
        <f t="shared" si="42"/>
        <v>0</v>
      </c>
      <c r="Y51" s="56">
        <f t="shared" si="42"/>
        <v>0</v>
      </c>
      <c r="Z51" s="56">
        <f t="shared" si="42"/>
        <v>14</v>
      </c>
      <c r="AA51" s="56">
        <f t="shared" si="42"/>
        <v>14</v>
      </c>
      <c r="AB51" s="56">
        <f t="shared" si="42"/>
        <v>14</v>
      </c>
      <c r="AC51" s="56">
        <f t="shared" si="42"/>
        <v>14</v>
      </c>
      <c r="AD51" s="56">
        <f t="shared" si="42"/>
        <v>14</v>
      </c>
      <c r="AE51" s="56">
        <f t="shared" si="42"/>
        <v>0</v>
      </c>
      <c r="AF51" s="56">
        <f t="shared" si="42"/>
        <v>0</v>
      </c>
      <c r="AG51" s="56">
        <f t="shared" si="42"/>
        <v>14</v>
      </c>
      <c r="AH51" s="124"/>
      <c r="AI51" s="305">
        <f>SUM(AJ5:AJ50)</f>
        <v>525</v>
      </c>
      <c r="AJ51" s="306"/>
      <c r="AK51" s="307">
        <f>SUM(AL5:AL50)</f>
        <v>1000</v>
      </c>
      <c r="AL51" s="308"/>
      <c r="AM51" s="173"/>
      <c r="AN51" s="182"/>
      <c r="AO51" s="183"/>
      <c r="AP51" s="209">
        <f>SUM(AQ5:AQ50)</f>
        <v>0</v>
      </c>
      <c r="AQ51" s="210"/>
      <c r="AR51" s="211"/>
      <c r="AS51" s="258"/>
      <c r="AT51" s="211">
        <f>SUM(AU5:AU50)</f>
        <v>0</v>
      </c>
      <c r="AU51" s="258"/>
      <c r="AV51" s="160"/>
      <c r="AW51" s="302">
        <f ca="1">SUM(AX5:AX50)</f>
        <v>16</v>
      </c>
      <c r="AX51" s="303"/>
      <c r="AY51" s="165"/>
      <c r="AZ51" s="175"/>
      <c r="BA51" s="257">
        <f>SUM(BB5:BB50)</f>
        <v>0</v>
      </c>
      <c r="BB51" s="210"/>
    </row>
    <row r="52" spans="1:54" ht="15.75" thickBot="1" x14ac:dyDescent="0.3">
      <c r="A52" s="10" t="s">
        <v>1</v>
      </c>
      <c r="B52" s="295" t="s">
        <v>2</v>
      </c>
      <c r="C52" s="296"/>
      <c r="D52" s="296"/>
      <c r="E52" s="296"/>
      <c r="F52" s="296"/>
      <c r="G52" s="296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7"/>
      <c r="AI52" s="200" t="s">
        <v>73</v>
      </c>
      <c r="AJ52" s="201"/>
      <c r="AK52" s="201"/>
      <c r="AL52" s="201"/>
      <c r="AM52" s="201"/>
      <c r="AN52" s="201"/>
      <c r="AO52" s="201"/>
      <c r="AP52" s="201"/>
      <c r="AQ52" s="201"/>
      <c r="AR52" s="201"/>
      <c r="AS52" s="201"/>
      <c r="AT52" s="201"/>
      <c r="AU52" s="201"/>
      <c r="AV52" s="201"/>
      <c r="AW52" s="201"/>
      <c r="AX52" s="201"/>
      <c r="AY52" s="202"/>
      <c r="AZ52" s="202"/>
      <c r="BA52" s="201"/>
      <c r="BB52" s="203"/>
    </row>
    <row r="53" spans="1:54" ht="21.75" thickBot="1" x14ac:dyDescent="0.4">
      <c r="A53" s="106">
        <v>1</v>
      </c>
      <c r="B53" s="298" t="str">
        <f>RecherchePostesManquants(D5:D50,26)</f>
        <v>1, 2, 3, 4, 5, 6, 7, 8, 9, 10, 11, 12, 13, 14, 15, 16, 17, 18, 19, 20, 21, 22, 23, 24, 25, 26</v>
      </c>
      <c r="C53" s="298"/>
      <c r="D53" s="298"/>
      <c r="E53" s="298"/>
      <c r="F53" s="298"/>
      <c r="G53" s="298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9"/>
      <c r="V53" s="1" t="s">
        <v>3</v>
      </c>
      <c r="AH53" s="21"/>
      <c r="AI53" s="204">
        <f ca="1">SUM(AL5:AL50,AQ5:AQ50,AU5:AU50,AX5:AX50,BB5:BB50,AJ5:AJ50)</f>
        <v>1541</v>
      </c>
      <c r="AJ53" s="205"/>
      <c r="AK53" s="205"/>
      <c r="AL53" s="205"/>
      <c r="AM53" s="205"/>
      <c r="AN53" s="205"/>
      <c r="AO53" s="205"/>
      <c r="AP53" s="205"/>
      <c r="AQ53" s="205"/>
      <c r="AR53" s="205"/>
      <c r="AS53" s="205"/>
      <c r="AT53" s="205"/>
      <c r="AU53" s="205"/>
      <c r="AV53" s="205"/>
      <c r="AW53" s="205"/>
      <c r="AX53" s="205"/>
      <c r="AY53" s="205"/>
      <c r="AZ53" s="205"/>
      <c r="BA53" s="205"/>
      <c r="BB53" s="206"/>
    </row>
    <row r="54" spans="1:54" ht="15.75" thickBot="1" x14ac:dyDescent="0.3">
      <c r="A54" s="192">
        <v>2</v>
      </c>
      <c r="B54" s="293" t="str">
        <f>RecherchePostesManquants(E5:E50,26)</f>
        <v>9, 10, 11, 12, 13, 14, 15, 16, 17, 18, 19, 24</v>
      </c>
      <c r="C54" s="293"/>
      <c r="D54" s="293"/>
      <c r="E54" s="293"/>
      <c r="F54" s="293"/>
      <c r="G54" s="293"/>
      <c r="H54" s="293"/>
      <c r="I54" s="293"/>
      <c r="J54" s="293"/>
      <c r="K54" s="293"/>
      <c r="L54" s="293"/>
      <c r="M54" s="293"/>
      <c r="N54" s="293"/>
      <c r="O54" s="293"/>
      <c r="P54" s="293"/>
      <c r="Q54" s="293"/>
      <c r="R54" s="293"/>
      <c r="S54" s="293"/>
      <c r="T54" s="293"/>
      <c r="U54" s="294"/>
      <c r="V54" s="1" t="s">
        <v>4</v>
      </c>
    </row>
    <row r="55" spans="1:54" ht="15" customHeight="1" x14ac:dyDescent="0.25">
      <c r="A55" s="192">
        <v>3</v>
      </c>
      <c r="B55" s="293" t="str">
        <f>RecherchePostesManquants(F5:F50,26)</f>
        <v>9, 10, 11, 12, 13, 14, 15, 16, 17, 18, 19, 24</v>
      </c>
      <c r="C55" s="293"/>
      <c r="D55" s="293"/>
      <c r="E55" s="293"/>
      <c r="F55" s="293"/>
      <c r="G55" s="293"/>
      <c r="H55" s="293"/>
      <c r="I55" s="293"/>
      <c r="J55" s="293"/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4"/>
      <c r="V55" s="1" t="s">
        <v>5</v>
      </c>
      <c r="AI55" s="213" t="s">
        <v>78</v>
      </c>
      <c r="AJ55" s="214"/>
      <c r="AK55" s="214"/>
      <c r="AL55" s="214"/>
      <c r="AM55" s="214"/>
      <c r="AN55" s="214"/>
      <c r="AO55" s="215"/>
      <c r="AP55" s="237" t="s">
        <v>74</v>
      </c>
      <c r="AQ55" s="238"/>
      <c r="AR55" s="238"/>
      <c r="AS55" s="238"/>
      <c r="AT55" s="238"/>
      <c r="AU55" s="238"/>
      <c r="AV55" s="238"/>
      <c r="AW55" s="238"/>
      <c r="AX55" s="238"/>
      <c r="AY55" s="238"/>
      <c r="AZ55" s="238"/>
      <c r="BA55" s="238"/>
      <c r="BB55" s="239"/>
    </row>
    <row r="56" spans="1:54" ht="15.75" thickBot="1" x14ac:dyDescent="0.3">
      <c r="A56" s="192">
        <v>4</v>
      </c>
      <c r="B56" s="293" t="str">
        <f>RecherchePostesManquants(G5:G50,26)</f>
        <v>9, 10, 11, 12, 13, 14, 15, 16, 17, 18, 19, 24</v>
      </c>
      <c r="C56" s="293"/>
      <c r="D56" s="293"/>
      <c r="E56" s="293"/>
      <c r="F56" s="293"/>
      <c r="G56" s="293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4"/>
      <c r="V56" s="1" t="s">
        <v>6</v>
      </c>
      <c r="AI56" s="216"/>
      <c r="AJ56" s="217"/>
      <c r="AK56" s="217"/>
      <c r="AL56" s="217"/>
      <c r="AM56" s="217"/>
      <c r="AN56" s="217"/>
      <c r="AO56" s="218"/>
      <c r="AP56" s="231">
        <v>10</v>
      </c>
      <c r="AQ56" s="232"/>
      <c r="AR56" s="232"/>
      <c r="AS56" s="232"/>
      <c r="AT56" s="232"/>
      <c r="AU56" s="232"/>
      <c r="AV56" s="232"/>
      <c r="AW56" s="232"/>
      <c r="AX56" s="232"/>
      <c r="AY56" s="232"/>
      <c r="AZ56" s="232"/>
      <c r="BA56" s="232"/>
      <c r="BB56" s="233"/>
    </row>
    <row r="57" spans="1:54" ht="31.5" customHeight="1" x14ac:dyDescent="0.25">
      <c r="A57" s="192">
        <v>5</v>
      </c>
      <c r="B57" s="293" t="str">
        <f>RecherchePostesManquants(H5:H50,26)</f>
        <v>9, 10, 11, 12, 13, 14, 15, 16, 17, 18, 19, 24</v>
      </c>
      <c r="C57" s="293"/>
      <c r="D57" s="293"/>
      <c r="E57" s="293"/>
      <c r="F57" s="293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4"/>
      <c r="V57" s="1" t="s">
        <v>7</v>
      </c>
      <c r="AI57" s="225">
        <f>COUNTIF(D5:AF50,"27")</f>
        <v>0</v>
      </c>
      <c r="AJ57" s="226"/>
      <c r="AK57" s="226"/>
      <c r="AL57" s="226"/>
      <c r="AM57" s="226"/>
      <c r="AN57" s="226"/>
      <c r="AO57" s="227"/>
      <c r="AP57" s="231" t="s">
        <v>75</v>
      </c>
      <c r="AQ57" s="232"/>
      <c r="AR57" s="232"/>
      <c r="AS57" s="232"/>
      <c r="AT57" s="232"/>
      <c r="AU57" s="232"/>
      <c r="AV57" s="232"/>
      <c r="AW57" s="232"/>
      <c r="AX57" s="232"/>
      <c r="AY57" s="232"/>
      <c r="AZ57" s="232"/>
      <c r="BA57" s="232"/>
      <c r="BB57" s="233"/>
    </row>
    <row r="58" spans="1:54" ht="15.75" thickBot="1" x14ac:dyDescent="0.3">
      <c r="A58" s="192">
        <v>6</v>
      </c>
      <c r="B58" s="293" t="str">
        <f>RecherchePostesManquants(I5:I50,26)</f>
        <v>9, 10, 11, 12, 13, 14, 15, 16, 17, 18, 19, 24</v>
      </c>
      <c r="C58" s="293"/>
      <c r="D58" s="293"/>
      <c r="E58" s="293"/>
      <c r="F58" s="293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4"/>
      <c r="V58" s="1" t="s">
        <v>8</v>
      </c>
      <c r="AI58" s="228"/>
      <c r="AJ58" s="229"/>
      <c r="AK58" s="229"/>
      <c r="AL58" s="229"/>
      <c r="AM58" s="229"/>
      <c r="AN58" s="229"/>
      <c r="AO58" s="230"/>
      <c r="AP58" s="234">
        <v>2</v>
      </c>
      <c r="AQ58" s="235"/>
      <c r="AR58" s="235"/>
      <c r="AS58" s="235"/>
      <c r="AT58" s="235"/>
      <c r="AU58" s="235"/>
      <c r="AV58" s="235"/>
      <c r="AW58" s="235"/>
      <c r="AX58" s="235"/>
      <c r="AY58" s="235"/>
      <c r="AZ58" s="235"/>
      <c r="BA58" s="235"/>
      <c r="BB58" s="236"/>
    </row>
    <row r="59" spans="1:54" ht="15.75" thickBot="1" x14ac:dyDescent="0.3">
      <c r="A59" s="107">
        <v>7</v>
      </c>
      <c r="B59" s="293" t="str">
        <f>RecherchePostesManquants(J5:J50,26)</f>
        <v>1, 2, 3, 4, 5, 6, 7, 8, 9, 10, 11, 12, 13, 14, 15, 16, 17, 18, 19, 20, 21, 22, 23, 24, 25, 26</v>
      </c>
      <c r="C59" s="293"/>
      <c r="D59" s="293"/>
      <c r="E59" s="293"/>
      <c r="F59" s="293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4"/>
      <c r="V59" s="1" t="s">
        <v>9</v>
      </c>
      <c r="AI59" s="219" t="s">
        <v>79</v>
      </c>
      <c r="AJ59" s="220"/>
      <c r="AK59" s="220"/>
      <c r="AL59" s="220"/>
      <c r="AM59" s="220"/>
      <c r="AN59" s="220"/>
      <c r="AO59" s="221"/>
      <c r="AP59" s="240" t="s">
        <v>76</v>
      </c>
      <c r="AQ59" s="241"/>
      <c r="AR59" s="241"/>
      <c r="AS59" s="241"/>
      <c r="AT59" s="241"/>
      <c r="AU59" s="241"/>
      <c r="AV59" s="241"/>
      <c r="AW59" s="241"/>
      <c r="AX59" s="241"/>
      <c r="AY59" s="241"/>
      <c r="AZ59" s="241"/>
      <c r="BA59" s="241"/>
      <c r="BB59" s="242"/>
    </row>
    <row r="60" spans="1:54" ht="19.5" thickBot="1" x14ac:dyDescent="0.35">
      <c r="A60" s="107">
        <v>8</v>
      </c>
      <c r="B60" s="293" t="str">
        <f>RecherchePostesManquants(K5:K50,26)</f>
        <v>1, 2, 3, 4, 5, 6, 7, 8, 9, 10, 11, 12, 13, 14, 15, 16, 17, 18, 19, 20, 21, 22, 23, 24, 25, 26</v>
      </c>
      <c r="C60" s="293"/>
      <c r="D60" s="293"/>
      <c r="E60" s="293"/>
      <c r="F60" s="293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4"/>
      <c r="V60" s="1" t="s">
        <v>10</v>
      </c>
      <c r="AI60" s="222"/>
      <c r="AJ60" s="223"/>
      <c r="AK60" s="223"/>
      <c r="AL60" s="223"/>
      <c r="AM60" s="223"/>
      <c r="AN60" s="223"/>
      <c r="AO60" s="224"/>
      <c r="AP60" s="197">
        <f>IF(AP58&gt;AP56,-(AP58-AP56)/AP58,(AP56-AP58)/AP56)</f>
        <v>0.8</v>
      </c>
      <c r="AQ60" s="198"/>
      <c r="AR60" s="198"/>
      <c r="AS60" s="198"/>
      <c r="AT60" s="198"/>
      <c r="AU60" s="198"/>
      <c r="AV60" s="198"/>
      <c r="AW60" s="198"/>
      <c r="AX60" s="198"/>
      <c r="AY60" s="198"/>
      <c r="AZ60" s="198"/>
      <c r="BA60" s="198"/>
      <c r="BB60" s="199"/>
    </row>
    <row r="61" spans="1:54" x14ac:dyDescent="0.25">
      <c r="A61" s="192">
        <v>9</v>
      </c>
      <c r="B61" s="293" t="str">
        <f>RecherchePostesManquants(L5:L50,26)</f>
        <v>9, 10, 11, 12, 13, 14, 15, 16, 17, 18, 19, 24</v>
      </c>
      <c r="C61" s="293"/>
      <c r="D61" s="293"/>
      <c r="E61" s="293"/>
      <c r="F61" s="293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4"/>
      <c r="V61" s="1" t="s">
        <v>11</v>
      </c>
    </row>
    <row r="62" spans="1:54" x14ac:dyDescent="0.25">
      <c r="A62" s="192">
        <v>10</v>
      </c>
      <c r="B62" s="293" t="str">
        <f>RecherchePostesManquants(M5:M50,26)</f>
        <v>9, 10, 11, 12, 13, 14, 15, 16, 17, 18, 19, 24</v>
      </c>
      <c r="C62" s="293"/>
      <c r="D62" s="293"/>
      <c r="E62" s="293"/>
      <c r="F62" s="293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4"/>
      <c r="V62" s="1" t="s">
        <v>12</v>
      </c>
    </row>
    <row r="63" spans="1:54" x14ac:dyDescent="0.25">
      <c r="A63" s="107">
        <v>11</v>
      </c>
      <c r="B63" s="293" t="str">
        <f>RecherchePostesManquants(N5:N50,26)</f>
        <v>1, 2, 3, 4, 5, 6, 7, 8, 9, 10, 11, 12, 13, 14, 15, 16, 17, 18, 19, 20, 21, 22, 23, 24, 25, 26</v>
      </c>
      <c r="C63" s="293"/>
      <c r="D63" s="293"/>
      <c r="E63" s="293"/>
      <c r="F63" s="293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4"/>
      <c r="V63" s="1" t="s">
        <v>13</v>
      </c>
    </row>
    <row r="64" spans="1:54" x14ac:dyDescent="0.25">
      <c r="A64" s="192">
        <v>12</v>
      </c>
      <c r="B64" s="293" t="str">
        <f>RecherchePostesManquants(O5:O50,26)</f>
        <v>9, 10, 11, 12, 13, 14, 15, 16, 17, 18, 19, 24</v>
      </c>
      <c r="C64" s="293"/>
      <c r="D64" s="293"/>
      <c r="E64" s="293"/>
      <c r="F64" s="293"/>
      <c r="G64" s="293"/>
      <c r="H64" s="293"/>
      <c r="I64" s="293"/>
      <c r="J64" s="293"/>
      <c r="K64" s="293"/>
      <c r="L64" s="293"/>
      <c r="M64" s="293"/>
      <c r="N64" s="293"/>
      <c r="O64" s="293"/>
      <c r="P64" s="293"/>
      <c r="Q64" s="293"/>
      <c r="R64" s="293"/>
      <c r="S64" s="293"/>
      <c r="T64" s="293"/>
      <c r="U64" s="294"/>
      <c r="V64" s="1" t="s">
        <v>14</v>
      </c>
    </row>
    <row r="65" spans="1:36" x14ac:dyDescent="0.25">
      <c r="A65" s="192">
        <v>13</v>
      </c>
      <c r="B65" s="293" t="str">
        <f>RecherchePostesManquants(P5:P50,26)</f>
        <v>9, 10, 11, 12, 13, 14, 15, 16, 17, 18, 19, 24</v>
      </c>
      <c r="C65" s="293"/>
      <c r="D65" s="293"/>
      <c r="E65" s="293"/>
      <c r="F65" s="293"/>
      <c r="G65" s="293"/>
      <c r="H65" s="293"/>
      <c r="I65" s="293"/>
      <c r="J65" s="293"/>
      <c r="K65" s="293"/>
      <c r="L65" s="293"/>
      <c r="M65" s="293"/>
      <c r="N65" s="293"/>
      <c r="O65" s="293"/>
      <c r="P65" s="293"/>
      <c r="Q65" s="293"/>
      <c r="R65" s="293"/>
      <c r="S65" s="293"/>
      <c r="T65" s="293"/>
      <c r="U65" s="294"/>
      <c r="V65" s="1" t="s">
        <v>15</v>
      </c>
    </row>
    <row r="66" spans="1:36" x14ac:dyDescent="0.25">
      <c r="A66" s="107">
        <v>14</v>
      </c>
      <c r="B66" s="293" t="str">
        <f>RecherchePostesManquants(Q5:Q50,26)</f>
        <v>1, 2, 3, 4, 5, 6, 7, 8, 9, 10, 11, 12, 13, 14, 15, 16, 17, 18, 19, 20, 21, 22, 23, 24, 25, 26</v>
      </c>
      <c r="C66" s="293"/>
      <c r="D66" s="293"/>
      <c r="E66" s="293"/>
      <c r="F66" s="293"/>
      <c r="G66" s="293"/>
      <c r="H66" s="293"/>
      <c r="I66" s="293"/>
      <c r="J66" s="293"/>
      <c r="K66" s="293"/>
      <c r="L66" s="293"/>
      <c r="M66" s="293"/>
      <c r="N66" s="293"/>
      <c r="O66" s="293"/>
      <c r="P66" s="293"/>
      <c r="Q66" s="293"/>
      <c r="R66" s="293"/>
      <c r="S66" s="293"/>
      <c r="T66" s="293"/>
      <c r="U66" s="294"/>
      <c r="V66" s="1" t="s">
        <v>16</v>
      </c>
    </row>
    <row r="67" spans="1:36" x14ac:dyDescent="0.25">
      <c r="A67" s="107">
        <v>15</v>
      </c>
      <c r="B67" s="293" t="str">
        <f>RecherchePostesManquants(R5:R50,26)</f>
        <v>1, 2, 3, 4, 5, 6, 7, 8, 9, 10, 11, 12, 13, 14, 15, 16, 17, 18, 19, 20, 21, 22, 23, 24, 25, 26</v>
      </c>
      <c r="C67" s="293"/>
      <c r="D67" s="293"/>
      <c r="E67" s="293"/>
      <c r="F67" s="293"/>
      <c r="G67" s="293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3"/>
      <c r="S67" s="293"/>
      <c r="T67" s="293"/>
      <c r="U67" s="294"/>
      <c r="V67" s="1" t="s">
        <v>17</v>
      </c>
      <c r="AI67" s="1"/>
      <c r="AJ67" s="1"/>
    </row>
    <row r="68" spans="1:36" x14ac:dyDescent="0.25">
      <c r="A68" s="192">
        <v>16</v>
      </c>
      <c r="B68" s="293" t="str">
        <f>RecherchePostesManquants(S5:S50,26)</f>
        <v>9, 10, 11, 12, 13, 14, 15, 16, 17, 18, 19, 24</v>
      </c>
      <c r="C68" s="293"/>
      <c r="D68" s="293"/>
      <c r="E68" s="293"/>
      <c r="F68" s="293"/>
      <c r="G68" s="293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3"/>
      <c r="S68" s="293"/>
      <c r="T68" s="293"/>
      <c r="U68" s="294"/>
      <c r="V68" s="1" t="s">
        <v>18</v>
      </c>
      <c r="AI68" s="1"/>
      <c r="AJ68" s="1"/>
    </row>
    <row r="69" spans="1:36" x14ac:dyDescent="0.25">
      <c r="A69" s="192">
        <v>17</v>
      </c>
      <c r="B69" s="293" t="str">
        <f>RecherchePostesManquants(T5:T50,26)</f>
        <v>9, 10, 11, 12, 13, 14, 15, 16, 17, 18, 19, 24</v>
      </c>
      <c r="C69" s="293"/>
      <c r="D69" s="293"/>
      <c r="E69" s="293"/>
      <c r="F69" s="293"/>
      <c r="G69" s="293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3"/>
      <c r="S69" s="293"/>
      <c r="T69" s="293"/>
      <c r="U69" s="294"/>
      <c r="V69" s="1" t="s">
        <v>19</v>
      </c>
      <c r="AI69" s="1"/>
      <c r="AJ69" s="1"/>
    </row>
    <row r="70" spans="1:36" x14ac:dyDescent="0.25">
      <c r="A70" s="192">
        <v>18</v>
      </c>
      <c r="B70" s="293" t="str">
        <f>RecherchePostesManquants(U5:U50,26)</f>
        <v>9, 10, 11, 12, 13, 14, 15, 16, 17, 18, 19, 24</v>
      </c>
      <c r="C70" s="293"/>
      <c r="D70" s="293"/>
      <c r="E70" s="293"/>
      <c r="F70" s="293"/>
      <c r="G70" s="293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3"/>
      <c r="S70" s="293"/>
      <c r="T70" s="293"/>
      <c r="U70" s="294"/>
      <c r="V70" s="1" t="s">
        <v>20</v>
      </c>
      <c r="AI70" s="1"/>
      <c r="AJ70" s="1"/>
    </row>
    <row r="71" spans="1:36" x14ac:dyDescent="0.25">
      <c r="A71" s="192">
        <v>19</v>
      </c>
      <c r="B71" s="293" t="str">
        <f>RecherchePostesManquants(V5:V50,26)</f>
        <v>9, 10, 11, 12, 13, 14, 15, 16, 17, 18, 19, 24</v>
      </c>
      <c r="C71" s="293"/>
      <c r="D71" s="293"/>
      <c r="E71" s="293"/>
      <c r="F71" s="293"/>
      <c r="G71" s="293"/>
      <c r="H71" s="293"/>
      <c r="I71" s="293"/>
      <c r="J71" s="293"/>
      <c r="K71" s="293"/>
      <c r="L71" s="293"/>
      <c r="M71" s="293"/>
      <c r="N71" s="293"/>
      <c r="O71" s="293"/>
      <c r="P71" s="293"/>
      <c r="Q71" s="293"/>
      <c r="R71" s="293"/>
      <c r="S71" s="293"/>
      <c r="T71" s="293"/>
      <c r="U71" s="294"/>
      <c r="V71" s="1" t="s">
        <v>21</v>
      </c>
      <c r="AI71" s="1"/>
      <c r="AJ71" s="1"/>
    </row>
    <row r="72" spans="1:36" x14ac:dyDescent="0.25">
      <c r="A72" s="192">
        <v>20</v>
      </c>
      <c r="B72" s="293" t="str">
        <f>RecherchePostesManquants(W5:W50,26)</f>
        <v>9, 10, 11, 12, 13, 14, 15, 16, 17, 18, 19, 24</v>
      </c>
      <c r="C72" s="293"/>
      <c r="D72" s="293"/>
      <c r="E72" s="293"/>
      <c r="F72" s="293"/>
      <c r="G72" s="293"/>
      <c r="H72" s="293"/>
      <c r="I72" s="293"/>
      <c r="J72" s="293"/>
      <c r="K72" s="293"/>
      <c r="L72" s="293"/>
      <c r="M72" s="293"/>
      <c r="N72" s="293"/>
      <c r="O72" s="293"/>
      <c r="P72" s="293"/>
      <c r="Q72" s="293"/>
      <c r="R72" s="293"/>
      <c r="S72" s="293"/>
      <c r="T72" s="293"/>
      <c r="U72" s="294"/>
      <c r="V72" s="1" t="s">
        <v>22</v>
      </c>
      <c r="AI72" s="1"/>
      <c r="AJ72" s="1"/>
    </row>
    <row r="73" spans="1:36" x14ac:dyDescent="0.25">
      <c r="A73" s="107">
        <v>21</v>
      </c>
      <c r="B73" s="293" t="str">
        <f>RecherchePostesManquants(X5:X50,26)</f>
        <v>1, 2, 3, 4, 5, 6, 7, 8, 9, 10, 11, 12, 13, 14, 15, 16, 17, 18, 19, 20, 21, 22, 23, 24, 25, 26</v>
      </c>
      <c r="C73" s="293"/>
      <c r="D73" s="293"/>
      <c r="E73" s="293"/>
      <c r="F73" s="293"/>
      <c r="G73" s="293"/>
      <c r="H73" s="293"/>
      <c r="I73" s="293"/>
      <c r="J73" s="293"/>
      <c r="K73" s="293"/>
      <c r="L73" s="293"/>
      <c r="M73" s="293"/>
      <c r="N73" s="293"/>
      <c r="O73" s="293"/>
      <c r="P73" s="293"/>
      <c r="Q73" s="293"/>
      <c r="R73" s="293"/>
      <c r="S73" s="293"/>
      <c r="T73" s="293"/>
      <c r="U73" s="294"/>
      <c r="V73" s="1" t="s">
        <v>23</v>
      </c>
      <c r="AI73" s="1"/>
      <c r="AJ73" s="1"/>
    </row>
    <row r="74" spans="1:36" x14ac:dyDescent="0.25">
      <c r="A74" s="107">
        <v>22</v>
      </c>
      <c r="B74" s="293" t="str">
        <f>RecherchePostesManquants(Y5:Y50,26)</f>
        <v>1, 2, 3, 4, 5, 6, 7, 8, 9, 10, 11, 12, 13, 14, 15, 16, 17, 18, 19, 20, 21, 22, 23, 24, 25, 26</v>
      </c>
      <c r="C74" s="293"/>
      <c r="D74" s="293"/>
      <c r="E74" s="293"/>
      <c r="F74" s="293"/>
      <c r="G74" s="293"/>
      <c r="H74" s="293"/>
      <c r="I74" s="293"/>
      <c r="J74" s="293"/>
      <c r="K74" s="293"/>
      <c r="L74" s="293"/>
      <c r="M74" s="293"/>
      <c r="N74" s="293"/>
      <c r="O74" s="293"/>
      <c r="P74" s="293"/>
      <c r="Q74" s="293"/>
      <c r="R74" s="293"/>
      <c r="S74" s="293"/>
      <c r="T74" s="293"/>
      <c r="U74" s="294"/>
      <c r="V74" s="1" t="s">
        <v>24</v>
      </c>
      <c r="AI74" s="1"/>
      <c r="AJ74" s="1"/>
    </row>
    <row r="75" spans="1:36" x14ac:dyDescent="0.25">
      <c r="A75" s="192">
        <v>23</v>
      </c>
      <c r="B75" s="293" t="str">
        <f>RecherchePostesManquants(Z5:Z50,26)</f>
        <v>9, 10, 11, 12, 13, 14, 15, 16, 17, 18, 19, 24</v>
      </c>
      <c r="C75" s="293"/>
      <c r="D75" s="293"/>
      <c r="E75" s="293"/>
      <c r="F75" s="293"/>
      <c r="G75" s="293"/>
      <c r="H75" s="293"/>
      <c r="I75" s="293"/>
      <c r="J75" s="293"/>
      <c r="K75" s="293"/>
      <c r="L75" s="293"/>
      <c r="M75" s="293"/>
      <c r="N75" s="293"/>
      <c r="O75" s="293"/>
      <c r="P75" s="293"/>
      <c r="Q75" s="293"/>
      <c r="R75" s="293"/>
      <c r="S75" s="293"/>
      <c r="T75" s="293"/>
      <c r="U75" s="294"/>
      <c r="V75" s="1" t="s">
        <v>25</v>
      </c>
      <c r="AI75" s="1"/>
      <c r="AJ75" s="1"/>
    </row>
    <row r="76" spans="1:36" x14ac:dyDescent="0.25">
      <c r="A76" s="192">
        <v>24</v>
      </c>
      <c r="B76" s="293" t="str">
        <f>RecherchePostesManquants(AA5:AA50,26)</f>
        <v>9, 10, 11, 12, 13, 14, 15, 16, 17, 18, 19, 24</v>
      </c>
      <c r="C76" s="293"/>
      <c r="D76" s="293"/>
      <c r="E76" s="293"/>
      <c r="F76" s="293"/>
      <c r="G76" s="293"/>
      <c r="H76" s="293"/>
      <c r="I76" s="293"/>
      <c r="J76" s="293"/>
      <c r="K76" s="293"/>
      <c r="L76" s="293"/>
      <c r="M76" s="293"/>
      <c r="N76" s="293"/>
      <c r="O76" s="293"/>
      <c r="P76" s="293"/>
      <c r="Q76" s="293"/>
      <c r="R76" s="293"/>
      <c r="S76" s="293"/>
      <c r="T76" s="293"/>
      <c r="U76" s="294"/>
      <c r="V76" s="1" t="s">
        <v>26</v>
      </c>
      <c r="AI76" s="1"/>
      <c r="AJ76" s="1"/>
    </row>
    <row r="77" spans="1:36" x14ac:dyDescent="0.25">
      <c r="A77" s="192">
        <v>25</v>
      </c>
      <c r="B77" s="293" t="str">
        <f>RecherchePostesManquants(AB5:AB50,26)</f>
        <v>9, 10, 11, 12, 13, 14, 15, 16, 17, 18, 19, 24</v>
      </c>
      <c r="C77" s="293"/>
      <c r="D77" s="293"/>
      <c r="E77" s="293"/>
      <c r="F77" s="293"/>
      <c r="G77" s="293"/>
      <c r="H77" s="293"/>
      <c r="I77" s="293"/>
      <c r="J77" s="293"/>
      <c r="K77" s="293"/>
      <c r="L77" s="293"/>
      <c r="M77" s="293"/>
      <c r="N77" s="293"/>
      <c r="O77" s="293"/>
      <c r="P77" s="293"/>
      <c r="Q77" s="293"/>
      <c r="R77" s="293"/>
      <c r="S77" s="293"/>
      <c r="T77" s="293"/>
      <c r="U77" s="294"/>
      <c r="V77" s="1" t="s">
        <v>27</v>
      </c>
      <c r="AI77" s="1"/>
      <c r="AJ77" s="1"/>
    </row>
    <row r="78" spans="1:36" x14ac:dyDescent="0.25">
      <c r="A78" s="192">
        <v>26</v>
      </c>
      <c r="B78" s="293" t="str">
        <f>RecherchePostesManquants(AC5:AC50,26)</f>
        <v>9, 10, 11, 12, 13, 14, 15, 16, 17, 18, 19, 24</v>
      </c>
      <c r="C78" s="293"/>
      <c r="D78" s="293"/>
      <c r="E78" s="293"/>
      <c r="F78" s="293"/>
      <c r="G78" s="293"/>
      <c r="H78" s="293"/>
      <c r="I78" s="293"/>
      <c r="J78" s="293"/>
      <c r="K78" s="293"/>
      <c r="L78" s="293"/>
      <c r="M78" s="293"/>
      <c r="N78" s="293"/>
      <c r="O78" s="293"/>
      <c r="P78" s="293"/>
      <c r="Q78" s="293"/>
      <c r="R78" s="293"/>
      <c r="S78" s="293"/>
      <c r="T78" s="293"/>
      <c r="U78" s="294"/>
      <c r="V78" s="1" t="s">
        <v>28</v>
      </c>
      <c r="AI78" s="1"/>
      <c r="AJ78" s="1"/>
    </row>
    <row r="79" spans="1:36" x14ac:dyDescent="0.25">
      <c r="A79" s="192">
        <v>27</v>
      </c>
      <c r="B79" s="293" t="str">
        <f>RecherchePostesManquants(AD5:AD50,26)</f>
        <v>9, 10, 11, 12, 13, 14, 15, 16, 17, 18, 19, 24</v>
      </c>
      <c r="C79" s="293"/>
      <c r="D79" s="293"/>
      <c r="E79" s="293"/>
      <c r="F79" s="293"/>
      <c r="G79" s="293"/>
      <c r="H79" s="293"/>
      <c r="I79" s="293"/>
      <c r="J79" s="293"/>
      <c r="K79" s="293"/>
      <c r="L79" s="293"/>
      <c r="M79" s="293"/>
      <c r="N79" s="293"/>
      <c r="O79" s="293"/>
      <c r="P79" s="293"/>
      <c r="Q79" s="293"/>
      <c r="R79" s="293"/>
      <c r="S79" s="293"/>
      <c r="T79" s="293"/>
      <c r="U79" s="294"/>
      <c r="V79" s="1" t="s">
        <v>29</v>
      </c>
      <c r="AI79" s="1"/>
      <c r="AJ79" s="1"/>
    </row>
    <row r="80" spans="1:36" x14ac:dyDescent="0.25">
      <c r="A80" s="107">
        <v>28</v>
      </c>
      <c r="B80" s="293" t="str">
        <f>RecherchePostesManquants(AE5:AE50,26)</f>
        <v>1, 2, 3, 4, 5, 6, 7, 8, 9, 10, 11, 12, 13, 14, 15, 16, 17, 18, 19, 20, 21, 22, 23, 24, 25, 26</v>
      </c>
      <c r="C80" s="293"/>
      <c r="D80" s="293"/>
      <c r="E80" s="293"/>
      <c r="F80" s="293"/>
      <c r="G80" s="293"/>
      <c r="H80" s="293"/>
      <c r="I80" s="293"/>
      <c r="J80" s="293"/>
      <c r="K80" s="293"/>
      <c r="L80" s="293"/>
      <c r="M80" s="293"/>
      <c r="N80" s="293"/>
      <c r="O80" s="293"/>
      <c r="P80" s="293"/>
      <c r="Q80" s="293"/>
      <c r="R80" s="293"/>
      <c r="S80" s="293"/>
      <c r="T80" s="293"/>
      <c r="U80" s="294"/>
      <c r="V80" s="1" t="s">
        <v>30</v>
      </c>
      <c r="AI80" s="1"/>
      <c r="AJ80" s="1"/>
    </row>
    <row r="81" spans="1:36" x14ac:dyDescent="0.25">
      <c r="A81" s="107">
        <v>29</v>
      </c>
      <c r="B81" s="293" t="str">
        <f>RecherchePostesManquants(AF5:AF50,26)</f>
        <v>1, 2, 3, 4, 5, 6, 7, 8, 9, 10, 11, 12, 13, 14, 15, 16, 17, 18, 19, 20, 21, 22, 23, 24, 25, 26</v>
      </c>
      <c r="C81" s="293"/>
      <c r="D81" s="293"/>
      <c r="E81" s="293"/>
      <c r="F81" s="293"/>
      <c r="G81" s="293"/>
      <c r="H81" s="293"/>
      <c r="I81" s="293"/>
      <c r="J81" s="293"/>
      <c r="K81" s="293"/>
      <c r="L81" s="293"/>
      <c r="M81" s="293"/>
      <c r="N81" s="293"/>
      <c r="O81" s="293"/>
      <c r="P81" s="293"/>
      <c r="Q81" s="293"/>
      <c r="R81" s="293"/>
      <c r="S81" s="293"/>
      <c r="T81" s="293"/>
      <c r="U81" s="294"/>
      <c r="V81" s="1" t="s">
        <v>31</v>
      </c>
      <c r="AI81" s="1"/>
      <c r="AJ81" s="1"/>
    </row>
    <row r="82" spans="1:36" x14ac:dyDescent="0.25">
      <c r="A82" s="192">
        <v>30</v>
      </c>
      <c r="B82" s="293" t="str">
        <f>RecherchePostesManquants(AG5:AG50,26)</f>
        <v>9, 10, 11, 12, 13, 14, 15, 16, 17, 18, 19, 24</v>
      </c>
      <c r="C82" s="293"/>
      <c r="D82" s="293"/>
      <c r="E82" s="293"/>
      <c r="F82" s="293"/>
      <c r="G82" s="293"/>
      <c r="H82" s="293"/>
      <c r="I82" s="293"/>
      <c r="J82" s="293"/>
      <c r="K82" s="293"/>
      <c r="L82" s="293"/>
      <c r="M82" s="293"/>
      <c r="N82" s="293"/>
      <c r="O82" s="293"/>
      <c r="P82" s="293"/>
      <c r="Q82" s="293"/>
      <c r="R82" s="293"/>
      <c r="S82" s="293"/>
      <c r="T82" s="293"/>
      <c r="U82" s="294"/>
      <c r="AI82" s="1"/>
      <c r="AJ82" s="1"/>
    </row>
    <row r="83" spans="1:36" x14ac:dyDescent="0.25">
      <c r="A83" s="7"/>
      <c r="AI83" s="1"/>
      <c r="AJ83" s="1"/>
    </row>
    <row r="84" spans="1:36" x14ac:dyDescent="0.25">
      <c r="A84" s="7"/>
      <c r="AI84" s="1"/>
      <c r="AJ84" s="1"/>
    </row>
    <row r="85" spans="1:36" x14ac:dyDescent="0.25">
      <c r="A85" s="7"/>
      <c r="AI85" s="1"/>
      <c r="AJ85" s="1"/>
    </row>
    <row r="86" spans="1:36" x14ac:dyDescent="0.25">
      <c r="A86" s="7"/>
      <c r="AI86" s="1"/>
      <c r="AJ86" s="1"/>
    </row>
    <row r="87" spans="1:36" x14ac:dyDescent="0.25">
      <c r="A87" s="7"/>
      <c r="AI87" s="1"/>
      <c r="AJ87" s="1"/>
    </row>
    <row r="88" spans="1:36" x14ac:dyDescent="0.25">
      <c r="A88" s="7"/>
      <c r="AI88" s="1"/>
      <c r="AJ88" s="1"/>
    </row>
    <row r="89" spans="1:36" x14ac:dyDescent="0.25">
      <c r="A89" s="7"/>
      <c r="AI89" s="1"/>
      <c r="AJ89" s="1"/>
    </row>
  </sheetData>
  <autoFilter ref="C2:C89"/>
  <mergeCells count="76">
    <mergeCell ref="B82:U82"/>
    <mergeCell ref="A1:C1"/>
    <mergeCell ref="AM1:AM3"/>
    <mergeCell ref="AN1:BB1"/>
    <mergeCell ref="A2:A3"/>
    <mergeCell ref="B2:B3"/>
    <mergeCell ref="C2:C3"/>
    <mergeCell ref="AI3:AJ3"/>
    <mergeCell ref="AK3:AL3"/>
    <mergeCell ref="AN3:AQ3"/>
    <mergeCell ref="AR3:AU3"/>
    <mergeCell ref="AV3:AX3"/>
    <mergeCell ref="AY3:BB3"/>
    <mergeCell ref="AI4:AL4"/>
    <mergeCell ref="AN4:AQ4"/>
    <mergeCell ref="AR4:AU4"/>
    <mergeCell ref="AV4:AX4"/>
    <mergeCell ref="AY4:BB4"/>
    <mergeCell ref="AM5:AM50"/>
    <mergeCell ref="A16:A18"/>
    <mergeCell ref="A19:A20"/>
    <mergeCell ref="A21:A24"/>
    <mergeCell ref="A26:A29"/>
    <mergeCell ref="A30:A33"/>
    <mergeCell ref="A35:A38"/>
    <mergeCell ref="A41:A42"/>
    <mergeCell ref="A47:A50"/>
    <mergeCell ref="AW51:AX51"/>
    <mergeCell ref="BA51:BB51"/>
    <mergeCell ref="B52:U52"/>
    <mergeCell ref="AI52:BB52"/>
    <mergeCell ref="B53:U53"/>
    <mergeCell ref="AI53:BB53"/>
    <mergeCell ref="A51:B51"/>
    <mergeCell ref="AI51:AJ51"/>
    <mergeCell ref="AK51:AL51"/>
    <mergeCell ref="AP51:AQ51"/>
    <mergeCell ref="AR51:AS51"/>
    <mergeCell ref="AT51:AU51"/>
    <mergeCell ref="B54:U54"/>
    <mergeCell ref="B55:U55"/>
    <mergeCell ref="AI55:AO56"/>
    <mergeCell ref="AP55:BB55"/>
    <mergeCell ref="B56:U56"/>
    <mergeCell ref="AP56:BB56"/>
    <mergeCell ref="B59:U59"/>
    <mergeCell ref="AI59:AO60"/>
    <mergeCell ref="AP59:BB59"/>
    <mergeCell ref="B60:U60"/>
    <mergeCell ref="AP60:BB60"/>
    <mergeCell ref="B57:U57"/>
    <mergeCell ref="AI57:AO58"/>
    <mergeCell ref="AP57:BB57"/>
    <mergeCell ref="B58:U58"/>
    <mergeCell ref="AP58:BB58"/>
    <mergeCell ref="B72:U72"/>
    <mergeCell ref="B61:U61"/>
    <mergeCell ref="B62:U62"/>
    <mergeCell ref="B63:U63"/>
    <mergeCell ref="B64:U64"/>
    <mergeCell ref="B65:U65"/>
    <mergeCell ref="B66:U66"/>
    <mergeCell ref="B67:U67"/>
    <mergeCell ref="B68:U68"/>
    <mergeCell ref="B69:U69"/>
    <mergeCell ref="B70:U70"/>
    <mergeCell ref="B71:U71"/>
    <mergeCell ref="B79:U79"/>
    <mergeCell ref="B80:U80"/>
    <mergeCell ref="B81:U81"/>
    <mergeCell ref="B73:U73"/>
    <mergeCell ref="B74:U74"/>
    <mergeCell ref="B75:U75"/>
    <mergeCell ref="B76:U76"/>
    <mergeCell ref="B77:U77"/>
    <mergeCell ref="B78:U78"/>
  </mergeCells>
  <conditionalFormatting sqref="C2:AD3 C51 C4:AC4">
    <cfRule type="expression" dxfId="429" priority="143">
      <formula>WEEKDAY(E$2,2)=2</formula>
    </cfRule>
  </conditionalFormatting>
  <conditionalFormatting sqref="D2:AE3 D4:AC4">
    <cfRule type="expression" dxfId="428" priority="144">
      <formula>WEEKDAY(E$2,2)=7</formula>
    </cfRule>
  </conditionalFormatting>
  <conditionalFormatting sqref="D2:AF3 D4:AD4">
    <cfRule type="containsText" dxfId="427" priority="146" operator="containsText" text="CF">
      <formula>NOT(ISERROR(SEARCH("CF",#REF!)))</formula>
    </cfRule>
    <cfRule type="containsText" dxfId="426" priority="147" operator="containsText" text="RC">
      <formula>NOT(ISERROR(SEARCH("RC",#REF!)))</formula>
    </cfRule>
    <cfRule type="containsText" dxfId="425" priority="148" operator="containsText" text="RTT">
      <formula>NOT(ISERROR(SEARCH("RTT",#REF!)))</formula>
    </cfRule>
    <cfRule type="containsText" dxfId="424" priority="149" operator="containsText" text="RF">
      <formula>NOT(ISERROR(SEARCH("RF",#REF!)))</formula>
    </cfRule>
    <cfRule type="containsText" dxfId="423" priority="150" operator="containsText" text="FR">
      <formula>NOT(ISERROR(SEARCH("FR",#REF!)))</formula>
    </cfRule>
    <cfRule type="containsText" dxfId="422" priority="151" operator="containsText" text="HS">
      <formula>NOT(ISERROR(SEARCH("HS",#REF!)))</formula>
    </cfRule>
    <cfRule type="containsText" dxfId="421" priority="152" operator="containsText" text="CA">
      <formula>NOT(ISERROR(SEARCH("CA",#REF!)))</formula>
    </cfRule>
    <cfRule type="containsText" dxfId="420" priority="153" operator="containsText" text="RH">
      <formula>NOT(ISERROR(SEARCH("RH",#REF!)))</formula>
    </cfRule>
  </conditionalFormatting>
  <conditionalFormatting sqref="D2:AF3 D4:AD4">
    <cfRule type="containsText" dxfId="419" priority="145" operator="containsText" text="JDF">
      <formula>NOT(ISERROR(SEARCH("JDF",#REF!)))</formula>
    </cfRule>
  </conditionalFormatting>
  <conditionalFormatting sqref="D52:AG81 D83:AG89 V82:AG82">
    <cfRule type="containsText" dxfId="418" priority="154" operator="containsText" text="CF">
      <formula>NOT(ISERROR(SEARCH("CF",#REF!)))</formula>
    </cfRule>
    <cfRule type="containsText" dxfId="417" priority="155" operator="containsText" text="RC">
      <formula>NOT(ISERROR(SEARCH("RC",#REF!)))</formula>
    </cfRule>
    <cfRule type="containsText" dxfId="416" priority="156" operator="containsText" text="RTT">
      <formula>NOT(ISERROR(SEARCH("RTT",#REF!)))</formula>
    </cfRule>
    <cfRule type="containsText" dxfId="415" priority="157" operator="containsText" text="RF">
      <formula>NOT(ISERROR(SEARCH("RF",#REF!)))</formula>
    </cfRule>
    <cfRule type="containsText" dxfId="414" priority="158" operator="containsText" text="FR">
      <formula>NOT(ISERROR(SEARCH("FR",#REF!)))</formula>
    </cfRule>
    <cfRule type="containsText" dxfId="413" priority="159" operator="containsText" text="HS">
      <formula>NOT(ISERROR(SEARCH("HS",#REF!)))</formula>
    </cfRule>
    <cfRule type="containsText" dxfId="412" priority="160" operator="containsText" text="CA">
      <formula>NOT(ISERROR(SEARCH("CA",#REF!)))</formula>
    </cfRule>
    <cfRule type="containsText" dxfId="411" priority="161" operator="containsText" text="RH">
      <formula>NOT(ISERROR(SEARCH("RH",#REF!)))</formula>
    </cfRule>
  </conditionalFormatting>
  <conditionalFormatting sqref="D52:AG81 D83:AG89 V82:AG82">
    <cfRule type="containsText" dxfId="410" priority="162" operator="containsText" text="JDF">
      <formula>NOT(ISERROR(SEARCH("JDF",#REF!)))</formula>
    </cfRule>
  </conditionalFormatting>
  <conditionalFormatting sqref="D2 H2 J2 L2 N2 P2 R2 T2 V2 X2 Z2 AB2 AD2 AF2 F2">
    <cfRule type="duplicateValues" dxfId="409" priority="181"/>
  </conditionalFormatting>
  <conditionalFormatting sqref="AE2:AF3 AD4">
    <cfRule type="expression" dxfId="408" priority="182">
      <formula>WEEKDAY(#REF!,2)=2</formula>
    </cfRule>
  </conditionalFormatting>
  <conditionalFormatting sqref="AF2:AF3">
    <cfRule type="expression" dxfId="407" priority="183">
      <formula>WEEKDAY(#REF!,2)=7</formula>
    </cfRule>
  </conditionalFormatting>
  <conditionalFormatting sqref="D5:AH50">
    <cfRule type="cellIs" dxfId="406" priority="123" operator="equal">
      <formula>27</formula>
    </cfRule>
    <cfRule type="containsText" dxfId="405" priority="124" operator="containsText" text="JSR">
      <formula>NOT(ISERROR(SEARCH("JSR",D5)))</formula>
    </cfRule>
    <cfRule type="containsText" dxfId="404" priority="125" operator="containsText" text="JS">
      <formula>NOT(ISERROR(SEARCH("JS",D5)))</formula>
    </cfRule>
    <cfRule type="containsText" dxfId="403" priority="126" operator="containsText" text="RTP">
      <formula>NOT(ISERROR(SEARCH("RTP",D5)))</formula>
    </cfRule>
    <cfRule type="containsText" dxfId="402" priority="127" operator="containsText" text="RTJ">
      <formula>NOT(ISERROR(SEARCH("RTJ",D5)))</formula>
    </cfRule>
    <cfRule type="containsText" dxfId="401" priority="128" operator="containsText" text="RTT">
      <formula>NOT(ISERROR(SEARCH("RTT",D5)))</formula>
    </cfRule>
    <cfRule type="containsText" dxfId="400" priority="129" operator="containsText" text="RF">
      <formula>NOT(ISERROR(SEARCH("RF",D5)))</formula>
    </cfRule>
    <cfRule type="containsText" dxfId="399" priority="130" operator="containsText" text="RC">
      <formula>NOT(ISERROR(SEARCH("RC",D5)))</formula>
    </cfRule>
    <cfRule type="containsText" dxfId="398" priority="131" operator="containsText" text="NM">
      <formula>NOT(ISERROR(SEARCH("NM",D5)))</formula>
    </cfRule>
    <cfRule type="containsText" dxfId="397" priority="132" operator="containsText" text="JDF">
      <formula>NOT(ISERROR(SEARCH("JDF",D5)))</formula>
    </cfRule>
    <cfRule type="containsText" dxfId="396" priority="133" operator="containsText" text="HSM">
      <formula>NOT(ISERROR(SEARCH("HSM",D5)))</formula>
    </cfRule>
    <cfRule type="containsText" dxfId="395" priority="134" operator="containsText" text="HS">
      <formula>NOT(ISERROR(SEARCH("HS",D5)))</formula>
    </cfRule>
    <cfRule type="containsText" dxfId="394" priority="135" operator="containsText" text="FR">
      <formula>NOT(ISERROR(SEARCH("FR",D5)))</formula>
    </cfRule>
    <cfRule type="containsText" dxfId="393" priority="136" operator="containsText" text="CFS">
      <formula>NOT(ISERROR(SEARCH("CFS",D5)))</formula>
    </cfRule>
    <cfRule type="containsText" dxfId="392" priority="137" operator="containsText" text="CFJ">
      <formula>NOT(ISERROR(SEARCH("CFJ",D5)))</formula>
    </cfRule>
    <cfRule type="containsText" dxfId="391" priority="138" operator="containsText" text="CAR">
      <formula>NOT(ISERROR(SEARCH("CAR",D5)))</formula>
    </cfRule>
    <cfRule type="containsText" dxfId="390" priority="139" operator="containsText" text="CAM">
      <formula>NOT(ISERROR(SEARCH("CAM",D5)))</formula>
    </cfRule>
    <cfRule type="containsText" dxfId="389" priority="140" operator="containsText" text="CA">
      <formula>NOT(ISERROR(SEARCH("CA",D5)))</formula>
    </cfRule>
    <cfRule type="containsText" dxfId="388" priority="141" operator="containsText" text="AAS">
      <formula>NOT(ISERROR(SEARCH("AAS",D5)))</formula>
    </cfRule>
    <cfRule type="containsText" dxfId="387" priority="142" operator="containsText" text="RH">
      <formula>NOT(ISERROR(SEARCH("RH",D5)))</formula>
    </cfRule>
  </conditionalFormatting>
  <conditionalFormatting sqref="D90:AG1048571">
    <cfRule type="containsText" dxfId="386" priority="163" operator="containsText" text="CF">
      <formula>NOT(ISERROR(SEARCH("CF",#REF!)))</formula>
    </cfRule>
    <cfRule type="containsText" dxfId="385" priority="164" operator="containsText" text="RC">
      <formula>NOT(ISERROR(SEARCH("RC",#REF!)))</formula>
    </cfRule>
    <cfRule type="containsText" dxfId="384" priority="165" operator="containsText" text="RTT">
      <formula>NOT(ISERROR(SEARCH("RTT",#REF!)))</formula>
    </cfRule>
    <cfRule type="containsText" dxfId="383" priority="166" operator="containsText" text="RF">
      <formula>NOT(ISERROR(SEARCH("RF",#REF!)))</formula>
    </cfRule>
    <cfRule type="containsText" dxfId="382" priority="167" operator="containsText" text="FR">
      <formula>NOT(ISERROR(SEARCH("FR",#REF!)))</formula>
    </cfRule>
    <cfRule type="containsText" dxfId="381" priority="168" operator="containsText" text="HS">
      <formula>NOT(ISERROR(SEARCH("HS",#REF!)))</formula>
    </cfRule>
    <cfRule type="containsText" dxfId="380" priority="169" operator="containsText" text="CA">
      <formula>NOT(ISERROR(SEARCH("CA",#REF!)))</formula>
    </cfRule>
    <cfRule type="containsText" dxfId="379" priority="170" operator="containsText" text="RH">
      <formula>NOT(ISERROR(SEARCH("RH",#REF!)))</formula>
    </cfRule>
  </conditionalFormatting>
  <conditionalFormatting sqref="D90:AG1048571">
    <cfRule type="containsText" dxfId="378" priority="171" operator="containsText" text="JDF">
      <formula>NOT(ISERROR(SEARCH("JDF",#REF!)))</formula>
    </cfRule>
  </conditionalFormatting>
  <conditionalFormatting sqref="D1048572:AG1048576">
    <cfRule type="containsText" dxfId="377" priority="172" operator="containsText" text="CF">
      <formula>NOT(ISERROR(SEARCH("CF",#REF!)))</formula>
    </cfRule>
    <cfRule type="containsText" dxfId="376" priority="173" operator="containsText" text="RC">
      <formula>NOT(ISERROR(SEARCH("RC",#REF!)))</formula>
    </cfRule>
    <cfRule type="containsText" dxfId="375" priority="174" operator="containsText" text="RTT">
      <formula>NOT(ISERROR(SEARCH("RTT",#REF!)))</formula>
    </cfRule>
    <cfRule type="containsText" dxfId="374" priority="175" operator="containsText" text="RF">
      <formula>NOT(ISERROR(SEARCH("RF",#REF!)))</formula>
    </cfRule>
    <cfRule type="containsText" dxfId="373" priority="176" operator="containsText" text="FR">
      <formula>NOT(ISERROR(SEARCH("FR",#REF!)))</formula>
    </cfRule>
    <cfRule type="containsText" dxfId="372" priority="177" operator="containsText" text="HS">
      <formula>NOT(ISERROR(SEARCH("HS",#REF!)))</formula>
    </cfRule>
    <cfRule type="containsText" dxfId="371" priority="178" operator="containsText" text="CA">
      <formula>NOT(ISERROR(SEARCH("CA",#REF!)))</formula>
    </cfRule>
    <cfRule type="containsText" dxfId="370" priority="179" operator="containsText" text="RH">
      <formula>NOT(ISERROR(SEARCH("RH",#REF!)))</formula>
    </cfRule>
  </conditionalFormatting>
  <conditionalFormatting sqref="D1048572:AG1048576">
    <cfRule type="containsText" dxfId="369" priority="180" operator="containsText" text="JDF">
      <formula>NOT(ISERROR(SEARCH("JDF",#REF!)))</formula>
    </cfRule>
  </conditionalFormatting>
  <conditionalFormatting sqref="AP51">
    <cfRule type="cellIs" dxfId="368" priority="74" operator="equal">
      <formula>27</formula>
    </cfRule>
    <cfRule type="containsText" dxfId="367" priority="75" operator="containsText" text="JSR">
      <formula>NOT(ISERROR(SEARCH("JSR",AP51)))</formula>
    </cfRule>
    <cfRule type="containsText" dxfId="366" priority="76" operator="containsText" text="JS">
      <formula>NOT(ISERROR(SEARCH("JS",AP51)))</formula>
    </cfRule>
    <cfRule type="containsText" dxfId="365" priority="77" operator="containsText" text="RTP">
      <formula>NOT(ISERROR(SEARCH("RTP",AP51)))</formula>
    </cfRule>
    <cfRule type="containsText" dxfId="364" priority="78" operator="containsText" text="RTJ">
      <formula>NOT(ISERROR(SEARCH("RTJ",AP51)))</formula>
    </cfRule>
    <cfRule type="containsText" dxfId="363" priority="79" operator="containsText" text="RTT">
      <formula>NOT(ISERROR(SEARCH("RTT",AP51)))</formula>
    </cfRule>
    <cfRule type="containsText" dxfId="362" priority="80" operator="containsText" text="RF">
      <formula>NOT(ISERROR(SEARCH("RF",AP51)))</formula>
    </cfRule>
    <cfRule type="containsText" dxfId="361" priority="81" operator="containsText" text="RC">
      <formula>NOT(ISERROR(SEARCH("RC",AP51)))</formula>
    </cfRule>
    <cfRule type="containsText" dxfId="360" priority="82" operator="containsText" text="NM">
      <formula>NOT(ISERROR(SEARCH("NM",AP51)))</formula>
    </cfRule>
    <cfRule type="containsText" dxfId="359" priority="83" operator="containsText" text="JDF">
      <formula>NOT(ISERROR(SEARCH("JDF",AP51)))</formula>
    </cfRule>
    <cfRule type="containsText" dxfId="358" priority="84" operator="containsText" text="HSM">
      <formula>NOT(ISERROR(SEARCH("HSM",AP51)))</formula>
    </cfRule>
    <cfRule type="containsText" dxfId="357" priority="85" operator="containsText" text="HS">
      <formula>NOT(ISERROR(SEARCH("HS",AP51)))</formula>
    </cfRule>
    <cfRule type="containsText" dxfId="356" priority="86" operator="containsText" text="FR">
      <formula>NOT(ISERROR(SEARCH("FR",AP51)))</formula>
    </cfRule>
    <cfRule type="containsText" dxfId="355" priority="87" operator="containsText" text="CFS">
      <formula>NOT(ISERROR(SEARCH("CFS",AP51)))</formula>
    </cfRule>
    <cfRule type="containsText" dxfId="354" priority="88" operator="containsText" text="CFJ">
      <formula>NOT(ISERROR(SEARCH("CFJ",AP51)))</formula>
    </cfRule>
    <cfRule type="containsText" dxfId="353" priority="89" operator="containsText" text="CAR">
      <formula>NOT(ISERROR(SEARCH("CAR",AP51)))</formula>
    </cfRule>
    <cfRule type="containsText" dxfId="352" priority="90" operator="containsText" text="CAM">
      <formula>NOT(ISERROR(SEARCH("CAM",AP51)))</formula>
    </cfRule>
    <cfRule type="containsText" dxfId="351" priority="91" operator="containsText" text="CA">
      <formula>NOT(ISERROR(SEARCH("CA",AP51)))</formula>
    </cfRule>
    <cfRule type="containsText" dxfId="350" priority="92" operator="containsText" text="AAS">
      <formula>NOT(ISERROR(SEARCH("AAS",AP51)))</formula>
    </cfRule>
    <cfRule type="containsText" dxfId="349" priority="93" operator="containsText" text="RH">
      <formula>NOT(ISERROR(SEARCH("RH",AP51)))</formula>
    </cfRule>
  </conditionalFormatting>
  <conditionalFormatting sqref="AD4">
    <cfRule type="expression" dxfId="348" priority="184">
      <formula>WEEKDAY(AF$2,2)=7</formula>
    </cfRule>
  </conditionalFormatting>
  <conditionalFormatting sqref="AH53">
    <cfRule type="expression" dxfId="347" priority="185">
      <formula>WEEKDAY(#REF!,2)=2</formula>
    </cfRule>
  </conditionalFormatting>
  <conditionalFormatting sqref="AP55:AP60">
    <cfRule type="containsText" dxfId="346" priority="114" operator="containsText" text="JDF">
      <formula>NOT(ISERROR(SEARCH("JDF",#REF!)))</formula>
    </cfRule>
  </conditionalFormatting>
  <conditionalFormatting sqref="AP55:AP60">
    <cfRule type="containsText" dxfId="345" priority="115" operator="containsText" text="CF">
      <formula>NOT(ISERROR(SEARCH("CF",#REF!)))</formula>
    </cfRule>
    <cfRule type="containsText" dxfId="344" priority="116" operator="containsText" text="RC">
      <formula>NOT(ISERROR(SEARCH("RC",#REF!)))</formula>
    </cfRule>
    <cfRule type="containsText" dxfId="343" priority="117" operator="containsText" text="RTT">
      <formula>NOT(ISERROR(SEARCH("RTT",#REF!)))</formula>
    </cfRule>
    <cfRule type="containsText" dxfId="342" priority="118" operator="containsText" text="RF">
      <formula>NOT(ISERROR(SEARCH("RF",#REF!)))</formula>
    </cfRule>
    <cfRule type="containsText" dxfId="341" priority="119" operator="containsText" text="FR">
      <formula>NOT(ISERROR(SEARCH("FR",#REF!)))</formula>
    </cfRule>
    <cfRule type="containsText" dxfId="340" priority="120" operator="containsText" text="HS">
      <formula>NOT(ISERROR(SEARCH("HS",#REF!)))</formula>
    </cfRule>
    <cfRule type="containsText" dxfId="339" priority="121" operator="containsText" text="CA">
      <formula>NOT(ISERROR(SEARCH("CA",#REF!)))</formula>
    </cfRule>
    <cfRule type="containsText" dxfId="338" priority="122" operator="containsText" text="RH">
      <formula>NOT(ISERROR(SEARCH("RH",#REF!)))</formula>
    </cfRule>
  </conditionalFormatting>
  <conditionalFormatting sqref="AK51 AL5:AQ5 AL6:AL50 AN6:AQ50">
    <cfRule type="cellIs" dxfId="337" priority="94" operator="equal">
      <formula>27</formula>
    </cfRule>
    <cfRule type="containsText" dxfId="336" priority="95" operator="containsText" text="JSR">
      <formula>NOT(ISERROR(SEARCH("JSR",AK5)))</formula>
    </cfRule>
    <cfRule type="containsText" dxfId="335" priority="96" operator="containsText" text="JS">
      <formula>NOT(ISERROR(SEARCH("JS",AK5)))</formula>
    </cfRule>
    <cfRule type="containsText" dxfId="334" priority="97" operator="containsText" text="RTP">
      <formula>NOT(ISERROR(SEARCH("RTP",AK5)))</formula>
    </cfRule>
    <cfRule type="containsText" dxfId="333" priority="98" operator="containsText" text="RTJ">
      <formula>NOT(ISERROR(SEARCH("RTJ",AK5)))</formula>
    </cfRule>
    <cfRule type="containsText" dxfId="332" priority="99" operator="containsText" text="RTT">
      <formula>NOT(ISERROR(SEARCH("RTT",AK5)))</formula>
    </cfRule>
    <cfRule type="containsText" dxfId="331" priority="100" operator="containsText" text="RF">
      <formula>NOT(ISERROR(SEARCH("RF",AK5)))</formula>
    </cfRule>
    <cfRule type="containsText" dxfId="330" priority="101" operator="containsText" text="RC">
      <formula>NOT(ISERROR(SEARCH("RC",AK5)))</formula>
    </cfRule>
    <cfRule type="containsText" dxfId="329" priority="102" operator="containsText" text="NM">
      <formula>NOT(ISERROR(SEARCH("NM",AK5)))</formula>
    </cfRule>
    <cfRule type="containsText" dxfId="328" priority="103" operator="containsText" text="JDF">
      <formula>NOT(ISERROR(SEARCH("JDF",AK5)))</formula>
    </cfRule>
    <cfRule type="containsText" dxfId="327" priority="104" operator="containsText" text="HSM">
      <formula>NOT(ISERROR(SEARCH("HSM",AK5)))</formula>
    </cfRule>
    <cfRule type="containsText" dxfId="326" priority="105" operator="containsText" text="HS">
      <formula>NOT(ISERROR(SEARCH("HS",AK5)))</formula>
    </cfRule>
    <cfRule type="containsText" dxfId="325" priority="106" operator="containsText" text="FR">
      <formula>NOT(ISERROR(SEARCH("FR",AK5)))</formula>
    </cfRule>
    <cfRule type="containsText" dxfId="324" priority="107" operator="containsText" text="CFS">
      <formula>NOT(ISERROR(SEARCH("CFS",AK5)))</formula>
    </cfRule>
    <cfRule type="containsText" dxfId="323" priority="108" operator="containsText" text="CFJ">
      <formula>NOT(ISERROR(SEARCH("CFJ",AK5)))</formula>
    </cfRule>
    <cfRule type="containsText" dxfId="322" priority="109" operator="containsText" text="CAR">
      <formula>NOT(ISERROR(SEARCH("CAR",AK5)))</formula>
    </cfRule>
    <cfRule type="containsText" dxfId="321" priority="110" operator="containsText" text="CAM">
      <formula>NOT(ISERROR(SEARCH("CAM",AK5)))</formula>
    </cfRule>
    <cfRule type="containsText" dxfId="320" priority="111" operator="containsText" text="CA">
      <formula>NOT(ISERROR(SEARCH("CA",AK5)))</formula>
    </cfRule>
    <cfRule type="containsText" dxfId="319" priority="112" operator="containsText" text="AAS">
      <formula>NOT(ISERROR(SEARCH("AAS",AK5)))</formula>
    </cfRule>
    <cfRule type="containsText" dxfId="318" priority="113" operator="containsText" text="RH">
      <formula>NOT(ISERROR(SEARCH("RH",AK5)))</formula>
    </cfRule>
  </conditionalFormatting>
  <conditionalFormatting sqref="BA51">
    <cfRule type="cellIs" dxfId="317" priority="54" operator="equal">
      <formula>27</formula>
    </cfRule>
    <cfRule type="containsText" dxfId="316" priority="55" operator="containsText" text="JSR">
      <formula>NOT(ISERROR(SEARCH("JSR",BA51)))</formula>
    </cfRule>
    <cfRule type="containsText" dxfId="315" priority="56" operator="containsText" text="JS">
      <formula>NOT(ISERROR(SEARCH("JS",BA51)))</formula>
    </cfRule>
    <cfRule type="containsText" dxfId="314" priority="57" operator="containsText" text="RTP">
      <formula>NOT(ISERROR(SEARCH("RTP",BA51)))</formula>
    </cfRule>
    <cfRule type="containsText" dxfId="313" priority="58" operator="containsText" text="RTJ">
      <formula>NOT(ISERROR(SEARCH("RTJ",BA51)))</formula>
    </cfRule>
    <cfRule type="containsText" dxfId="312" priority="59" operator="containsText" text="RTT">
      <formula>NOT(ISERROR(SEARCH("RTT",BA51)))</formula>
    </cfRule>
    <cfRule type="containsText" dxfId="311" priority="60" operator="containsText" text="RF">
      <formula>NOT(ISERROR(SEARCH("RF",BA51)))</formula>
    </cfRule>
    <cfRule type="containsText" dxfId="310" priority="61" operator="containsText" text="RC">
      <formula>NOT(ISERROR(SEARCH("RC",BA51)))</formula>
    </cfRule>
    <cfRule type="containsText" dxfId="309" priority="62" operator="containsText" text="NM">
      <formula>NOT(ISERROR(SEARCH("NM",BA51)))</formula>
    </cfRule>
    <cfRule type="containsText" dxfId="308" priority="63" operator="containsText" text="JDF">
      <formula>NOT(ISERROR(SEARCH("JDF",BA51)))</formula>
    </cfRule>
    <cfRule type="containsText" dxfId="307" priority="64" operator="containsText" text="HSM">
      <formula>NOT(ISERROR(SEARCH("HSM",BA51)))</formula>
    </cfRule>
    <cfRule type="containsText" dxfId="306" priority="65" operator="containsText" text="HS">
      <formula>NOT(ISERROR(SEARCH("HS",BA51)))</formula>
    </cfRule>
    <cfRule type="containsText" dxfId="305" priority="66" operator="containsText" text="FR">
      <formula>NOT(ISERROR(SEARCH("FR",BA51)))</formula>
    </cfRule>
    <cfRule type="containsText" dxfId="304" priority="67" operator="containsText" text="CFS">
      <formula>NOT(ISERROR(SEARCH("CFS",BA51)))</formula>
    </cfRule>
    <cfRule type="containsText" dxfId="303" priority="68" operator="containsText" text="CFJ">
      <formula>NOT(ISERROR(SEARCH("CFJ",BA51)))</formula>
    </cfRule>
    <cfRule type="containsText" dxfId="302" priority="69" operator="containsText" text="CAR">
      <formula>NOT(ISERROR(SEARCH("CAR",BA51)))</formula>
    </cfRule>
    <cfRule type="containsText" dxfId="301" priority="70" operator="containsText" text="CAM">
      <formula>NOT(ISERROR(SEARCH("CAM",BA51)))</formula>
    </cfRule>
    <cfRule type="containsText" dxfId="300" priority="71" operator="containsText" text="CA">
      <formula>NOT(ISERROR(SEARCH("CA",BA51)))</formula>
    </cfRule>
    <cfRule type="containsText" dxfId="299" priority="72" operator="containsText" text="AAS">
      <formula>NOT(ISERROR(SEARCH("AAS",BA51)))</formula>
    </cfRule>
    <cfRule type="containsText" dxfId="298" priority="73" operator="containsText" text="RH">
      <formula>NOT(ISERROR(SEARCH("RH",BA51)))</formula>
    </cfRule>
  </conditionalFormatting>
  <conditionalFormatting sqref="C5:C28 C30:C50">
    <cfRule type="expression" dxfId="297" priority="53">
      <formula>WEEKDAY(E$1,2)=2</formula>
    </cfRule>
  </conditionalFormatting>
  <conditionalFormatting sqref="C48">
    <cfRule type="expression" dxfId="296" priority="52">
      <formula>WEEKDAY(E$1,2)=2</formula>
    </cfRule>
  </conditionalFormatting>
  <conditionalFormatting sqref="C50">
    <cfRule type="expression" dxfId="295" priority="51">
      <formula>WEEKDAY(E$1,2)=2</formula>
    </cfRule>
  </conditionalFormatting>
  <conditionalFormatting sqref="C47">
    <cfRule type="expression" dxfId="294" priority="50">
      <formula>WEEKDAY(E$1,2)=2</formula>
    </cfRule>
  </conditionalFormatting>
  <conditionalFormatting sqref="C49">
    <cfRule type="expression" dxfId="293" priority="49">
      <formula>WEEKDAY(E$1,2)=2</formula>
    </cfRule>
  </conditionalFormatting>
  <conditionalFormatting sqref="C48">
    <cfRule type="expression" dxfId="292" priority="48">
      <formula>WEEKDAY(E$1,2)=2</formula>
    </cfRule>
  </conditionalFormatting>
  <conditionalFormatting sqref="C49">
    <cfRule type="expression" dxfId="291" priority="47">
      <formula>WEEKDAY(E$1,2)=2</formula>
    </cfRule>
  </conditionalFormatting>
  <conditionalFormatting sqref="C29">
    <cfRule type="expression" dxfId="290" priority="46">
      <formula>WEEKDAY(E$1,2)=2</formula>
    </cfRule>
  </conditionalFormatting>
  <conditionalFormatting sqref="AG2:AH3">
    <cfRule type="containsText" dxfId="289" priority="35" operator="containsText" text="CF">
      <formula>NOT(ISERROR(SEARCH("CF",#REF!)))</formula>
    </cfRule>
    <cfRule type="containsText" dxfId="288" priority="36" operator="containsText" text="RC">
      <formula>NOT(ISERROR(SEARCH("RC",#REF!)))</formula>
    </cfRule>
    <cfRule type="containsText" dxfId="287" priority="37" operator="containsText" text="RTT">
      <formula>NOT(ISERROR(SEARCH("RTT",#REF!)))</formula>
    </cfRule>
    <cfRule type="containsText" dxfId="286" priority="38" operator="containsText" text="RF">
      <formula>NOT(ISERROR(SEARCH("RF",#REF!)))</formula>
    </cfRule>
    <cfRule type="containsText" dxfId="285" priority="39" operator="containsText" text="FR">
      <formula>NOT(ISERROR(SEARCH("FR",#REF!)))</formula>
    </cfRule>
    <cfRule type="containsText" dxfId="284" priority="40" operator="containsText" text="HS">
      <formula>NOT(ISERROR(SEARCH("HS",#REF!)))</formula>
    </cfRule>
    <cfRule type="containsText" dxfId="283" priority="41" operator="containsText" text="CA">
      <formula>NOT(ISERROR(SEARCH("CA",#REF!)))</formula>
    </cfRule>
    <cfRule type="containsText" dxfId="282" priority="42" operator="containsText" text="RH">
      <formula>NOT(ISERROR(SEARCH("RH",#REF!)))</formula>
    </cfRule>
  </conditionalFormatting>
  <conditionalFormatting sqref="AG2:AH3">
    <cfRule type="containsText" dxfId="281" priority="34" operator="containsText" text="JDF">
      <formula>NOT(ISERROR(SEARCH("JDF",#REF!)))</formula>
    </cfRule>
  </conditionalFormatting>
  <conditionalFormatting sqref="AG2:AH3">
    <cfRule type="expression" dxfId="280" priority="44">
      <formula>WEEKDAY(#REF!,2)=2</formula>
    </cfRule>
  </conditionalFormatting>
  <conditionalFormatting sqref="AH2:AH3">
    <cfRule type="expression" dxfId="279" priority="45">
      <formula>WEEKDAY(#REF!,2)=7</formula>
    </cfRule>
  </conditionalFormatting>
  <conditionalFormatting sqref="AJ5:AJ50">
    <cfRule type="cellIs" dxfId="278" priority="12" operator="lessThan">
      <formula>0</formula>
    </cfRule>
  </conditionalFormatting>
  <conditionalFormatting sqref="AL5">
    <cfRule type="cellIs" dxfId="277" priority="11" operator="lessThan">
      <formula>0</formula>
    </cfRule>
  </conditionalFormatting>
  <conditionalFormatting sqref="AL6:AL50">
    <cfRule type="cellIs" dxfId="276" priority="10" operator="lessThan">
      <formula>0</formula>
    </cfRule>
  </conditionalFormatting>
  <conditionalFormatting sqref="AG2:AG3">
    <cfRule type="expression" dxfId="275" priority="10363">
      <formula>WEEKDAY(#REF!,2)=7</formula>
    </cfRule>
  </conditionalFormatting>
  <conditionalFormatting sqref="AH2">
    <cfRule type="duplicateValues" dxfId="274" priority="10382"/>
  </conditionalFormatting>
  <conditionalFormatting sqref="D82:U82">
    <cfRule type="containsText" dxfId="273" priority="1" operator="containsText" text="CF">
      <formula>NOT(ISERROR(SEARCH("CF",#REF!)))</formula>
    </cfRule>
    <cfRule type="containsText" dxfId="272" priority="2" operator="containsText" text="RC">
      <formula>NOT(ISERROR(SEARCH("RC",#REF!)))</formula>
    </cfRule>
    <cfRule type="containsText" dxfId="271" priority="3" operator="containsText" text="RTT">
      <formula>NOT(ISERROR(SEARCH("RTT",#REF!)))</formula>
    </cfRule>
    <cfRule type="containsText" dxfId="270" priority="4" operator="containsText" text="RF">
      <formula>NOT(ISERROR(SEARCH("RF",#REF!)))</formula>
    </cfRule>
    <cfRule type="containsText" dxfId="269" priority="5" operator="containsText" text="FR">
      <formula>NOT(ISERROR(SEARCH("FR",#REF!)))</formula>
    </cfRule>
    <cfRule type="containsText" dxfId="268" priority="6" operator="containsText" text="HS">
      <formula>NOT(ISERROR(SEARCH("HS",#REF!)))</formula>
    </cfRule>
    <cfRule type="containsText" dxfId="267" priority="7" operator="containsText" text="CA">
      <formula>NOT(ISERROR(SEARCH("CA",#REF!)))</formula>
    </cfRule>
    <cfRule type="containsText" dxfId="266" priority="8" operator="containsText" text="RH">
      <formula>NOT(ISERROR(SEARCH("RH",#REF!)))</formula>
    </cfRule>
  </conditionalFormatting>
  <conditionalFormatting sqref="D82:U82">
    <cfRule type="containsText" dxfId="265" priority="9" operator="containsText" text="JDF">
      <formula>NOT(ISERROR(SEARCH("JDF",#REF!)))</formula>
    </cfRule>
  </conditionalFormatting>
  <printOptions horizontalCentered="1" verticalCentered="1"/>
  <pageMargins left="0.11811023622047245" right="0.11811023622047245" top="0.35433070866141736" bottom="0.15748031496062992" header="0.31496062992125984" footer="0.31496062992125984"/>
  <pageSetup paperSize="8" scale="145" fitToWidth="0" orientation="landscape" r:id="rId1"/>
  <headerFooter scaleWithDoc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4817" r:id="rId4" name="Button 1">
              <controlPr defaultSize="0" print="0" autoFill="0" autoPict="0" macro="[0]!Doublons">
                <anchor moveWithCells="1" sizeWithCells="1">
                  <from>
                    <xdr:col>9</xdr:col>
                    <xdr:colOff>123825</xdr:colOff>
                    <xdr:row>0</xdr:row>
                    <xdr:rowOff>0</xdr:rowOff>
                  </from>
                  <to>
                    <xdr:col>20</xdr:col>
                    <xdr:colOff>9525</xdr:colOff>
                    <xdr:row>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18" r:id="rId5" name="Button 2">
              <controlPr defaultSize="0" print="0" autoFill="0" autoPict="0" macro="[0]!Bouton7_Cliquer">
                <anchor moveWithCells="1" sizeWithCells="1">
                  <from>
                    <xdr:col>3</xdr:col>
                    <xdr:colOff>0</xdr:colOff>
                    <xdr:row>0</xdr:row>
                    <xdr:rowOff>28575</xdr:rowOff>
                  </from>
                  <to>
                    <xdr:col>9</xdr:col>
                    <xdr:colOff>133350</xdr:colOff>
                    <xdr:row>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19" r:id="rId6" name="Button 3">
              <controlPr defaultSize="0" print="0" autoFill="0" autoPict="0" macro="[0]!Bouton8_Cliquer">
                <anchor moveWithCells="1" sizeWithCells="1">
                  <from>
                    <xdr:col>26</xdr:col>
                    <xdr:colOff>76200</xdr:colOff>
                    <xdr:row>0</xdr:row>
                    <xdr:rowOff>0</xdr:rowOff>
                  </from>
                  <to>
                    <xdr:col>31</xdr:col>
                    <xdr:colOff>285750</xdr:colOff>
                    <xdr:row>0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0" r:id="rId7" name="Button 4">
              <controlPr defaultSize="0" print="0" autoFill="0" autoPict="0" macro="[0]!Bouton9_Cliquer">
                <anchor moveWithCells="1" sizeWithCells="1">
                  <from>
                    <xdr:col>20</xdr:col>
                    <xdr:colOff>47625</xdr:colOff>
                    <xdr:row>0</xdr:row>
                    <xdr:rowOff>0</xdr:rowOff>
                  </from>
                  <to>
                    <xdr:col>26</xdr:col>
                    <xdr:colOff>66675</xdr:colOff>
                    <xdr:row>0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/>
  <dimension ref="A1:AAI89"/>
  <sheetViews>
    <sheetView zoomScaleNormal="100" workbookViewId="0">
      <selection activeCell="A26" sqref="A26:A29"/>
    </sheetView>
  </sheetViews>
  <sheetFormatPr baseColWidth="10" defaultRowHeight="15" x14ac:dyDescent="0.25"/>
  <cols>
    <col min="1" max="1" width="26.85546875" customWidth="1"/>
    <col min="2" max="2" width="3.7109375" customWidth="1"/>
    <col min="3" max="3" width="18.140625" customWidth="1"/>
    <col min="4" max="4" width="4.28515625" customWidth="1"/>
    <col min="5" max="5" width="4.85546875" customWidth="1"/>
    <col min="6" max="6" width="3.42578125" customWidth="1"/>
    <col min="7" max="7" width="4.42578125" customWidth="1"/>
    <col min="8" max="8" width="5.140625" style="1" customWidth="1"/>
    <col min="9" max="9" width="3.42578125" style="1" customWidth="1"/>
    <col min="10" max="10" width="4.28515625" customWidth="1"/>
    <col min="11" max="11" width="4.140625" customWidth="1"/>
    <col min="12" max="13" width="3.42578125" customWidth="1"/>
    <col min="14" max="14" width="4.42578125" customWidth="1"/>
    <col min="15" max="15" width="4.85546875" style="1" customWidth="1"/>
    <col min="16" max="16" width="3.42578125" style="1" customWidth="1"/>
    <col min="17" max="17" width="4.85546875" customWidth="1"/>
    <col min="18" max="18" width="4" customWidth="1"/>
    <col min="19" max="20" width="3.42578125" customWidth="1"/>
    <col min="21" max="21" width="5.28515625" customWidth="1"/>
    <col min="22" max="22" width="4.85546875" style="1" customWidth="1"/>
    <col min="23" max="23" width="3.42578125" style="1" customWidth="1"/>
    <col min="24" max="24" width="4.42578125" customWidth="1"/>
    <col min="25" max="25" width="4.28515625" customWidth="1"/>
    <col min="26" max="27" width="3.42578125" customWidth="1"/>
    <col min="28" max="28" width="4.28515625" customWidth="1"/>
    <col min="29" max="29" width="4.28515625" style="1" customWidth="1"/>
    <col min="30" max="30" width="3.42578125" style="1" customWidth="1"/>
    <col min="31" max="33" width="4.42578125" customWidth="1"/>
    <col min="34" max="34" width="5.42578125" customWidth="1"/>
    <col min="35" max="35" width="2" style="6" customWidth="1"/>
    <col min="36" max="39" width="7.42578125" customWidth="1"/>
    <col min="40" max="40" width="2.140625" customWidth="1"/>
    <col min="41" max="51" width="7.42578125" customWidth="1"/>
    <col min="52" max="52" width="11.42578125" customWidth="1"/>
    <col min="53" max="63" width="7.42578125" customWidth="1"/>
  </cols>
  <sheetData>
    <row r="1" spans="1:711" ht="32.25" customHeight="1" thickBot="1" x14ac:dyDescent="0.3">
      <c r="A1" s="288" t="s">
        <v>77</v>
      </c>
      <c r="B1" s="289"/>
      <c r="C1" s="290"/>
      <c r="AJ1" s="125" t="s">
        <v>87</v>
      </c>
      <c r="AK1" s="100"/>
      <c r="AL1" s="100"/>
      <c r="AM1" s="102"/>
      <c r="AN1" s="254"/>
      <c r="AO1" s="259" t="s">
        <v>88</v>
      </c>
      <c r="AP1" s="260"/>
      <c r="AQ1" s="260"/>
      <c r="AR1" s="260"/>
      <c r="AS1" s="260"/>
      <c r="AT1" s="260"/>
      <c r="AU1" s="260"/>
      <c r="AV1" s="260"/>
      <c r="AW1" s="260"/>
      <c r="AX1" s="260"/>
      <c r="AY1" s="260"/>
      <c r="AZ1" s="260"/>
      <c r="BA1" s="260"/>
      <c r="BB1" s="260"/>
      <c r="BC1" s="261"/>
    </row>
    <row r="2" spans="1:711" ht="15" customHeight="1" thickBot="1" x14ac:dyDescent="0.3">
      <c r="A2" s="265" t="s">
        <v>34</v>
      </c>
      <c r="B2" s="267"/>
      <c r="C2" s="269">
        <v>44166</v>
      </c>
      <c r="D2" s="53">
        <f>C2</f>
        <v>44166</v>
      </c>
      <c r="E2" s="54">
        <f>D2+1</f>
        <v>44167</v>
      </c>
      <c r="F2" s="54">
        <f t="shared" ref="F2:AH2" si="0">E2+1</f>
        <v>44168</v>
      </c>
      <c r="G2" s="54">
        <f t="shared" si="0"/>
        <v>44169</v>
      </c>
      <c r="H2" s="54">
        <f t="shared" si="0"/>
        <v>44170</v>
      </c>
      <c r="I2" s="54">
        <f t="shared" si="0"/>
        <v>44171</v>
      </c>
      <c r="J2" s="54">
        <f t="shared" si="0"/>
        <v>44172</v>
      </c>
      <c r="K2" s="54">
        <f t="shared" si="0"/>
        <v>44173</v>
      </c>
      <c r="L2" s="54">
        <f t="shared" si="0"/>
        <v>44174</v>
      </c>
      <c r="M2" s="54">
        <f t="shared" si="0"/>
        <v>44175</v>
      </c>
      <c r="N2" s="54">
        <f t="shared" si="0"/>
        <v>44176</v>
      </c>
      <c r="O2" s="54">
        <f t="shared" si="0"/>
        <v>44177</v>
      </c>
      <c r="P2" s="54">
        <f t="shared" si="0"/>
        <v>44178</v>
      </c>
      <c r="Q2" s="54">
        <f t="shared" si="0"/>
        <v>44179</v>
      </c>
      <c r="R2" s="54">
        <f t="shared" si="0"/>
        <v>44180</v>
      </c>
      <c r="S2" s="54">
        <f t="shared" si="0"/>
        <v>44181</v>
      </c>
      <c r="T2" s="54">
        <f t="shared" si="0"/>
        <v>44182</v>
      </c>
      <c r="U2" s="54">
        <f t="shared" si="0"/>
        <v>44183</v>
      </c>
      <c r="V2" s="54">
        <f t="shared" si="0"/>
        <v>44184</v>
      </c>
      <c r="W2" s="54">
        <f t="shared" si="0"/>
        <v>44185</v>
      </c>
      <c r="X2" s="54">
        <f t="shared" si="0"/>
        <v>44186</v>
      </c>
      <c r="Y2" s="54">
        <f t="shared" si="0"/>
        <v>44187</v>
      </c>
      <c r="Z2" s="54">
        <f t="shared" si="0"/>
        <v>44188</v>
      </c>
      <c r="AA2" s="54">
        <f t="shared" si="0"/>
        <v>44189</v>
      </c>
      <c r="AB2" s="104">
        <f t="shared" si="0"/>
        <v>44190</v>
      </c>
      <c r="AC2" s="54">
        <f t="shared" si="0"/>
        <v>44191</v>
      </c>
      <c r="AD2" s="54">
        <f t="shared" si="0"/>
        <v>44192</v>
      </c>
      <c r="AE2" s="54">
        <f t="shared" si="0"/>
        <v>44193</v>
      </c>
      <c r="AF2" s="54">
        <f t="shared" si="0"/>
        <v>44194</v>
      </c>
      <c r="AG2" s="54">
        <f t="shared" si="0"/>
        <v>44195</v>
      </c>
      <c r="AH2" s="176">
        <f t="shared" si="0"/>
        <v>44196</v>
      </c>
      <c r="AI2" s="126"/>
      <c r="AJ2" s="66" t="s">
        <v>55</v>
      </c>
      <c r="AK2" s="70" t="s">
        <v>70</v>
      </c>
      <c r="AL2" s="71" t="s">
        <v>57</v>
      </c>
      <c r="AM2" s="72" t="s">
        <v>58</v>
      </c>
      <c r="AN2" s="255"/>
      <c r="AO2" s="103" t="s">
        <v>82</v>
      </c>
      <c r="AP2" s="97" t="s">
        <v>83</v>
      </c>
      <c r="AQ2" s="97" t="s">
        <v>59</v>
      </c>
      <c r="AR2" s="98" t="s">
        <v>60</v>
      </c>
      <c r="AS2" s="66" t="s">
        <v>84</v>
      </c>
      <c r="AT2" s="99" t="s">
        <v>85</v>
      </c>
      <c r="AU2" s="99" t="s">
        <v>61</v>
      </c>
      <c r="AV2" s="73" t="s">
        <v>62</v>
      </c>
      <c r="AW2" s="99" t="s">
        <v>86</v>
      </c>
      <c r="AX2" s="74" t="s">
        <v>63</v>
      </c>
      <c r="AY2" s="70" t="s">
        <v>64</v>
      </c>
      <c r="AZ2" s="87" t="s">
        <v>81</v>
      </c>
      <c r="BA2" s="84" t="s">
        <v>80</v>
      </c>
      <c r="BB2" s="82" t="s">
        <v>66</v>
      </c>
      <c r="BC2" s="72" t="s">
        <v>67</v>
      </c>
      <c r="AAH2" s="69"/>
      <c r="AAI2">
        <v>1</v>
      </c>
    </row>
    <row r="3" spans="1:711" ht="11.25" customHeight="1" thickBot="1" x14ac:dyDescent="0.3">
      <c r="A3" s="266"/>
      <c r="B3" s="268"/>
      <c r="C3" s="270"/>
      <c r="D3" s="129">
        <f>C2</f>
        <v>44166</v>
      </c>
      <c r="E3" s="52">
        <f>C2+1</f>
        <v>44167</v>
      </c>
      <c r="F3" s="52">
        <f>E2+1</f>
        <v>44168</v>
      </c>
      <c r="G3" s="62">
        <f>F2+1</f>
        <v>44169</v>
      </c>
      <c r="H3" s="62">
        <f>G2+1</f>
        <v>44170</v>
      </c>
      <c r="I3" s="52">
        <f t="shared" ref="I3:AH3" si="1">H2+1</f>
        <v>44171</v>
      </c>
      <c r="J3" s="52">
        <f t="shared" si="1"/>
        <v>44172</v>
      </c>
      <c r="K3" s="52">
        <f t="shared" si="1"/>
        <v>44173</v>
      </c>
      <c r="L3" s="52">
        <f t="shared" si="1"/>
        <v>44174</v>
      </c>
      <c r="M3" s="52">
        <f t="shared" si="1"/>
        <v>44175</v>
      </c>
      <c r="N3" s="52">
        <f t="shared" si="1"/>
        <v>44176</v>
      </c>
      <c r="O3" s="52">
        <f t="shared" si="1"/>
        <v>44177</v>
      </c>
      <c r="P3" s="52">
        <f t="shared" si="1"/>
        <v>44178</v>
      </c>
      <c r="Q3" s="52">
        <f t="shared" si="1"/>
        <v>44179</v>
      </c>
      <c r="R3" s="52">
        <f t="shared" si="1"/>
        <v>44180</v>
      </c>
      <c r="S3" s="52">
        <f t="shared" si="1"/>
        <v>44181</v>
      </c>
      <c r="T3" s="52">
        <f t="shared" si="1"/>
        <v>44182</v>
      </c>
      <c r="U3" s="52">
        <f t="shared" si="1"/>
        <v>44183</v>
      </c>
      <c r="V3" s="52">
        <f t="shared" si="1"/>
        <v>44184</v>
      </c>
      <c r="W3" s="52">
        <f t="shared" si="1"/>
        <v>44185</v>
      </c>
      <c r="X3" s="52">
        <f t="shared" si="1"/>
        <v>44186</v>
      </c>
      <c r="Y3" s="52">
        <f t="shared" si="1"/>
        <v>44187</v>
      </c>
      <c r="Z3" s="52">
        <f t="shared" si="1"/>
        <v>44188</v>
      </c>
      <c r="AA3" s="52">
        <f t="shared" si="1"/>
        <v>44189</v>
      </c>
      <c r="AB3" s="105">
        <f t="shared" si="1"/>
        <v>44190</v>
      </c>
      <c r="AC3" s="52">
        <f t="shared" si="1"/>
        <v>44191</v>
      </c>
      <c r="AD3" s="52">
        <f t="shared" si="1"/>
        <v>44192</v>
      </c>
      <c r="AE3" s="52">
        <f t="shared" si="1"/>
        <v>44193</v>
      </c>
      <c r="AF3" s="62">
        <f t="shared" si="1"/>
        <v>44194</v>
      </c>
      <c r="AG3" s="52">
        <f t="shared" si="1"/>
        <v>44195</v>
      </c>
      <c r="AH3" s="177">
        <f t="shared" si="1"/>
        <v>44196</v>
      </c>
      <c r="AI3" s="127"/>
      <c r="AJ3" s="312" t="s">
        <v>69</v>
      </c>
      <c r="AK3" s="313"/>
      <c r="AL3" s="244" t="s">
        <v>54</v>
      </c>
      <c r="AM3" s="245"/>
      <c r="AN3" s="256"/>
      <c r="AO3" s="247" t="s">
        <v>71</v>
      </c>
      <c r="AP3" s="247"/>
      <c r="AQ3" s="247"/>
      <c r="AR3" s="247"/>
      <c r="AS3" s="251" t="s">
        <v>72</v>
      </c>
      <c r="AT3" s="252"/>
      <c r="AU3" s="252"/>
      <c r="AV3" s="253"/>
      <c r="AW3" s="251" t="s">
        <v>65</v>
      </c>
      <c r="AX3" s="252"/>
      <c r="AY3" s="253"/>
      <c r="AZ3" s="244" t="s">
        <v>68</v>
      </c>
      <c r="BA3" s="246"/>
      <c r="BB3" s="246"/>
      <c r="BC3" s="245"/>
    </row>
    <row r="4" spans="1:711" s="186" customFormat="1" ht="11.25" customHeight="1" thickBot="1" x14ac:dyDescent="0.3">
      <c r="A4" s="3"/>
      <c r="B4" s="3"/>
      <c r="C4" s="2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190" t="s">
        <v>91</v>
      </c>
      <c r="AC4" s="4"/>
      <c r="AD4" s="195"/>
      <c r="AE4" s="184"/>
      <c r="AF4" s="184"/>
      <c r="AG4" s="184"/>
      <c r="AH4" s="184"/>
      <c r="AI4" s="4"/>
      <c r="AJ4" s="314" t="s">
        <v>89</v>
      </c>
      <c r="AK4" s="315"/>
      <c r="AL4" s="315"/>
      <c r="AM4" s="316"/>
      <c r="AN4" s="185"/>
      <c r="AO4" s="314" t="s">
        <v>89</v>
      </c>
      <c r="AP4" s="315"/>
      <c r="AQ4" s="315"/>
      <c r="AR4" s="316"/>
      <c r="AS4" s="314" t="s">
        <v>89</v>
      </c>
      <c r="AT4" s="315"/>
      <c r="AU4" s="315"/>
      <c r="AV4" s="316"/>
      <c r="AW4" s="317" t="s">
        <v>89</v>
      </c>
      <c r="AX4" s="318"/>
      <c r="AY4" s="319"/>
      <c r="AZ4" s="314" t="s">
        <v>89</v>
      </c>
      <c r="BA4" s="315"/>
      <c r="BB4" s="315"/>
      <c r="BC4" s="316"/>
    </row>
    <row r="5" spans="1:711" ht="12" customHeight="1" x14ac:dyDescent="0.25">
      <c r="A5" s="25" t="s">
        <v>53</v>
      </c>
      <c r="B5" s="131">
        <v>1</v>
      </c>
      <c r="C5" s="140"/>
      <c r="D5" s="141">
        <v>1</v>
      </c>
      <c r="E5" s="141">
        <v>1</v>
      </c>
      <c r="F5" s="141">
        <v>1</v>
      </c>
      <c r="G5" s="141">
        <v>1</v>
      </c>
      <c r="H5" s="141" t="s">
        <v>56</v>
      </c>
      <c r="I5" s="141" t="s">
        <v>56</v>
      </c>
      <c r="J5" s="141">
        <v>1</v>
      </c>
      <c r="K5" s="141">
        <v>1</v>
      </c>
      <c r="L5" s="141">
        <v>1</v>
      </c>
      <c r="M5" s="141">
        <v>1</v>
      </c>
      <c r="N5" s="141">
        <v>1</v>
      </c>
      <c r="O5" s="141" t="s">
        <v>56</v>
      </c>
      <c r="P5" s="141" t="s">
        <v>56</v>
      </c>
      <c r="Q5" s="141">
        <v>1</v>
      </c>
      <c r="R5" s="141">
        <v>1</v>
      </c>
      <c r="S5" s="141">
        <v>1</v>
      </c>
      <c r="T5" s="141">
        <v>1</v>
      </c>
      <c r="U5" s="141">
        <v>1</v>
      </c>
      <c r="V5" s="141" t="s">
        <v>56</v>
      </c>
      <c r="W5" s="141" t="s">
        <v>56</v>
      </c>
      <c r="X5" s="141">
        <v>1</v>
      </c>
      <c r="Y5" s="141">
        <v>1</v>
      </c>
      <c r="Z5" s="141">
        <v>1</v>
      </c>
      <c r="AA5" s="141">
        <v>1</v>
      </c>
      <c r="AB5" s="189"/>
      <c r="AC5" s="141" t="s">
        <v>56</v>
      </c>
      <c r="AD5" s="141" t="s">
        <v>56</v>
      </c>
      <c r="AE5" s="141">
        <v>1</v>
      </c>
      <c r="AF5" s="141">
        <v>1</v>
      </c>
      <c r="AG5" s="141">
        <v>1</v>
      </c>
      <c r="AH5" s="141">
        <v>1</v>
      </c>
      <c r="AI5" s="123"/>
      <c r="AJ5" s="187">
        <f>COUNTIF(D5:AH5,"RTT")+'Nov 2020'!AI5</f>
        <v>0</v>
      </c>
      <c r="AK5" s="188">
        <f>15 -(AJ5)</f>
        <v>15</v>
      </c>
      <c r="AL5" s="71">
        <f>COUNTIF(D5:AH5,"CA")+'Nov 2020'!AK5</f>
        <v>0</v>
      </c>
      <c r="AM5" s="72">
        <f>25 -(AL5)</f>
        <v>25</v>
      </c>
      <c r="AN5" s="309"/>
      <c r="AO5" s="71"/>
      <c r="AP5" s="82"/>
      <c r="AQ5" s="82">
        <f>COUNTIF(E5:AF5,"HS")</f>
        <v>0</v>
      </c>
      <c r="AR5" s="94"/>
      <c r="AS5" s="75"/>
      <c r="AT5" s="76"/>
      <c r="AU5" s="76">
        <f>COUNTIF(G5:AH5,"jdf")</f>
        <v>0</v>
      </c>
      <c r="AV5" s="89"/>
      <c r="AW5" s="157">
        <f ca="1">jaunesNum(B5:AH5)</f>
        <v>1</v>
      </c>
      <c r="AX5" s="120">
        <f>COUNTIF(G5:AJ5,"RF")+'Nov 2020'!AW5</f>
        <v>0</v>
      </c>
      <c r="AY5" s="161">
        <f ca="1">AW5-(AX5)</f>
        <v>1</v>
      </c>
      <c r="AZ5" s="71"/>
      <c r="BA5" s="82">
        <f>(AZ5&gt;2)*1</f>
        <v>0</v>
      </c>
      <c r="BB5" s="82">
        <f>COUNTIF(K5:AL5,"FR")</f>
        <v>0</v>
      </c>
      <c r="BC5" s="72">
        <f>BB5-BA5</f>
        <v>0</v>
      </c>
    </row>
    <row r="6" spans="1:711" ht="12" customHeight="1" x14ac:dyDescent="0.25">
      <c r="A6" s="26" t="s">
        <v>35</v>
      </c>
      <c r="B6" s="132">
        <v>2</v>
      </c>
      <c r="C6" s="143"/>
      <c r="D6" s="39">
        <v>2</v>
      </c>
      <c r="E6" s="39">
        <v>2</v>
      </c>
      <c r="F6" s="39">
        <v>2</v>
      </c>
      <c r="G6" s="39">
        <v>2</v>
      </c>
      <c r="H6" s="39" t="s">
        <v>56</v>
      </c>
      <c r="I6" s="39" t="s">
        <v>56</v>
      </c>
      <c r="J6" s="39">
        <v>2</v>
      </c>
      <c r="K6" s="39">
        <v>2</v>
      </c>
      <c r="L6" s="39">
        <v>2</v>
      </c>
      <c r="M6" s="39">
        <v>2</v>
      </c>
      <c r="N6" s="39">
        <v>2</v>
      </c>
      <c r="O6" s="39" t="s">
        <v>56</v>
      </c>
      <c r="P6" s="39" t="s">
        <v>56</v>
      </c>
      <c r="Q6" s="39">
        <v>2</v>
      </c>
      <c r="R6" s="39">
        <v>2</v>
      </c>
      <c r="S6" s="39">
        <v>2</v>
      </c>
      <c r="T6" s="39">
        <v>2</v>
      </c>
      <c r="U6" s="39">
        <v>2</v>
      </c>
      <c r="V6" s="39" t="s">
        <v>56</v>
      </c>
      <c r="W6" s="39" t="s">
        <v>56</v>
      </c>
      <c r="X6" s="39">
        <v>2</v>
      </c>
      <c r="Y6" s="39">
        <v>2</v>
      </c>
      <c r="Z6" s="39">
        <v>2</v>
      </c>
      <c r="AA6" s="39">
        <v>2</v>
      </c>
      <c r="AB6" s="119"/>
      <c r="AC6" s="39" t="s">
        <v>56</v>
      </c>
      <c r="AD6" s="39" t="s">
        <v>56</v>
      </c>
      <c r="AE6" s="39">
        <v>2</v>
      </c>
      <c r="AF6" s="39">
        <v>2</v>
      </c>
      <c r="AG6" s="39">
        <v>2</v>
      </c>
      <c r="AH6" s="39">
        <v>2</v>
      </c>
      <c r="AI6" s="123"/>
      <c r="AJ6" s="187">
        <f>COUNTIF(D6:AH6,"RTT")+'Nov 2020'!AI6</f>
        <v>0</v>
      </c>
      <c r="AK6" s="178">
        <f>15 -(AJ6)</f>
        <v>15</v>
      </c>
      <c r="AL6" s="92">
        <f>COUNTIF(D6:AH6,"CA")+'Nov 2020'!AK6</f>
        <v>0</v>
      </c>
      <c r="AM6" s="167">
        <f>25 -(AL6)</f>
        <v>25</v>
      </c>
      <c r="AN6" s="310"/>
      <c r="AO6" s="92"/>
      <c r="AP6" s="81"/>
      <c r="AQ6" s="81">
        <f>COUNTIF(E6:AF6,"HS")</f>
        <v>0</v>
      </c>
      <c r="AR6" s="95"/>
      <c r="AS6" s="77"/>
      <c r="AT6" s="64"/>
      <c r="AU6" s="64">
        <f>COUNTIF(G6:AH6,"jdf")</f>
        <v>0</v>
      </c>
      <c r="AV6" s="90"/>
      <c r="AW6" s="118">
        <f ca="1">jaunesNum(B6:AH6)</f>
        <v>1</v>
      </c>
      <c r="AX6" s="120">
        <f>COUNTIF(G6:AJ6,"RF")+'Nov 2020'!AW6</f>
        <v>0</v>
      </c>
      <c r="AY6" s="162">
        <f ca="1">AW6-(AX6)</f>
        <v>1</v>
      </c>
      <c r="AZ6" s="92"/>
      <c r="BA6" s="81"/>
      <c r="BB6" s="81">
        <f>COUNTIF(K6:AL6,"FR")</f>
        <v>0</v>
      </c>
      <c r="BC6" s="167"/>
    </row>
    <row r="7" spans="1:711" ht="14.25" customHeight="1" x14ac:dyDescent="0.25">
      <c r="A7" s="27"/>
      <c r="B7" s="42"/>
      <c r="C7" s="145"/>
      <c r="D7" s="39" t="str">
        <f t="shared" ref="D7" si="2">IF(OR(WEEKDAY(D3,2)=6,WEEKDAY(D3,2)=7),"RH","")</f>
        <v/>
      </c>
      <c r="E7" s="39" t="str">
        <f t="shared" ref="E7:AG7" si="3">IF(OR(WEEKDAY(E3,2)=6,WEEKDAY(E3,2)=7),"RH","")</f>
        <v/>
      </c>
      <c r="F7" s="39" t="str">
        <f t="shared" si="3"/>
        <v/>
      </c>
      <c r="G7" s="39" t="str">
        <f t="shared" si="3"/>
        <v/>
      </c>
      <c r="H7" s="39" t="str">
        <f t="shared" ref="H7:K7" si="4">IF(OR(WEEKDAY(H3,2)=6,WEEKDAY(H3,2)=7),"RH","")</f>
        <v>RH</v>
      </c>
      <c r="I7" s="39" t="str">
        <f t="shared" si="4"/>
        <v>RH</v>
      </c>
      <c r="J7" s="39" t="str">
        <f t="shared" si="4"/>
        <v/>
      </c>
      <c r="K7" s="39" t="str">
        <f t="shared" si="4"/>
        <v/>
      </c>
      <c r="L7" s="39" t="str">
        <f t="shared" si="3"/>
        <v/>
      </c>
      <c r="M7" s="39" t="str">
        <f t="shared" si="3"/>
        <v/>
      </c>
      <c r="N7" s="39" t="str">
        <f t="shared" si="3"/>
        <v/>
      </c>
      <c r="O7" s="39" t="str">
        <f t="shared" ref="O7:R7" si="5">IF(OR(WEEKDAY(O3,2)=6,WEEKDAY(O3,2)=7),"RH","")</f>
        <v>RH</v>
      </c>
      <c r="P7" s="39" t="str">
        <f t="shared" si="5"/>
        <v>RH</v>
      </c>
      <c r="Q7" s="39" t="str">
        <f t="shared" si="5"/>
        <v/>
      </c>
      <c r="R7" s="39" t="str">
        <f t="shared" si="5"/>
        <v/>
      </c>
      <c r="S7" s="39" t="str">
        <f t="shared" ref="S7" si="6">IF(OR(WEEKDAY(S3,2)=6,WEEKDAY(S3,2)=7),"RH","")</f>
        <v/>
      </c>
      <c r="T7" s="39" t="str">
        <f t="shared" si="3"/>
        <v/>
      </c>
      <c r="U7" s="39" t="str">
        <f t="shared" si="3"/>
        <v/>
      </c>
      <c r="V7" s="39" t="str">
        <f t="shared" ref="V7:Y7" si="7">IF(OR(WEEKDAY(V3,2)=6,WEEKDAY(V3,2)=7),"RH","")</f>
        <v>RH</v>
      </c>
      <c r="W7" s="39" t="str">
        <f t="shared" si="7"/>
        <v>RH</v>
      </c>
      <c r="X7" s="39" t="str">
        <f t="shared" si="7"/>
        <v/>
      </c>
      <c r="Y7" s="39" t="str">
        <f t="shared" si="7"/>
        <v/>
      </c>
      <c r="Z7" s="39" t="str">
        <f t="shared" si="3"/>
        <v/>
      </c>
      <c r="AA7" s="39" t="str">
        <f t="shared" si="3"/>
        <v/>
      </c>
      <c r="AB7" s="119"/>
      <c r="AC7" s="39" t="str">
        <f t="shared" si="3"/>
        <v>RH</v>
      </c>
      <c r="AD7" s="39" t="str">
        <f t="shared" si="3"/>
        <v>RH</v>
      </c>
      <c r="AE7" s="39" t="str">
        <f t="shared" ref="AE7:AF7" si="8">IF(OR(WEEKDAY(AE3,2)=6,WEEKDAY(AE3,2)=7),"RH","")</f>
        <v/>
      </c>
      <c r="AF7" s="39" t="str">
        <f t="shared" si="8"/>
        <v/>
      </c>
      <c r="AG7" s="39" t="str">
        <f t="shared" si="3"/>
        <v/>
      </c>
      <c r="AH7" s="39" t="str">
        <f t="shared" ref="AH7" si="9">IF(OR(WEEKDAY(AH3,2)=6,WEEKDAY(AH3,2)=7),"RH","")</f>
        <v/>
      </c>
      <c r="AI7" s="123"/>
      <c r="AJ7" s="187">
        <f>COUNTIF(D7:AH7,"RTT")+'Nov 2020'!AI7</f>
        <v>0</v>
      </c>
      <c r="AK7" s="178">
        <f t="shared" ref="AK7:AK50" si="10">15 -(AJ7)</f>
        <v>15</v>
      </c>
      <c r="AL7" s="92">
        <f>COUNTIF(D7:AH7,"CA")+'Nov 2020'!AK7</f>
        <v>0</v>
      </c>
      <c r="AM7" s="167">
        <f t="shared" ref="AM7:AM50" si="11">25 -(AL7)</f>
        <v>25</v>
      </c>
      <c r="AN7" s="310"/>
      <c r="AO7" s="92"/>
      <c r="AP7" s="81"/>
      <c r="AQ7" s="81">
        <f>COUNTIF(E7:AF7,"HS")</f>
        <v>0</v>
      </c>
      <c r="AR7" s="95"/>
      <c r="AS7" s="77"/>
      <c r="AT7" s="64"/>
      <c r="AU7" s="64">
        <f>COUNTIF(G7:AH7,"jdf")</f>
        <v>0</v>
      </c>
      <c r="AV7" s="90"/>
      <c r="AW7" s="118">
        <f t="shared" ref="AW7:AW50" ca="1" si="12">jaunesNum(B7:AH7)</f>
        <v>1</v>
      </c>
      <c r="AX7" s="120">
        <f>COUNTIF(G7:AJ7,"RF")+'Nov 2020'!AW7</f>
        <v>0</v>
      </c>
      <c r="AY7" s="162">
        <f t="shared" ref="AY7:AY50" ca="1" si="13">AW7-(AX7)</f>
        <v>1</v>
      </c>
      <c r="AZ7" s="92"/>
      <c r="BA7" s="81"/>
      <c r="BB7" s="81">
        <f>COUNTIF(K7:AL7,"FR")</f>
        <v>0</v>
      </c>
      <c r="BC7" s="167"/>
    </row>
    <row r="8" spans="1:711" ht="12" customHeight="1" x14ac:dyDescent="0.25">
      <c r="A8" s="28" t="s">
        <v>36</v>
      </c>
      <c r="B8" s="43">
        <v>3</v>
      </c>
      <c r="C8" s="145"/>
      <c r="D8" s="39">
        <v>3</v>
      </c>
      <c r="E8" s="39">
        <v>3</v>
      </c>
      <c r="F8" s="39">
        <v>3</v>
      </c>
      <c r="G8" s="39">
        <v>3</v>
      </c>
      <c r="H8" s="39" t="str">
        <f t="shared" ref="H8" si="14">IF(OR(WEEKDAY(H4,2)=6,WEEKDAY(H4,2)=7),"RH","")</f>
        <v>RH</v>
      </c>
      <c r="I8" s="39" t="s">
        <v>56</v>
      </c>
      <c r="J8" s="39">
        <v>3</v>
      </c>
      <c r="K8" s="39">
        <v>3</v>
      </c>
      <c r="L8" s="39">
        <v>3</v>
      </c>
      <c r="M8" s="39">
        <v>3</v>
      </c>
      <c r="N8" s="39">
        <v>3</v>
      </c>
      <c r="O8" s="39" t="str">
        <f t="shared" ref="O8" si="15">IF(OR(WEEKDAY(O4,2)=6,WEEKDAY(O4,2)=7),"RH","")</f>
        <v>RH</v>
      </c>
      <c r="P8" s="39" t="s">
        <v>56</v>
      </c>
      <c r="Q8" s="39">
        <v>3</v>
      </c>
      <c r="R8" s="39">
        <v>3</v>
      </c>
      <c r="S8" s="39">
        <v>3</v>
      </c>
      <c r="T8" s="39">
        <v>3</v>
      </c>
      <c r="U8" s="39">
        <v>3</v>
      </c>
      <c r="V8" s="39" t="str">
        <f t="shared" ref="V8" si="16">IF(OR(WEEKDAY(V4,2)=6,WEEKDAY(V4,2)=7),"RH","")</f>
        <v>RH</v>
      </c>
      <c r="W8" s="39" t="s">
        <v>56</v>
      </c>
      <c r="X8" s="39">
        <v>3</v>
      </c>
      <c r="Y8" s="39">
        <v>3</v>
      </c>
      <c r="Z8" s="39">
        <v>3</v>
      </c>
      <c r="AA8" s="39">
        <v>3</v>
      </c>
      <c r="AB8" s="119"/>
      <c r="AC8" s="39" t="str">
        <f t="shared" ref="AC8" si="17">IF(OR(WEEKDAY(AC4,2)=6,WEEKDAY(AC4,2)=7),"RH","")</f>
        <v>RH</v>
      </c>
      <c r="AD8" s="39" t="s">
        <v>56</v>
      </c>
      <c r="AE8" s="39">
        <v>3</v>
      </c>
      <c r="AF8" s="39">
        <v>3</v>
      </c>
      <c r="AG8" s="39">
        <v>3</v>
      </c>
      <c r="AH8" s="39">
        <v>3</v>
      </c>
      <c r="AI8" s="123"/>
      <c r="AJ8" s="187">
        <f>COUNTIF(D8:AH8,"RTT")+'Nov 2020'!AI8</f>
        <v>0</v>
      </c>
      <c r="AK8" s="178">
        <f t="shared" si="10"/>
        <v>15</v>
      </c>
      <c r="AL8" s="92">
        <f>COUNTIF(D8:AH8,"CA")+'Nov 2020'!AK8</f>
        <v>0</v>
      </c>
      <c r="AM8" s="167">
        <f t="shared" si="11"/>
        <v>25</v>
      </c>
      <c r="AN8" s="310"/>
      <c r="AO8" s="92"/>
      <c r="AP8" s="81"/>
      <c r="AQ8" s="81">
        <f>COUNTIF(E8:AF8,"HS")</f>
        <v>0</v>
      </c>
      <c r="AR8" s="95"/>
      <c r="AS8" s="77"/>
      <c r="AT8" s="64"/>
      <c r="AU8" s="64">
        <f>COUNTIF(G8:AH8,"jdf")</f>
        <v>0</v>
      </c>
      <c r="AV8" s="90"/>
      <c r="AW8" s="118">
        <f t="shared" ca="1" si="12"/>
        <v>1</v>
      </c>
      <c r="AX8" s="120">
        <f>COUNTIF(G8:AJ8,"RF")+'Nov 2020'!AW8</f>
        <v>0</v>
      </c>
      <c r="AY8" s="162">
        <f t="shared" ca="1" si="13"/>
        <v>1</v>
      </c>
      <c r="AZ8" s="92"/>
      <c r="BA8" s="81"/>
      <c r="BB8" s="81">
        <f>COUNTIF(K8:AL8,"FR")</f>
        <v>0</v>
      </c>
      <c r="BC8" s="167"/>
    </row>
    <row r="9" spans="1:711" ht="12" customHeight="1" thickBot="1" x14ac:dyDescent="0.3">
      <c r="A9" s="29" t="s">
        <v>52</v>
      </c>
      <c r="B9" s="43">
        <v>4</v>
      </c>
      <c r="C9" s="145"/>
      <c r="D9" s="39">
        <v>4</v>
      </c>
      <c r="E9" s="39">
        <v>4</v>
      </c>
      <c r="F9" s="39">
        <v>4</v>
      </c>
      <c r="G9" s="39">
        <v>4</v>
      </c>
      <c r="H9" s="39" t="s">
        <v>56</v>
      </c>
      <c r="I9" s="39" t="s">
        <v>56</v>
      </c>
      <c r="J9" s="39">
        <v>4</v>
      </c>
      <c r="K9" s="39">
        <v>4</v>
      </c>
      <c r="L9" s="39">
        <v>4</v>
      </c>
      <c r="M9" s="39">
        <v>4</v>
      </c>
      <c r="N9" s="39">
        <v>4</v>
      </c>
      <c r="O9" s="39" t="s">
        <v>56</v>
      </c>
      <c r="P9" s="39" t="s">
        <v>56</v>
      </c>
      <c r="Q9" s="39">
        <v>4</v>
      </c>
      <c r="R9" s="39">
        <v>4</v>
      </c>
      <c r="S9" s="39">
        <v>4</v>
      </c>
      <c r="T9" s="39">
        <v>4</v>
      </c>
      <c r="U9" s="39">
        <v>4</v>
      </c>
      <c r="V9" s="39" t="s">
        <v>56</v>
      </c>
      <c r="W9" s="39" t="s">
        <v>56</v>
      </c>
      <c r="X9" s="39">
        <v>4</v>
      </c>
      <c r="Y9" s="39">
        <v>4</v>
      </c>
      <c r="Z9" s="39">
        <v>4</v>
      </c>
      <c r="AA9" s="39">
        <v>4</v>
      </c>
      <c r="AB9" s="119"/>
      <c r="AC9" s="39" t="s">
        <v>56</v>
      </c>
      <c r="AD9" s="39" t="s">
        <v>56</v>
      </c>
      <c r="AE9" s="39">
        <v>4</v>
      </c>
      <c r="AF9" s="39">
        <v>4</v>
      </c>
      <c r="AG9" s="39">
        <v>4</v>
      </c>
      <c r="AH9" s="39">
        <v>4</v>
      </c>
      <c r="AI9" s="123"/>
      <c r="AJ9" s="187">
        <f>COUNTIF(D9:AH9,"RTT")+'Nov 2020'!AI9</f>
        <v>0</v>
      </c>
      <c r="AK9" s="178">
        <f t="shared" si="10"/>
        <v>15</v>
      </c>
      <c r="AL9" s="92">
        <f>COUNTIF(D9:AH9,"CA")+'Nov 2020'!AK9</f>
        <v>0</v>
      </c>
      <c r="AM9" s="167">
        <f t="shared" si="11"/>
        <v>25</v>
      </c>
      <c r="AN9" s="310"/>
      <c r="AO9" s="92"/>
      <c r="AP9" s="81"/>
      <c r="AQ9" s="81">
        <f>COUNTIF(E9:AF9,"HS")</f>
        <v>0</v>
      </c>
      <c r="AR9" s="95"/>
      <c r="AS9" s="77"/>
      <c r="AT9" s="64"/>
      <c r="AU9" s="64">
        <f>COUNTIF(G9:AH9,"jdf")</f>
        <v>0</v>
      </c>
      <c r="AV9" s="90"/>
      <c r="AW9" s="118">
        <f t="shared" ca="1" si="12"/>
        <v>1</v>
      </c>
      <c r="AX9" s="120">
        <f>COUNTIF(G9:AJ9,"RF")+'Nov 2020'!AW9</f>
        <v>0</v>
      </c>
      <c r="AY9" s="162">
        <f t="shared" ca="1" si="13"/>
        <v>1</v>
      </c>
      <c r="AZ9" s="92"/>
      <c r="BA9" s="81"/>
      <c r="BB9" s="81">
        <f>COUNTIF(K9:AL9,"FR")</f>
        <v>0</v>
      </c>
      <c r="BC9" s="167"/>
    </row>
    <row r="10" spans="1:711" ht="2.25" customHeight="1" thickBot="1" x14ac:dyDescent="0.3">
      <c r="A10" s="12"/>
      <c r="B10" s="42"/>
      <c r="C10" s="146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119"/>
      <c r="AC10" s="39"/>
      <c r="AD10" s="39"/>
      <c r="AE10" s="39"/>
      <c r="AF10" s="39"/>
      <c r="AG10" s="39"/>
      <c r="AH10" s="39"/>
      <c r="AI10" s="123"/>
      <c r="AJ10" s="187">
        <f>COUNTIF(D10:AH10,"RTT")+'Nov 2020'!AI10</f>
        <v>0</v>
      </c>
      <c r="AK10" s="178"/>
      <c r="AL10" s="92">
        <f>COUNTIF(D10:AH10,"CA")+'Nov 2020'!AK10</f>
        <v>0</v>
      </c>
      <c r="AM10" s="167"/>
      <c r="AN10" s="310"/>
      <c r="AO10" s="92"/>
      <c r="AP10" s="81"/>
      <c r="AQ10" s="81"/>
      <c r="AR10" s="95"/>
      <c r="AS10" s="77"/>
      <c r="AT10" s="64"/>
      <c r="AU10" s="64"/>
      <c r="AV10" s="90"/>
      <c r="AW10" s="118"/>
      <c r="AX10" s="120">
        <f>COUNTIF(G10:AJ10,"RF")+'Nov 2020'!AW10</f>
        <v>0</v>
      </c>
      <c r="AY10" s="163"/>
      <c r="AZ10" s="92"/>
      <c r="BA10" s="81"/>
      <c r="BB10" s="81"/>
      <c r="BC10" s="167"/>
    </row>
    <row r="11" spans="1:711" s="1" customFormat="1" ht="12" customHeight="1" thickBot="1" x14ac:dyDescent="0.3">
      <c r="A11" s="30" t="s">
        <v>37</v>
      </c>
      <c r="B11" s="133">
        <v>5</v>
      </c>
      <c r="C11" s="147"/>
      <c r="D11" s="39">
        <v>5</v>
      </c>
      <c r="E11" s="39">
        <v>5</v>
      </c>
      <c r="F11" s="39">
        <v>5</v>
      </c>
      <c r="G11" s="39">
        <v>5</v>
      </c>
      <c r="H11" s="39" t="s">
        <v>56</v>
      </c>
      <c r="I11" s="39" t="s">
        <v>56</v>
      </c>
      <c r="J11" s="39">
        <v>5</v>
      </c>
      <c r="K11" s="39">
        <v>5</v>
      </c>
      <c r="L11" s="39">
        <v>5</v>
      </c>
      <c r="M11" s="39">
        <v>5</v>
      </c>
      <c r="N11" s="39">
        <v>5</v>
      </c>
      <c r="O11" s="39" t="s">
        <v>56</v>
      </c>
      <c r="P11" s="39" t="s">
        <v>56</v>
      </c>
      <c r="Q11" s="39">
        <v>5</v>
      </c>
      <c r="R11" s="39">
        <v>5</v>
      </c>
      <c r="S11" s="39">
        <v>5</v>
      </c>
      <c r="T11" s="39">
        <v>5</v>
      </c>
      <c r="U11" s="39">
        <v>5</v>
      </c>
      <c r="V11" s="39" t="s">
        <v>56</v>
      </c>
      <c r="W11" s="39" t="s">
        <v>56</v>
      </c>
      <c r="X11" s="39">
        <v>5</v>
      </c>
      <c r="Y11" s="39">
        <v>5</v>
      </c>
      <c r="Z11" s="39">
        <v>5</v>
      </c>
      <c r="AA11" s="39">
        <v>5</v>
      </c>
      <c r="AB11" s="119"/>
      <c r="AC11" s="39" t="s">
        <v>56</v>
      </c>
      <c r="AD11" s="39" t="s">
        <v>56</v>
      </c>
      <c r="AE11" s="39">
        <v>5</v>
      </c>
      <c r="AF11" s="39">
        <v>5</v>
      </c>
      <c r="AG11" s="39">
        <v>5</v>
      </c>
      <c r="AH11" s="39">
        <v>5</v>
      </c>
      <c r="AI11" s="123"/>
      <c r="AJ11" s="187">
        <f>COUNTIF(D11:AH11,"RTT")+'Nov 2020'!AI11</f>
        <v>0</v>
      </c>
      <c r="AK11" s="178">
        <f t="shared" si="10"/>
        <v>15</v>
      </c>
      <c r="AL11" s="92">
        <f>COUNTIF(D11:AH11,"CA")+'Nov 2020'!AK11</f>
        <v>0</v>
      </c>
      <c r="AM11" s="167">
        <f t="shared" si="11"/>
        <v>25</v>
      </c>
      <c r="AN11" s="310"/>
      <c r="AO11" s="92"/>
      <c r="AP11" s="81"/>
      <c r="AQ11" s="81">
        <f>COUNTIF(E11:AF11,"HS")</f>
        <v>0</v>
      </c>
      <c r="AR11" s="95"/>
      <c r="AS11" s="77"/>
      <c r="AT11" s="64"/>
      <c r="AU11" s="64">
        <f>COUNTIF(G11:AH11,"jdf")</f>
        <v>0</v>
      </c>
      <c r="AV11" s="90"/>
      <c r="AW11" s="118">
        <f ca="1">jaunesNum(B11:AH11)</f>
        <v>1</v>
      </c>
      <c r="AX11" s="120">
        <f>COUNTIF(G11:AJ11,"RF")+'Nov 2020'!AW11</f>
        <v>0</v>
      </c>
      <c r="AY11" s="162">
        <f t="shared" ca="1" si="13"/>
        <v>1</v>
      </c>
      <c r="AZ11" s="92"/>
      <c r="BA11" s="81"/>
      <c r="BB11" s="81">
        <f>COUNTIF(K11:AL11,"FR")</f>
        <v>0</v>
      </c>
      <c r="BC11" s="167"/>
    </row>
    <row r="12" spans="1:711" s="5" customFormat="1" ht="12" customHeight="1" x14ac:dyDescent="0.25">
      <c r="A12" s="31" t="s">
        <v>38</v>
      </c>
      <c r="B12" s="43">
        <v>6</v>
      </c>
      <c r="C12" s="148"/>
      <c r="D12" s="39">
        <v>6</v>
      </c>
      <c r="E12" s="39">
        <v>6</v>
      </c>
      <c r="F12" s="39">
        <v>6</v>
      </c>
      <c r="G12" s="39">
        <v>6</v>
      </c>
      <c r="H12" s="39" t="s">
        <v>56</v>
      </c>
      <c r="I12" s="39" t="s">
        <v>56</v>
      </c>
      <c r="J12" s="39">
        <v>6</v>
      </c>
      <c r="K12" s="39">
        <v>6</v>
      </c>
      <c r="L12" s="39">
        <v>6</v>
      </c>
      <c r="M12" s="39">
        <v>6</v>
      </c>
      <c r="N12" s="39">
        <v>6</v>
      </c>
      <c r="O12" s="39" t="s">
        <v>56</v>
      </c>
      <c r="P12" s="39" t="s">
        <v>56</v>
      </c>
      <c r="Q12" s="39">
        <v>6</v>
      </c>
      <c r="R12" s="39">
        <v>6</v>
      </c>
      <c r="S12" s="39">
        <v>6</v>
      </c>
      <c r="T12" s="39">
        <v>6</v>
      </c>
      <c r="U12" s="39">
        <v>6</v>
      </c>
      <c r="V12" s="39" t="s">
        <v>56</v>
      </c>
      <c r="W12" s="39" t="s">
        <v>56</v>
      </c>
      <c r="X12" s="39">
        <v>6</v>
      </c>
      <c r="Y12" s="39">
        <v>6</v>
      </c>
      <c r="Z12" s="39">
        <v>6</v>
      </c>
      <c r="AA12" s="39">
        <v>6</v>
      </c>
      <c r="AB12" s="119"/>
      <c r="AC12" s="39" t="s">
        <v>56</v>
      </c>
      <c r="AD12" s="39" t="s">
        <v>56</v>
      </c>
      <c r="AE12" s="39">
        <v>6</v>
      </c>
      <c r="AF12" s="39">
        <v>6</v>
      </c>
      <c r="AG12" s="39">
        <v>6</v>
      </c>
      <c r="AH12" s="39">
        <v>6</v>
      </c>
      <c r="AI12" s="123"/>
      <c r="AJ12" s="187">
        <f>COUNTIF(D12:AH12,"RTT")+'Nov 2020'!AI12</f>
        <v>0</v>
      </c>
      <c r="AK12" s="178">
        <f t="shared" si="10"/>
        <v>15</v>
      </c>
      <c r="AL12" s="92">
        <f>COUNTIF(D12:AH12,"CA")+'Nov 2020'!AK12</f>
        <v>0</v>
      </c>
      <c r="AM12" s="167">
        <f t="shared" si="11"/>
        <v>25</v>
      </c>
      <c r="AN12" s="310"/>
      <c r="AO12" s="92"/>
      <c r="AP12" s="81"/>
      <c r="AQ12" s="81">
        <f>COUNTIF(E12:AF12,"HS")</f>
        <v>0</v>
      </c>
      <c r="AR12" s="95"/>
      <c r="AS12" s="77"/>
      <c r="AT12" s="64"/>
      <c r="AU12" s="64">
        <f>COUNTIF(G12:AH12,"jdf")</f>
        <v>0</v>
      </c>
      <c r="AV12" s="90"/>
      <c r="AW12" s="118">
        <f t="shared" ca="1" si="12"/>
        <v>1</v>
      </c>
      <c r="AX12" s="120">
        <f>COUNTIF(G12:AJ12,"RF")+'Nov 2020'!AW12</f>
        <v>0</v>
      </c>
      <c r="AY12" s="162">
        <f t="shared" ca="1" si="13"/>
        <v>1</v>
      </c>
      <c r="AZ12" s="92"/>
      <c r="BA12" s="81"/>
      <c r="BB12" s="81">
        <f>COUNTIF(K12:AL12,"FR")</f>
        <v>0</v>
      </c>
      <c r="BC12" s="167"/>
    </row>
    <row r="13" spans="1:711" ht="12" customHeight="1" thickBot="1" x14ac:dyDescent="0.3">
      <c r="A13" s="32" t="s">
        <v>39</v>
      </c>
      <c r="B13" s="132">
        <v>7</v>
      </c>
      <c r="C13" s="149"/>
      <c r="D13" s="39">
        <v>7</v>
      </c>
      <c r="E13" s="39">
        <v>7</v>
      </c>
      <c r="F13" s="39">
        <v>7</v>
      </c>
      <c r="G13" s="39">
        <v>7</v>
      </c>
      <c r="H13" s="39" t="s">
        <v>56</v>
      </c>
      <c r="I13" s="39" t="s">
        <v>56</v>
      </c>
      <c r="J13" s="39">
        <v>7</v>
      </c>
      <c r="K13" s="39">
        <v>7</v>
      </c>
      <c r="L13" s="39">
        <v>7</v>
      </c>
      <c r="M13" s="39">
        <v>7</v>
      </c>
      <c r="N13" s="39">
        <v>7</v>
      </c>
      <c r="O13" s="39" t="s">
        <v>56</v>
      </c>
      <c r="P13" s="39" t="s">
        <v>56</v>
      </c>
      <c r="Q13" s="39">
        <v>7</v>
      </c>
      <c r="R13" s="39">
        <v>7</v>
      </c>
      <c r="S13" s="39">
        <v>7</v>
      </c>
      <c r="T13" s="39">
        <v>7</v>
      </c>
      <c r="U13" s="39">
        <v>7</v>
      </c>
      <c r="V13" s="39" t="s">
        <v>56</v>
      </c>
      <c r="W13" s="39" t="s">
        <v>56</v>
      </c>
      <c r="X13" s="39">
        <v>7</v>
      </c>
      <c r="Y13" s="39">
        <v>7</v>
      </c>
      <c r="Z13" s="39">
        <v>7</v>
      </c>
      <c r="AA13" s="39">
        <v>7</v>
      </c>
      <c r="AB13" s="119"/>
      <c r="AC13" s="39" t="s">
        <v>56</v>
      </c>
      <c r="AD13" s="39" t="s">
        <v>56</v>
      </c>
      <c r="AE13" s="39">
        <v>7</v>
      </c>
      <c r="AF13" s="39">
        <v>7</v>
      </c>
      <c r="AG13" s="39">
        <v>7</v>
      </c>
      <c r="AH13" s="39">
        <v>7</v>
      </c>
      <c r="AI13" s="123"/>
      <c r="AJ13" s="187">
        <f>COUNTIF(D13:AH13,"RTT")+'Nov 2020'!AI13</f>
        <v>0</v>
      </c>
      <c r="AK13" s="178">
        <f t="shared" si="10"/>
        <v>15</v>
      </c>
      <c r="AL13" s="92">
        <f>COUNTIF(D13:AH13,"CA")+'Nov 2020'!AK13</f>
        <v>0</v>
      </c>
      <c r="AM13" s="167">
        <f t="shared" si="11"/>
        <v>25</v>
      </c>
      <c r="AN13" s="310"/>
      <c r="AO13" s="92"/>
      <c r="AP13" s="81"/>
      <c r="AQ13" s="81">
        <f>COUNTIF(E13:AF13,"HS")</f>
        <v>0</v>
      </c>
      <c r="AR13" s="95"/>
      <c r="AS13" s="77"/>
      <c r="AT13" s="64"/>
      <c r="AU13" s="64">
        <f>COUNTIF(G13:AH13,"jdf")</f>
        <v>0</v>
      </c>
      <c r="AV13" s="90"/>
      <c r="AW13" s="118">
        <f t="shared" ca="1" si="12"/>
        <v>1</v>
      </c>
      <c r="AX13" s="120">
        <f>COUNTIF(G13:AJ13,"RF")+'Nov 2020'!AW13</f>
        <v>0</v>
      </c>
      <c r="AY13" s="162">
        <f t="shared" ca="1" si="13"/>
        <v>1</v>
      </c>
      <c r="AZ13" s="92"/>
      <c r="BA13" s="81"/>
      <c r="BB13" s="81">
        <f>COUNTIF(K13:AL13,"FR")</f>
        <v>0</v>
      </c>
      <c r="BC13" s="167"/>
    </row>
    <row r="14" spans="1:711" ht="1.5" customHeight="1" thickBot="1" x14ac:dyDescent="0.3">
      <c r="A14" s="13"/>
      <c r="B14" s="46"/>
      <c r="C14" s="150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119"/>
      <c r="AC14" s="39"/>
      <c r="AD14" s="39"/>
      <c r="AE14" s="39"/>
      <c r="AF14" s="39"/>
      <c r="AG14" s="39"/>
      <c r="AH14" s="39"/>
      <c r="AI14" s="123"/>
      <c r="AJ14" s="187">
        <f>COUNTIF(D14:AH14,"RTT")+'Nov 2020'!AI14</f>
        <v>0</v>
      </c>
      <c r="AK14" s="178"/>
      <c r="AL14" s="92">
        <f>COUNTIF(D14:AH14,"CA")+'Nov 2020'!AK14</f>
        <v>0</v>
      </c>
      <c r="AM14" s="167"/>
      <c r="AN14" s="310"/>
      <c r="AO14" s="92"/>
      <c r="AP14" s="81"/>
      <c r="AQ14" s="81"/>
      <c r="AR14" s="95"/>
      <c r="AS14" s="77"/>
      <c r="AT14" s="64"/>
      <c r="AU14" s="64"/>
      <c r="AV14" s="90"/>
      <c r="AW14" s="118"/>
      <c r="AX14" s="120">
        <f>COUNTIF(G14:AJ14,"RF")+'Nov 2020'!AW14</f>
        <v>0</v>
      </c>
      <c r="AY14" s="163"/>
      <c r="AZ14" s="92"/>
      <c r="BA14" s="81"/>
      <c r="BB14" s="81"/>
      <c r="BC14" s="167"/>
    </row>
    <row r="15" spans="1:711" ht="12" customHeight="1" thickBot="1" x14ac:dyDescent="0.3">
      <c r="A15" s="33" t="s">
        <v>40</v>
      </c>
      <c r="B15" s="134">
        <v>8</v>
      </c>
      <c r="C15" s="145"/>
      <c r="D15" s="39">
        <v>8</v>
      </c>
      <c r="E15" s="39">
        <v>8</v>
      </c>
      <c r="F15" s="39">
        <v>8</v>
      </c>
      <c r="G15" s="39">
        <v>8</v>
      </c>
      <c r="H15" s="39" t="s">
        <v>56</v>
      </c>
      <c r="I15" s="39" t="s">
        <v>56</v>
      </c>
      <c r="J15" s="39">
        <v>8</v>
      </c>
      <c r="K15" s="39">
        <v>8</v>
      </c>
      <c r="L15" s="39">
        <v>8</v>
      </c>
      <c r="M15" s="39">
        <v>8</v>
      </c>
      <c r="N15" s="39">
        <v>8</v>
      </c>
      <c r="O15" s="39" t="s">
        <v>56</v>
      </c>
      <c r="P15" s="39" t="s">
        <v>56</v>
      </c>
      <c r="Q15" s="39">
        <v>8</v>
      </c>
      <c r="R15" s="39">
        <v>8</v>
      </c>
      <c r="S15" s="39">
        <v>8</v>
      </c>
      <c r="T15" s="39">
        <v>8</v>
      </c>
      <c r="U15" s="39">
        <v>8</v>
      </c>
      <c r="V15" s="39" t="s">
        <v>56</v>
      </c>
      <c r="W15" s="39" t="s">
        <v>56</v>
      </c>
      <c r="X15" s="39">
        <v>8</v>
      </c>
      <c r="Y15" s="39">
        <v>8</v>
      </c>
      <c r="Z15" s="39">
        <v>8</v>
      </c>
      <c r="AA15" s="39">
        <v>8</v>
      </c>
      <c r="AB15" s="119"/>
      <c r="AC15" s="39" t="s">
        <v>56</v>
      </c>
      <c r="AD15" s="39" t="s">
        <v>56</v>
      </c>
      <c r="AE15" s="39">
        <v>8</v>
      </c>
      <c r="AF15" s="39">
        <v>8</v>
      </c>
      <c r="AG15" s="39">
        <v>8</v>
      </c>
      <c r="AH15" s="39">
        <v>8</v>
      </c>
      <c r="AI15" s="123"/>
      <c r="AJ15" s="187">
        <f>COUNTIF(D15:AH15,"RTT")+'Nov 2020'!AI15</f>
        <v>0</v>
      </c>
      <c r="AK15" s="178">
        <f t="shared" si="10"/>
        <v>15</v>
      </c>
      <c r="AL15" s="92">
        <f>COUNTIF(D15:AH15,"CA")+'Nov 2020'!AK15</f>
        <v>0</v>
      </c>
      <c r="AM15" s="167">
        <f t="shared" si="11"/>
        <v>25</v>
      </c>
      <c r="AN15" s="310"/>
      <c r="AO15" s="92"/>
      <c r="AP15" s="81"/>
      <c r="AQ15" s="81">
        <f t="shared" ref="AQ15:AQ24" si="18">COUNTIF(E15:AF15,"HS")</f>
        <v>0</v>
      </c>
      <c r="AR15" s="95"/>
      <c r="AS15" s="77"/>
      <c r="AT15" s="64"/>
      <c r="AU15" s="64">
        <f t="shared" ref="AU15:AU24" si="19">COUNTIF(G15:AH15,"jdf")</f>
        <v>0</v>
      </c>
      <c r="AV15" s="90"/>
      <c r="AW15" s="118">
        <f ca="1">jaunesNum(B15:AH15)</f>
        <v>1</v>
      </c>
      <c r="AX15" s="120">
        <f>COUNTIF(G15:AJ15,"RF")+'Nov 2020'!AW15</f>
        <v>0</v>
      </c>
      <c r="AY15" s="162">
        <f t="shared" ca="1" si="13"/>
        <v>1</v>
      </c>
      <c r="AZ15" s="92"/>
      <c r="BA15" s="81"/>
      <c r="BB15" s="81">
        <f t="shared" ref="BB15:BB24" si="20">COUNTIF(K15:AL15,"FR")</f>
        <v>0</v>
      </c>
      <c r="BC15" s="167"/>
    </row>
    <row r="16" spans="1:711" ht="12" customHeight="1" x14ac:dyDescent="0.25">
      <c r="A16" s="271" t="s">
        <v>41</v>
      </c>
      <c r="B16" s="134">
        <v>9</v>
      </c>
      <c r="C16" s="149"/>
      <c r="D16" s="39" t="str">
        <f t="shared" ref="D16:AH16" si="21">IF(OR(WEEKDAY(D3,2)=6,WEEKDAY(D3,2)=7,WEEKDAY(D3,2)=2),"RH","")</f>
        <v>RH</v>
      </c>
      <c r="E16" s="39" t="str">
        <f t="shared" si="21"/>
        <v/>
      </c>
      <c r="F16" s="39" t="str">
        <f t="shared" si="21"/>
        <v/>
      </c>
      <c r="G16" s="39" t="str">
        <f t="shared" si="21"/>
        <v/>
      </c>
      <c r="H16" s="39" t="str">
        <f t="shared" si="21"/>
        <v>RH</v>
      </c>
      <c r="I16" s="39" t="str">
        <f t="shared" si="21"/>
        <v>RH</v>
      </c>
      <c r="J16" s="39" t="str">
        <f t="shared" si="21"/>
        <v/>
      </c>
      <c r="K16" s="39" t="str">
        <f t="shared" si="21"/>
        <v>RH</v>
      </c>
      <c r="L16" s="39" t="str">
        <f t="shared" si="21"/>
        <v/>
      </c>
      <c r="M16" s="39" t="str">
        <f t="shared" si="21"/>
        <v/>
      </c>
      <c r="N16" s="39" t="str">
        <f t="shared" si="21"/>
        <v/>
      </c>
      <c r="O16" s="39" t="str">
        <f t="shared" si="21"/>
        <v>RH</v>
      </c>
      <c r="P16" s="39" t="str">
        <f t="shared" si="21"/>
        <v>RH</v>
      </c>
      <c r="Q16" s="39" t="str">
        <f t="shared" si="21"/>
        <v/>
      </c>
      <c r="R16" s="39" t="str">
        <f t="shared" si="21"/>
        <v>RH</v>
      </c>
      <c r="S16" s="39" t="str">
        <f t="shared" si="21"/>
        <v/>
      </c>
      <c r="T16" s="39" t="str">
        <f t="shared" si="21"/>
        <v/>
      </c>
      <c r="U16" s="39" t="str">
        <f t="shared" si="21"/>
        <v/>
      </c>
      <c r="V16" s="39" t="str">
        <f t="shared" si="21"/>
        <v>RH</v>
      </c>
      <c r="W16" s="39" t="str">
        <f t="shared" si="21"/>
        <v>RH</v>
      </c>
      <c r="X16" s="39" t="str">
        <f t="shared" si="21"/>
        <v/>
      </c>
      <c r="Y16" s="39" t="str">
        <f t="shared" si="21"/>
        <v>RH</v>
      </c>
      <c r="Z16" s="39" t="str">
        <f t="shared" si="21"/>
        <v/>
      </c>
      <c r="AA16" s="39" t="str">
        <f t="shared" si="21"/>
        <v/>
      </c>
      <c r="AB16" s="119" t="str">
        <f t="shared" si="21"/>
        <v/>
      </c>
      <c r="AC16" s="39" t="str">
        <f t="shared" si="21"/>
        <v>RH</v>
      </c>
      <c r="AD16" s="39" t="str">
        <f t="shared" si="21"/>
        <v>RH</v>
      </c>
      <c r="AE16" s="39" t="str">
        <f t="shared" si="21"/>
        <v/>
      </c>
      <c r="AF16" s="39" t="str">
        <f t="shared" si="21"/>
        <v>RH</v>
      </c>
      <c r="AG16" s="39" t="str">
        <f t="shared" si="21"/>
        <v/>
      </c>
      <c r="AH16" s="144" t="str">
        <f t="shared" si="21"/>
        <v/>
      </c>
      <c r="AI16" s="123"/>
      <c r="AJ16" s="187">
        <f>COUNTIF(D16:AH16,"RTT")+'Nov 2020'!AI16</f>
        <v>0</v>
      </c>
      <c r="AK16" s="178">
        <f t="shared" si="10"/>
        <v>15</v>
      </c>
      <c r="AL16" s="92">
        <f>COUNTIF(D16:AH16,"CA")+'Nov 2020'!AK16</f>
        <v>0</v>
      </c>
      <c r="AM16" s="167">
        <f t="shared" si="11"/>
        <v>25</v>
      </c>
      <c r="AN16" s="310"/>
      <c r="AO16" s="92"/>
      <c r="AP16" s="81"/>
      <c r="AQ16" s="81">
        <f t="shared" si="18"/>
        <v>0</v>
      </c>
      <c r="AR16" s="95"/>
      <c r="AS16" s="77"/>
      <c r="AT16" s="64"/>
      <c r="AU16" s="64">
        <f t="shared" si="19"/>
        <v>0</v>
      </c>
      <c r="AV16" s="90"/>
      <c r="AW16" s="118">
        <f t="shared" ca="1" si="12"/>
        <v>0</v>
      </c>
      <c r="AX16" s="120">
        <f>COUNTIF(G16:AJ16,"RF")+'Nov 2020'!AW16</f>
        <v>0</v>
      </c>
      <c r="AY16" s="162">
        <f t="shared" ca="1" si="13"/>
        <v>0</v>
      </c>
      <c r="AZ16" s="92"/>
      <c r="BA16" s="81"/>
      <c r="BB16" s="81">
        <f t="shared" si="20"/>
        <v>0</v>
      </c>
      <c r="BC16" s="167"/>
    </row>
    <row r="17" spans="1:55" ht="12" customHeight="1" x14ac:dyDescent="0.25">
      <c r="A17" s="272"/>
      <c r="B17" s="134">
        <v>10</v>
      </c>
      <c r="C17" s="145"/>
      <c r="D17" s="39" t="str">
        <f t="shared" ref="D17:AH17" si="22">IF(OR(WEEKDAY(D3,2)=6,WEEKDAY(D3,2)=7),"RH","")</f>
        <v/>
      </c>
      <c r="E17" s="39" t="str">
        <f t="shared" si="22"/>
        <v/>
      </c>
      <c r="F17" s="39" t="str">
        <f t="shared" si="22"/>
        <v/>
      </c>
      <c r="G17" s="39" t="str">
        <f t="shared" si="22"/>
        <v/>
      </c>
      <c r="H17" s="39" t="str">
        <f t="shared" si="22"/>
        <v>RH</v>
      </c>
      <c r="I17" s="39" t="str">
        <f t="shared" si="22"/>
        <v>RH</v>
      </c>
      <c r="J17" s="39" t="str">
        <f t="shared" si="22"/>
        <v/>
      </c>
      <c r="K17" s="39" t="str">
        <f t="shared" si="22"/>
        <v/>
      </c>
      <c r="L17" s="39" t="str">
        <f t="shared" si="22"/>
        <v/>
      </c>
      <c r="M17" s="39" t="str">
        <f t="shared" si="22"/>
        <v/>
      </c>
      <c r="N17" s="39" t="str">
        <f t="shared" si="22"/>
        <v/>
      </c>
      <c r="O17" s="39" t="str">
        <f t="shared" si="22"/>
        <v>RH</v>
      </c>
      <c r="P17" s="39" t="str">
        <f t="shared" si="22"/>
        <v>RH</v>
      </c>
      <c r="Q17" s="39" t="str">
        <f t="shared" si="22"/>
        <v/>
      </c>
      <c r="R17" s="39" t="str">
        <f t="shared" si="22"/>
        <v/>
      </c>
      <c r="S17" s="39" t="str">
        <f t="shared" si="22"/>
        <v/>
      </c>
      <c r="T17" s="39" t="str">
        <f t="shared" si="22"/>
        <v/>
      </c>
      <c r="U17" s="39" t="str">
        <f t="shared" si="22"/>
        <v/>
      </c>
      <c r="V17" s="39" t="str">
        <f t="shared" si="22"/>
        <v>RH</v>
      </c>
      <c r="W17" s="39" t="str">
        <f t="shared" si="22"/>
        <v>RH</v>
      </c>
      <c r="X17" s="39" t="str">
        <f t="shared" si="22"/>
        <v/>
      </c>
      <c r="Y17" s="39" t="str">
        <f t="shared" si="22"/>
        <v/>
      </c>
      <c r="Z17" s="39" t="str">
        <f t="shared" si="22"/>
        <v/>
      </c>
      <c r="AA17" s="39" t="str">
        <f t="shared" si="22"/>
        <v/>
      </c>
      <c r="AB17" s="119" t="str">
        <f t="shared" si="22"/>
        <v/>
      </c>
      <c r="AC17" s="39" t="str">
        <f t="shared" si="22"/>
        <v>RH</v>
      </c>
      <c r="AD17" s="39" t="str">
        <f t="shared" si="22"/>
        <v>RH</v>
      </c>
      <c r="AE17" s="39" t="str">
        <f t="shared" si="22"/>
        <v/>
      </c>
      <c r="AF17" s="39" t="str">
        <f t="shared" si="22"/>
        <v/>
      </c>
      <c r="AG17" s="39" t="str">
        <f t="shared" si="22"/>
        <v/>
      </c>
      <c r="AH17" s="144" t="str">
        <f t="shared" si="22"/>
        <v/>
      </c>
      <c r="AI17" s="123"/>
      <c r="AJ17" s="187">
        <f>COUNTIF(D17:AH17,"RTT")+'Nov 2020'!AI17</f>
        <v>0</v>
      </c>
      <c r="AK17" s="178">
        <f t="shared" si="10"/>
        <v>15</v>
      </c>
      <c r="AL17" s="92">
        <f>COUNTIF(D17:AH17,"CA")+'Nov 2020'!AK17</f>
        <v>0</v>
      </c>
      <c r="AM17" s="167">
        <f t="shared" si="11"/>
        <v>25</v>
      </c>
      <c r="AN17" s="310"/>
      <c r="AO17" s="92"/>
      <c r="AP17" s="81"/>
      <c r="AQ17" s="81">
        <f t="shared" si="18"/>
        <v>0</v>
      </c>
      <c r="AR17" s="95"/>
      <c r="AS17" s="77"/>
      <c r="AT17" s="64"/>
      <c r="AU17" s="64">
        <f t="shared" si="19"/>
        <v>0</v>
      </c>
      <c r="AV17" s="90"/>
      <c r="AW17" s="118">
        <f t="shared" ca="1" si="12"/>
        <v>0</v>
      </c>
      <c r="AX17" s="120">
        <f>COUNTIF(G17:AJ17,"RF")+'Nov 2020'!AW17</f>
        <v>0</v>
      </c>
      <c r="AY17" s="162">
        <f t="shared" ca="1" si="13"/>
        <v>0</v>
      </c>
      <c r="AZ17" s="92"/>
      <c r="BA17" s="81"/>
      <c r="BB17" s="81">
        <f t="shared" si="20"/>
        <v>0</v>
      </c>
      <c r="BC17" s="167"/>
    </row>
    <row r="18" spans="1:55" ht="12" customHeight="1" x14ac:dyDescent="0.25">
      <c r="A18" s="272"/>
      <c r="B18" s="134">
        <v>11</v>
      </c>
      <c r="C18" s="145"/>
      <c r="D18" s="39" t="str">
        <f t="shared" ref="D18:AH18" si="23">IF(OR(WEEKDAY(D3,2)=6,WEEKDAY(D3,2)=7,WEEKDAY(D3,2)=1),"RH","")</f>
        <v/>
      </c>
      <c r="E18" s="39" t="str">
        <f t="shared" si="23"/>
        <v/>
      </c>
      <c r="F18" s="39" t="str">
        <f t="shared" si="23"/>
        <v/>
      </c>
      <c r="G18" s="39" t="str">
        <f t="shared" si="23"/>
        <v/>
      </c>
      <c r="H18" s="39" t="str">
        <f t="shared" si="23"/>
        <v>RH</v>
      </c>
      <c r="I18" s="39" t="str">
        <f t="shared" si="23"/>
        <v>RH</v>
      </c>
      <c r="J18" s="39" t="str">
        <f t="shared" si="23"/>
        <v>RH</v>
      </c>
      <c r="K18" s="39" t="str">
        <f t="shared" si="23"/>
        <v/>
      </c>
      <c r="L18" s="39" t="str">
        <f t="shared" si="23"/>
        <v/>
      </c>
      <c r="M18" s="39" t="str">
        <f t="shared" si="23"/>
        <v/>
      </c>
      <c r="N18" s="39" t="str">
        <f t="shared" si="23"/>
        <v/>
      </c>
      <c r="O18" s="39" t="str">
        <f t="shared" si="23"/>
        <v>RH</v>
      </c>
      <c r="P18" s="39" t="str">
        <f t="shared" si="23"/>
        <v>RH</v>
      </c>
      <c r="Q18" s="39" t="str">
        <f t="shared" si="23"/>
        <v>RH</v>
      </c>
      <c r="R18" s="39" t="str">
        <f t="shared" si="23"/>
        <v/>
      </c>
      <c r="S18" s="39" t="str">
        <f t="shared" si="23"/>
        <v/>
      </c>
      <c r="T18" s="39" t="str">
        <f t="shared" si="23"/>
        <v/>
      </c>
      <c r="U18" s="39" t="str">
        <f t="shared" si="23"/>
        <v/>
      </c>
      <c r="V18" s="39" t="str">
        <f t="shared" si="23"/>
        <v>RH</v>
      </c>
      <c r="W18" s="39" t="str">
        <f t="shared" si="23"/>
        <v>RH</v>
      </c>
      <c r="X18" s="39" t="str">
        <f t="shared" si="23"/>
        <v>RH</v>
      </c>
      <c r="Y18" s="39" t="str">
        <f t="shared" si="23"/>
        <v/>
      </c>
      <c r="Z18" s="39" t="str">
        <f t="shared" si="23"/>
        <v/>
      </c>
      <c r="AA18" s="39" t="str">
        <f t="shared" si="23"/>
        <v/>
      </c>
      <c r="AB18" s="119" t="str">
        <f t="shared" si="23"/>
        <v/>
      </c>
      <c r="AC18" s="39" t="str">
        <f t="shared" si="23"/>
        <v>RH</v>
      </c>
      <c r="AD18" s="39" t="str">
        <f t="shared" si="23"/>
        <v>RH</v>
      </c>
      <c r="AE18" s="39" t="str">
        <f t="shared" si="23"/>
        <v>RH</v>
      </c>
      <c r="AF18" s="39" t="str">
        <f t="shared" si="23"/>
        <v/>
      </c>
      <c r="AG18" s="39" t="str">
        <f t="shared" si="23"/>
        <v/>
      </c>
      <c r="AH18" s="144" t="str">
        <f t="shared" si="23"/>
        <v/>
      </c>
      <c r="AI18" s="123"/>
      <c r="AJ18" s="187">
        <f>COUNTIF(D18:AH18,"RTT")+'Nov 2020'!AI18</f>
        <v>0</v>
      </c>
      <c r="AK18" s="178">
        <f t="shared" si="10"/>
        <v>15</v>
      </c>
      <c r="AL18" s="92">
        <f>COUNTIF(D18:AH18,"CA")+'Nov 2020'!AK18</f>
        <v>0</v>
      </c>
      <c r="AM18" s="167">
        <f t="shared" si="11"/>
        <v>25</v>
      </c>
      <c r="AN18" s="310"/>
      <c r="AO18" s="92"/>
      <c r="AP18" s="81"/>
      <c r="AQ18" s="81">
        <f t="shared" si="18"/>
        <v>0</v>
      </c>
      <c r="AR18" s="95"/>
      <c r="AS18" s="77"/>
      <c r="AT18" s="64"/>
      <c r="AU18" s="64">
        <f t="shared" si="19"/>
        <v>0</v>
      </c>
      <c r="AV18" s="90"/>
      <c r="AW18" s="118">
        <f t="shared" ca="1" si="12"/>
        <v>0</v>
      </c>
      <c r="AX18" s="120">
        <f>COUNTIF(G18:AJ18,"RF")+'Nov 2020'!AW18</f>
        <v>0</v>
      </c>
      <c r="AY18" s="162">
        <f t="shared" ca="1" si="13"/>
        <v>0</v>
      </c>
      <c r="AZ18" s="92"/>
      <c r="BA18" s="81"/>
      <c r="BB18" s="81">
        <f t="shared" si="20"/>
        <v>0</v>
      </c>
      <c r="BC18" s="167"/>
    </row>
    <row r="19" spans="1:55" ht="12" customHeight="1" x14ac:dyDescent="0.25">
      <c r="A19" s="273" t="s">
        <v>42</v>
      </c>
      <c r="B19" s="134"/>
      <c r="C19" s="145"/>
      <c r="D19" s="39" t="str">
        <f t="shared" ref="D19:AH19" si="24">IF(OR(WEEKDAY(D3,2)=6,WEEKDAY(D3,2)=7,WEEKDAY(D3,2)=1),"RH","")</f>
        <v/>
      </c>
      <c r="E19" s="39" t="str">
        <f t="shared" si="24"/>
        <v/>
      </c>
      <c r="F19" s="39" t="str">
        <f t="shared" si="24"/>
        <v/>
      </c>
      <c r="G19" s="39" t="str">
        <f t="shared" si="24"/>
        <v/>
      </c>
      <c r="H19" s="39" t="str">
        <f t="shared" si="24"/>
        <v>RH</v>
      </c>
      <c r="I19" s="39" t="str">
        <f t="shared" si="24"/>
        <v>RH</v>
      </c>
      <c r="J19" s="39" t="str">
        <f t="shared" si="24"/>
        <v>RH</v>
      </c>
      <c r="K19" s="39" t="str">
        <f t="shared" si="24"/>
        <v/>
      </c>
      <c r="L19" s="39" t="str">
        <f t="shared" si="24"/>
        <v/>
      </c>
      <c r="M19" s="39" t="str">
        <f t="shared" si="24"/>
        <v/>
      </c>
      <c r="N19" s="39" t="str">
        <f t="shared" si="24"/>
        <v/>
      </c>
      <c r="O19" s="39" t="str">
        <f t="shared" si="24"/>
        <v>RH</v>
      </c>
      <c r="P19" s="39" t="str">
        <f t="shared" si="24"/>
        <v>RH</v>
      </c>
      <c r="Q19" s="39" t="str">
        <f t="shared" si="24"/>
        <v>RH</v>
      </c>
      <c r="R19" s="39" t="str">
        <f t="shared" si="24"/>
        <v/>
      </c>
      <c r="S19" s="39" t="str">
        <f t="shared" si="24"/>
        <v/>
      </c>
      <c r="T19" s="39" t="str">
        <f t="shared" si="24"/>
        <v/>
      </c>
      <c r="U19" s="39" t="str">
        <f t="shared" si="24"/>
        <v/>
      </c>
      <c r="V19" s="39" t="str">
        <f t="shared" si="24"/>
        <v>RH</v>
      </c>
      <c r="W19" s="39" t="str">
        <f t="shared" si="24"/>
        <v>RH</v>
      </c>
      <c r="X19" s="39" t="str">
        <f t="shared" si="24"/>
        <v>RH</v>
      </c>
      <c r="Y19" s="39" t="str">
        <f t="shared" si="24"/>
        <v/>
      </c>
      <c r="Z19" s="39" t="str">
        <f t="shared" si="24"/>
        <v/>
      </c>
      <c r="AA19" s="39" t="str">
        <f t="shared" si="24"/>
        <v/>
      </c>
      <c r="AB19" s="119" t="str">
        <f t="shared" si="24"/>
        <v/>
      </c>
      <c r="AC19" s="39" t="str">
        <f t="shared" si="24"/>
        <v>RH</v>
      </c>
      <c r="AD19" s="39" t="str">
        <f t="shared" si="24"/>
        <v>RH</v>
      </c>
      <c r="AE19" s="39" t="str">
        <f t="shared" si="24"/>
        <v>RH</v>
      </c>
      <c r="AF19" s="39" t="str">
        <f t="shared" si="24"/>
        <v/>
      </c>
      <c r="AG19" s="39" t="str">
        <f t="shared" si="24"/>
        <v/>
      </c>
      <c r="AH19" s="144" t="str">
        <f t="shared" si="24"/>
        <v/>
      </c>
      <c r="AI19" s="123"/>
      <c r="AJ19" s="187">
        <f>COUNTIF(D19:AH19,"RTT")+'Nov 2020'!AI19</f>
        <v>0</v>
      </c>
      <c r="AK19" s="178">
        <f t="shared" si="10"/>
        <v>15</v>
      </c>
      <c r="AL19" s="92">
        <f>COUNTIF(D19:AH19,"CA")+'Nov 2020'!AK19</f>
        <v>0</v>
      </c>
      <c r="AM19" s="167">
        <f t="shared" si="11"/>
        <v>25</v>
      </c>
      <c r="AN19" s="310"/>
      <c r="AO19" s="92"/>
      <c r="AP19" s="81"/>
      <c r="AQ19" s="81">
        <f t="shared" si="18"/>
        <v>0</v>
      </c>
      <c r="AR19" s="95"/>
      <c r="AS19" s="77"/>
      <c r="AT19" s="64"/>
      <c r="AU19" s="64">
        <f t="shared" si="19"/>
        <v>0</v>
      </c>
      <c r="AV19" s="90"/>
      <c r="AW19" s="118">
        <f t="shared" ca="1" si="12"/>
        <v>0</v>
      </c>
      <c r="AX19" s="120">
        <f>COUNTIF(G19:AJ19,"RF")+'Nov 2020'!AW19</f>
        <v>0</v>
      </c>
      <c r="AY19" s="162">
        <f t="shared" ca="1" si="13"/>
        <v>0</v>
      </c>
      <c r="AZ19" s="92"/>
      <c r="BA19" s="81"/>
      <c r="BB19" s="81">
        <f t="shared" si="20"/>
        <v>0</v>
      </c>
      <c r="BC19" s="167"/>
    </row>
    <row r="20" spans="1:55" ht="12" customHeight="1" x14ac:dyDescent="0.25">
      <c r="A20" s="274"/>
      <c r="B20" s="134"/>
      <c r="C20" s="149"/>
      <c r="D20" s="39"/>
      <c r="E20" s="39" t="s">
        <v>92</v>
      </c>
      <c r="F20" s="39" t="str">
        <f t="shared" ref="F20:AH20" si="25">IF(OR(WEEKDAY(F3,2)=6,WEEKDAY(F3,2)=7,WEEKDAY(F3,2)=3),"RH","")</f>
        <v/>
      </c>
      <c r="G20" s="39" t="str">
        <f t="shared" si="25"/>
        <v/>
      </c>
      <c r="H20" s="39" t="str">
        <f t="shared" si="25"/>
        <v>RH</v>
      </c>
      <c r="I20" s="39" t="str">
        <f t="shared" si="25"/>
        <v>RH</v>
      </c>
      <c r="J20" s="39" t="str">
        <f t="shared" si="25"/>
        <v/>
      </c>
      <c r="K20" s="39" t="str">
        <f t="shared" si="25"/>
        <v/>
      </c>
      <c r="L20" s="39" t="s">
        <v>92</v>
      </c>
      <c r="M20" s="39" t="str">
        <f t="shared" si="25"/>
        <v/>
      </c>
      <c r="N20" s="39" t="str">
        <f t="shared" si="25"/>
        <v/>
      </c>
      <c r="O20" s="39" t="str">
        <f t="shared" si="25"/>
        <v>RH</v>
      </c>
      <c r="P20" s="39" t="str">
        <f t="shared" si="25"/>
        <v>RH</v>
      </c>
      <c r="Q20" s="39" t="str">
        <f t="shared" si="25"/>
        <v/>
      </c>
      <c r="R20" s="39" t="str">
        <f t="shared" si="25"/>
        <v/>
      </c>
      <c r="S20" s="39" t="s">
        <v>92</v>
      </c>
      <c r="T20" s="39" t="str">
        <f t="shared" si="25"/>
        <v/>
      </c>
      <c r="U20" s="39" t="str">
        <f t="shared" si="25"/>
        <v/>
      </c>
      <c r="V20" s="39" t="str">
        <f t="shared" si="25"/>
        <v>RH</v>
      </c>
      <c r="W20" s="39" t="str">
        <f t="shared" si="25"/>
        <v>RH</v>
      </c>
      <c r="X20" s="39" t="str">
        <f t="shared" si="25"/>
        <v/>
      </c>
      <c r="Y20" s="39" t="str">
        <f t="shared" si="25"/>
        <v/>
      </c>
      <c r="Z20" s="39" t="s">
        <v>92</v>
      </c>
      <c r="AA20" s="39" t="str">
        <f t="shared" si="25"/>
        <v/>
      </c>
      <c r="AB20" s="119" t="str">
        <f t="shared" si="25"/>
        <v/>
      </c>
      <c r="AC20" s="39" t="str">
        <f t="shared" si="25"/>
        <v>RH</v>
      </c>
      <c r="AD20" s="39" t="str">
        <f t="shared" si="25"/>
        <v>RH</v>
      </c>
      <c r="AE20" s="39" t="str">
        <f t="shared" si="25"/>
        <v/>
      </c>
      <c r="AF20" s="39" t="str">
        <f t="shared" si="25"/>
        <v/>
      </c>
      <c r="AG20" s="39" t="s">
        <v>92</v>
      </c>
      <c r="AH20" s="144" t="str">
        <f t="shared" si="25"/>
        <v/>
      </c>
      <c r="AI20" s="123"/>
      <c r="AJ20" s="187">
        <f>COUNTIF(D20:AH20,"RTT")+'Nov 2020'!AI20</f>
        <v>0</v>
      </c>
      <c r="AK20" s="178">
        <f t="shared" si="10"/>
        <v>15</v>
      </c>
      <c r="AL20" s="92">
        <f>COUNTIF(D20:AH20,"CA")+'Nov 2020'!AK20</f>
        <v>0</v>
      </c>
      <c r="AM20" s="167">
        <f t="shared" si="11"/>
        <v>25</v>
      </c>
      <c r="AN20" s="310"/>
      <c r="AO20" s="92"/>
      <c r="AP20" s="81"/>
      <c r="AQ20" s="81">
        <f t="shared" si="18"/>
        <v>0</v>
      </c>
      <c r="AR20" s="95"/>
      <c r="AS20" s="77"/>
      <c r="AT20" s="64"/>
      <c r="AU20" s="64">
        <f t="shared" si="19"/>
        <v>0</v>
      </c>
      <c r="AV20" s="90"/>
      <c r="AW20" s="118">
        <f t="shared" ca="1" si="12"/>
        <v>0</v>
      </c>
      <c r="AX20" s="120">
        <f>COUNTIF(G20:AJ20,"RF")+'Nov 2020'!AW20</f>
        <v>0</v>
      </c>
      <c r="AY20" s="162">
        <f t="shared" ca="1" si="13"/>
        <v>0</v>
      </c>
      <c r="AZ20" s="92"/>
      <c r="BA20" s="81"/>
      <c r="BB20" s="81">
        <f t="shared" si="20"/>
        <v>0</v>
      </c>
      <c r="BC20" s="167"/>
    </row>
    <row r="21" spans="1:55" ht="12" customHeight="1" x14ac:dyDescent="0.25">
      <c r="A21" s="275" t="s">
        <v>43</v>
      </c>
      <c r="B21" s="134"/>
      <c r="C21" s="145"/>
      <c r="D21" s="39" t="str">
        <f t="shared" ref="D21:AH21" si="26">IF(OR(WEEKDAY(D3,2)=6,WEEKDAY(D3,2)=7,WEEKDAY(D3,2)=1),"RH","")</f>
        <v/>
      </c>
      <c r="E21" s="39" t="str">
        <f t="shared" si="26"/>
        <v/>
      </c>
      <c r="F21" s="39" t="str">
        <f t="shared" si="26"/>
        <v/>
      </c>
      <c r="G21" s="39" t="str">
        <f t="shared" si="26"/>
        <v/>
      </c>
      <c r="H21" s="39" t="str">
        <f t="shared" si="26"/>
        <v>RH</v>
      </c>
      <c r="I21" s="39" t="str">
        <f t="shared" si="26"/>
        <v>RH</v>
      </c>
      <c r="J21" s="39" t="str">
        <f t="shared" si="26"/>
        <v>RH</v>
      </c>
      <c r="K21" s="39" t="str">
        <f t="shared" si="26"/>
        <v/>
      </c>
      <c r="L21" s="39" t="str">
        <f t="shared" si="26"/>
        <v/>
      </c>
      <c r="M21" s="39" t="str">
        <f t="shared" si="26"/>
        <v/>
      </c>
      <c r="N21" s="39" t="str">
        <f t="shared" si="26"/>
        <v/>
      </c>
      <c r="O21" s="39" t="str">
        <f t="shared" si="26"/>
        <v>RH</v>
      </c>
      <c r="P21" s="39" t="str">
        <f t="shared" si="26"/>
        <v>RH</v>
      </c>
      <c r="Q21" s="39" t="str">
        <f t="shared" si="26"/>
        <v>RH</v>
      </c>
      <c r="R21" s="39" t="str">
        <f t="shared" si="26"/>
        <v/>
      </c>
      <c r="S21" s="39" t="str">
        <f t="shared" si="26"/>
        <v/>
      </c>
      <c r="T21" s="39" t="str">
        <f t="shared" si="26"/>
        <v/>
      </c>
      <c r="U21" s="39" t="str">
        <f t="shared" si="26"/>
        <v/>
      </c>
      <c r="V21" s="39" t="str">
        <f t="shared" si="26"/>
        <v>RH</v>
      </c>
      <c r="W21" s="39" t="str">
        <f t="shared" si="26"/>
        <v>RH</v>
      </c>
      <c r="X21" s="39" t="str">
        <f t="shared" si="26"/>
        <v>RH</v>
      </c>
      <c r="Y21" s="39" t="str">
        <f t="shared" si="26"/>
        <v/>
      </c>
      <c r="Z21" s="39" t="str">
        <f t="shared" si="26"/>
        <v/>
      </c>
      <c r="AA21" s="39" t="str">
        <f t="shared" si="26"/>
        <v/>
      </c>
      <c r="AB21" s="119" t="str">
        <f t="shared" si="26"/>
        <v/>
      </c>
      <c r="AC21" s="39" t="str">
        <f t="shared" si="26"/>
        <v>RH</v>
      </c>
      <c r="AD21" s="39" t="str">
        <f t="shared" si="26"/>
        <v>RH</v>
      </c>
      <c r="AE21" s="39" t="str">
        <f t="shared" si="26"/>
        <v>RH</v>
      </c>
      <c r="AF21" s="39" t="str">
        <f t="shared" si="26"/>
        <v/>
      </c>
      <c r="AG21" s="39" t="str">
        <f t="shared" si="26"/>
        <v/>
      </c>
      <c r="AH21" s="144" t="str">
        <f t="shared" si="26"/>
        <v/>
      </c>
      <c r="AI21" s="123"/>
      <c r="AJ21" s="187">
        <f>COUNTIF(D21:AH21,"RTT")+'Nov 2020'!AI21</f>
        <v>0</v>
      </c>
      <c r="AK21" s="178">
        <f t="shared" si="10"/>
        <v>15</v>
      </c>
      <c r="AL21" s="92">
        <f>COUNTIF(D21:AH21,"CA")+'Nov 2020'!AK21</f>
        <v>0</v>
      </c>
      <c r="AM21" s="167">
        <f t="shared" si="11"/>
        <v>25</v>
      </c>
      <c r="AN21" s="310"/>
      <c r="AO21" s="92"/>
      <c r="AP21" s="81"/>
      <c r="AQ21" s="81">
        <f t="shared" si="18"/>
        <v>0</v>
      </c>
      <c r="AR21" s="95"/>
      <c r="AS21" s="77"/>
      <c r="AT21" s="64"/>
      <c r="AU21" s="64">
        <f t="shared" si="19"/>
        <v>0</v>
      </c>
      <c r="AV21" s="90"/>
      <c r="AW21" s="118">
        <f t="shared" ca="1" si="12"/>
        <v>0</v>
      </c>
      <c r="AX21" s="120">
        <f>COUNTIF(G21:AJ21,"RF")+'Nov 2020'!AW21</f>
        <v>0</v>
      </c>
      <c r="AY21" s="162">
        <f t="shared" ca="1" si="13"/>
        <v>0</v>
      </c>
      <c r="AZ21" s="92"/>
      <c r="BA21" s="81"/>
      <c r="BB21" s="81">
        <f t="shared" si="20"/>
        <v>0</v>
      </c>
      <c r="BC21" s="167"/>
    </row>
    <row r="22" spans="1:55" ht="12" customHeight="1" x14ac:dyDescent="0.25">
      <c r="A22" s="272"/>
      <c r="B22" s="134">
        <v>12</v>
      </c>
      <c r="C22" s="145"/>
      <c r="D22" s="39" t="str">
        <f t="shared" ref="D22:AH22" si="27">IF(OR(WEEKDAY(D3,2)=6,WEEKDAY(D3,2)=7,WEEKDAY(D3,2)=5),"RH","")</f>
        <v/>
      </c>
      <c r="E22" s="39" t="str">
        <f t="shared" si="27"/>
        <v/>
      </c>
      <c r="F22" s="39" t="str">
        <f t="shared" si="27"/>
        <v/>
      </c>
      <c r="G22" s="39" t="str">
        <f t="shared" si="27"/>
        <v>RH</v>
      </c>
      <c r="H22" s="39" t="str">
        <f t="shared" si="27"/>
        <v>RH</v>
      </c>
      <c r="I22" s="39" t="str">
        <f t="shared" si="27"/>
        <v>RH</v>
      </c>
      <c r="J22" s="39" t="str">
        <f t="shared" si="27"/>
        <v/>
      </c>
      <c r="K22" s="39" t="str">
        <f t="shared" si="27"/>
        <v/>
      </c>
      <c r="L22" s="39" t="str">
        <f t="shared" si="27"/>
        <v/>
      </c>
      <c r="M22" s="39" t="str">
        <f t="shared" si="27"/>
        <v/>
      </c>
      <c r="N22" s="39" t="str">
        <f t="shared" si="27"/>
        <v>RH</v>
      </c>
      <c r="O22" s="39" t="str">
        <f t="shared" si="27"/>
        <v>RH</v>
      </c>
      <c r="P22" s="39" t="str">
        <f t="shared" si="27"/>
        <v>RH</v>
      </c>
      <c r="Q22" s="39" t="str">
        <f t="shared" si="27"/>
        <v/>
      </c>
      <c r="R22" s="39" t="str">
        <f t="shared" si="27"/>
        <v/>
      </c>
      <c r="S22" s="39" t="str">
        <f t="shared" si="27"/>
        <v/>
      </c>
      <c r="T22" s="39" t="str">
        <f t="shared" si="27"/>
        <v/>
      </c>
      <c r="U22" s="39" t="str">
        <f t="shared" si="27"/>
        <v>RH</v>
      </c>
      <c r="V22" s="39" t="str">
        <f t="shared" si="27"/>
        <v>RH</v>
      </c>
      <c r="W22" s="39" t="str">
        <f t="shared" si="27"/>
        <v>RH</v>
      </c>
      <c r="X22" s="39" t="str">
        <f t="shared" si="27"/>
        <v/>
      </c>
      <c r="Y22" s="39" t="str">
        <f t="shared" si="27"/>
        <v/>
      </c>
      <c r="Z22" s="39" t="str">
        <f t="shared" si="27"/>
        <v/>
      </c>
      <c r="AA22" s="39" t="str">
        <f t="shared" si="27"/>
        <v/>
      </c>
      <c r="AB22" s="119" t="str">
        <f t="shared" si="27"/>
        <v>RH</v>
      </c>
      <c r="AC22" s="39" t="str">
        <f t="shared" si="27"/>
        <v>RH</v>
      </c>
      <c r="AD22" s="39" t="str">
        <f t="shared" si="27"/>
        <v>RH</v>
      </c>
      <c r="AE22" s="39" t="str">
        <f t="shared" si="27"/>
        <v/>
      </c>
      <c r="AF22" s="39" t="str">
        <f t="shared" si="27"/>
        <v/>
      </c>
      <c r="AG22" s="39" t="str">
        <f t="shared" si="27"/>
        <v/>
      </c>
      <c r="AH22" s="144" t="str">
        <f t="shared" si="27"/>
        <v/>
      </c>
      <c r="AI22" s="123"/>
      <c r="AJ22" s="187">
        <f>COUNTIF(D22:AH22,"RTT")+'Nov 2020'!AI22</f>
        <v>0</v>
      </c>
      <c r="AK22" s="178">
        <f t="shared" si="10"/>
        <v>15</v>
      </c>
      <c r="AL22" s="92">
        <f>COUNTIF(D22:AH22,"CA")+'Nov 2020'!AK22</f>
        <v>0</v>
      </c>
      <c r="AM22" s="167">
        <f t="shared" si="11"/>
        <v>25</v>
      </c>
      <c r="AN22" s="310"/>
      <c r="AO22" s="92"/>
      <c r="AP22" s="81"/>
      <c r="AQ22" s="81">
        <f t="shared" si="18"/>
        <v>0</v>
      </c>
      <c r="AR22" s="95"/>
      <c r="AS22" s="77"/>
      <c r="AT22" s="64"/>
      <c r="AU22" s="64">
        <f t="shared" si="19"/>
        <v>0</v>
      </c>
      <c r="AV22" s="90"/>
      <c r="AW22" s="118">
        <f ca="1">jaunesNum(B22:AH22)</f>
        <v>0</v>
      </c>
      <c r="AX22" s="120">
        <f>COUNTIF(G22:AJ22,"RF")+'Nov 2020'!AW22</f>
        <v>0</v>
      </c>
      <c r="AY22" s="162">
        <f t="shared" ca="1" si="13"/>
        <v>0</v>
      </c>
      <c r="AZ22" s="92"/>
      <c r="BA22" s="81"/>
      <c r="BB22" s="81">
        <f t="shared" si="20"/>
        <v>0</v>
      </c>
      <c r="BC22" s="167"/>
    </row>
    <row r="23" spans="1:55" ht="12" customHeight="1" x14ac:dyDescent="0.25">
      <c r="A23" s="272"/>
      <c r="B23" s="134"/>
      <c r="C23" s="145"/>
      <c r="D23" s="39" t="str">
        <f t="shared" ref="D23:AH23" si="28">IF(OR(WEEKDAY(D3,2)=6,WEEKDAY(D3,2)=7,WEEKDAY(D3,2)=1),"RH","")</f>
        <v/>
      </c>
      <c r="E23" s="39" t="str">
        <f t="shared" si="28"/>
        <v/>
      </c>
      <c r="F23" s="39" t="str">
        <f t="shared" si="28"/>
        <v/>
      </c>
      <c r="G23" s="39" t="str">
        <f t="shared" si="28"/>
        <v/>
      </c>
      <c r="H23" s="39" t="str">
        <f t="shared" si="28"/>
        <v>RH</v>
      </c>
      <c r="I23" s="39" t="str">
        <f t="shared" si="28"/>
        <v>RH</v>
      </c>
      <c r="J23" s="39" t="str">
        <f t="shared" si="28"/>
        <v>RH</v>
      </c>
      <c r="K23" s="39" t="str">
        <f t="shared" si="28"/>
        <v/>
      </c>
      <c r="L23" s="39" t="str">
        <f t="shared" si="28"/>
        <v/>
      </c>
      <c r="M23" s="39" t="str">
        <f t="shared" si="28"/>
        <v/>
      </c>
      <c r="N23" s="39" t="str">
        <f t="shared" si="28"/>
        <v/>
      </c>
      <c r="O23" s="39" t="str">
        <f t="shared" si="28"/>
        <v>RH</v>
      </c>
      <c r="P23" s="39" t="str">
        <f t="shared" si="28"/>
        <v>RH</v>
      </c>
      <c r="Q23" s="39" t="str">
        <f t="shared" si="28"/>
        <v>RH</v>
      </c>
      <c r="R23" s="39" t="str">
        <f t="shared" si="28"/>
        <v/>
      </c>
      <c r="S23" s="39" t="str">
        <f t="shared" si="28"/>
        <v/>
      </c>
      <c r="T23" s="39" t="str">
        <f t="shared" si="28"/>
        <v/>
      </c>
      <c r="U23" s="39" t="str">
        <f t="shared" si="28"/>
        <v/>
      </c>
      <c r="V23" s="39" t="str">
        <f t="shared" si="28"/>
        <v>RH</v>
      </c>
      <c r="W23" s="39" t="str">
        <f t="shared" si="28"/>
        <v>RH</v>
      </c>
      <c r="X23" s="39" t="str">
        <f t="shared" si="28"/>
        <v>RH</v>
      </c>
      <c r="Y23" s="39" t="str">
        <f t="shared" si="28"/>
        <v/>
      </c>
      <c r="Z23" s="39" t="str">
        <f t="shared" si="28"/>
        <v/>
      </c>
      <c r="AA23" s="39" t="str">
        <f t="shared" si="28"/>
        <v/>
      </c>
      <c r="AB23" s="119" t="str">
        <f t="shared" si="28"/>
        <v/>
      </c>
      <c r="AC23" s="39" t="str">
        <f t="shared" si="28"/>
        <v>RH</v>
      </c>
      <c r="AD23" s="39" t="str">
        <f t="shared" si="28"/>
        <v>RH</v>
      </c>
      <c r="AE23" s="39" t="str">
        <f t="shared" si="28"/>
        <v>RH</v>
      </c>
      <c r="AF23" s="39" t="str">
        <f t="shared" si="28"/>
        <v/>
      </c>
      <c r="AG23" s="39" t="str">
        <f t="shared" si="28"/>
        <v/>
      </c>
      <c r="AH23" s="144" t="str">
        <f t="shared" si="28"/>
        <v/>
      </c>
      <c r="AI23" s="123"/>
      <c r="AJ23" s="187">
        <f>COUNTIF(D23:AH23,"RTT")+'Nov 2020'!AI23</f>
        <v>0</v>
      </c>
      <c r="AK23" s="178">
        <f t="shared" si="10"/>
        <v>15</v>
      </c>
      <c r="AL23" s="92">
        <f>COUNTIF(D23:AH23,"CA")+'Nov 2020'!AK23</f>
        <v>0</v>
      </c>
      <c r="AM23" s="167">
        <f t="shared" si="11"/>
        <v>25</v>
      </c>
      <c r="AN23" s="310"/>
      <c r="AO23" s="92"/>
      <c r="AP23" s="81"/>
      <c r="AQ23" s="81">
        <f t="shared" si="18"/>
        <v>0</v>
      </c>
      <c r="AR23" s="95"/>
      <c r="AS23" s="77"/>
      <c r="AT23" s="64"/>
      <c r="AU23" s="64">
        <f t="shared" si="19"/>
        <v>0</v>
      </c>
      <c r="AV23" s="90"/>
      <c r="AW23" s="118">
        <f t="shared" ca="1" si="12"/>
        <v>0</v>
      </c>
      <c r="AX23" s="120">
        <f>COUNTIF(G23:AJ23,"RF")+'Nov 2020'!AW23</f>
        <v>0</v>
      </c>
      <c r="AY23" s="162">
        <f t="shared" ca="1" si="13"/>
        <v>0</v>
      </c>
      <c r="AZ23" s="92"/>
      <c r="BA23" s="81"/>
      <c r="BB23" s="81">
        <f t="shared" si="20"/>
        <v>0</v>
      </c>
      <c r="BC23" s="167"/>
    </row>
    <row r="24" spans="1:55" s="6" customFormat="1" ht="12" customHeight="1" thickBot="1" x14ac:dyDescent="0.3">
      <c r="A24" s="276"/>
      <c r="B24" s="134"/>
      <c r="C24" s="145"/>
      <c r="D24" s="39" t="str">
        <f t="shared" ref="D24:AH24" si="29">IF(OR(WEEKDAY(D3,2)=6,WEEKDAY(D3,2)=7,WEEKDAY(D3,2)=2),"RH","")</f>
        <v>RH</v>
      </c>
      <c r="E24" s="39" t="str">
        <f t="shared" si="29"/>
        <v/>
      </c>
      <c r="F24" s="39" t="str">
        <f t="shared" si="29"/>
        <v/>
      </c>
      <c r="G24" s="39" t="str">
        <f t="shared" si="29"/>
        <v/>
      </c>
      <c r="H24" s="39" t="str">
        <f t="shared" si="29"/>
        <v>RH</v>
      </c>
      <c r="I24" s="39" t="str">
        <f t="shared" si="29"/>
        <v>RH</v>
      </c>
      <c r="J24" s="39" t="str">
        <f t="shared" si="29"/>
        <v/>
      </c>
      <c r="K24" s="39" t="str">
        <f t="shared" si="29"/>
        <v>RH</v>
      </c>
      <c r="L24" s="39" t="str">
        <f t="shared" si="29"/>
        <v/>
      </c>
      <c r="M24" s="39" t="str">
        <f t="shared" si="29"/>
        <v/>
      </c>
      <c r="N24" s="39" t="str">
        <f t="shared" si="29"/>
        <v/>
      </c>
      <c r="O24" s="39" t="str">
        <f t="shared" si="29"/>
        <v>RH</v>
      </c>
      <c r="P24" s="39" t="str">
        <f t="shared" si="29"/>
        <v>RH</v>
      </c>
      <c r="Q24" s="39" t="str">
        <f t="shared" si="29"/>
        <v/>
      </c>
      <c r="R24" s="39" t="str">
        <f t="shared" si="29"/>
        <v>RH</v>
      </c>
      <c r="S24" s="39" t="str">
        <f t="shared" si="29"/>
        <v/>
      </c>
      <c r="T24" s="39" t="str">
        <f t="shared" si="29"/>
        <v/>
      </c>
      <c r="U24" s="39" t="str">
        <f t="shared" si="29"/>
        <v/>
      </c>
      <c r="V24" s="39" t="str">
        <f t="shared" si="29"/>
        <v>RH</v>
      </c>
      <c r="W24" s="39" t="str">
        <f t="shared" si="29"/>
        <v>RH</v>
      </c>
      <c r="X24" s="39" t="str">
        <f t="shared" si="29"/>
        <v/>
      </c>
      <c r="Y24" s="39" t="str">
        <f t="shared" si="29"/>
        <v>RH</v>
      </c>
      <c r="Z24" s="39" t="str">
        <f t="shared" si="29"/>
        <v/>
      </c>
      <c r="AA24" s="39" t="str">
        <f t="shared" si="29"/>
        <v/>
      </c>
      <c r="AB24" s="119" t="str">
        <f t="shared" si="29"/>
        <v/>
      </c>
      <c r="AC24" s="39" t="str">
        <f t="shared" si="29"/>
        <v>RH</v>
      </c>
      <c r="AD24" s="39" t="str">
        <f t="shared" si="29"/>
        <v>RH</v>
      </c>
      <c r="AE24" s="39" t="str">
        <f t="shared" si="29"/>
        <v/>
      </c>
      <c r="AF24" s="39" t="str">
        <f t="shared" si="29"/>
        <v>RH</v>
      </c>
      <c r="AG24" s="39" t="str">
        <f t="shared" si="29"/>
        <v/>
      </c>
      <c r="AH24" s="144" t="str">
        <f t="shared" si="29"/>
        <v/>
      </c>
      <c r="AI24" s="123"/>
      <c r="AJ24" s="187">
        <f>COUNTIF(D24:AH24,"RTT")+'Nov 2020'!AI24</f>
        <v>0</v>
      </c>
      <c r="AK24" s="178">
        <f>0 -(AJ24)</f>
        <v>0</v>
      </c>
      <c r="AL24" s="92">
        <f>COUNTIF(D24:AH24,"CA")+'Nov 2020'!AK24</f>
        <v>0</v>
      </c>
      <c r="AM24" s="167">
        <f t="shared" si="11"/>
        <v>25</v>
      </c>
      <c r="AN24" s="310"/>
      <c r="AO24" s="92"/>
      <c r="AP24" s="81"/>
      <c r="AQ24" s="81">
        <f t="shared" si="18"/>
        <v>0</v>
      </c>
      <c r="AR24" s="95"/>
      <c r="AS24" s="77"/>
      <c r="AT24" s="64"/>
      <c r="AU24" s="64">
        <f t="shared" si="19"/>
        <v>0</v>
      </c>
      <c r="AV24" s="90"/>
      <c r="AW24" s="118">
        <f t="shared" ca="1" si="12"/>
        <v>0</v>
      </c>
      <c r="AX24" s="120">
        <f>COUNTIF(G24:AJ24,"RF")+'Nov 2020'!AW24</f>
        <v>0</v>
      </c>
      <c r="AY24" s="162">
        <f t="shared" ca="1" si="13"/>
        <v>0</v>
      </c>
      <c r="AZ24" s="92"/>
      <c r="BA24" s="81"/>
      <c r="BB24" s="81">
        <f t="shared" si="20"/>
        <v>0</v>
      </c>
      <c r="BC24" s="167"/>
    </row>
    <row r="25" spans="1:55" ht="2.25" customHeight="1" thickBot="1" x14ac:dyDescent="0.3">
      <c r="A25" s="14"/>
      <c r="B25" s="134"/>
      <c r="C25" s="145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119"/>
      <c r="AC25" s="39"/>
      <c r="AD25" s="39"/>
      <c r="AE25" s="39"/>
      <c r="AF25" s="39"/>
      <c r="AG25" s="39"/>
      <c r="AH25" s="144"/>
      <c r="AI25" s="123"/>
      <c r="AJ25" s="187">
        <f>COUNTIF(D25:AH25,"RTT")+'Nov 2020'!AI25</f>
        <v>0</v>
      </c>
      <c r="AK25" s="178"/>
      <c r="AL25" s="92">
        <f>COUNTIF(D25:AH25,"CA")+'Nov 2020'!AK25</f>
        <v>0</v>
      </c>
      <c r="AM25" s="167"/>
      <c r="AN25" s="310"/>
      <c r="AO25" s="92"/>
      <c r="AP25" s="81"/>
      <c r="AQ25" s="81"/>
      <c r="AR25" s="95"/>
      <c r="AS25" s="77"/>
      <c r="AT25" s="64"/>
      <c r="AU25" s="64"/>
      <c r="AV25" s="90"/>
      <c r="AW25" s="118"/>
      <c r="AX25" s="120">
        <f>COUNTIF(G25:AJ25,"RF")+'Nov 2020'!AW25</f>
        <v>0</v>
      </c>
      <c r="AY25" s="163"/>
      <c r="AZ25" s="92"/>
      <c r="BA25" s="81"/>
      <c r="BB25" s="81"/>
      <c r="BC25" s="167"/>
    </row>
    <row r="26" spans="1:55" ht="12" customHeight="1" x14ac:dyDescent="0.25">
      <c r="A26" s="277" t="s">
        <v>44</v>
      </c>
      <c r="B26" s="135">
        <v>13</v>
      </c>
      <c r="C26" s="149"/>
      <c r="D26" s="39" t="str">
        <f t="shared" ref="D26:AH26" si="30">IF(OR(WEEKDAY(D3,2)=6,WEEKDAY(D3,2)=7,WEEKDAY(D3,2)=3),"RH","")</f>
        <v/>
      </c>
      <c r="E26" s="39" t="str">
        <f t="shared" si="30"/>
        <v>RH</v>
      </c>
      <c r="F26" s="39" t="str">
        <f t="shared" si="30"/>
        <v/>
      </c>
      <c r="G26" s="39" t="str">
        <f t="shared" si="30"/>
        <v/>
      </c>
      <c r="H26" s="39" t="str">
        <f t="shared" si="30"/>
        <v>RH</v>
      </c>
      <c r="I26" s="39" t="str">
        <f t="shared" si="30"/>
        <v>RH</v>
      </c>
      <c r="J26" s="39" t="str">
        <f t="shared" si="30"/>
        <v/>
      </c>
      <c r="K26" s="39" t="str">
        <f t="shared" si="30"/>
        <v/>
      </c>
      <c r="L26" s="39" t="str">
        <f t="shared" si="30"/>
        <v>RH</v>
      </c>
      <c r="M26" s="39" t="str">
        <f t="shared" si="30"/>
        <v/>
      </c>
      <c r="N26" s="39" t="str">
        <f t="shared" si="30"/>
        <v/>
      </c>
      <c r="O26" s="39" t="str">
        <f t="shared" si="30"/>
        <v>RH</v>
      </c>
      <c r="P26" s="39" t="str">
        <f t="shared" si="30"/>
        <v>RH</v>
      </c>
      <c r="Q26" s="39" t="str">
        <f t="shared" si="30"/>
        <v/>
      </c>
      <c r="R26" s="39" t="str">
        <f t="shared" si="30"/>
        <v/>
      </c>
      <c r="S26" s="39" t="str">
        <f t="shared" si="30"/>
        <v>RH</v>
      </c>
      <c r="T26" s="39" t="str">
        <f t="shared" si="30"/>
        <v/>
      </c>
      <c r="U26" s="39" t="str">
        <f t="shared" si="30"/>
        <v/>
      </c>
      <c r="V26" s="39" t="str">
        <f t="shared" si="30"/>
        <v>RH</v>
      </c>
      <c r="W26" s="39" t="str">
        <f t="shared" si="30"/>
        <v>RH</v>
      </c>
      <c r="X26" s="39" t="str">
        <f t="shared" si="30"/>
        <v/>
      </c>
      <c r="Y26" s="39" t="str">
        <f t="shared" si="30"/>
        <v/>
      </c>
      <c r="Z26" s="39" t="str">
        <f t="shared" si="30"/>
        <v>RH</v>
      </c>
      <c r="AA26" s="39" t="str">
        <f t="shared" si="30"/>
        <v/>
      </c>
      <c r="AB26" s="119" t="str">
        <f t="shared" si="30"/>
        <v/>
      </c>
      <c r="AC26" s="39" t="str">
        <f t="shared" si="30"/>
        <v>RH</v>
      </c>
      <c r="AD26" s="39" t="str">
        <f t="shared" si="30"/>
        <v>RH</v>
      </c>
      <c r="AE26" s="39" t="str">
        <f t="shared" si="30"/>
        <v/>
      </c>
      <c r="AF26" s="39" t="str">
        <f t="shared" si="30"/>
        <v/>
      </c>
      <c r="AG26" s="39" t="str">
        <f t="shared" si="30"/>
        <v>RH</v>
      </c>
      <c r="AH26" s="144" t="str">
        <f t="shared" si="30"/>
        <v/>
      </c>
      <c r="AI26" s="123"/>
      <c r="AJ26" s="187">
        <f>COUNTIF(D26:AH26,"RTT")+'Nov 2020'!AI26</f>
        <v>0</v>
      </c>
      <c r="AK26" s="178">
        <f>0 -(AJ26)</f>
        <v>0</v>
      </c>
      <c r="AL26" s="92">
        <f>COUNTIF(D26:AH26,"CA")+'Nov 2020'!AK26</f>
        <v>0</v>
      </c>
      <c r="AM26" s="167">
        <f t="shared" si="11"/>
        <v>25</v>
      </c>
      <c r="AN26" s="310"/>
      <c r="AO26" s="92"/>
      <c r="AP26" s="81"/>
      <c r="AQ26" s="81">
        <f t="shared" ref="AQ26:AQ33" si="31">COUNTIF(E26:AF26,"HS")</f>
        <v>0</v>
      </c>
      <c r="AR26" s="95"/>
      <c r="AS26" s="77"/>
      <c r="AT26" s="64"/>
      <c r="AU26" s="64">
        <f t="shared" ref="AU26:AU33" si="32">COUNTIF(G26:AH26,"jdf")</f>
        <v>0</v>
      </c>
      <c r="AV26" s="90"/>
      <c r="AW26" s="118">
        <f t="shared" ca="1" si="12"/>
        <v>0</v>
      </c>
      <c r="AX26" s="120">
        <f>COUNTIF(G26:AJ26,"RF")+'Nov 2020'!AW26</f>
        <v>0</v>
      </c>
      <c r="AY26" s="162">
        <f t="shared" ca="1" si="13"/>
        <v>0</v>
      </c>
      <c r="AZ26" s="92"/>
      <c r="BA26" s="81"/>
      <c r="BB26" s="81">
        <f t="shared" ref="BB26:BB33" si="33">COUNTIF(K26:AL26,"FR")</f>
        <v>0</v>
      </c>
      <c r="BC26" s="167"/>
    </row>
    <row r="27" spans="1:55" ht="12" customHeight="1" x14ac:dyDescent="0.25">
      <c r="A27" s="278"/>
      <c r="B27" s="135"/>
      <c r="C27" s="145"/>
      <c r="D27" s="39" t="str">
        <f>IF(OR(WEEKDAY(D3,2)=6,WEEKDAY(D3,2)=7,WEEKDAY(D3,2)=3),"RH","")</f>
        <v/>
      </c>
      <c r="E27" s="39" t="str">
        <f t="shared" ref="E27:AH27" si="34">IF(OR(WEEKDAY(E3,2)=6,WEEKDAY(E3,2)=7,WEEKDAY(E3,2)=3),"RH","")</f>
        <v>RH</v>
      </c>
      <c r="F27" s="39" t="str">
        <f t="shared" si="34"/>
        <v/>
      </c>
      <c r="G27" s="39" t="str">
        <f t="shared" si="34"/>
        <v/>
      </c>
      <c r="H27" s="39" t="str">
        <f t="shared" si="34"/>
        <v>RH</v>
      </c>
      <c r="I27" s="39" t="str">
        <f t="shared" si="34"/>
        <v>RH</v>
      </c>
      <c r="J27" s="39" t="str">
        <f t="shared" si="34"/>
        <v/>
      </c>
      <c r="K27" s="39" t="str">
        <f t="shared" si="34"/>
        <v/>
      </c>
      <c r="L27" s="39" t="str">
        <f t="shared" si="34"/>
        <v>RH</v>
      </c>
      <c r="M27" s="39" t="str">
        <f t="shared" si="34"/>
        <v/>
      </c>
      <c r="N27" s="39" t="str">
        <f t="shared" si="34"/>
        <v/>
      </c>
      <c r="O27" s="39" t="str">
        <f t="shared" si="34"/>
        <v>RH</v>
      </c>
      <c r="P27" s="39" t="str">
        <f t="shared" si="34"/>
        <v>RH</v>
      </c>
      <c r="Q27" s="39" t="str">
        <f t="shared" si="34"/>
        <v/>
      </c>
      <c r="R27" s="39" t="str">
        <f t="shared" si="34"/>
        <v/>
      </c>
      <c r="S27" s="39" t="str">
        <f t="shared" si="34"/>
        <v>RH</v>
      </c>
      <c r="T27" s="39" t="str">
        <f t="shared" si="34"/>
        <v/>
      </c>
      <c r="U27" s="39" t="str">
        <f t="shared" si="34"/>
        <v/>
      </c>
      <c r="V27" s="39" t="str">
        <f t="shared" si="34"/>
        <v>RH</v>
      </c>
      <c r="W27" s="39" t="str">
        <f t="shared" si="34"/>
        <v>RH</v>
      </c>
      <c r="X27" s="39" t="str">
        <f t="shared" si="34"/>
        <v/>
      </c>
      <c r="Y27" s="39" t="str">
        <f t="shared" si="34"/>
        <v/>
      </c>
      <c r="Z27" s="39" t="str">
        <f t="shared" si="34"/>
        <v>RH</v>
      </c>
      <c r="AA27" s="39" t="str">
        <f t="shared" si="34"/>
        <v/>
      </c>
      <c r="AB27" s="119" t="str">
        <f t="shared" si="34"/>
        <v/>
      </c>
      <c r="AC27" s="39" t="str">
        <f t="shared" si="34"/>
        <v>RH</v>
      </c>
      <c r="AD27" s="39" t="str">
        <f t="shared" si="34"/>
        <v>RH</v>
      </c>
      <c r="AE27" s="39" t="str">
        <f t="shared" si="34"/>
        <v/>
      </c>
      <c r="AF27" s="39" t="str">
        <f t="shared" si="34"/>
        <v/>
      </c>
      <c r="AG27" s="39" t="str">
        <f t="shared" si="34"/>
        <v>RH</v>
      </c>
      <c r="AH27" s="144" t="str">
        <f t="shared" si="34"/>
        <v/>
      </c>
      <c r="AI27" s="123"/>
      <c r="AJ27" s="187">
        <f>COUNTIF(D27:AH27,"RTT")+'Nov 2020'!AI27</f>
        <v>0</v>
      </c>
      <c r="AK27" s="178">
        <f t="shared" si="10"/>
        <v>15</v>
      </c>
      <c r="AL27" s="92">
        <f>COUNTIF(D27:AH27,"CA")+'Nov 2020'!AK27</f>
        <v>0</v>
      </c>
      <c r="AM27" s="167">
        <f t="shared" si="11"/>
        <v>25</v>
      </c>
      <c r="AN27" s="310"/>
      <c r="AO27" s="92"/>
      <c r="AP27" s="81"/>
      <c r="AQ27" s="81">
        <f t="shared" si="31"/>
        <v>0</v>
      </c>
      <c r="AR27" s="95"/>
      <c r="AS27" s="77"/>
      <c r="AT27" s="64"/>
      <c r="AU27" s="64">
        <f t="shared" si="32"/>
        <v>0</v>
      </c>
      <c r="AV27" s="90"/>
      <c r="AW27" s="118">
        <f t="shared" ca="1" si="12"/>
        <v>0</v>
      </c>
      <c r="AX27" s="120">
        <f>COUNTIF(G27:AJ27,"RF")+'Nov 2020'!AW27</f>
        <v>0</v>
      </c>
      <c r="AY27" s="162">
        <f t="shared" ca="1" si="13"/>
        <v>0</v>
      </c>
      <c r="AZ27" s="92"/>
      <c r="BA27" s="81"/>
      <c r="BB27" s="81">
        <f t="shared" si="33"/>
        <v>0</v>
      </c>
      <c r="BC27" s="167"/>
    </row>
    <row r="28" spans="1:55" ht="12" customHeight="1" x14ac:dyDescent="0.25">
      <c r="A28" s="278"/>
      <c r="B28" s="135"/>
      <c r="C28" s="149"/>
      <c r="D28" s="39" t="str">
        <f t="shared" ref="D28:AH28" si="35">IF(OR(WEEKDAY(D3,2)=6,WEEKDAY(D3,2)=7,WEEKDAY(D3,2)=4),"RH","")</f>
        <v/>
      </c>
      <c r="E28" s="39" t="str">
        <f t="shared" si="35"/>
        <v/>
      </c>
      <c r="F28" s="39" t="str">
        <f t="shared" si="35"/>
        <v>RH</v>
      </c>
      <c r="G28" s="39" t="str">
        <f t="shared" si="35"/>
        <v/>
      </c>
      <c r="H28" s="39" t="str">
        <f t="shared" si="35"/>
        <v>RH</v>
      </c>
      <c r="I28" s="39" t="str">
        <f t="shared" si="35"/>
        <v>RH</v>
      </c>
      <c r="J28" s="39" t="str">
        <f t="shared" si="35"/>
        <v/>
      </c>
      <c r="K28" s="39" t="str">
        <f t="shared" si="35"/>
        <v/>
      </c>
      <c r="L28" s="39" t="str">
        <f t="shared" si="35"/>
        <v/>
      </c>
      <c r="M28" s="39" t="str">
        <f t="shared" si="35"/>
        <v>RH</v>
      </c>
      <c r="N28" s="39" t="str">
        <f t="shared" si="35"/>
        <v/>
      </c>
      <c r="O28" s="39" t="str">
        <f t="shared" si="35"/>
        <v>RH</v>
      </c>
      <c r="P28" s="39" t="str">
        <f t="shared" si="35"/>
        <v>RH</v>
      </c>
      <c r="Q28" s="39" t="str">
        <f t="shared" si="35"/>
        <v/>
      </c>
      <c r="R28" s="39" t="str">
        <f t="shared" si="35"/>
        <v/>
      </c>
      <c r="S28" s="39" t="str">
        <f t="shared" si="35"/>
        <v/>
      </c>
      <c r="T28" s="39" t="str">
        <f t="shared" si="35"/>
        <v>RH</v>
      </c>
      <c r="U28" s="39" t="str">
        <f t="shared" si="35"/>
        <v/>
      </c>
      <c r="V28" s="39" t="str">
        <f t="shared" si="35"/>
        <v>RH</v>
      </c>
      <c r="W28" s="39" t="str">
        <f t="shared" si="35"/>
        <v>RH</v>
      </c>
      <c r="X28" s="39" t="str">
        <f t="shared" si="35"/>
        <v/>
      </c>
      <c r="Y28" s="39" t="str">
        <f t="shared" si="35"/>
        <v/>
      </c>
      <c r="Z28" s="39" t="str">
        <f t="shared" si="35"/>
        <v/>
      </c>
      <c r="AA28" s="39" t="str">
        <f t="shared" si="35"/>
        <v>RH</v>
      </c>
      <c r="AB28" s="119" t="str">
        <f t="shared" si="35"/>
        <v/>
      </c>
      <c r="AC28" s="39" t="str">
        <f t="shared" si="35"/>
        <v>RH</v>
      </c>
      <c r="AD28" s="39" t="str">
        <f t="shared" si="35"/>
        <v>RH</v>
      </c>
      <c r="AE28" s="39" t="str">
        <f t="shared" si="35"/>
        <v/>
      </c>
      <c r="AF28" s="39" t="str">
        <f t="shared" si="35"/>
        <v/>
      </c>
      <c r="AG28" s="39" t="str">
        <f t="shared" si="35"/>
        <v/>
      </c>
      <c r="AH28" s="144" t="str">
        <f t="shared" si="35"/>
        <v>RH</v>
      </c>
      <c r="AI28" s="123"/>
      <c r="AJ28" s="187">
        <f>COUNTIF(D28:AH28,"RTT")+'Nov 2020'!AI28</f>
        <v>0</v>
      </c>
      <c r="AK28" s="178">
        <f t="shared" si="10"/>
        <v>15</v>
      </c>
      <c r="AL28" s="92">
        <f>COUNTIF(D28:AH28,"CA")+'Nov 2020'!AK28</f>
        <v>0</v>
      </c>
      <c r="AM28" s="167">
        <f t="shared" si="11"/>
        <v>25</v>
      </c>
      <c r="AN28" s="310"/>
      <c r="AO28" s="92"/>
      <c r="AP28" s="81"/>
      <c r="AQ28" s="81">
        <f t="shared" si="31"/>
        <v>0</v>
      </c>
      <c r="AR28" s="95"/>
      <c r="AS28" s="77"/>
      <c r="AT28" s="64"/>
      <c r="AU28" s="64">
        <f t="shared" si="32"/>
        <v>0</v>
      </c>
      <c r="AV28" s="90"/>
      <c r="AW28" s="118">
        <f ca="1">jaunesNum(B28:AH28)</f>
        <v>0</v>
      </c>
      <c r="AX28" s="120">
        <f>COUNTIF(G28:AJ28,"RF")+'Nov 2020'!AW28</f>
        <v>0</v>
      </c>
      <c r="AY28" s="162">
        <f t="shared" ca="1" si="13"/>
        <v>0</v>
      </c>
      <c r="AZ28" s="92"/>
      <c r="BA28" s="81"/>
      <c r="BB28" s="81">
        <f t="shared" si="33"/>
        <v>0</v>
      </c>
      <c r="BC28" s="167"/>
    </row>
    <row r="29" spans="1:55" ht="12" customHeight="1" thickBot="1" x14ac:dyDescent="0.3">
      <c r="A29" s="279"/>
      <c r="B29" s="135"/>
      <c r="C29" s="149"/>
      <c r="D29" s="39" t="str">
        <f t="shared" ref="D29:AH29" si="36">IF(OR(WEEKDAY(D3,2)=6,WEEKDAY(D3,2)=7,WEEKDAY(D3,2)=5),"RH","")</f>
        <v/>
      </c>
      <c r="E29" s="39" t="str">
        <f t="shared" si="36"/>
        <v/>
      </c>
      <c r="F29" s="39" t="str">
        <f t="shared" si="36"/>
        <v/>
      </c>
      <c r="G29" s="39" t="str">
        <f t="shared" si="36"/>
        <v>RH</v>
      </c>
      <c r="H29" s="39" t="str">
        <f t="shared" si="36"/>
        <v>RH</v>
      </c>
      <c r="I29" s="39" t="str">
        <f t="shared" si="36"/>
        <v>RH</v>
      </c>
      <c r="J29" s="39" t="str">
        <f t="shared" si="36"/>
        <v/>
      </c>
      <c r="K29" s="39" t="str">
        <f t="shared" si="36"/>
        <v/>
      </c>
      <c r="L29" s="39" t="str">
        <f t="shared" si="36"/>
        <v/>
      </c>
      <c r="M29" s="39" t="str">
        <f t="shared" si="36"/>
        <v/>
      </c>
      <c r="N29" s="39" t="str">
        <f t="shared" si="36"/>
        <v>RH</v>
      </c>
      <c r="O29" s="39" t="str">
        <f t="shared" si="36"/>
        <v>RH</v>
      </c>
      <c r="P29" s="39" t="str">
        <f t="shared" si="36"/>
        <v>RH</v>
      </c>
      <c r="Q29" s="39" t="str">
        <f t="shared" si="36"/>
        <v/>
      </c>
      <c r="R29" s="39" t="str">
        <f t="shared" si="36"/>
        <v/>
      </c>
      <c r="S29" s="39" t="str">
        <f t="shared" si="36"/>
        <v/>
      </c>
      <c r="T29" s="39" t="str">
        <f t="shared" si="36"/>
        <v/>
      </c>
      <c r="U29" s="39" t="str">
        <f t="shared" si="36"/>
        <v>RH</v>
      </c>
      <c r="V29" s="39" t="str">
        <f t="shared" si="36"/>
        <v>RH</v>
      </c>
      <c r="W29" s="39" t="str">
        <f t="shared" si="36"/>
        <v>RH</v>
      </c>
      <c r="X29" s="39" t="str">
        <f t="shared" si="36"/>
        <v/>
      </c>
      <c r="Y29" s="39" t="str">
        <f t="shared" si="36"/>
        <v/>
      </c>
      <c r="Z29" s="39" t="str">
        <f t="shared" si="36"/>
        <v/>
      </c>
      <c r="AA29" s="39" t="str">
        <f t="shared" si="36"/>
        <v/>
      </c>
      <c r="AB29" s="119" t="str">
        <f t="shared" si="36"/>
        <v>RH</v>
      </c>
      <c r="AC29" s="39" t="str">
        <f t="shared" si="36"/>
        <v>RH</v>
      </c>
      <c r="AD29" s="39" t="str">
        <f t="shared" si="36"/>
        <v>RH</v>
      </c>
      <c r="AE29" s="39" t="str">
        <f t="shared" si="36"/>
        <v/>
      </c>
      <c r="AF29" s="39" t="str">
        <f t="shared" si="36"/>
        <v/>
      </c>
      <c r="AG29" s="39" t="str">
        <f t="shared" si="36"/>
        <v/>
      </c>
      <c r="AH29" s="144" t="str">
        <f t="shared" si="36"/>
        <v/>
      </c>
      <c r="AI29" s="123"/>
      <c r="AJ29" s="187">
        <f>COUNTIF(D29:AH29,"RTT")+'Nov 2020'!AI29</f>
        <v>0</v>
      </c>
      <c r="AK29" s="178">
        <f t="shared" si="10"/>
        <v>15</v>
      </c>
      <c r="AL29" s="92">
        <f>COUNTIF(D29:AH29,"CA")+'Nov 2020'!AK29</f>
        <v>0</v>
      </c>
      <c r="AM29" s="167">
        <f t="shared" si="11"/>
        <v>25</v>
      </c>
      <c r="AN29" s="310"/>
      <c r="AO29" s="92"/>
      <c r="AP29" s="81"/>
      <c r="AQ29" s="81">
        <f t="shared" si="31"/>
        <v>0</v>
      </c>
      <c r="AR29" s="95"/>
      <c r="AS29" s="77"/>
      <c r="AT29" s="64"/>
      <c r="AU29" s="64">
        <f t="shared" si="32"/>
        <v>0</v>
      </c>
      <c r="AV29" s="90"/>
      <c r="AW29" s="118">
        <f t="shared" ca="1" si="12"/>
        <v>0</v>
      </c>
      <c r="AX29" s="120">
        <f>COUNTIF(G29:AJ29,"RF")+'Nov 2020'!AW29</f>
        <v>0</v>
      </c>
      <c r="AY29" s="162">
        <f t="shared" ca="1" si="13"/>
        <v>0</v>
      </c>
      <c r="AZ29" s="92"/>
      <c r="BA29" s="81"/>
      <c r="BB29" s="81">
        <f t="shared" si="33"/>
        <v>0</v>
      </c>
      <c r="BC29" s="167"/>
    </row>
    <row r="30" spans="1:55" ht="12" customHeight="1" x14ac:dyDescent="0.25">
      <c r="A30" s="280" t="s">
        <v>45</v>
      </c>
      <c r="B30" s="135">
        <v>14</v>
      </c>
      <c r="C30" s="149"/>
      <c r="D30" s="39" t="str">
        <f t="shared" ref="D30:AH30" si="37">IF(OR(WEEKDAY(D3,2)=6,WEEKDAY(D3,2)=7,WEEKDAY(D3,2)=2),"RH","")</f>
        <v>RH</v>
      </c>
      <c r="E30" s="39" t="str">
        <f t="shared" si="37"/>
        <v/>
      </c>
      <c r="F30" s="39" t="str">
        <f t="shared" si="37"/>
        <v/>
      </c>
      <c r="G30" s="39" t="str">
        <f t="shared" si="37"/>
        <v/>
      </c>
      <c r="H30" s="39" t="str">
        <f t="shared" si="37"/>
        <v>RH</v>
      </c>
      <c r="I30" s="39" t="str">
        <f t="shared" si="37"/>
        <v>RH</v>
      </c>
      <c r="J30" s="39" t="str">
        <f t="shared" si="37"/>
        <v/>
      </c>
      <c r="K30" s="39" t="str">
        <f t="shared" si="37"/>
        <v>RH</v>
      </c>
      <c r="L30" s="39" t="str">
        <f t="shared" si="37"/>
        <v/>
      </c>
      <c r="M30" s="39" t="str">
        <f t="shared" si="37"/>
        <v/>
      </c>
      <c r="N30" s="39" t="str">
        <f t="shared" si="37"/>
        <v/>
      </c>
      <c r="O30" s="39" t="str">
        <f t="shared" si="37"/>
        <v>RH</v>
      </c>
      <c r="P30" s="39" t="str">
        <f t="shared" si="37"/>
        <v>RH</v>
      </c>
      <c r="Q30" s="39" t="str">
        <f t="shared" si="37"/>
        <v/>
      </c>
      <c r="R30" s="39" t="str">
        <f t="shared" si="37"/>
        <v>RH</v>
      </c>
      <c r="S30" s="39" t="str">
        <f t="shared" si="37"/>
        <v/>
      </c>
      <c r="T30" s="39" t="str">
        <f t="shared" si="37"/>
        <v/>
      </c>
      <c r="U30" s="39" t="str">
        <f t="shared" si="37"/>
        <v/>
      </c>
      <c r="V30" s="39" t="str">
        <f t="shared" si="37"/>
        <v>RH</v>
      </c>
      <c r="W30" s="39" t="str">
        <f t="shared" si="37"/>
        <v>RH</v>
      </c>
      <c r="X30" s="39" t="str">
        <f t="shared" si="37"/>
        <v/>
      </c>
      <c r="Y30" s="39" t="str">
        <f t="shared" si="37"/>
        <v>RH</v>
      </c>
      <c r="Z30" s="39" t="str">
        <f t="shared" si="37"/>
        <v/>
      </c>
      <c r="AA30" s="39" t="str">
        <f t="shared" si="37"/>
        <v/>
      </c>
      <c r="AB30" s="119" t="str">
        <f t="shared" si="37"/>
        <v/>
      </c>
      <c r="AC30" s="39" t="str">
        <f t="shared" si="37"/>
        <v>RH</v>
      </c>
      <c r="AD30" s="39" t="str">
        <f t="shared" si="37"/>
        <v>RH</v>
      </c>
      <c r="AE30" s="39" t="str">
        <f t="shared" si="37"/>
        <v/>
      </c>
      <c r="AF30" s="39" t="str">
        <f t="shared" si="37"/>
        <v>RH</v>
      </c>
      <c r="AG30" s="39" t="str">
        <f t="shared" si="37"/>
        <v/>
      </c>
      <c r="AH30" s="144" t="str">
        <f t="shared" si="37"/>
        <v/>
      </c>
      <c r="AI30" s="123"/>
      <c r="AJ30" s="187">
        <f>COUNTIF(D30:AH30,"RTT")+'Nov 2020'!AI30</f>
        <v>0</v>
      </c>
      <c r="AK30" s="178">
        <f t="shared" si="10"/>
        <v>15</v>
      </c>
      <c r="AL30" s="92">
        <f>COUNTIF(D30:AH30,"CA")+'Nov 2020'!AK30</f>
        <v>0</v>
      </c>
      <c r="AM30" s="167">
        <f t="shared" si="11"/>
        <v>25</v>
      </c>
      <c r="AN30" s="310"/>
      <c r="AO30" s="92"/>
      <c r="AP30" s="81"/>
      <c r="AQ30" s="81">
        <f t="shared" si="31"/>
        <v>0</v>
      </c>
      <c r="AR30" s="95"/>
      <c r="AS30" s="77"/>
      <c r="AT30" s="64"/>
      <c r="AU30" s="64">
        <f t="shared" si="32"/>
        <v>0</v>
      </c>
      <c r="AV30" s="90"/>
      <c r="AW30" s="118">
        <f t="shared" ca="1" si="12"/>
        <v>0</v>
      </c>
      <c r="AX30" s="120">
        <f>COUNTIF(G30:AJ30,"RF")+'Nov 2020'!AW30</f>
        <v>0</v>
      </c>
      <c r="AY30" s="162">
        <f t="shared" ca="1" si="13"/>
        <v>0</v>
      </c>
      <c r="AZ30" s="92"/>
      <c r="BA30" s="81"/>
      <c r="BB30" s="81">
        <f t="shared" si="33"/>
        <v>0</v>
      </c>
      <c r="BC30" s="167"/>
    </row>
    <row r="31" spans="1:55" ht="12" customHeight="1" x14ac:dyDescent="0.25">
      <c r="A31" s="280"/>
      <c r="B31" s="135">
        <v>15</v>
      </c>
      <c r="C31" s="145"/>
      <c r="D31" s="39" t="str">
        <f t="shared" ref="D31:AH31" si="38">IF(OR(WEEKDAY(D3,2)=6,WEEKDAY(D3,2)=7,WEEKDAY(D3,2)=5),"RH","")</f>
        <v/>
      </c>
      <c r="E31" s="39" t="str">
        <f t="shared" si="38"/>
        <v/>
      </c>
      <c r="F31" s="39" t="str">
        <f t="shared" si="38"/>
        <v/>
      </c>
      <c r="G31" s="39" t="str">
        <f t="shared" si="38"/>
        <v>RH</v>
      </c>
      <c r="H31" s="39" t="str">
        <f t="shared" si="38"/>
        <v>RH</v>
      </c>
      <c r="I31" s="39" t="str">
        <f t="shared" si="38"/>
        <v>RH</v>
      </c>
      <c r="J31" s="39" t="str">
        <f t="shared" si="38"/>
        <v/>
      </c>
      <c r="K31" s="39" t="str">
        <f t="shared" si="38"/>
        <v/>
      </c>
      <c r="L31" s="39" t="str">
        <f t="shared" si="38"/>
        <v/>
      </c>
      <c r="M31" s="39" t="str">
        <f t="shared" si="38"/>
        <v/>
      </c>
      <c r="N31" s="39" t="str">
        <f t="shared" si="38"/>
        <v>RH</v>
      </c>
      <c r="O31" s="39" t="str">
        <f t="shared" si="38"/>
        <v>RH</v>
      </c>
      <c r="P31" s="39" t="str">
        <f t="shared" si="38"/>
        <v>RH</v>
      </c>
      <c r="Q31" s="39" t="str">
        <f t="shared" si="38"/>
        <v/>
      </c>
      <c r="R31" s="39" t="str">
        <f t="shared" si="38"/>
        <v/>
      </c>
      <c r="S31" s="39" t="str">
        <f t="shared" si="38"/>
        <v/>
      </c>
      <c r="T31" s="39" t="str">
        <f t="shared" si="38"/>
        <v/>
      </c>
      <c r="U31" s="39" t="str">
        <f t="shared" si="38"/>
        <v>RH</v>
      </c>
      <c r="V31" s="39" t="str">
        <f t="shared" si="38"/>
        <v>RH</v>
      </c>
      <c r="W31" s="39" t="str">
        <f t="shared" si="38"/>
        <v>RH</v>
      </c>
      <c r="X31" s="39" t="str">
        <f t="shared" si="38"/>
        <v/>
      </c>
      <c r="Y31" s="39" t="str">
        <f t="shared" si="38"/>
        <v/>
      </c>
      <c r="Z31" s="39" t="str">
        <f t="shared" si="38"/>
        <v/>
      </c>
      <c r="AA31" s="39" t="str">
        <f t="shared" si="38"/>
        <v/>
      </c>
      <c r="AB31" s="119" t="str">
        <f t="shared" si="38"/>
        <v>RH</v>
      </c>
      <c r="AC31" s="39" t="str">
        <f t="shared" si="38"/>
        <v>RH</v>
      </c>
      <c r="AD31" s="39" t="str">
        <f t="shared" si="38"/>
        <v>RH</v>
      </c>
      <c r="AE31" s="39" t="str">
        <f t="shared" si="38"/>
        <v/>
      </c>
      <c r="AF31" s="39" t="str">
        <f t="shared" si="38"/>
        <v/>
      </c>
      <c r="AG31" s="39" t="str">
        <f t="shared" si="38"/>
        <v/>
      </c>
      <c r="AH31" s="144" t="str">
        <f t="shared" si="38"/>
        <v/>
      </c>
      <c r="AI31" s="123"/>
      <c r="AJ31" s="187">
        <f>COUNTIF(D31:AH31,"RTT")+'Nov 2020'!AI31</f>
        <v>0</v>
      </c>
      <c r="AK31" s="178">
        <f t="shared" si="10"/>
        <v>15</v>
      </c>
      <c r="AL31" s="92">
        <f>COUNTIF(D31:AH31,"CA")+'Nov 2020'!AK31</f>
        <v>0</v>
      </c>
      <c r="AM31" s="167">
        <f t="shared" si="11"/>
        <v>25</v>
      </c>
      <c r="AN31" s="310"/>
      <c r="AO31" s="92"/>
      <c r="AP31" s="81"/>
      <c r="AQ31" s="81">
        <f t="shared" si="31"/>
        <v>0</v>
      </c>
      <c r="AR31" s="95"/>
      <c r="AS31" s="77"/>
      <c r="AT31" s="64"/>
      <c r="AU31" s="64">
        <f t="shared" si="32"/>
        <v>0</v>
      </c>
      <c r="AV31" s="90"/>
      <c r="AW31" s="118">
        <f t="shared" ca="1" si="12"/>
        <v>0</v>
      </c>
      <c r="AX31" s="120">
        <f>COUNTIF(G31:AJ31,"RF")+'Nov 2020'!AW31</f>
        <v>0</v>
      </c>
      <c r="AY31" s="162">
        <f t="shared" ca="1" si="13"/>
        <v>0</v>
      </c>
      <c r="AZ31" s="92"/>
      <c r="BA31" s="81"/>
      <c r="BB31" s="81">
        <f t="shared" si="33"/>
        <v>0</v>
      </c>
      <c r="BC31" s="167"/>
    </row>
    <row r="32" spans="1:55" ht="12" customHeight="1" x14ac:dyDescent="0.25">
      <c r="A32" s="280"/>
      <c r="B32" s="135">
        <v>16</v>
      </c>
      <c r="C32" s="145"/>
      <c r="D32" s="39" t="str">
        <f t="shared" ref="D32:AH32" si="39">IF(OR(WEEKDAY(D3,2)=6,WEEKDAY(D3,2)=7,WEEKDAY(D3,2)=4),"RH","")</f>
        <v/>
      </c>
      <c r="E32" s="39" t="str">
        <f t="shared" si="39"/>
        <v/>
      </c>
      <c r="F32" s="39" t="str">
        <f t="shared" si="39"/>
        <v>RH</v>
      </c>
      <c r="G32" s="39" t="str">
        <f t="shared" si="39"/>
        <v/>
      </c>
      <c r="H32" s="39" t="str">
        <f t="shared" si="39"/>
        <v>RH</v>
      </c>
      <c r="I32" s="39" t="str">
        <f t="shared" si="39"/>
        <v>RH</v>
      </c>
      <c r="J32" s="39" t="str">
        <f t="shared" si="39"/>
        <v/>
      </c>
      <c r="K32" s="39" t="str">
        <f t="shared" si="39"/>
        <v/>
      </c>
      <c r="L32" s="39" t="str">
        <f t="shared" si="39"/>
        <v/>
      </c>
      <c r="M32" s="39" t="str">
        <f t="shared" si="39"/>
        <v>RH</v>
      </c>
      <c r="N32" s="39" t="str">
        <f t="shared" si="39"/>
        <v/>
      </c>
      <c r="O32" s="39" t="str">
        <f t="shared" si="39"/>
        <v>RH</v>
      </c>
      <c r="P32" s="39" t="str">
        <f t="shared" si="39"/>
        <v>RH</v>
      </c>
      <c r="Q32" s="39" t="str">
        <f t="shared" si="39"/>
        <v/>
      </c>
      <c r="R32" s="39" t="str">
        <f t="shared" si="39"/>
        <v/>
      </c>
      <c r="S32" s="39" t="str">
        <f t="shared" si="39"/>
        <v/>
      </c>
      <c r="T32" s="39" t="str">
        <f t="shared" si="39"/>
        <v>RH</v>
      </c>
      <c r="U32" s="39" t="str">
        <f t="shared" si="39"/>
        <v/>
      </c>
      <c r="V32" s="39" t="str">
        <f t="shared" si="39"/>
        <v>RH</v>
      </c>
      <c r="W32" s="39" t="str">
        <f t="shared" si="39"/>
        <v>RH</v>
      </c>
      <c r="X32" s="39" t="str">
        <f t="shared" si="39"/>
        <v/>
      </c>
      <c r="Y32" s="39" t="str">
        <f t="shared" si="39"/>
        <v/>
      </c>
      <c r="Z32" s="39" t="str">
        <f t="shared" si="39"/>
        <v/>
      </c>
      <c r="AA32" s="39" t="str">
        <f t="shared" si="39"/>
        <v>RH</v>
      </c>
      <c r="AB32" s="119" t="str">
        <f t="shared" si="39"/>
        <v/>
      </c>
      <c r="AC32" s="39" t="str">
        <f t="shared" si="39"/>
        <v>RH</v>
      </c>
      <c r="AD32" s="39" t="str">
        <f t="shared" si="39"/>
        <v>RH</v>
      </c>
      <c r="AE32" s="39" t="str">
        <f t="shared" si="39"/>
        <v/>
      </c>
      <c r="AF32" s="39" t="str">
        <f t="shared" si="39"/>
        <v/>
      </c>
      <c r="AG32" s="39" t="str">
        <f t="shared" si="39"/>
        <v/>
      </c>
      <c r="AH32" s="144" t="str">
        <f t="shared" si="39"/>
        <v>RH</v>
      </c>
      <c r="AI32" s="123"/>
      <c r="AJ32" s="187">
        <f>COUNTIF(D32:AH32,"RTT")+'Nov 2020'!AI32</f>
        <v>0</v>
      </c>
      <c r="AK32" s="178">
        <f t="shared" si="10"/>
        <v>15</v>
      </c>
      <c r="AL32" s="92">
        <f>COUNTIF(D32:AH32,"CA")+'Nov 2020'!AK32</f>
        <v>0</v>
      </c>
      <c r="AM32" s="167">
        <f t="shared" si="11"/>
        <v>25</v>
      </c>
      <c r="AN32" s="310"/>
      <c r="AO32" s="92"/>
      <c r="AP32" s="81"/>
      <c r="AQ32" s="81">
        <f t="shared" si="31"/>
        <v>0</v>
      </c>
      <c r="AR32" s="95"/>
      <c r="AS32" s="77"/>
      <c r="AT32" s="64"/>
      <c r="AU32" s="64">
        <f t="shared" si="32"/>
        <v>0</v>
      </c>
      <c r="AV32" s="90"/>
      <c r="AW32" s="118">
        <f t="shared" ca="1" si="12"/>
        <v>0</v>
      </c>
      <c r="AX32" s="120">
        <f>COUNTIF(G32:AJ32,"RF")+'Nov 2020'!AW32</f>
        <v>0</v>
      </c>
      <c r="AY32" s="162">
        <f t="shared" ca="1" si="13"/>
        <v>0</v>
      </c>
      <c r="AZ32" s="92"/>
      <c r="BA32" s="81"/>
      <c r="BB32" s="81">
        <f t="shared" si="33"/>
        <v>0</v>
      </c>
      <c r="BC32" s="167"/>
    </row>
    <row r="33" spans="1:55" s="6" customFormat="1" ht="12" customHeight="1" thickBot="1" x14ac:dyDescent="0.3">
      <c r="A33" s="281"/>
      <c r="B33" s="135">
        <v>17</v>
      </c>
      <c r="C33" s="145"/>
      <c r="D33" s="39" t="str">
        <f t="shared" ref="D33:AH33" si="40">IF(OR(WEEKDAY(D3,2)=6,WEEKDAY(D3,2)=7,WEEKDAY(D3,2)=2),"RH","")</f>
        <v>RH</v>
      </c>
      <c r="E33" s="39" t="str">
        <f t="shared" si="40"/>
        <v/>
      </c>
      <c r="F33" s="39" t="str">
        <f t="shared" si="40"/>
        <v/>
      </c>
      <c r="G33" s="39" t="str">
        <f t="shared" si="40"/>
        <v/>
      </c>
      <c r="H33" s="39" t="str">
        <f t="shared" si="40"/>
        <v>RH</v>
      </c>
      <c r="I33" s="39" t="str">
        <f t="shared" si="40"/>
        <v>RH</v>
      </c>
      <c r="J33" s="39" t="str">
        <f t="shared" si="40"/>
        <v/>
      </c>
      <c r="K33" s="39" t="str">
        <f t="shared" si="40"/>
        <v>RH</v>
      </c>
      <c r="L33" s="39" t="str">
        <f t="shared" si="40"/>
        <v/>
      </c>
      <c r="M33" s="39" t="str">
        <f t="shared" si="40"/>
        <v/>
      </c>
      <c r="N33" s="39" t="str">
        <f t="shared" si="40"/>
        <v/>
      </c>
      <c r="O33" s="39" t="str">
        <f t="shared" si="40"/>
        <v>RH</v>
      </c>
      <c r="P33" s="39" t="str">
        <f t="shared" si="40"/>
        <v>RH</v>
      </c>
      <c r="Q33" s="39" t="str">
        <f t="shared" si="40"/>
        <v/>
      </c>
      <c r="R33" s="39" t="str">
        <f t="shared" si="40"/>
        <v>RH</v>
      </c>
      <c r="S33" s="39" t="str">
        <f t="shared" si="40"/>
        <v/>
      </c>
      <c r="T33" s="39" t="str">
        <f t="shared" si="40"/>
        <v/>
      </c>
      <c r="U33" s="39" t="str">
        <f t="shared" si="40"/>
        <v/>
      </c>
      <c r="V33" s="39" t="str">
        <f t="shared" si="40"/>
        <v>RH</v>
      </c>
      <c r="W33" s="39" t="str">
        <f t="shared" si="40"/>
        <v>RH</v>
      </c>
      <c r="X33" s="39" t="str">
        <f t="shared" si="40"/>
        <v/>
      </c>
      <c r="Y33" s="39" t="str">
        <f t="shared" si="40"/>
        <v>RH</v>
      </c>
      <c r="Z33" s="39" t="str">
        <f t="shared" si="40"/>
        <v/>
      </c>
      <c r="AA33" s="39" t="str">
        <f t="shared" si="40"/>
        <v/>
      </c>
      <c r="AB33" s="119" t="str">
        <f t="shared" si="40"/>
        <v/>
      </c>
      <c r="AC33" s="39" t="str">
        <f t="shared" si="40"/>
        <v>RH</v>
      </c>
      <c r="AD33" s="39" t="str">
        <f t="shared" si="40"/>
        <v>RH</v>
      </c>
      <c r="AE33" s="39" t="str">
        <f t="shared" si="40"/>
        <v/>
      </c>
      <c r="AF33" s="39" t="str">
        <f t="shared" si="40"/>
        <v>RH</v>
      </c>
      <c r="AG33" s="39" t="str">
        <f t="shared" si="40"/>
        <v/>
      </c>
      <c r="AH33" s="144" t="str">
        <f t="shared" si="40"/>
        <v/>
      </c>
      <c r="AI33" s="123"/>
      <c r="AJ33" s="187">
        <f>COUNTIF(D33:AH33,"RTT")+'Nov 2020'!AI33</f>
        <v>0</v>
      </c>
      <c r="AK33" s="178">
        <f t="shared" si="10"/>
        <v>15</v>
      </c>
      <c r="AL33" s="92">
        <f>COUNTIF(D33:AH33,"CA")+'Nov 2020'!AK33</f>
        <v>0</v>
      </c>
      <c r="AM33" s="167">
        <f t="shared" si="11"/>
        <v>25</v>
      </c>
      <c r="AN33" s="310"/>
      <c r="AO33" s="92"/>
      <c r="AP33" s="81"/>
      <c r="AQ33" s="81">
        <f t="shared" si="31"/>
        <v>0</v>
      </c>
      <c r="AR33" s="95"/>
      <c r="AS33" s="77"/>
      <c r="AT33" s="64"/>
      <c r="AU33" s="64">
        <f t="shared" si="32"/>
        <v>0</v>
      </c>
      <c r="AV33" s="90"/>
      <c r="AW33" s="118">
        <f t="shared" ca="1" si="12"/>
        <v>0</v>
      </c>
      <c r="AX33" s="120">
        <f>COUNTIF(G33:AJ33,"RF")+'Nov 2020'!AW33</f>
        <v>0</v>
      </c>
      <c r="AY33" s="162">
        <f t="shared" ca="1" si="13"/>
        <v>0</v>
      </c>
      <c r="AZ33" s="92"/>
      <c r="BA33" s="81"/>
      <c r="BB33" s="81">
        <f t="shared" si="33"/>
        <v>0</v>
      </c>
      <c r="BC33" s="167"/>
    </row>
    <row r="34" spans="1:55" ht="1.5" customHeight="1" x14ac:dyDescent="0.25">
      <c r="A34" s="34"/>
      <c r="B34" s="135"/>
      <c r="C34" s="145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119"/>
      <c r="AC34" s="39"/>
      <c r="AD34" s="39"/>
      <c r="AE34" s="39"/>
      <c r="AF34" s="39"/>
      <c r="AG34" s="39"/>
      <c r="AH34" s="144"/>
      <c r="AI34" s="123"/>
      <c r="AJ34" s="187">
        <f>COUNTIF(D34:AH34,"RTT")+'Nov 2020'!AI34</f>
        <v>0</v>
      </c>
      <c r="AK34" s="178"/>
      <c r="AL34" s="92">
        <f>COUNTIF(D34:AH34,"CA")+'Nov 2020'!AK34</f>
        <v>0</v>
      </c>
      <c r="AM34" s="167"/>
      <c r="AN34" s="310"/>
      <c r="AO34" s="92"/>
      <c r="AP34" s="81"/>
      <c r="AQ34" s="81"/>
      <c r="AR34" s="95"/>
      <c r="AS34" s="77"/>
      <c r="AT34" s="64"/>
      <c r="AU34" s="64"/>
      <c r="AV34" s="90"/>
      <c r="AW34" s="118"/>
      <c r="AX34" s="120">
        <f>COUNTIF(G34:AJ34,"RF")+'Nov 2020'!AW34</f>
        <v>0</v>
      </c>
      <c r="AY34" s="163"/>
      <c r="AZ34" s="92"/>
      <c r="BA34" s="81"/>
      <c r="BB34" s="81"/>
      <c r="BC34" s="167"/>
    </row>
    <row r="35" spans="1:55" ht="12" customHeight="1" x14ac:dyDescent="0.25">
      <c r="A35" s="282" t="s">
        <v>46</v>
      </c>
      <c r="B35" s="132">
        <v>18</v>
      </c>
      <c r="C35" s="145"/>
      <c r="D35" s="39" t="str">
        <f>IF(OR(WEEKDAY(D3,2)=6,WEEKDAY(D3,2)=7,WEEKDAY(D3,2)=3),"RH","")</f>
        <v/>
      </c>
      <c r="E35" s="39" t="str">
        <f t="shared" ref="E35:AH35" si="41">IF(OR(WEEKDAY(E3,2)=6,WEEKDAY(E3,2)=7,WEEKDAY(E3,2)=3),"RH","")</f>
        <v>RH</v>
      </c>
      <c r="F35" s="39" t="str">
        <f t="shared" si="41"/>
        <v/>
      </c>
      <c r="G35" s="39" t="str">
        <f t="shared" si="41"/>
        <v/>
      </c>
      <c r="H35" s="39" t="str">
        <f t="shared" si="41"/>
        <v>RH</v>
      </c>
      <c r="I35" s="39" t="str">
        <f t="shared" si="41"/>
        <v>RH</v>
      </c>
      <c r="J35" s="39" t="str">
        <f t="shared" si="41"/>
        <v/>
      </c>
      <c r="K35" s="39" t="str">
        <f t="shared" si="41"/>
        <v/>
      </c>
      <c r="L35" s="39" t="str">
        <f t="shared" si="41"/>
        <v>RH</v>
      </c>
      <c r="M35" s="39" t="str">
        <f t="shared" si="41"/>
        <v/>
      </c>
      <c r="N35" s="39" t="str">
        <f t="shared" si="41"/>
        <v/>
      </c>
      <c r="O35" s="39" t="str">
        <f t="shared" si="41"/>
        <v>RH</v>
      </c>
      <c r="P35" s="39" t="str">
        <f t="shared" si="41"/>
        <v>RH</v>
      </c>
      <c r="Q35" s="39" t="str">
        <f t="shared" si="41"/>
        <v/>
      </c>
      <c r="R35" s="39" t="str">
        <f t="shared" si="41"/>
        <v/>
      </c>
      <c r="S35" s="39" t="str">
        <f t="shared" si="41"/>
        <v>RH</v>
      </c>
      <c r="T35" s="39" t="str">
        <f t="shared" si="41"/>
        <v/>
      </c>
      <c r="U35" s="39" t="str">
        <f t="shared" si="41"/>
        <v/>
      </c>
      <c r="V35" s="39" t="str">
        <f t="shared" si="41"/>
        <v>RH</v>
      </c>
      <c r="W35" s="39" t="str">
        <f t="shared" si="41"/>
        <v>RH</v>
      </c>
      <c r="X35" s="39" t="str">
        <f t="shared" si="41"/>
        <v/>
      </c>
      <c r="Y35" s="39" t="str">
        <f t="shared" si="41"/>
        <v/>
      </c>
      <c r="Z35" s="39" t="str">
        <f t="shared" si="41"/>
        <v>RH</v>
      </c>
      <c r="AA35" s="39" t="str">
        <f t="shared" si="41"/>
        <v/>
      </c>
      <c r="AB35" s="119" t="str">
        <f t="shared" si="41"/>
        <v/>
      </c>
      <c r="AC35" s="39" t="str">
        <f t="shared" si="41"/>
        <v>RH</v>
      </c>
      <c r="AD35" s="39" t="str">
        <f t="shared" si="41"/>
        <v>RH</v>
      </c>
      <c r="AE35" s="39"/>
      <c r="AF35" s="39" t="str">
        <f t="shared" si="41"/>
        <v/>
      </c>
      <c r="AG35" s="39" t="str">
        <f t="shared" si="41"/>
        <v>RH</v>
      </c>
      <c r="AH35" s="144" t="str">
        <f t="shared" si="41"/>
        <v/>
      </c>
      <c r="AI35" s="123"/>
      <c r="AJ35" s="187">
        <f>COUNTIF(D35:AH35,"RTT")+'Nov 2020'!AI35</f>
        <v>0</v>
      </c>
      <c r="AK35" s="178">
        <f>0 -(AJ35)</f>
        <v>0</v>
      </c>
      <c r="AL35" s="92">
        <f>COUNTIF(D35:AH35,"CA")+'Nov 2020'!AK35</f>
        <v>0</v>
      </c>
      <c r="AM35" s="167">
        <f t="shared" si="11"/>
        <v>25</v>
      </c>
      <c r="AN35" s="310"/>
      <c r="AO35" s="92"/>
      <c r="AP35" s="81"/>
      <c r="AQ35" s="81">
        <f>COUNTIF(E35:AF35,"HS")</f>
        <v>0</v>
      </c>
      <c r="AR35" s="95"/>
      <c r="AS35" s="77"/>
      <c r="AT35" s="64"/>
      <c r="AU35" s="64">
        <f>COUNTIF(G35:AH35,"jdf")</f>
        <v>0</v>
      </c>
      <c r="AV35" s="90"/>
      <c r="AW35" s="118">
        <f t="shared" ca="1" si="12"/>
        <v>0</v>
      </c>
      <c r="AX35" s="120">
        <f>COUNTIF(G35:AJ35,"RF")+'Nov 2020'!AW35</f>
        <v>0</v>
      </c>
      <c r="AY35" s="162">
        <f t="shared" ca="1" si="13"/>
        <v>0</v>
      </c>
      <c r="AZ35" s="92"/>
      <c r="BA35" s="81"/>
      <c r="BB35" s="81">
        <f>COUNTIF(K35:AL35,"FR")</f>
        <v>0</v>
      </c>
      <c r="BC35" s="167"/>
    </row>
    <row r="36" spans="1:55" ht="12" customHeight="1" x14ac:dyDescent="0.25">
      <c r="A36" s="282"/>
      <c r="B36" s="136">
        <v>19</v>
      </c>
      <c r="C36" s="151"/>
      <c r="D36" s="39" t="str">
        <f t="shared" ref="D36:AH36" si="42">IF(OR(WEEKDAY(D3,2)=6,WEEKDAY(D3,2)=7,WEEKDAY(D3,2)=5),"RH","")</f>
        <v/>
      </c>
      <c r="E36" s="39" t="str">
        <f t="shared" si="42"/>
        <v/>
      </c>
      <c r="F36" s="39" t="str">
        <f t="shared" si="42"/>
        <v/>
      </c>
      <c r="G36" s="39" t="str">
        <f t="shared" si="42"/>
        <v>RH</v>
      </c>
      <c r="H36" s="39" t="str">
        <f t="shared" si="42"/>
        <v>RH</v>
      </c>
      <c r="I36" s="39" t="str">
        <f t="shared" si="42"/>
        <v>RH</v>
      </c>
      <c r="J36" s="39" t="str">
        <f t="shared" si="42"/>
        <v/>
      </c>
      <c r="K36" s="39" t="str">
        <f t="shared" si="42"/>
        <v/>
      </c>
      <c r="L36" s="39" t="str">
        <f t="shared" si="42"/>
        <v/>
      </c>
      <c r="M36" s="39" t="str">
        <f t="shared" si="42"/>
        <v/>
      </c>
      <c r="N36" s="39" t="str">
        <f t="shared" si="42"/>
        <v>RH</v>
      </c>
      <c r="O36" s="39" t="str">
        <f t="shared" si="42"/>
        <v>RH</v>
      </c>
      <c r="P36" s="39" t="str">
        <f t="shared" si="42"/>
        <v>RH</v>
      </c>
      <c r="Q36" s="39" t="str">
        <f t="shared" si="42"/>
        <v/>
      </c>
      <c r="R36" s="39" t="str">
        <f t="shared" si="42"/>
        <v/>
      </c>
      <c r="S36" s="39" t="str">
        <f t="shared" si="42"/>
        <v/>
      </c>
      <c r="T36" s="39" t="str">
        <f t="shared" si="42"/>
        <v/>
      </c>
      <c r="U36" s="39" t="str">
        <f t="shared" si="42"/>
        <v>RH</v>
      </c>
      <c r="V36" s="39" t="str">
        <f t="shared" si="42"/>
        <v>RH</v>
      </c>
      <c r="W36" s="39" t="str">
        <f t="shared" si="42"/>
        <v>RH</v>
      </c>
      <c r="X36" s="39" t="str">
        <f t="shared" si="42"/>
        <v/>
      </c>
      <c r="Y36" s="39" t="str">
        <f t="shared" si="42"/>
        <v/>
      </c>
      <c r="Z36" s="39" t="str">
        <f t="shared" si="42"/>
        <v/>
      </c>
      <c r="AA36" s="39" t="str">
        <f t="shared" si="42"/>
        <v/>
      </c>
      <c r="AB36" s="119" t="str">
        <f t="shared" si="42"/>
        <v>RH</v>
      </c>
      <c r="AC36" s="39" t="str">
        <f t="shared" si="42"/>
        <v>RH</v>
      </c>
      <c r="AD36" s="39" t="str">
        <f t="shared" si="42"/>
        <v>RH</v>
      </c>
      <c r="AE36" s="39" t="str">
        <f t="shared" si="42"/>
        <v/>
      </c>
      <c r="AF36" s="39" t="str">
        <f t="shared" si="42"/>
        <v/>
      </c>
      <c r="AG36" s="39" t="str">
        <f t="shared" si="42"/>
        <v/>
      </c>
      <c r="AH36" s="144" t="str">
        <f t="shared" si="42"/>
        <v/>
      </c>
      <c r="AI36" s="123"/>
      <c r="AJ36" s="187">
        <f>COUNTIF(D36:AH36,"RTT")+'Nov 2020'!AI36</f>
        <v>0</v>
      </c>
      <c r="AK36" s="178">
        <f t="shared" si="10"/>
        <v>15</v>
      </c>
      <c r="AL36" s="92">
        <f>COUNTIF(D36:AH36,"CA")+'Nov 2020'!AK36</f>
        <v>0</v>
      </c>
      <c r="AM36" s="167">
        <f t="shared" si="11"/>
        <v>25</v>
      </c>
      <c r="AN36" s="310"/>
      <c r="AO36" s="92"/>
      <c r="AP36" s="81"/>
      <c r="AQ36" s="81">
        <f>COUNTIF(E36:AF36,"HS")</f>
        <v>0</v>
      </c>
      <c r="AR36" s="95"/>
      <c r="AS36" s="77"/>
      <c r="AT36" s="64"/>
      <c r="AU36" s="64">
        <f>COUNTIF(G36:AH36,"jdf")</f>
        <v>0</v>
      </c>
      <c r="AV36" s="90"/>
      <c r="AW36" s="118">
        <f t="shared" ca="1" si="12"/>
        <v>0</v>
      </c>
      <c r="AX36" s="120">
        <f>COUNTIF(G36:AJ36,"RF")+'Nov 2020'!AW36</f>
        <v>0</v>
      </c>
      <c r="AY36" s="162">
        <f t="shared" ca="1" si="13"/>
        <v>0</v>
      </c>
      <c r="AZ36" s="92"/>
      <c r="BA36" s="81"/>
      <c r="BB36" s="81">
        <f>COUNTIF(K36:AL36,"FR")</f>
        <v>0</v>
      </c>
      <c r="BC36" s="167"/>
    </row>
    <row r="37" spans="1:55" s="6" customFormat="1" ht="12" customHeight="1" x14ac:dyDescent="0.25">
      <c r="A37" s="282"/>
      <c r="B37" s="136"/>
      <c r="C37" s="145"/>
      <c r="D37" s="39" t="str">
        <f t="shared" ref="D37:AH37" si="43">IF(OR(WEEKDAY(D3,2)=6,WEEKDAY(D3,2)=7,WEEKDAY(D3,2)=1),"RH","")</f>
        <v/>
      </c>
      <c r="E37" s="39" t="str">
        <f t="shared" si="43"/>
        <v/>
      </c>
      <c r="F37" s="39" t="str">
        <f t="shared" si="43"/>
        <v/>
      </c>
      <c r="G37" s="39" t="str">
        <f t="shared" si="43"/>
        <v/>
      </c>
      <c r="H37" s="39" t="str">
        <f t="shared" si="43"/>
        <v>RH</v>
      </c>
      <c r="I37" s="39" t="str">
        <f t="shared" si="43"/>
        <v>RH</v>
      </c>
      <c r="J37" s="39" t="str">
        <f t="shared" si="43"/>
        <v>RH</v>
      </c>
      <c r="K37" s="39" t="str">
        <f t="shared" si="43"/>
        <v/>
      </c>
      <c r="L37" s="39" t="str">
        <f t="shared" si="43"/>
        <v/>
      </c>
      <c r="M37" s="39" t="str">
        <f t="shared" si="43"/>
        <v/>
      </c>
      <c r="N37" s="39" t="str">
        <f t="shared" si="43"/>
        <v/>
      </c>
      <c r="O37" s="39" t="str">
        <f t="shared" si="43"/>
        <v>RH</v>
      </c>
      <c r="P37" s="39" t="str">
        <f t="shared" si="43"/>
        <v>RH</v>
      </c>
      <c r="Q37" s="39" t="str">
        <f t="shared" si="43"/>
        <v>RH</v>
      </c>
      <c r="R37" s="39" t="str">
        <f t="shared" si="43"/>
        <v/>
      </c>
      <c r="S37" s="39" t="str">
        <f t="shared" si="43"/>
        <v/>
      </c>
      <c r="T37" s="39" t="str">
        <f t="shared" si="43"/>
        <v/>
      </c>
      <c r="U37" s="39" t="str">
        <f t="shared" si="43"/>
        <v/>
      </c>
      <c r="V37" s="39" t="str">
        <f t="shared" si="43"/>
        <v>RH</v>
      </c>
      <c r="W37" s="39" t="str">
        <f t="shared" si="43"/>
        <v>RH</v>
      </c>
      <c r="X37" s="39" t="str">
        <f t="shared" si="43"/>
        <v>RH</v>
      </c>
      <c r="Y37" s="39" t="str">
        <f t="shared" si="43"/>
        <v/>
      </c>
      <c r="Z37" s="39" t="str">
        <f t="shared" si="43"/>
        <v/>
      </c>
      <c r="AA37" s="39" t="str">
        <f t="shared" si="43"/>
        <v/>
      </c>
      <c r="AB37" s="119" t="str">
        <f t="shared" si="43"/>
        <v/>
      </c>
      <c r="AC37" s="39" t="str">
        <f t="shared" si="43"/>
        <v>RH</v>
      </c>
      <c r="AD37" s="39" t="str">
        <f t="shared" si="43"/>
        <v>RH</v>
      </c>
      <c r="AE37" s="39" t="str">
        <f t="shared" si="43"/>
        <v>RH</v>
      </c>
      <c r="AF37" s="39" t="str">
        <f t="shared" si="43"/>
        <v/>
      </c>
      <c r="AG37" s="39" t="str">
        <f t="shared" si="43"/>
        <v/>
      </c>
      <c r="AH37" s="144" t="str">
        <f t="shared" si="43"/>
        <v/>
      </c>
      <c r="AI37" s="123"/>
      <c r="AJ37" s="187">
        <f>COUNTIF(D37:AH37,"RTT")+'Nov 2020'!AI37</f>
        <v>0</v>
      </c>
      <c r="AK37" s="178">
        <f t="shared" si="10"/>
        <v>15</v>
      </c>
      <c r="AL37" s="92">
        <f>COUNTIF(D37:AH37,"CA")+'Nov 2020'!AK37</f>
        <v>0</v>
      </c>
      <c r="AM37" s="167">
        <f t="shared" si="11"/>
        <v>25</v>
      </c>
      <c r="AN37" s="310"/>
      <c r="AO37" s="92"/>
      <c r="AP37" s="81"/>
      <c r="AQ37" s="81">
        <f>COUNTIF(E37:AF37,"HS")</f>
        <v>0</v>
      </c>
      <c r="AR37" s="95"/>
      <c r="AS37" s="77"/>
      <c r="AT37" s="64"/>
      <c r="AU37" s="64">
        <f>COUNTIF(G37:AH37,"jdf")</f>
        <v>0</v>
      </c>
      <c r="AV37" s="90"/>
      <c r="AW37" s="118">
        <f t="shared" ca="1" si="12"/>
        <v>0</v>
      </c>
      <c r="AX37" s="120">
        <f>COUNTIF(G37:AJ37,"RF")+'Nov 2020'!AW37</f>
        <v>0</v>
      </c>
      <c r="AY37" s="162">
        <f t="shared" ca="1" si="13"/>
        <v>0</v>
      </c>
      <c r="AZ37" s="92"/>
      <c r="BA37" s="81"/>
      <c r="BB37" s="81">
        <f>COUNTIF(K37:AL37,"FR")</f>
        <v>0</v>
      </c>
      <c r="BC37" s="167"/>
    </row>
    <row r="38" spans="1:55" s="6" customFormat="1" ht="12" customHeight="1" thickBot="1" x14ac:dyDescent="0.3">
      <c r="A38" s="283"/>
      <c r="B38" s="132"/>
      <c r="C38" s="145"/>
      <c r="D38" s="39" t="str">
        <f t="shared" ref="D38:AH38" si="44">IF(OR(WEEKDAY(D3,2)=6,WEEKDAY(D3,2)=7,WEEKDAY(D3,2)=1),"RH","")</f>
        <v/>
      </c>
      <c r="E38" s="39" t="str">
        <f t="shared" si="44"/>
        <v/>
      </c>
      <c r="F38" s="39" t="str">
        <f t="shared" si="44"/>
        <v/>
      </c>
      <c r="G38" s="39" t="str">
        <f t="shared" si="44"/>
        <v/>
      </c>
      <c r="H38" s="39" t="str">
        <f t="shared" si="44"/>
        <v>RH</v>
      </c>
      <c r="I38" s="39" t="str">
        <f t="shared" si="44"/>
        <v>RH</v>
      </c>
      <c r="J38" s="39" t="str">
        <f t="shared" si="44"/>
        <v>RH</v>
      </c>
      <c r="K38" s="39" t="str">
        <f t="shared" si="44"/>
        <v/>
      </c>
      <c r="L38" s="39" t="str">
        <f t="shared" si="44"/>
        <v/>
      </c>
      <c r="M38" s="39" t="str">
        <f t="shared" si="44"/>
        <v/>
      </c>
      <c r="N38" s="39" t="str">
        <f t="shared" si="44"/>
        <v/>
      </c>
      <c r="O38" s="39" t="str">
        <f t="shared" si="44"/>
        <v>RH</v>
      </c>
      <c r="P38" s="39" t="str">
        <f t="shared" si="44"/>
        <v>RH</v>
      </c>
      <c r="Q38" s="39" t="str">
        <f t="shared" si="44"/>
        <v>RH</v>
      </c>
      <c r="R38" s="39" t="str">
        <f t="shared" si="44"/>
        <v/>
      </c>
      <c r="S38" s="39" t="str">
        <f t="shared" si="44"/>
        <v/>
      </c>
      <c r="T38" s="39" t="str">
        <f t="shared" si="44"/>
        <v/>
      </c>
      <c r="U38" s="39" t="str">
        <f t="shared" si="44"/>
        <v/>
      </c>
      <c r="V38" s="39" t="str">
        <f t="shared" si="44"/>
        <v>RH</v>
      </c>
      <c r="W38" s="39" t="str">
        <f t="shared" si="44"/>
        <v>RH</v>
      </c>
      <c r="X38" s="39" t="str">
        <f t="shared" si="44"/>
        <v>RH</v>
      </c>
      <c r="Y38" s="39" t="str">
        <f t="shared" si="44"/>
        <v/>
      </c>
      <c r="Z38" s="39" t="str">
        <f t="shared" si="44"/>
        <v/>
      </c>
      <c r="AA38" s="39" t="str">
        <f t="shared" si="44"/>
        <v/>
      </c>
      <c r="AB38" s="119" t="str">
        <f t="shared" si="44"/>
        <v/>
      </c>
      <c r="AC38" s="39" t="str">
        <f t="shared" si="44"/>
        <v>RH</v>
      </c>
      <c r="AD38" s="39" t="str">
        <f t="shared" si="44"/>
        <v>RH</v>
      </c>
      <c r="AE38" s="39" t="str">
        <f t="shared" si="44"/>
        <v>RH</v>
      </c>
      <c r="AF38" s="39" t="str">
        <f t="shared" si="44"/>
        <v/>
      </c>
      <c r="AG38" s="39" t="str">
        <f t="shared" si="44"/>
        <v/>
      </c>
      <c r="AH38" s="144" t="str">
        <f t="shared" si="44"/>
        <v/>
      </c>
      <c r="AI38" s="123"/>
      <c r="AJ38" s="187">
        <f>COUNTIF(D38:AH38,"RTT")+'Nov 2020'!AI38</f>
        <v>0</v>
      </c>
      <c r="AK38" s="178">
        <f t="shared" si="10"/>
        <v>15</v>
      </c>
      <c r="AL38" s="92">
        <f>COUNTIF(D38:AH38,"CA")+'Nov 2020'!AK38</f>
        <v>0</v>
      </c>
      <c r="AM38" s="167">
        <f t="shared" si="11"/>
        <v>25</v>
      </c>
      <c r="AN38" s="310"/>
      <c r="AO38" s="92"/>
      <c r="AP38" s="81"/>
      <c r="AQ38" s="81">
        <f>COUNTIF(E38:AF38,"HS")</f>
        <v>0</v>
      </c>
      <c r="AR38" s="95"/>
      <c r="AS38" s="77"/>
      <c r="AT38" s="64"/>
      <c r="AU38" s="64">
        <f>COUNTIF(G38:AH38,"jdf")</f>
        <v>0</v>
      </c>
      <c r="AV38" s="90"/>
      <c r="AW38" s="118">
        <f ca="1">jaunesNum(B38:AH38)</f>
        <v>0</v>
      </c>
      <c r="AX38" s="120">
        <f>COUNTIF(G38:AJ38,"RF")+'Nov 2020'!AW38</f>
        <v>0</v>
      </c>
      <c r="AY38" s="162">
        <f t="shared" ca="1" si="13"/>
        <v>0</v>
      </c>
      <c r="AZ38" s="92"/>
      <c r="BA38" s="81"/>
      <c r="BB38" s="81">
        <f>COUNTIF(K38:AL38,"FR")</f>
        <v>0</v>
      </c>
      <c r="BC38" s="167"/>
    </row>
    <row r="39" spans="1:55" ht="2.25" customHeight="1" x14ac:dyDescent="0.25">
      <c r="A39" s="174"/>
      <c r="B39" s="132"/>
      <c r="C39" s="145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119"/>
      <c r="AC39" s="39"/>
      <c r="AD39" s="39"/>
      <c r="AE39" s="39"/>
      <c r="AF39" s="39"/>
      <c r="AG39" s="39"/>
      <c r="AH39" s="144"/>
      <c r="AI39" s="123"/>
      <c r="AJ39" s="187">
        <f>COUNTIF(D39:AH39,"RTT")+'Nov 2020'!AI39</f>
        <v>0</v>
      </c>
      <c r="AK39" s="178"/>
      <c r="AL39" s="92">
        <f>COUNTIF(D39:AH39,"CA")+'Nov 2020'!AK39</f>
        <v>0</v>
      </c>
      <c r="AM39" s="167"/>
      <c r="AN39" s="310"/>
      <c r="AO39" s="92"/>
      <c r="AP39" s="81"/>
      <c r="AQ39" s="81"/>
      <c r="AR39" s="95"/>
      <c r="AS39" s="77"/>
      <c r="AT39" s="64"/>
      <c r="AU39" s="64"/>
      <c r="AV39" s="90"/>
      <c r="AW39" s="118"/>
      <c r="AX39" s="120">
        <f>COUNTIF(G39:AJ39,"RF")+'Nov 2020'!AW39</f>
        <v>0</v>
      </c>
      <c r="AY39" s="163"/>
      <c r="AZ39" s="92"/>
      <c r="BA39" s="81"/>
      <c r="BB39" s="81"/>
      <c r="BC39" s="167"/>
    </row>
    <row r="40" spans="1:55" ht="12" customHeight="1" thickBot="1" x14ac:dyDescent="0.3">
      <c r="A40" s="35" t="s">
        <v>47</v>
      </c>
      <c r="B40" s="43">
        <v>20</v>
      </c>
      <c r="C40" s="145"/>
      <c r="D40" s="39">
        <v>20</v>
      </c>
      <c r="E40" s="39">
        <v>20</v>
      </c>
      <c r="F40" s="39">
        <v>20</v>
      </c>
      <c r="G40" s="39">
        <v>20</v>
      </c>
      <c r="H40" s="39" t="s">
        <v>56</v>
      </c>
      <c r="I40" s="39" t="s">
        <v>56</v>
      </c>
      <c r="J40" s="39">
        <v>20</v>
      </c>
      <c r="K40" s="39">
        <v>20</v>
      </c>
      <c r="L40" s="39">
        <v>20</v>
      </c>
      <c r="M40" s="39">
        <v>20</v>
      </c>
      <c r="N40" s="39">
        <v>20</v>
      </c>
      <c r="O40" s="39" t="s">
        <v>56</v>
      </c>
      <c r="P40" s="39" t="s">
        <v>56</v>
      </c>
      <c r="Q40" s="39">
        <v>20</v>
      </c>
      <c r="R40" s="39">
        <v>20</v>
      </c>
      <c r="S40" s="39">
        <v>20</v>
      </c>
      <c r="T40" s="39">
        <v>20</v>
      </c>
      <c r="U40" s="39">
        <v>20</v>
      </c>
      <c r="V40" s="39" t="s">
        <v>56</v>
      </c>
      <c r="W40" s="39" t="s">
        <v>56</v>
      </c>
      <c r="X40" s="39">
        <v>20</v>
      </c>
      <c r="Y40" s="39">
        <v>20</v>
      </c>
      <c r="Z40" s="39">
        <v>20</v>
      </c>
      <c r="AA40" s="39">
        <v>20</v>
      </c>
      <c r="AB40" s="119"/>
      <c r="AC40" s="39" t="s">
        <v>56</v>
      </c>
      <c r="AD40" s="39" t="s">
        <v>56</v>
      </c>
      <c r="AE40" s="39">
        <v>20</v>
      </c>
      <c r="AF40" s="39">
        <v>20</v>
      </c>
      <c r="AG40" s="39">
        <v>20</v>
      </c>
      <c r="AH40" s="39">
        <v>20</v>
      </c>
      <c r="AI40" s="123"/>
      <c r="AJ40" s="187">
        <f>COUNTIF(D40:AH40,"RTT")+'Nov 2020'!AI40</f>
        <v>0</v>
      </c>
      <c r="AK40" s="178">
        <f t="shared" si="10"/>
        <v>15</v>
      </c>
      <c r="AL40" s="92">
        <f>COUNTIF(D40:AH40,"CA")+'Nov 2020'!AK40</f>
        <v>0</v>
      </c>
      <c r="AM40" s="167">
        <f t="shared" si="11"/>
        <v>25</v>
      </c>
      <c r="AN40" s="310"/>
      <c r="AO40" s="92"/>
      <c r="AP40" s="81"/>
      <c r="AQ40" s="81">
        <f t="shared" ref="AQ40:AQ45" si="45">COUNTIF(E40:AF40,"HS")</f>
        <v>0</v>
      </c>
      <c r="AR40" s="95"/>
      <c r="AS40" s="77"/>
      <c r="AT40" s="64"/>
      <c r="AU40" s="64">
        <f t="shared" ref="AU40:AU45" si="46">COUNTIF(G40:AH40,"jdf")</f>
        <v>0</v>
      </c>
      <c r="AV40" s="90"/>
      <c r="AW40" s="118">
        <f t="shared" ca="1" si="12"/>
        <v>1</v>
      </c>
      <c r="AX40" s="120">
        <f>COUNTIF(G40:AJ40,"RF")+'Nov 2020'!AW40</f>
        <v>0</v>
      </c>
      <c r="AY40" s="162">
        <f t="shared" ca="1" si="13"/>
        <v>1</v>
      </c>
      <c r="AZ40" s="92"/>
      <c r="BA40" s="81"/>
      <c r="BB40" s="81">
        <f t="shared" ref="BB40:BB45" si="47">COUNTIF(K40:AL40,"FR")</f>
        <v>0</v>
      </c>
      <c r="BC40" s="167"/>
    </row>
    <row r="41" spans="1:55" ht="12" customHeight="1" x14ac:dyDescent="0.25">
      <c r="A41" s="284" t="s">
        <v>48</v>
      </c>
      <c r="B41" s="132">
        <v>21</v>
      </c>
      <c r="C41" s="145"/>
      <c r="D41" s="39">
        <v>21</v>
      </c>
      <c r="E41" s="39">
        <v>21</v>
      </c>
      <c r="F41" s="39">
        <v>21</v>
      </c>
      <c r="G41" s="39">
        <v>21</v>
      </c>
      <c r="H41" s="39" t="s">
        <v>56</v>
      </c>
      <c r="I41" s="39" t="s">
        <v>56</v>
      </c>
      <c r="J41" s="39">
        <v>21</v>
      </c>
      <c r="K41" s="39">
        <v>21</v>
      </c>
      <c r="L41" s="39">
        <v>21</v>
      </c>
      <c r="M41" s="39">
        <v>21</v>
      </c>
      <c r="N41" s="39">
        <v>21</v>
      </c>
      <c r="O41" s="39" t="s">
        <v>56</v>
      </c>
      <c r="P41" s="39" t="s">
        <v>56</v>
      </c>
      <c r="Q41" s="39">
        <v>21</v>
      </c>
      <c r="R41" s="39">
        <v>21</v>
      </c>
      <c r="S41" s="39">
        <v>21</v>
      </c>
      <c r="T41" s="39">
        <v>21</v>
      </c>
      <c r="U41" s="39">
        <v>21</v>
      </c>
      <c r="V41" s="39" t="s">
        <v>56</v>
      </c>
      <c r="W41" s="39" t="s">
        <v>56</v>
      </c>
      <c r="X41" s="39">
        <v>21</v>
      </c>
      <c r="Y41" s="39">
        <v>21</v>
      </c>
      <c r="Z41" s="39">
        <v>21</v>
      </c>
      <c r="AA41" s="39">
        <v>21</v>
      </c>
      <c r="AB41" s="119"/>
      <c r="AC41" s="39" t="s">
        <v>56</v>
      </c>
      <c r="AD41" s="39" t="s">
        <v>56</v>
      </c>
      <c r="AE41" s="39">
        <v>21</v>
      </c>
      <c r="AF41" s="39">
        <v>21</v>
      </c>
      <c r="AG41" s="39">
        <v>21</v>
      </c>
      <c r="AH41" s="39">
        <v>21</v>
      </c>
      <c r="AI41" s="123"/>
      <c r="AJ41" s="187">
        <f>COUNTIF(D41:AH41,"RTT")+'Nov 2020'!AI41</f>
        <v>0</v>
      </c>
      <c r="AK41" s="178">
        <f t="shared" si="10"/>
        <v>15</v>
      </c>
      <c r="AL41" s="92">
        <f>COUNTIF(D41:AH41,"CA")+'Nov 2020'!AK41</f>
        <v>0</v>
      </c>
      <c r="AM41" s="167">
        <f t="shared" si="11"/>
        <v>25</v>
      </c>
      <c r="AN41" s="310"/>
      <c r="AO41" s="92"/>
      <c r="AP41" s="81"/>
      <c r="AQ41" s="81">
        <f t="shared" si="45"/>
        <v>0</v>
      </c>
      <c r="AR41" s="95"/>
      <c r="AS41" s="77"/>
      <c r="AT41" s="64"/>
      <c r="AU41" s="64">
        <f t="shared" si="46"/>
        <v>0</v>
      </c>
      <c r="AV41" s="90"/>
      <c r="AW41" s="118">
        <f t="shared" ca="1" si="12"/>
        <v>1</v>
      </c>
      <c r="AX41" s="120">
        <f>COUNTIF(G41:AJ41,"RF")+'Nov 2020'!AW41</f>
        <v>0</v>
      </c>
      <c r="AY41" s="162">
        <f t="shared" ca="1" si="13"/>
        <v>1</v>
      </c>
      <c r="AZ41" s="92"/>
      <c r="BA41" s="81"/>
      <c r="BB41" s="81">
        <f t="shared" si="47"/>
        <v>0</v>
      </c>
      <c r="BC41" s="167"/>
    </row>
    <row r="42" spans="1:55" s="6" customFormat="1" ht="12" customHeight="1" x14ac:dyDescent="0.25">
      <c r="A42" s="285"/>
      <c r="B42" s="132">
        <v>22</v>
      </c>
      <c r="C42" s="145"/>
      <c r="D42" s="39">
        <v>22</v>
      </c>
      <c r="E42" s="39">
        <v>22</v>
      </c>
      <c r="F42" s="39">
        <v>22</v>
      </c>
      <c r="G42" s="39">
        <v>22</v>
      </c>
      <c r="H42" s="39" t="s">
        <v>56</v>
      </c>
      <c r="I42" s="39" t="s">
        <v>56</v>
      </c>
      <c r="J42" s="39">
        <v>22</v>
      </c>
      <c r="K42" s="39">
        <v>22</v>
      </c>
      <c r="L42" s="39">
        <v>22</v>
      </c>
      <c r="M42" s="39">
        <v>22</v>
      </c>
      <c r="N42" s="39">
        <v>22</v>
      </c>
      <c r="O42" s="39" t="s">
        <v>56</v>
      </c>
      <c r="P42" s="39" t="s">
        <v>56</v>
      </c>
      <c r="Q42" s="39">
        <v>22</v>
      </c>
      <c r="R42" s="39">
        <v>22</v>
      </c>
      <c r="S42" s="39">
        <v>22</v>
      </c>
      <c r="T42" s="39">
        <v>22</v>
      </c>
      <c r="U42" s="39">
        <v>22</v>
      </c>
      <c r="V42" s="39" t="s">
        <v>56</v>
      </c>
      <c r="W42" s="39" t="s">
        <v>56</v>
      </c>
      <c r="X42" s="39">
        <v>22</v>
      </c>
      <c r="Y42" s="39">
        <v>22</v>
      </c>
      <c r="Z42" s="39">
        <v>22</v>
      </c>
      <c r="AA42" s="39">
        <v>22</v>
      </c>
      <c r="AB42" s="119"/>
      <c r="AC42" s="39" t="s">
        <v>56</v>
      </c>
      <c r="AD42" s="39" t="s">
        <v>56</v>
      </c>
      <c r="AE42" s="39">
        <v>22</v>
      </c>
      <c r="AF42" s="39">
        <v>22</v>
      </c>
      <c r="AG42" s="39">
        <v>22</v>
      </c>
      <c r="AH42" s="39">
        <v>22</v>
      </c>
      <c r="AI42" s="123"/>
      <c r="AJ42" s="187">
        <f>COUNTIF(D42:AH42,"RTT")+'Nov 2020'!AI42</f>
        <v>0</v>
      </c>
      <c r="AK42" s="178">
        <f t="shared" si="10"/>
        <v>15</v>
      </c>
      <c r="AL42" s="92">
        <f>COUNTIF(D42:AH42,"CA")+'Nov 2020'!AK42</f>
        <v>0</v>
      </c>
      <c r="AM42" s="167">
        <f t="shared" si="11"/>
        <v>25</v>
      </c>
      <c r="AN42" s="310"/>
      <c r="AO42" s="92"/>
      <c r="AP42" s="81"/>
      <c r="AQ42" s="81">
        <f t="shared" si="45"/>
        <v>0</v>
      </c>
      <c r="AR42" s="95"/>
      <c r="AS42" s="77"/>
      <c r="AT42" s="64"/>
      <c r="AU42" s="64">
        <f t="shared" si="46"/>
        <v>0</v>
      </c>
      <c r="AV42" s="90"/>
      <c r="AW42" s="118">
        <f t="shared" ca="1" si="12"/>
        <v>1</v>
      </c>
      <c r="AX42" s="120">
        <f>COUNTIF(G42:AJ42,"RF")+'Nov 2020'!AW42</f>
        <v>0</v>
      </c>
      <c r="AY42" s="162">
        <f t="shared" ca="1" si="13"/>
        <v>1</v>
      </c>
      <c r="AZ42" s="92"/>
      <c r="BA42" s="81"/>
      <c r="BB42" s="81">
        <f t="shared" si="47"/>
        <v>0</v>
      </c>
      <c r="BC42" s="167"/>
    </row>
    <row r="43" spans="1:55" ht="1.5" customHeight="1" x14ac:dyDescent="0.25">
      <c r="A43" s="14"/>
      <c r="B43" s="132"/>
      <c r="C43" s="145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119"/>
      <c r="AC43" s="39"/>
      <c r="AD43" s="39"/>
      <c r="AE43" s="39"/>
      <c r="AF43" s="39"/>
      <c r="AG43" s="39"/>
      <c r="AH43" s="39"/>
      <c r="AI43" s="123"/>
      <c r="AJ43" s="187">
        <f>COUNTIF(D43:AH43,"RTT")+'Nov 2020'!AI43</f>
        <v>0</v>
      </c>
      <c r="AK43" s="178">
        <f t="shared" si="10"/>
        <v>15</v>
      </c>
      <c r="AL43" s="92">
        <f>COUNTIF(D43:AH43,"CA")+'Nov 2020'!AK43</f>
        <v>0</v>
      </c>
      <c r="AM43" s="167">
        <f t="shared" si="11"/>
        <v>25</v>
      </c>
      <c r="AN43" s="310"/>
      <c r="AO43" s="92"/>
      <c r="AP43" s="81"/>
      <c r="AQ43" s="81">
        <f t="shared" si="45"/>
        <v>0</v>
      </c>
      <c r="AR43" s="95"/>
      <c r="AS43" s="77"/>
      <c r="AT43" s="64"/>
      <c r="AU43" s="64">
        <f t="shared" si="46"/>
        <v>0</v>
      </c>
      <c r="AV43" s="90"/>
      <c r="AW43" s="118"/>
      <c r="AX43" s="120">
        <f>COUNTIF(G43:AJ43,"RF")+'Nov 2020'!AW43</f>
        <v>0</v>
      </c>
      <c r="AY43" s="163"/>
      <c r="AZ43" s="92"/>
      <c r="BA43" s="81"/>
      <c r="BB43" s="81">
        <f t="shared" si="47"/>
        <v>0</v>
      </c>
      <c r="BC43" s="167"/>
    </row>
    <row r="44" spans="1:55" ht="12" customHeight="1" x14ac:dyDescent="0.25">
      <c r="A44" s="36" t="s">
        <v>49</v>
      </c>
      <c r="B44" s="133">
        <v>23</v>
      </c>
      <c r="C44" s="145"/>
      <c r="D44" s="39">
        <v>23</v>
      </c>
      <c r="E44" s="39">
        <v>23</v>
      </c>
      <c r="F44" s="39">
        <v>23</v>
      </c>
      <c r="G44" s="39">
        <v>23</v>
      </c>
      <c r="H44" s="39" t="s">
        <v>56</v>
      </c>
      <c r="I44" s="39" t="s">
        <v>56</v>
      </c>
      <c r="J44" s="39">
        <v>23</v>
      </c>
      <c r="K44" s="39">
        <v>23</v>
      </c>
      <c r="L44" s="39">
        <v>23</v>
      </c>
      <c r="M44" s="39">
        <v>23</v>
      </c>
      <c r="N44" s="39">
        <v>23</v>
      </c>
      <c r="O44" s="39" t="s">
        <v>56</v>
      </c>
      <c r="P44" s="39" t="s">
        <v>56</v>
      </c>
      <c r="Q44" s="39">
        <v>23</v>
      </c>
      <c r="R44" s="39">
        <v>23</v>
      </c>
      <c r="S44" s="39">
        <v>23</v>
      </c>
      <c r="T44" s="39">
        <v>23</v>
      </c>
      <c r="U44" s="39">
        <v>23</v>
      </c>
      <c r="V44" s="39" t="s">
        <v>56</v>
      </c>
      <c r="W44" s="39" t="s">
        <v>56</v>
      </c>
      <c r="X44" s="39">
        <v>23</v>
      </c>
      <c r="Y44" s="39">
        <v>23</v>
      </c>
      <c r="Z44" s="39">
        <v>23</v>
      </c>
      <c r="AA44" s="39">
        <v>23</v>
      </c>
      <c r="AB44" s="119"/>
      <c r="AC44" s="39" t="s">
        <v>56</v>
      </c>
      <c r="AD44" s="39" t="s">
        <v>56</v>
      </c>
      <c r="AE44" s="39">
        <v>23</v>
      </c>
      <c r="AF44" s="39">
        <v>23</v>
      </c>
      <c r="AG44" s="39">
        <v>23</v>
      </c>
      <c r="AH44" s="39">
        <v>23</v>
      </c>
      <c r="AI44" s="123"/>
      <c r="AJ44" s="187">
        <f>COUNTIF(D44:AH44,"RTT")+'Nov 2020'!AI44</f>
        <v>0</v>
      </c>
      <c r="AK44" s="178">
        <f t="shared" si="10"/>
        <v>15</v>
      </c>
      <c r="AL44" s="92">
        <f>COUNTIF(D44:AH44,"CA")+'Nov 2020'!AK44</f>
        <v>0</v>
      </c>
      <c r="AM44" s="167">
        <f t="shared" si="11"/>
        <v>25</v>
      </c>
      <c r="AN44" s="310"/>
      <c r="AO44" s="92"/>
      <c r="AP44" s="81"/>
      <c r="AQ44" s="81">
        <f t="shared" si="45"/>
        <v>0</v>
      </c>
      <c r="AR44" s="95"/>
      <c r="AS44" s="77"/>
      <c r="AT44" s="64"/>
      <c r="AU44" s="64">
        <f t="shared" si="46"/>
        <v>0</v>
      </c>
      <c r="AV44" s="90"/>
      <c r="AW44" s="118">
        <f t="shared" ca="1" si="12"/>
        <v>1</v>
      </c>
      <c r="AX44" s="120">
        <f>COUNTIF(G44:AJ44,"RF")+'Nov 2020'!AW44</f>
        <v>0</v>
      </c>
      <c r="AY44" s="162">
        <f t="shared" ca="1" si="13"/>
        <v>1</v>
      </c>
      <c r="AZ44" s="92"/>
      <c r="BA44" s="81"/>
      <c r="BB44" s="81">
        <f t="shared" si="47"/>
        <v>0</v>
      </c>
      <c r="BC44" s="167"/>
    </row>
    <row r="45" spans="1:55" s="6" customFormat="1" ht="12" customHeight="1" x14ac:dyDescent="0.25">
      <c r="A45" s="37" t="s">
        <v>50</v>
      </c>
      <c r="B45" s="137">
        <v>24</v>
      </c>
      <c r="C45" s="145"/>
      <c r="D45" s="39" t="str">
        <f t="shared" ref="D45" si="48">IF(OR(WEEKDAY(D3,2)=6,WEEKDAY(D3,2)=7),"RH","")</f>
        <v/>
      </c>
      <c r="E45" s="39" t="str">
        <f t="shared" ref="E45:AG45" si="49">IF(OR(WEEKDAY(E3,2)=6,WEEKDAY(E3,2)=7),"RH","")</f>
        <v/>
      </c>
      <c r="F45" s="39" t="str">
        <f t="shared" si="49"/>
        <v/>
      </c>
      <c r="G45" s="39" t="str">
        <f t="shared" si="49"/>
        <v/>
      </c>
      <c r="H45" s="39" t="str">
        <f t="shared" ref="H45:K45" si="50">IF(OR(WEEKDAY(H3,2)=6,WEEKDAY(H3,2)=7),"RH","")</f>
        <v>RH</v>
      </c>
      <c r="I45" s="39" t="str">
        <f t="shared" si="50"/>
        <v>RH</v>
      </c>
      <c r="J45" s="39" t="str">
        <f t="shared" si="50"/>
        <v/>
      </c>
      <c r="K45" s="39" t="str">
        <f t="shared" si="50"/>
        <v/>
      </c>
      <c r="L45" s="39" t="str">
        <f t="shared" si="49"/>
        <v/>
      </c>
      <c r="M45" s="39" t="str">
        <f t="shared" si="49"/>
        <v/>
      </c>
      <c r="N45" s="39" t="str">
        <f t="shared" si="49"/>
        <v/>
      </c>
      <c r="O45" s="39" t="str">
        <f t="shared" ref="O45:R45" si="51">IF(OR(WEEKDAY(O3,2)=6,WEEKDAY(O3,2)=7),"RH","")</f>
        <v>RH</v>
      </c>
      <c r="P45" s="39" t="str">
        <f t="shared" si="51"/>
        <v>RH</v>
      </c>
      <c r="Q45" s="39" t="str">
        <f t="shared" si="51"/>
        <v/>
      </c>
      <c r="R45" s="39" t="str">
        <f t="shared" si="51"/>
        <v/>
      </c>
      <c r="S45" s="39" t="str">
        <f t="shared" si="49"/>
        <v/>
      </c>
      <c r="T45" s="39" t="str">
        <f t="shared" si="49"/>
        <v/>
      </c>
      <c r="U45" s="39" t="str">
        <f t="shared" si="49"/>
        <v/>
      </c>
      <c r="V45" s="39" t="str">
        <f t="shared" ref="V45:Y45" si="52">IF(OR(WEEKDAY(V3,2)=6,WEEKDAY(V3,2)=7),"RH","")</f>
        <v>RH</v>
      </c>
      <c r="W45" s="39" t="str">
        <f t="shared" si="52"/>
        <v>RH</v>
      </c>
      <c r="X45" s="39" t="str">
        <f t="shared" si="52"/>
        <v/>
      </c>
      <c r="Y45" s="39" t="str">
        <f t="shared" si="52"/>
        <v/>
      </c>
      <c r="Z45" s="39" t="str">
        <f t="shared" si="49"/>
        <v/>
      </c>
      <c r="AA45" s="39" t="str">
        <f t="shared" si="49"/>
        <v/>
      </c>
      <c r="AB45" s="119"/>
      <c r="AC45" s="39" t="str">
        <f t="shared" ref="AC45:AF45" si="53">IF(OR(WEEKDAY(AC3,2)=6,WEEKDAY(AC3,2)=7),"RH","")</f>
        <v>RH</v>
      </c>
      <c r="AD45" s="39" t="str">
        <f t="shared" si="53"/>
        <v>RH</v>
      </c>
      <c r="AE45" s="39" t="str">
        <f t="shared" si="53"/>
        <v/>
      </c>
      <c r="AF45" s="39" t="str">
        <f t="shared" si="53"/>
        <v/>
      </c>
      <c r="AG45" s="39" t="str">
        <f t="shared" si="49"/>
        <v/>
      </c>
      <c r="AH45" s="39" t="str">
        <f t="shared" ref="AH45" si="54">IF(OR(WEEKDAY(AH3,2)=6,WEEKDAY(AH3,2)=7),"RH","")</f>
        <v/>
      </c>
      <c r="AI45" s="123"/>
      <c r="AJ45" s="187">
        <f>COUNTIF(D45:AH45,"RTT")+'Nov 2020'!AI45</f>
        <v>0</v>
      </c>
      <c r="AK45" s="178">
        <f t="shared" si="10"/>
        <v>15</v>
      </c>
      <c r="AL45" s="92">
        <f>COUNTIF(D45:AH45,"CA")+'Nov 2020'!AK45</f>
        <v>0</v>
      </c>
      <c r="AM45" s="167">
        <f t="shared" si="11"/>
        <v>25</v>
      </c>
      <c r="AN45" s="310"/>
      <c r="AO45" s="92"/>
      <c r="AP45" s="81"/>
      <c r="AQ45" s="81">
        <f t="shared" si="45"/>
        <v>0</v>
      </c>
      <c r="AR45" s="95"/>
      <c r="AS45" s="77"/>
      <c r="AT45" s="64"/>
      <c r="AU45" s="64">
        <f t="shared" si="46"/>
        <v>0</v>
      </c>
      <c r="AV45" s="90"/>
      <c r="AW45" s="118">
        <f t="shared" ca="1" si="12"/>
        <v>1</v>
      </c>
      <c r="AX45" s="120">
        <f>COUNTIF(G45:AJ45,"RF")+'Nov 2020'!AW45</f>
        <v>0</v>
      </c>
      <c r="AY45" s="162">
        <f t="shared" ca="1" si="13"/>
        <v>1</v>
      </c>
      <c r="AZ45" s="92"/>
      <c r="BA45" s="81"/>
      <c r="BB45" s="81">
        <f t="shared" si="47"/>
        <v>0</v>
      </c>
      <c r="BC45" s="167"/>
    </row>
    <row r="46" spans="1:55" s="5" customFormat="1" ht="2.25" customHeight="1" x14ac:dyDescent="0.25">
      <c r="A46" s="15"/>
      <c r="B46" s="138"/>
      <c r="C46" s="145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119"/>
      <c r="AC46" s="39"/>
      <c r="AD46" s="39"/>
      <c r="AE46" s="39"/>
      <c r="AF46" s="39"/>
      <c r="AG46" s="39"/>
      <c r="AH46" s="39"/>
      <c r="AI46" s="123"/>
      <c r="AJ46" s="187">
        <f>COUNTIF(D46:AH46,"RTT")+'Nov 2020'!AI46</f>
        <v>0</v>
      </c>
      <c r="AK46" s="178"/>
      <c r="AL46" s="92">
        <f>COUNTIF(D46:AH46,"CA")+'Nov 2020'!AK46</f>
        <v>0</v>
      </c>
      <c r="AM46" s="167"/>
      <c r="AN46" s="310"/>
      <c r="AO46" s="92"/>
      <c r="AP46" s="81"/>
      <c r="AQ46" s="81"/>
      <c r="AR46" s="95"/>
      <c r="AS46" s="77"/>
      <c r="AT46" s="64"/>
      <c r="AU46" s="64"/>
      <c r="AV46" s="90"/>
      <c r="AW46" s="118"/>
      <c r="AX46" s="120">
        <f>COUNTIF(G46:AJ46,"RF")+'Nov 2020'!AW46</f>
        <v>0</v>
      </c>
      <c r="AY46" s="163"/>
      <c r="AZ46" s="92"/>
      <c r="BA46" s="81"/>
      <c r="BB46" s="81"/>
      <c r="BC46" s="167"/>
    </row>
    <row r="47" spans="1:55" ht="12" customHeight="1" x14ac:dyDescent="0.25">
      <c r="A47" s="286" t="s">
        <v>51</v>
      </c>
      <c r="B47" s="139">
        <v>25</v>
      </c>
      <c r="C47" s="152"/>
      <c r="D47" s="39">
        <v>25</v>
      </c>
      <c r="E47" s="39">
        <v>25</v>
      </c>
      <c r="F47" s="39">
        <v>25</v>
      </c>
      <c r="G47" s="39">
        <v>25</v>
      </c>
      <c r="H47" s="39" t="s">
        <v>56</v>
      </c>
      <c r="I47" s="39" t="s">
        <v>56</v>
      </c>
      <c r="J47" s="39">
        <v>25</v>
      </c>
      <c r="K47" s="39">
        <v>25</v>
      </c>
      <c r="L47" s="39">
        <v>25</v>
      </c>
      <c r="M47" s="39">
        <v>25</v>
      </c>
      <c r="N47" s="39">
        <v>25</v>
      </c>
      <c r="O47" s="39" t="s">
        <v>56</v>
      </c>
      <c r="P47" s="39" t="s">
        <v>56</v>
      </c>
      <c r="Q47" s="39">
        <v>25</v>
      </c>
      <c r="R47" s="39">
        <v>25</v>
      </c>
      <c r="S47" s="39">
        <v>25</v>
      </c>
      <c r="T47" s="39">
        <v>25</v>
      </c>
      <c r="U47" s="39">
        <v>25</v>
      </c>
      <c r="V47" s="39" t="s">
        <v>56</v>
      </c>
      <c r="W47" s="39" t="s">
        <v>56</v>
      </c>
      <c r="X47" s="39">
        <v>25</v>
      </c>
      <c r="Y47" s="39">
        <v>25</v>
      </c>
      <c r="Z47" s="39">
        <v>25</v>
      </c>
      <c r="AA47" s="39">
        <v>25</v>
      </c>
      <c r="AB47" s="119"/>
      <c r="AC47" s="39" t="s">
        <v>56</v>
      </c>
      <c r="AD47" s="39" t="s">
        <v>56</v>
      </c>
      <c r="AE47" s="39">
        <v>25</v>
      </c>
      <c r="AF47" s="39">
        <v>25</v>
      </c>
      <c r="AG47" s="39">
        <v>25</v>
      </c>
      <c r="AH47" s="39">
        <v>25</v>
      </c>
      <c r="AI47" s="123"/>
      <c r="AJ47" s="187">
        <f>COUNTIF(D47:AH47,"RTT")+'Nov 2020'!AI47</f>
        <v>0</v>
      </c>
      <c r="AK47" s="178">
        <f>0 -(AJ47)</f>
        <v>0</v>
      </c>
      <c r="AL47" s="92">
        <f>COUNTIF(D47:AH47,"CA")+'Nov 2020'!AK47</f>
        <v>0</v>
      </c>
      <c r="AM47" s="167">
        <f t="shared" si="11"/>
        <v>25</v>
      </c>
      <c r="AN47" s="310"/>
      <c r="AO47" s="92"/>
      <c r="AP47" s="81"/>
      <c r="AQ47" s="81">
        <f>COUNTIF(E47:AF47,"HS")</f>
        <v>0</v>
      </c>
      <c r="AR47" s="95"/>
      <c r="AS47" s="77"/>
      <c r="AT47" s="64"/>
      <c r="AU47" s="64">
        <f>COUNTIF(G47:AH47,"jdf")</f>
        <v>0</v>
      </c>
      <c r="AV47" s="90"/>
      <c r="AW47" s="118">
        <f t="shared" ca="1" si="12"/>
        <v>1</v>
      </c>
      <c r="AX47" s="120">
        <f>COUNTIF(G47:AJ47,"RF")+'Nov 2020'!AW47</f>
        <v>0</v>
      </c>
      <c r="AY47" s="162">
        <f t="shared" ca="1" si="13"/>
        <v>1</v>
      </c>
      <c r="AZ47" s="92"/>
      <c r="BA47" s="81"/>
      <c r="BB47" s="81">
        <f>COUNTIF(K47:AL47,"FR")</f>
        <v>0</v>
      </c>
      <c r="BC47" s="167"/>
    </row>
    <row r="48" spans="1:55" ht="12" customHeight="1" x14ac:dyDescent="0.25">
      <c r="A48" s="287"/>
      <c r="B48" s="139">
        <v>26</v>
      </c>
      <c r="C48" s="153"/>
      <c r="D48" s="39">
        <v>26</v>
      </c>
      <c r="E48" s="39">
        <v>26</v>
      </c>
      <c r="F48" s="39">
        <v>26</v>
      </c>
      <c r="G48" s="39">
        <v>26</v>
      </c>
      <c r="H48" s="39" t="s">
        <v>56</v>
      </c>
      <c r="I48" s="39" t="s">
        <v>56</v>
      </c>
      <c r="J48" s="39">
        <v>26</v>
      </c>
      <c r="K48" s="39">
        <v>26</v>
      </c>
      <c r="L48" s="39">
        <v>26</v>
      </c>
      <c r="M48" s="39">
        <v>26</v>
      </c>
      <c r="N48" s="39">
        <v>26</v>
      </c>
      <c r="O48" s="39" t="s">
        <v>56</v>
      </c>
      <c r="P48" s="39" t="s">
        <v>56</v>
      </c>
      <c r="Q48" s="39">
        <v>26</v>
      </c>
      <c r="R48" s="39">
        <v>26</v>
      </c>
      <c r="S48" s="39">
        <v>26</v>
      </c>
      <c r="T48" s="39">
        <v>26</v>
      </c>
      <c r="U48" s="39">
        <v>26</v>
      </c>
      <c r="V48" s="39" t="s">
        <v>56</v>
      </c>
      <c r="W48" s="39" t="s">
        <v>56</v>
      </c>
      <c r="X48" s="39">
        <v>26</v>
      </c>
      <c r="Y48" s="39">
        <v>26</v>
      </c>
      <c r="Z48" s="39">
        <v>26</v>
      </c>
      <c r="AA48" s="39">
        <v>26</v>
      </c>
      <c r="AB48" s="119"/>
      <c r="AC48" s="39" t="s">
        <v>56</v>
      </c>
      <c r="AD48" s="39" t="s">
        <v>56</v>
      </c>
      <c r="AE48" s="39">
        <v>26</v>
      </c>
      <c r="AF48" s="39">
        <v>26</v>
      </c>
      <c r="AG48" s="39">
        <v>26</v>
      </c>
      <c r="AH48" s="39">
        <v>26</v>
      </c>
      <c r="AI48" s="123"/>
      <c r="AJ48" s="187">
        <f>COUNTIF(D48:AH48,"RTT")+'Nov 2020'!AI48</f>
        <v>0</v>
      </c>
      <c r="AK48" s="178">
        <f>0 -(AJ48)</f>
        <v>0</v>
      </c>
      <c r="AL48" s="92">
        <f>COUNTIF(D48:AH48,"CA")+'Nov 2020'!AK48</f>
        <v>0</v>
      </c>
      <c r="AM48" s="167">
        <f t="shared" si="11"/>
        <v>25</v>
      </c>
      <c r="AN48" s="310"/>
      <c r="AO48" s="92"/>
      <c r="AP48" s="81"/>
      <c r="AQ48" s="81">
        <f>COUNTIF(E48:AF48,"HS")</f>
        <v>0</v>
      </c>
      <c r="AR48" s="95"/>
      <c r="AS48" s="77"/>
      <c r="AT48" s="64"/>
      <c r="AU48" s="64">
        <f>COUNTIF(G48:AH48,"jdf")</f>
        <v>0</v>
      </c>
      <c r="AV48" s="90"/>
      <c r="AW48" s="118">
        <f t="shared" ca="1" si="12"/>
        <v>1</v>
      </c>
      <c r="AX48" s="120">
        <f>COUNTIF(G48:AJ48,"RF")+'Nov 2020'!AW48</f>
        <v>0</v>
      </c>
      <c r="AY48" s="162">
        <f t="shared" ca="1" si="13"/>
        <v>1</v>
      </c>
      <c r="AZ48" s="92"/>
      <c r="BA48" s="81"/>
      <c r="BB48" s="81">
        <f>COUNTIF(K48:AL48,"FR")</f>
        <v>0</v>
      </c>
      <c r="BC48" s="167"/>
    </row>
    <row r="49" spans="1:55" ht="12" customHeight="1" x14ac:dyDescent="0.25">
      <c r="A49" s="287"/>
      <c r="B49" s="139">
        <v>27</v>
      </c>
      <c r="C49" s="150"/>
      <c r="D49" s="39" t="str">
        <f t="shared" ref="D49:AH49" si="55">IF(OR(WEEKDAY(D3,2)=6,WEEKDAY(D3,2)=7,WEEKDAY(D3,2)=3),"RH","")</f>
        <v/>
      </c>
      <c r="E49" s="39" t="str">
        <f t="shared" si="55"/>
        <v>RH</v>
      </c>
      <c r="F49" s="39" t="str">
        <f t="shared" si="55"/>
        <v/>
      </c>
      <c r="G49" s="39" t="str">
        <f t="shared" si="55"/>
        <v/>
      </c>
      <c r="H49" s="39" t="str">
        <f t="shared" si="55"/>
        <v>RH</v>
      </c>
      <c r="I49" s="39" t="str">
        <f t="shared" si="55"/>
        <v>RH</v>
      </c>
      <c r="J49" s="39" t="str">
        <f t="shared" si="55"/>
        <v/>
      </c>
      <c r="K49" s="39" t="str">
        <f t="shared" si="55"/>
        <v/>
      </c>
      <c r="L49" s="39" t="str">
        <f t="shared" si="55"/>
        <v>RH</v>
      </c>
      <c r="M49" s="39" t="str">
        <f t="shared" si="55"/>
        <v/>
      </c>
      <c r="N49" s="39" t="str">
        <f t="shared" si="55"/>
        <v/>
      </c>
      <c r="O49" s="39" t="str">
        <f t="shared" si="55"/>
        <v>RH</v>
      </c>
      <c r="P49" s="39" t="str">
        <f t="shared" si="55"/>
        <v>RH</v>
      </c>
      <c r="Q49" s="39" t="str">
        <f t="shared" si="55"/>
        <v/>
      </c>
      <c r="R49" s="39" t="str">
        <f t="shared" si="55"/>
        <v/>
      </c>
      <c r="S49" s="39" t="str">
        <f t="shared" si="55"/>
        <v>RH</v>
      </c>
      <c r="T49" s="39" t="str">
        <f t="shared" si="55"/>
        <v/>
      </c>
      <c r="U49" s="39" t="str">
        <f t="shared" si="55"/>
        <v/>
      </c>
      <c r="V49" s="39" t="str">
        <f t="shared" si="55"/>
        <v>RH</v>
      </c>
      <c r="W49" s="39" t="str">
        <f t="shared" si="55"/>
        <v>RH</v>
      </c>
      <c r="X49" s="39" t="str">
        <f t="shared" si="55"/>
        <v/>
      </c>
      <c r="Y49" s="39" t="str">
        <f t="shared" si="55"/>
        <v/>
      </c>
      <c r="Z49" s="39" t="str">
        <f t="shared" si="55"/>
        <v>RH</v>
      </c>
      <c r="AA49" s="39" t="str">
        <f t="shared" si="55"/>
        <v/>
      </c>
      <c r="AB49" s="119" t="str">
        <f t="shared" si="55"/>
        <v/>
      </c>
      <c r="AC49" s="39" t="str">
        <f t="shared" si="55"/>
        <v>RH</v>
      </c>
      <c r="AD49" s="39" t="str">
        <f t="shared" si="55"/>
        <v>RH</v>
      </c>
      <c r="AE49" s="39" t="str">
        <f t="shared" si="55"/>
        <v/>
      </c>
      <c r="AF49" s="39" t="str">
        <f t="shared" si="55"/>
        <v/>
      </c>
      <c r="AG49" s="39" t="str">
        <f t="shared" si="55"/>
        <v>RH</v>
      </c>
      <c r="AH49" s="144" t="str">
        <f t="shared" si="55"/>
        <v/>
      </c>
      <c r="AI49" s="123"/>
      <c r="AJ49" s="187">
        <f>COUNTIF(D49:AH49,"RTT")+'Nov 2020'!AI49</f>
        <v>0</v>
      </c>
      <c r="AK49" s="178">
        <f t="shared" si="10"/>
        <v>15</v>
      </c>
      <c r="AL49" s="92">
        <f>COUNTIF(D49:AH49,"CA")+'Nov 2020'!AK49</f>
        <v>0</v>
      </c>
      <c r="AM49" s="167">
        <f t="shared" si="11"/>
        <v>25</v>
      </c>
      <c r="AN49" s="310"/>
      <c r="AO49" s="92"/>
      <c r="AP49" s="81"/>
      <c r="AQ49" s="81">
        <f>COUNTIF(E49:AF49,"HS")</f>
        <v>0</v>
      </c>
      <c r="AR49" s="95"/>
      <c r="AS49" s="77"/>
      <c r="AT49" s="64"/>
      <c r="AU49" s="64">
        <f>COUNTIF(G49:AH49,"jdf")</f>
        <v>0</v>
      </c>
      <c r="AV49" s="90"/>
      <c r="AW49" s="118">
        <f ca="1">jaunesNum(B49:AH49)</f>
        <v>0</v>
      </c>
      <c r="AX49" s="120">
        <f>COUNTIF(G49:AJ49,"RF")+'Nov 2020'!AW49</f>
        <v>0</v>
      </c>
      <c r="AY49" s="162">
        <f t="shared" ca="1" si="13"/>
        <v>0</v>
      </c>
      <c r="AZ49" s="92"/>
      <c r="BA49" s="81"/>
      <c r="BB49" s="81">
        <f>COUNTIF(K49:AL49,"FR")</f>
        <v>0</v>
      </c>
      <c r="BC49" s="167"/>
    </row>
    <row r="50" spans="1:55" ht="12" customHeight="1" thickBot="1" x14ac:dyDescent="0.3">
      <c r="A50" s="287"/>
      <c r="B50" s="139"/>
      <c r="C50" s="150"/>
      <c r="D50" s="39" t="str">
        <f t="shared" ref="D50:AH50" si="56">IF(OR(WEEKDAY(D3,2)=6,WEEKDAY(D3,2)=7,WEEKDAY(D3,2)=4),"RH","")</f>
        <v/>
      </c>
      <c r="E50" s="39" t="str">
        <f t="shared" si="56"/>
        <v/>
      </c>
      <c r="F50" s="39" t="str">
        <f t="shared" si="56"/>
        <v>RH</v>
      </c>
      <c r="G50" s="39" t="str">
        <f t="shared" si="56"/>
        <v/>
      </c>
      <c r="H50" s="39" t="str">
        <f t="shared" si="56"/>
        <v>RH</v>
      </c>
      <c r="I50" s="39" t="str">
        <f t="shared" si="56"/>
        <v>RH</v>
      </c>
      <c r="J50" s="39" t="str">
        <f t="shared" si="56"/>
        <v/>
      </c>
      <c r="K50" s="39" t="str">
        <f t="shared" si="56"/>
        <v/>
      </c>
      <c r="L50" s="39" t="str">
        <f t="shared" si="56"/>
        <v/>
      </c>
      <c r="M50" s="39" t="str">
        <f t="shared" si="56"/>
        <v>RH</v>
      </c>
      <c r="N50" s="39" t="str">
        <f t="shared" si="56"/>
        <v/>
      </c>
      <c r="O50" s="39" t="str">
        <f t="shared" si="56"/>
        <v>RH</v>
      </c>
      <c r="P50" s="39" t="str">
        <f t="shared" si="56"/>
        <v>RH</v>
      </c>
      <c r="Q50" s="39" t="str">
        <f t="shared" si="56"/>
        <v/>
      </c>
      <c r="R50" s="39" t="str">
        <f t="shared" si="56"/>
        <v/>
      </c>
      <c r="S50" s="39" t="str">
        <f t="shared" si="56"/>
        <v/>
      </c>
      <c r="T50" s="39" t="str">
        <f t="shared" si="56"/>
        <v>RH</v>
      </c>
      <c r="U50" s="39" t="str">
        <f t="shared" si="56"/>
        <v/>
      </c>
      <c r="V50" s="39" t="str">
        <f t="shared" si="56"/>
        <v>RH</v>
      </c>
      <c r="W50" s="39" t="str">
        <f t="shared" si="56"/>
        <v>RH</v>
      </c>
      <c r="X50" s="39" t="str">
        <f t="shared" si="56"/>
        <v/>
      </c>
      <c r="Y50" s="39" t="str">
        <f t="shared" si="56"/>
        <v/>
      </c>
      <c r="Z50" s="39" t="str">
        <f t="shared" si="56"/>
        <v/>
      </c>
      <c r="AA50" s="39" t="str">
        <f t="shared" si="56"/>
        <v>RH</v>
      </c>
      <c r="AB50" s="119" t="str">
        <f t="shared" si="56"/>
        <v/>
      </c>
      <c r="AC50" s="39" t="str">
        <f t="shared" si="56"/>
        <v>RH</v>
      </c>
      <c r="AD50" s="39" t="str">
        <f t="shared" si="56"/>
        <v>RH</v>
      </c>
      <c r="AE50" s="39" t="str">
        <f t="shared" si="56"/>
        <v/>
      </c>
      <c r="AF50" s="39" t="str">
        <f t="shared" si="56"/>
        <v/>
      </c>
      <c r="AG50" s="39" t="str">
        <f t="shared" si="56"/>
        <v/>
      </c>
      <c r="AH50" s="144" t="str">
        <f t="shared" si="56"/>
        <v>RH</v>
      </c>
      <c r="AI50" s="123"/>
      <c r="AJ50" s="187">
        <f>COUNTIF(D50:AH50,"RTT")+'Nov 2020'!AI50</f>
        <v>0</v>
      </c>
      <c r="AK50" s="179">
        <f t="shared" si="10"/>
        <v>15</v>
      </c>
      <c r="AL50" s="92">
        <f>COUNTIF(D50:AH50,"CA")+'Nov 2020'!AK50</f>
        <v>0</v>
      </c>
      <c r="AM50" s="181">
        <f t="shared" si="11"/>
        <v>25</v>
      </c>
      <c r="AN50" s="311"/>
      <c r="AO50" s="83"/>
      <c r="AP50" s="85"/>
      <c r="AQ50" s="85">
        <f>COUNTIF(E50:AF50,"HS")</f>
        <v>0</v>
      </c>
      <c r="AR50" s="96"/>
      <c r="AS50" s="67"/>
      <c r="AT50" s="68"/>
      <c r="AU50" s="68">
        <f>COUNTIF(G50:AH50,"jdf")</f>
        <v>0</v>
      </c>
      <c r="AV50" s="91"/>
      <c r="AW50" s="159">
        <f t="shared" ca="1" si="12"/>
        <v>0</v>
      </c>
      <c r="AX50" s="120">
        <f>COUNTIF(G50:AJ50,"RF")+'Nov 2020'!AW50</f>
        <v>0</v>
      </c>
      <c r="AY50" s="164">
        <f t="shared" ca="1" si="13"/>
        <v>0</v>
      </c>
      <c r="AZ50" s="83"/>
      <c r="BA50" s="85"/>
      <c r="BB50" s="85">
        <f>COUNTIF(K50:AL50,"FR")</f>
        <v>0</v>
      </c>
      <c r="BC50" s="168"/>
    </row>
    <row r="51" spans="1:55" ht="17.25" customHeight="1" thickBot="1" x14ac:dyDescent="0.3">
      <c r="A51" s="263" t="s">
        <v>0</v>
      </c>
      <c r="B51" s="304"/>
      <c r="C51" s="154"/>
      <c r="D51" s="56">
        <f>COUNT(D5:D50)</f>
        <v>14</v>
      </c>
      <c r="E51" s="56">
        <f t="shared" ref="E51:AH51" si="57">COUNT(E5:E50)</f>
        <v>14</v>
      </c>
      <c r="F51" s="56">
        <f t="shared" si="57"/>
        <v>14</v>
      </c>
      <c r="G51" s="56">
        <f t="shared" si="57"/>
        <v>14</v>
      </c>
      <c r="H51" s="56">
        <f t="shared" si="57"/>
        <v>0</v>
      </c>
      <c r="I51" s="56">
        <f t="shared" si="57"/>
        <v>0</v>
      </c>
      <c r="J51" s="56">
        <f t="shared" si="57"/>
        <v>14</v>
      </c>
      <c r="K51" s="56">
        <f t="shared" si="57"/>
        <v>14</v>
      </c>
      <c r="L51" s="56">
        <f t="shared" si="57"/>
        <v>14</v>
      </c>
      <c r="M51" s="56">
        <f t="shared" si="57"/>
        <v>14</v>
      </c>
      <c r="N51" s="56">
        <f t="shared" si="57"/>
        <v>14</v>
      </c>
      <c r="O51" s="56">
        <f t="shared" si="57"/>
        <v>0</v>
      </c>
      <c r="P51" s="56">
        <f t="shared" si="57"/>
        <v>0</v>
      </c>
      <c r="Q51" s="56">
        <f t="shared" si="57"/>
        <v>14</v>
      </c>
      <c r="R51" s="56">
        <f t="shared" si="57"/>
        <v>14</v>
      </c>
      <c r="S51" s="56">
        <f t="shared" si="57"/>
        <v>14</v>
      </c>
      <c r="T51" s="56">
        <f t="shared" si="57"/>
        <v>14</v>
      </c>
      <c r="U51" s="56">
        <f t="shared" si="57"/>
        <v>14</v>
      </c>
      <c r="V51" s="56">
        <f t="shared" si="57"/>
        <v>0</v>
      </c>
      <c r="W51" s="56">
        <f t="shared" si="57"/>
        <v>0</v>
      </c>
      <c r="X51" s="56">
        <f t="shared" si="57"/>
        <v>14</v>
      </c>
      <c r="Y51" s="56">
        <f t="shared" si="57"/>
        <v>14</v>
      </c>
      <c r="Z51" s="56">
        <f t="shared" si="57"/>
        <v>14</v>
      </c>
      <c r="AA51" s="56">
        <f t="shared" si="57"/>
        <v>14</v>
      </c>
      <c r="AB51" s="56">
        <f t="shared" si="57"/>
        <v>0</v>
      </c>
      <c r="AC51" s="56">
        <f t="shared" si="57"/>
        <v>0</v>
      </c>
      <c r="AD51" s="56">
        <f t="shared" si="57"/>
        <v>0</v>
      </c>
      <c r="AE51" s="56">
        <f t="shared" si="57"/>
        <v>14</v>
      </c>
      <c r="AF51" s="56">
        <f t="shared" si="57"/>
        <v>14</v>
      </c>
      <c r="AG51" s="56">
        <f t="shared" si="57"/>
        <v>14</v>
      </c>
      <c r="AH51" s="155">
        <f t="shared" si="57"/>
        <v>14</v>
      </c>
      <c r="AI51" s="124"/>
      <c r="AJ51" s="305">
        <f>SUM(AK5:AK50)</f>
        <v>525</v>
      </c>
      <c r="AK51" s="306"/>
      <c r="AL51" s="307">
        <f>SUM(AM5:AM50)</f>
        <v>1000</v>
      </c>
      <c r="AM51" s="308"/>
      <c r="AN51" s="173"/>
      <c r="AO51" s="182"/>
      <c r="AP51" s="183"/>
      <c r="AQ51" s="209">
        <f>SUM(AR5:AR50)</f>
        <v>0</v>
      </c>
      <c r="AR51" s="210"/>
      <c r="AS51" s="211"/>
      <c r="AT51" s="258"/>
      <c r="AU51" s="211">
        <f>SUM(AV5:AV50)</f>
        <v>0</v>
      </c>
      <c r="AV51" s="258"/>
      <c r="AW51" s="160"/>
      <c r="AX51" s="302">
        <f ca="1">SUM(AY5:AY50)</f>
        <v>16</v>
      </c>
      <c r="AY51" s="303"/>
      <c r="AZ51" s="165"/>
      <c r="BA51" s="175"/>
      <c r="BB51" s="257">
        <f>SUM(BC5:BC50)</f>
        <v>0</v>
      </c>
      <c r="BC51" s="210"/>
    </row>
    <row r="52" spans="1:55" ht="15.75" thickBot="1" x14ac:dyDescent="0.3">
      <c r="A52" s="10" t="s">
        <v>1</v>
      </c>
      <c r="B52" s="295" t="s">
        <v>2</v>
      </c>
      <c r="C52" s="296"/>
      <c r="D52" s="296"/>
      <c r="E52" s="296"/>
      <c r="F52" s="296"/>
      <c r="G52" s="296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7"/>
      <c r="AJ52" s="200" t="s">
        <v>73</v>
      </c>
      <c r="AK52" s="201"/>
      <c r="AL52" s="201"/>
      <c r="AM52" s="201"/>
      <c r="AN52" s="201"/>
      <c r="AO52" s="201"/>
      <c r="AP52" s="201"/>
      <c r="AQ52" s="201"/>
      <c r="AR52" s="201"/>
      <c r="AS52" s="201"/>
      <c r="AT52" s="201"/>
      <c r="AU52" s="201"/>
      <c r="AV52" s="201"/>
      <c r="AW52" s="201"/>
      <c r="AX52" s="201"/>
      <c r="AY52" s="201"/>
      <c r="AZ52" s="202"/>
      <c r="BA52" s="202"/>
      <c r="BB52" s="201"/>
      <c r="BC52" s="203"/>
    </row>
    <row r="53" spans="1:55" ht="21.75" thickBot="1" x14ac:dyDescent="0.4">
      <c r="A53" s="191">
        <v>1</v>
      </c>
      <c r="B53" s="298" t="str">
        <f>RecherchePostesManquants(D5:D50,26)</f>
        <v>9, 10, 11, 12, 13, 14, 15, 16, 17, 18, 19, 24</v>
      </c>
      <c r="C53" s="298"/>
      <c r="D53" s="298"/>
      <c r="E53" s="298"/>
      <c r="F53" s="298"/>
      <c r="G53" s="298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9"/>
      <c r="V53" s="1" t="s">
        <v>3</v>
      </c>
      <c r="AH53" s="21"/>
      <c r="AI53" s="21"/>
      <c r="AJ53" s="204">
        <f ca="1">SUM(AM5:AM50,AR5:AR50,AV5:AV50,AY5:AY50,BC5:BC50,AK5:AK50)</f>
        <v>1541</v>
      </c>
      <c r="AK53" s="205"/>
      <c r="AL53" s="205"/>
      <c r="AM53" s="205"/>
      <c r="AN53" s="205"/>
      <c r="AO53" s="205"/>
      <c r="AP53" s="205"/>
      <c r="AQ53" s="205"/>
      <c r="AR53" s="205"/>
      <c r="AS53" s="205"/>
      <c r="AT53" s="205"/>
      <c r="AU53" s="205"/>
      <c r="AV53" s="205"/>
      <c r="AW53" s="205"/>
      <c r="AX53" s="205"/>
      <c r="AY53" s="205"/>
      <c r="AZ53" s="205"/>
      <c r="BA53" s="205"/>
      <c r="BB53" s="205"/>
      <c r="BC53" s="206"/>
    </row>
    <row r="54" spans="1:55" ht="15.75" thickBot="1" x14ac:dyDescent="0.3">
      <c r="A54" s="192">
        <v>2</v>
      </c>
      <c r="B54" s="293" t="str">
        <f>RecherchePostesManquants(E5:E50,26)</f>
        <v>9, 10, 11, 12, 13, 14, 15, 16, 17, 18, 19, 24</v>
      </c>
      <c r="C54" s="293"/>
      <c r="D54" s="293"/>
      <c r="E54" s="293"/>
      <c r="F54" s="293"/>
      <c r="G54" s="293"/>
      <c r="H54" s="293"/>
      <c r="I54" s="293"/>
      <c r="J54" s="293"/>
      <c r="K54" s="293"/>
      <c r="L54" s="293"/>
      <c r="M54" s="293"/>
      <c r="N54" s="293"/>
      <c r="O54" s="293"/>
      <c r="P54" s="293"/>
      <c r="Q54" s="293"/>
      <c r="R54" s="293"/>
      <c r="S54" s="293"/>
      <c r="T54" s="293"/>
      <c r="U54" s="294"/>
      <c r="V54" s="1" t="s">
        <v>4</v>
      </c>
    </row>
    <row r="55" spans="1:55" ht="15" customHeight="1" x14ac:dyDescent="0.25">
      <c r="A55" s="192">
        <v>3</v>
      </c>
      <c r="B55" s="293" t="str">
        <f>RecherchePostesManquants(F5:F50,26)</f>
        <v>9, 10, 11, 12, 13, 14, 15, 16, 17, 18, 19, 24</v>
      </c>
      <c r="C55" s="293"/>
      <c r="D55" s="293"/>
      <c r="E55" s="293"/>
      <c r="F55" s="293"/>
      <c r="G55" s="293"/>
      <c r="H55" s="293"/>
      <c r="I55" s="293"/>
      <c r="J55" s="293"/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4"/>
      <c r="V55" s="1" t="s">
        <v>5</v>
      </c>
      <c r="AJ55" s="213" t="s">
        <v>78</v>
      </c>
      <c r="AK55" s="214"/>
      <c r="AL55" s="214"/>
      <c r="AM55" s="214"/>
      <c r="AN55" s="214"/>
      <c r="AO55" s="214"/>
      <c r="AP55" s="215"/>
      <c r="AQ55" s="237" t="s">
        <v>74</v>
      </c>
      <c r="AR55" s="238"/>
      <c r="AS55" s="238"/>
      <c r="AT55" s="238"/>
      <c r="AU55" s="238"/>
      <c r="AV55" s="238"/>
      <c r="AW55" s="238"/>
      <c r="AX55" s="238"/>
      <c r="AY55" s="238"/>
      <c r="AZ55" s="238"/>
      <c r="BA55" s="238"/>
      <c r="BB55" s="238"/>
      <c r="BC55" s="239"/>
    </row>
    <row r="56" spans="1:55" ht="15.75" thickBot="1" x14ac:dyDescent="0.3">
      <c r="A56" s="192">
        <v>4</v>
      </c>
      <c r="B56" s="293" t="str">
        <f>RecherchePostesManquants(G5:G50,26)</f>
        <v>9, 10, 11, 12, 13, 14, 15, 16, 17, 18, 19, 24</v>
      </c>
      <c r="C56" s="293"/>
      <c r="D56" s="293"/>
      <c r="E56" s="293"/>
      <c r="F56" s="293"/>
      <c r="G56" s="293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4"/>
      <c r="V56" s="1" t="s">
        <v>6</v>
      </c>
      <c r="AJ56" s="216"/>
      <c r="AK56" s="217"/>
      <c r="AL56" s="217"/>
      <c r="AM56" s="217"/>
      <c r="AN56" s="217"/>
      <c r="AO56" s="217"/>
      <c r="AP56" s="218"/>
      <c r="AQ56" s="231">
        <v>10</v>
      </c>
      <c r="AR56" s="232"/>
      <c r="AS56" s="232"/>
      <c r="AT56" s="232"/>
      <c r="AU56" s="232"/>
      <c r="AV56" s="232"/>
      <c r="AW56" s="232"/>
      <c r="AX56" s="232"/>
      <c r="AY56" s="232"/>
      <c r="AZ56" s="232"/>
      <c r="BA56" s="232"/>
      <c r="BB56" s="232"/>
      <c r="BC56" s="233"/>
    </row>
    <row r="57" spans="1:55" ht="31.5" customHeight="1" x14ac:dyDescent="0.25">
      <c r="A57" s="107">
        <v>5</v>
      </c>
      <c r="B57" s="293" t="str">
        <f>RecherchePostesManquants(H5:H50,26)</f>
        <v>1, 2, 3, 4, 5, 6, 7, 8, 9, 10, 11, 12, 13, 14, 15, 16, 17, 18, 19, 20, 21, 22, 23, 24, 25, 26</v>
      </c>
      <c r="C57" s="293"/>
      <c r="D57" s="293"/>
      <c r="E57" s="293"/>
      <c r="F57" s="293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4"/>
      <c r="V57" s="1" t="s">
        <v>7</v>
      </c>
      <c r="AJ57" s="225">
        <f>COUNTIF(D5:AF50,"27")</f>
        <v>0</v>
      </c>
      <c r="AK57" s="226"/>
      <c r="AL57" s="226"/>
      <c r="AM57" s="226"/>
      <c r="AN57" s="226"/>
      <c r="AO57" s="226"/>
      <c r="AP57" s="227"/>
      <c r="AQ57" s="231" t="s">
        <v>75</v>
      </c>
      <c r="AR57" s="232"/>
      <c r="AS57" s="232"/>
      <c r="AT57" s="232"/>
      <c r="AU57" s="232"/>
      <c r="AV57" s="232"/>
      <c r="AW57" s="232"/>
      <c r="AX57" s="232"/>
      <c r="AY57" s="232"/>
      <c r="AZ57" s="232"/>
      <c r="BA57" s="232"/>
      <c r="BB57" s="232"/>
      <c r="BC57" s="233"/>
    </row>
    <row r="58" spans="1:55" ht="15.75" thickBot="1" x14ac:dyDescent="0.3">
      <c r="A58" s="107">
        <v>6</v>
      </c>
      <c r="B58" s="293" t="str">
        <f>RecherchePostesManquants(I5:I50,26)</f>
        <v>1, 2, 3, 4, 5, 6, 7, 8, 9, 10, 11, 12, 13, 14, 15, 16, 17, 18, 19, 20, 21, 22, 23, 24, 25, 26</v>
      </c>
      <c r="C58" s="293"/>
      <c r="D58" s="293"/>
      <c r="E58" s="293"/>
      <c r="F58" s="293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4"/>
      <c r="V58" s="1" t="s">
        <v>8</v>
      </c>
      <c r="AJ58" s="228"/>
      <c r="AK58" s="229"/>
      <c r="AL58" s="229"/>
      <c r="AM58" s="229"/>
      <c r="AN58" s="229"/>
      <c r="AO58" s="229"/>
      <c r="AP58" s="230"/>
      <c r="AQ58" s="234">
        <v>2</v>
      </c>
      <c r="AR58" s="235"/>
      <c r="AS58" s="235"/>
      <c r="AT58" s="235"/>
      <c r="AU58" s="235"/>
      <c r="AV58" s="235"/>
      <c r="AW58" s="235"/>
      <c r="AX58" s="235"/>
      <c r="AY58" s="235"/>
      <c r="AZ58" s="235"/>
      <c r="BA58" s="235"/>
      <c r="BB58" s="235"/>
      <c r="BC58" s="236"/>
    </row>
    <row r="59" spans="1:55" ht="15.75" thickBot="1" x14ac:dyDescent="0.3">
      <c r="A59" s="192">
        <v>7</v>
      </c>
      <c r="B59" s="293" t="str">
        <f>RecherchePostesManquants(J5:J50,26)</f>
        <v>9, 10, 11, 12, 13, 14, 15, 16, 17, 18, 19, 24</v>
      </c>
      <c r="C59" s="293"/>
      <c r="D59" s="293"/>
      <c r="E59" s="293"/>
      <c r="F59" s="293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4"/>
      <c r="V59" s="1" t="s">
        <v>9</v>
      </c>
      <c r="AJ59" s="219" t="s">
        <v>79</v>
      </c>
      <c r="AK59" s="220"/>
      <c r="AL59" s="220"/>
      <c r="AM59" s="220"/>
      <c r="AN59" s="220"/>
      <c r="AO59" s="220"/>
      <c r="AP59" s="221"/>
      <c r="AQ59" s="240" t="s">
        <v>76</v>
      </c>
      <c r="AR59" s="241"/>
      <c r="AS59" s="241"/>
      <c r="AT59" s="241"/>
      <c r="AU59" s="241"/>
      <c r="AV59" s="241"/>
      <c r="AW59" s="241"/>
      <c r="AX59" s="241"/>
      <c r="AY59" s="241"/>
      <c r="AZ59" s="241"/>
      <c r="BA59" s="241"/>
      <c r="BB59" s="241"/>
      <c r="BC59" s="242"/>
    </row>
    <row r="60" spans="1:55" ht="19.5" thickBot="1" x14ac:dyDescent="0.35">
      <c r="A60" s="192">
        <v>8</v>
      </c>
      <c r="B60" s="293" t="str">
        <f>RecherchePostesManquants(K5:K50,26)</f>
        <v>9, 10, 11, 12, 13, 14, 15, 16, 17, 18, 19, 24</v>
      </c>
      <c r="C60" s="293"/>
      <c r="D60" s="293"/>
      <c r="E60" s="293"/>
      <c r="F60" s="293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4"/>
      <c r="V60" s="1" t="s">
        <v>10</v>
      </c>
      <c r="AJ60" s="222"/>
      <c r="AK60" s="223"/>
      <c r="AL60" s="223"/>
      <c r="AM60" s="223"/>
      <c r="AN60" s="223"/>
      <c r="AO60" s="223"/>
      <c r="AP60" s="224"/>
      <c r="AQ60" s="197">
        <f>IF(AQ58&gt;AQ56,-(AQ58-AQ56)/AQ58,(AQ56-AQ58)/AQ56)</f>
        <v>0.8</v>
      </c>
      <c r="AR60" s="198"/>
      <c r="AS60" s="198"/>
      <c r="AT60" s="198"/>
      <c r="AU60" s="198"/>
      <c r="AV60" s="198"/>
      <c r="AW60" s="198"/>
      <c r="AX60" s="198"/>
      <c r="AY60" s="198"/>
      <c r="AZ60" s="198"/>
      <c r="BA60" s="198"/>
      <c r="BB60" s="198"/>
      <c r="BC60" s="199"/>
    </row>
    <row r="61" spans="1:55" x14ac:dyDescent="0.25">
      <c r="A61" s="192">
        <v>9</v>
      </c>
      <c r="B61" s="293" t="str">
        <f>RecherchePostesManquants(L5:L50,26)</f>
        <v>9, 10, 11, 12, 13, 14, 15, 16, 17, 18, 19, 24</v>
      </c>
      <c r="C61" s="293"/>
      <c r="D61" s="293"/>
      <c r="E61" s="293"/>
      <c r="F61" s="293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4"/>
      <c r="V61" s="1" t="s">
        <v>11</v>
      </c>
    </row>
    <row r="62" spans="1:55" x14ac:dyDescent="0.25">
      <c r="A62" s="192">
        <v>10</v>
      </c>
      <c r="B62" s="293" t="str">
        <f>RecherchePostesManquants(M5:M50,26)</f>
        <v>9, 10, 11, 12, 13, 14, 15, 16, 17, 18, 19, 24</v>
      </c>
      <c r="C62" s="293"/>
      <c r="D62" s="293"/>
      <c r="E62" s="293"/>
      <c r="F62" s="293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4"/>
      <c r="V62" s="1" t="s">
        <v>12</v>
      </c>
    </row>
    <row r="63" spans="1:55" x14ac:dyDescent="0.25">
      <c r="A63" s="192">
        <v>11</v>
      </c>
      <c r="B63" s="293" t="str">
        <f>RecherchePostesManquants(N5:N50,26)</f>
        <v>9, 10, 11, 12, 13, 14, 15, 16, 17, 18, 19, 24</v>
      </c>
      <c r="C63" s="293"/>
      <c r="D63" s="293"/>
      <c r="E63" s="293"/>
      <c r="F63" s="293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4"/>
      <c r="V63" s="1" t="s">
        <v>13</v>
      </c>
    </row>
    <row r="64" spans="1:55" x14ac:dyDescent="0.25">
      <c r="A64" s="192">
        <v>12</v>
      </c>
      <c r="B64" s="293" t="str">
        <f>RecherchePostesManquants(O5:O50,26)</f>
        <v>1, 2, 3, 4, 5, 6, 7, 8, 9, 10, 11, 12, 13, 14, 15, 16, 17, 18, 19, 20, 21, 22, 23, 24, 25, 26</v>
      </c>
      <c r="C64" s="293"/>
      <c r="D64" s="293"/>
      <c r="E64" s="293"/>
      <c r="F64" s="293"/>
      <c r="G64" s="293"/>
      <c r="H64" s="293"/>
      <c r="I64" s="293"/>
      <c r="J64" s="293"/>
      <c r="K64" s="293"/>
      <c r="L64" s="293"/>
      <c r="M64" s="293"/>
      <c r="N64" s="293"/>
      <c r="O64" s="293"/>
      <c r="P64" s="293"/>
      <c r="Q64" s="293"/>
      <c r="R64" s="293"/>
      <c r="S64" s="293"/>
      <c r="T64" s="293"/>
      <c r="U64" s="294"/>
      <c r="V64" s="1" t="s">
        <v>14</v>
      </c>
    </row>
    <row r="65" spans="1:37" x14ac:dyDescent="0.25">
      <c r="A65" s="107">
        <v>13</v>
      </c>
      <c r="B65" s="293" t="str">
        <f>RecherchePostesManquants(P5:P50,26)</f>
        <v>1, 2, 3, 4, 5, 6, 7, 8, 9, 10, 11, 12, 13, 14, 15, 16, 17, 18, 19, 20, 21, 22, 23, 24, 25, 26</v>
      </c>
      <c r="C65" s="293"/>
      <c r="D65" s="293"/>
      <c r="E65" s="293"/>
      <c r="F65" s="293"/>
      <c r="G65" s="293"/>
      <c r="H65" s="293"/>
      <c r="I65" s="293"/>
      <c r="J65" s="293"/>
      <c r="K65" s="293"/>
      <c r="L65" s="293"/>
      <c r="M65" s="293"/>
      <c r="N65" s="293"/>
      <c r="O65" s="293"/>
      <c r="P65" s="293"/>
      <c r="Q65" s="293"/>
      <c r="R65" s="293"/>
      <c r="S65" s="293"/>
      <c r="T65" s="293"/>
      <c r="U65" s="294"/>
      <c r="V65" s="1" t="s">
        <v>15</v>
      </c>
    </row>
    <row r="66" spans="1:37" x14ac:dyDescent="0.25">
      <c r="A66" s="107">
        <v>14</v>
      </c>
      <c r="B66" s="293" t="str">
        <f>RecherchePostesManquants(Q5:Q50,26)</f>
        <v>9, 10, 11, 12, 13, 14, 15, 16, 17, 18, 19, 24</v>
      </c>
      <c r="C66" s="293"/>
      <c r="D66" s="293"/>
      <c r="E66" s="293"/>
      <c r="F66" s="293"/>
      <c r="G66" s="293"/>
      <c r="H66" s="293"/>
      <c r="I66" s="293"/>
      <c r="J66" s="293"/>
      <c r="K66" s="293"/>
      <c r="L66" s="293"/>
      <c r="M66" s="293"/>
      <c r="N66" s="293"/>
      <c r="O66" s="293"/>
      <c r="P66" s="293"/>
      <c r="Q66" s="293"/>
      <c r="R66" s="293"/>
      <c r="S66" s="293"/>
      <c r="T66" s="293"/>
      <c r="U66" s="294"/>
      <c r="V66" s="1" t="s">
        <v>16</v>
      </c>
    </row>
    <row r="67" spans="1:37" x14ac:dyDescent="0.25">
      <c r="A67" s="192">
        <v>15</v>
      </c>
      <c r="B67" s="293" t="str">
        <f>RecherchePostesManquants(R5:R50,26)</f>
        <v>9, 10, 11, 12, 13, 14, 15, 16, 17, 18, 19, 24</v>
      </c>
      <c r="C67" s="293"/>
      <c r="D67" s="293"/>
      <c r="E67" s="293"/>
      <c r="F67" s="293"/>
      <c r="G67" s="293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3"/>
      <c r="S67" s="293"/>
      <c r="T67" s="293"/>
      <c r="U67" s="294"/>
      <c r="V67" s="1" t="s">
        <v>17</v>
      </c>
      <c r="AJ67" s="1"/>
      <c r="AK67" s="1"/>
    </row>
    <row r="68" spans="1:37" x14ac:dyDescent="0.25">
      <c r="A68" s="192">
        <v>16</v>
      </c>
      <c r="B68" s="293" t="str">
        <f>RecherchePostesManquants(S5:S50,26)</f>
        <v>9, 10, 11, 12, 13, 14, 15, 16, 17, 18, 19, 24</v>
      </c>
      <c r="C68" s="293"/>
      <c r="D68" s="293"/>
      <c r="E68" s="293"/>
      <c r="F68" s="293"/>
      <c r="G68" s="293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3"/>
      <c r="S68" s="293"/>
      <c r="T68" s="293"/>
      <c r="U68" s="294"/>
      <c r="V68" s="1" t="s">
        <v>18</v>
      </c>
      <c r="AJ68" s="1"/>
      <c r="AK68" s="1"/>
    </row>
    <row r="69" spans="1:37" x14ac:dyDescent="0.25">
      <c r="A69" s="192">
        <v>17</v>
      </c>
      <c r="B69" s="293" t="str">
        <f>RecherchePostesManquants(T5:T50,26)</f>
        <v>9, 10, 11, 12, 13, 14, 15, 16, 17, 18, 19, 24</v>
      </c>
      <c r="C69" s="293"/>
      <c r="D69" s="293"/>
      <c r="E69" s="293"/>
      <c r="F69" s="293"/>
      <c r="G69" s="293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3"/>
      <c r="S69" s="293"/>
      <c r="T69" s="293"/>
      <c r="U69" s="294"/>
      <c r="V69" s="1" t="s">
        <v>19</v>
      </c>
      <c r="AJ69" s="1"/>
      <c r="AK69" s="1"/>
    </row>
    <row r="70" spans="1:37" x14ac:dyDescent="0.25">
      <c r="A70" s="192">
        <v>18</v>
      </c>
      <c r="B70" s="293" t="str">
        <f>RecherchePostesManquants(U5:U50,26)</f>
        <v>9, 10, 11, 12, 13, 14, 15, 16, 17, 18, 19, 24</v>
      </c>
      <c r="C70" s="293"/>
      <c r="D70" s="293"/>
      <c r="E70" s="293"/>
      <c r="F70" s="293"/>
      <c r="G70" s="293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3"/>
      <c r="S70" s="293"/>
      <c r="T70" s="293"/>
      <c r="U70" s="294"/>
      <c r="V70" s="1" t="s">
        <v>20</v>
      </c>
      <c r="AJ70" s="1"/>
      <c r="AK70" s="1"/>
    </row>
    <row r="71" spans="1:37" x14ac:dyDescent="0.25">
      <c r="A71" s="107">
        <v>19</v>
      </c>
      <c r="B71" s="293" t="str">
        <f>RecherchePostesManquants(V5:V50,26)</f>
        <v>1, 2, 3, 4, 5, 6, 7, 8, 9, 10, 11, 12, 13, 14, 15, 16, 17, 18, 19, 20, 21, 22, 23, 24, 25, 26</v>
      </c>
      <c r="C71" s="293"/>
      <c r="D71" s="293"/>
      <c r="E71" s="293"/>
      <c r="F71" s="293"/>
      <c r="G71" s="293"/>
      <c r="H71" s="293"/>
      <c r="I71" s="293"/>
      <c r="J71" s="293"/>
      <c r="K71" s="293"/>
      <c r="L71" s="293"/>
      <c r="M71" s="293"/>
      <c r="N71" s="293"/>
      <c r="O71" s="293"/>
      <c r="P71" s="293"/>
      <c r="Q71" s="293"/>
      <c r="R71" s="293"/>
      <c r="S71" s="293"/>
      <c r="T71" s="293"/>
      <c r="U71" s="294"/>
      <c r="V71" s="1" t="s">
        <v>21</v>
      </c>
      <c r="AJ71" s="1"/>
      <c r="AK71" s="1"/>
    </row>
    <row r="72" spans="1:37" x14ac:dyDescent="0.25">
      <c r="A72" s="107">
        <v>20</v>
      </c>
      <c r="B72" s="293" t="str">
        <f>RecherchePostesManquants(W5:W50,26)</f>
        <v>1, 2, 3, 4, 5, 6, 7, 8, 9, 10, 11, 12, 13, 14, 15, 16, 17, 18, 19, 20, 21, 22, 23, 24, 25, 26</v>
      </c>
      <c r="C72" s="293"/>
      <c r="D72" s="293"/>
      <c r="E72" s="293"/>
      <c r="F72" s="293"/>
      <c r="G72" s="293"/>
      <c r="H72" s="293"/>
      <c r="I72" s="293"/>
      <c r="J72" s="293"/>
      <c r="K72" s="293"/>
      <c r="L72" s="293"/>
      <c r="M72" s="293"/>
      <c r="N72" s="293"/>
      <c r="O72" s="293"/>
      <c r="P72" s="293"/>
      <c r="Q72" s="293"/>
      <c r="R72" s="293"/>
      <c r="S72" s="293"/>
      <c r="T72" s="293"/>
      <c r="U72" s="294"/>
      <c r="V72" s="1" t="s">
        <v>22</v>
      </c>
      <c r="AJ72" s="1"/>
      <c r="AK72" s="1"/>
    </row>
    <row r="73" spans="1:37" x14ac:dyDescent="0.25">
      <c r="A73" s="192">
        <v>21</v>
      </c>
      <c r="B73" s="293" t="str">
        <f>RecherchePostesManquants(X5:X50,26)</f>
        <v>9, 10, 11, 12, 13, 14, 15, 16, 17, 18, 19, 24</v>
      </c>
      <c r="C73" s="293"/>
      <c r="D73" s="293"/>
      <c r="E73" s="293"/>
      <c r="F73" s="293"/>
      <c r="G73" s="293"/>
      <c r="H73" s="293"/>
      <c r="I73" s="293"/>
      <c r="J73" s="293"/>
      <c r="K73" s="293"/>
      <c r="L73" s="293"/>
      <c r="M73" s="293"/>
      <c r="N73" s="293"/>
      <c r="O73" s="293"/>
      <c r="P73" s="293"/>
      <c r="Q73" s="293"/>
      <c r="R73" s="293"/>
      <c r="S73" s="293"/>
      <c r="T73" s="293"/>
      <c r="U73" s="294"/>
      <c r="V73" s="1" t="s">
        <v>23</v>
      </c>
      <c r="AJ73" s="1"/>
      <c r="AK73" s="1"/>
    </row>
    <row r="74" spans="1:37" x14ac:dyDescent="0.25">
      <c r="A74" s="192">
        <v>22</v>
      </c>
      <c r="B74" s="293" t="str">
        <f>RecherchePostesManquants(Y5:Y50,26)</f>
        <v>9, 10, 11, 12, 13, 14, 15, 16, 17, 18, 19, 24</v>
      </c>
      <c r="C74" s="293"/>
      <c r="D74" s="293"/>
      <c r="E74" s="293"/>
      <c r="F74" s="293"/>
      <c r="G74" s="293"/>
      <c r="H74" s="293"/>
      <c r="I74" s="293"/>
      <c r="J74" s="293"/>
      <c r="K74" s="293"/>
      <c r="L74" s="293"/>
      <c r="M74" s="293"/>
      <c r="N74" s="293"/>
      <c r="O74" s="293"/>
      <c r="P74" s="293"/>
      <c r="Q74" s="293"/>
      <c r="R74" s="293"/>
      <c r="S74" s="293"/>
      <c r="T74" s="293"/>
      <c r="U74" s="294"/>
      <c r="V74" s="1" t="s">
        <v>24</v>
      </c>
      <c r="AJ74" s="1"/>
      <c r="AK74" s="1"/>
    </row>
    <row r="75" spans="1:37" x14ac:dyDescent="0.25">
      <c r="A75" s="192">
        <v>23</v>
      </c>
      <c r="B75" s="293" t="str">
        <f>RecherchePostesManquants(Z5:Z50,26)</f>
        <v>9, 10, 11, 12, 13, 14, 15, 16, 17, 18, 19, 24</v>
      </c>
      <c r="C75" s="293"/>
      <c r="D75" s="293"/>
      <c r="E75" s="293"/>
      <c r="F75" s="293"/>
      <c r="G75" s="293"/>
      <c r="H75" s="293"/>
      <c r="I75" s="293"/>
      <c r="J75" s="293"/>
      <c r="K75" s="293"/>
      <c r="L75" s="293"/>
      <c r="M75" s="293"/>
      <c r="N75" s="293"/>
      <c r="O75" s="293"/>
      <c r="P75" s="293"/>
      <c r="Q75" s="293"/>
      <c r="R75" s="293"/>
      <c r="S75" s="293"/>
      <c r="T75" s="293"/>
      <c r="U75" s="294"/>
      <c r="V75" s="1" t="s">
        <v>25</v>
      </c>
      <c r="AJ75" s="1"/>
      <c r="AK75" s="1"/>
    </row>
    <row r="76" spans="1:37" x14ac:dyDescent="0.25">
      <c r="A76" s="192">
        <v>24</v>
      </c>
      <c r="B76" s="293" t="str">
        <f>RecherchePostesManquants(AA5:AA50,26)</f>
        <v>9, 10, 11, 12, 13, 14, 15, 16, 17, 18, 19, 24</v>
      </c>
      <c r="C76" s="293"/>
      <c r="D76" s="293"/>
      <c r="E76" s="293"/>
      <c r="F76" s="293"/>
      <c r="G76" s="293"/>
      <c r="H76" s="293"/>
      <c r="I76" s="293"/>
      <c r="J76" s="293"/>
      <c r="K76" s="293"/>
      <c r="L76" s="293"/>
      <c r="M76" s="293"/>
      <c r="N76" s="293"/>
      <c r="O76" s="293"/>
      <c r="P76" s="293"/>
      <c r="Q76" s="293"/>
      <c r="R76" s="293"/>
      <c r="S76" s="293"/>
      <c r="T76" s="293"/>
      <c r="U76" s="294"/>
      <c r="V76" s="1" t="s">
        <v>26</v>
      </c>
      <c r="AJ76" s="1"/>
      <c r="AK76" s="1"/>
    </row>
    <row r="77" spans="1:37" x14ac:dyDescent="0.25">
      <c r="A77" s="107">
        <v>25</v>
      </c>
      <c r="B77" s="293" t="str">
        <f>RecherchePostesManquants(AB5:AB50,26)</f>
        <v>1, 2, 3, 4, 5, 6, 7, 8, 9, 10, 11, 12, 13, 14, 15, 16, 17, 18, 19, 20, 21, 22, 23, 24, 25, 26</v>
      </c>
      <c r="C77" s="293"/>
      <c r="D77" s="293"/>
      <c r="E77" s="293"/>
      <c r="F77" s="293"/>
      <c r="G77" s="293"/>
      <c r="H77" s="293"/>
      <c r="I77" s="293"/>
      <c r="J77" s="293"/>
      <c r="K77" s="293"/>
      <c r="L77" s="293"/>
      <c r="M77" s="293"/>
      <c r="N77" s="293"/>
      <c r="O77" s="293"/>
      <c r="P77" s="293"/>
      <c r="Q77" s="293"/>
      <c r="R77" s="293"/>
      <c r="S77" s="293"/>
      <c r="T77" s="293"/>
      <c r="U77" s="294"/>
      <c r="V77" s="1" t="s">
        <v>27</v>
      </c>
      <c r="AJ77" s="1"/>
      <c r="AK77" s="1"/>
    </row>
    <row r="78" spans="1:37" x14ac:dyDescent="0.25">
      <c r="A78" s="107">
        <v>26</v>
      </c>
      <c r="B78" s="293" t="str">
        <f>RecherchePostesManquants(AC5:AC50,26)</f>
        <v>1, 2, 3, 4, 5, 6, 7, 8, 9, 10, 11, 12, 13, 14, 15, 16, 17, 18, 19, 20, 21, 22, 23, 24, 25, 26</v>
      </c>
      <c r="C78" s="293"/>
      <c r="D78" s="293"/>
      <c r="E78" s="293"/>
      <c r="F78" s="293"/>
      <c r="G78" s="293"/>
      <c r="H78" s="293"/>
      <c r="I78" s="293"/>
      <c r="J78" s="293"/>
      <c r="K78" s="293"/>
      <c r="L78" s="293"/>
      <c r="M78" s="293"/>
      <c r="N78" s="293"/>
      <c r="O78" s="293"/>
      <c r="P78" s="293"/>
      <c r="Q78" s="293"/>
      <c r="R78" s="293"/>
      <c r="S78" s="293"/>
      <c r="T78" s="293"/>
      <c r="U78" s="294"/>
      <c r="V78" s="1" t="s">
        <v>28</v>
      </c>
      <c r="AJ78" s="1"/>
      <c r="AK78" s="1"/>
    </row>
    <row r="79" spans="1:37" x14ac:dyDescent="0.25">
      <c r="A79" s="107">
        <v>27</v>
      </c>
      <c r="B79" s="293" t="str">
        <f>RecherchePostesManquants(AD5:AD50,26)</f>
        <v>1, 2, 3, 4, 5, 6, 7, 8, 9, 10, 11, 12, 13, 14, 15, 16, 17, 18, 19, 20, 21, 22, 23, 24, 25, 26</v>
      </c>
      <c r="C79" s="293"/>
      <c r="D79" s="293"/>
      <c r="E79" s="293"/>
      <c r="F79" s="293"/>
      <c r="G79" s="293"/>
      <c r="H79" s="293"/>
      <c r="I79" s="293"/>
      <c r="J79" s="293"/>
      <c r="K79" s="293"/>
      <c r="L79" s="293"/>
      <c r="M79" s="293"/>
      <c r="N79" s="293"/>
      <c r="O79" s="293"/>
      <c r="P79" s="293"/>
      <c r="Q79" s="293"/>
      <c r="R79" s="293"/>
      <c r="S79" s="293"/>
      <c r="T79" s="293"/>
      <c r="U79" s="294"/>
      <c r="V79" s="1" t="s">
        <v>29</v>
      </c>
      <c r="AJ79" s="1"/>
      <c r="AK79" s="1"/>
    </row>
    <row r="80" spans="1:37" x14ac:dyDescent="0.25">
      <c r="A80" s="192">
        <v>28</v>
      </c>
      <c r="B80" s="293" t="str">
        <f>RecherchePostesManquants(AE5:AE50,26)</f>
        <v>9, 10, 11, 12, 13, 14, 15, 16, 17, 18, 19, 24</v>
      </c>
      <c r="C80" s="293"/>
      <c r="D80" s="293"/>
      <c r="E80" s="293"/>
      <c r="F80" s="293"/>
      <c r="G80" s="293"/>
      <c r="H80" s="293"/>
      <c r="I80" s="293"/>
      <c r="J80" s="293"/>
      <c r="K80" s="293"/>
      <c r="L80" s="293"/>
      <c r="M80" s="293"/>
      <c r="N80" s="293"/>
      <c r="O80" s="293"/>
      <c r="P80" s="293"/>
      <c r="Q80" s="293"/>
      <c r="R80" s="293"/>
      <c r="S80" s="293"/>
      <c r="T80" s="293"/>
      <c r="U80" s="294"/>
      <c r="V80" s="1" t="s">
        <v>30</v>
      </c>
      <c r="AJ80" s="1"/>
      <c r="AK80" s="1"/>
    </row>
    <row r="81" spans="1:37" x14ac:dyDescent="0.25">
      <c r="A81" s="192">
        <v>29</v>
      </c>
      <c r="B81" s="293" t="str">
        <f>RecherchePostesManquants(AF5:AF50,26)</f>
        <v>9, 10, 11, 12, 13, 14, 15, 16, 17, 18, 19, 24</v>
      </c>
      <c r="C81" s="293"/>
      <c r="D81" s="293"/>
      <c r="E81" s="293"/>
      <c r="F81" s="293"/>
      <c r="G81" s="293"/>
      <c r="H81" s="293"/>
      <c r="I81" s="293"/>
      <c r="J81" s="293"/>
      <c r="K81" s="293"/>
      <c r="L81" s="293"/>
      <c r="M81" s="293"/>
      <c r="N81" s="293"/>
      <c r="O81" s="293"/>
      <c r="P81" s="293"/>
      <c r="Q81" s="293"/>
      <c r="R81" s="293"/>
      <c r="S81" s="293"/>
      <c r="T81" s="293"/>
      <c r="U81" s="294"/>
      <c r="V81" s="1" t="s">
        <v>31</v>
      </c>
      <c r="AJ81" s="1"/>
      <c r="AK81" s="1"/>
    </row>
    <row r="82" spans="1:37" x14ac:dyDescent="0.25">
      <c r="A82" s="192">
        <v>30</v>
      </c>
      <c r="B82" s="293" t="str">
        <f>RecherchePostesManquants(AG5:AG50,26)</f>
        <v>9, 10, 11, 12, 13, 14, 15, 16, 17, 18, 19, 24</v>
      </c>
      <c r="C82" s="293"/>
      <c r="D82" s="293"/>
      <c r="E82" s="293"/>
      <c r="F82" s="293"/>
      <c r="G82" s="293"/>
      <c r="H82" s="293"/>
      <c r="I82" s="293"/>
      <c r="J82" s="293"/>
      <c r="K82" s="293"/>
      <c r="L82" s="293"/>
      <c r="M82" s="293"/>
      <c r="N82" s="293"/>
      <c r="O82" s="293"/>
      <c r="P82" s="293"/>
      <c r="Q82" s="293"/>
      <c r="R82" s="293"/>
      <c r="S82" s="293"/>
      <c r="T82" s="293"/>
      <c r="U82" s="294"/>
      <c r="AJ82" s="1"/>
      <c r="AK82" s="1"/>
    </row>
    <row r="83" spans="1:37" x14ac:dyDescent="0.25">
      <c r="A83" s="192">
        <v>31</v>
      </c>
      <c r="B83" s="293" t="str">
        <f>RecherchePostesManquants(AH5:AH50,26)</f>
        <v>9, 10, 11, 12, 13, 14, 15, 16, 17, 18, 19, 24</v>
      </c>
      <c r="C83" s="293"/>
      <c r="D83" s="293"/>
      <c r="E83" s="293"/>
      <c r="F83" s="293"/>
      <c r="G83" s="293"/>
      <c r="H83" s="293"/>
      <c r="I83" s="293"/>
      <c r="J83" s="293"/>
      <c r="K83" s="293"/>
      <c r="L83" s="293"/>
      <c r="M83" s="293"/>
      <c r="N83" s="293"/>
      <c r="O83" s="293"/>
      <c r="P83" s="293"/>
      <c r="Q83" s="293"/>
      <c r="R83" s="293"/>
      <c r="S83" s="293"/>
      <c r="T83" s="293"/>
      <c r="U83" s="294"/>
      <c r="AJ83" s="1"/>
      <c r="AK83" s="1"/>
    </row>
    <row r="84" spans="1:37" x14ac:dyDescent="0.25">
      <c r="A84" s="7"/>
      <c r="AJ84" s="1"/>
      <c r="AK84" s="1"/>
    </row>
    <row r="85" spans="1:37" x14ac:dyDescent="0.25">
      <c r="A85" s="7"/>
      <c r="AJ85" s="1"/>
      <c r="AK85" s="1"/>
    </row>
    <row r="86" spans="1:37" x14ac:dyDescent="0.25">
      <c r="A86" s="7"/>
      <c r="AJ86" s="1"/>
      <c r="AK86" s="1"/>
    </row>
    <row r="87" spans="1:37" x14ac:dyDescent="0.25">
      <c r="A87" s="7"/>
      <c r="AJ87" s="1"/>
      <c r="AK87" s="1"/>
    </row>
    <row r="88" spans="1:37" x14ac:dyDescent="0.25">
      <c r="A88" s="7"/>
      <c r="AJ88" s="1"/>
      <c r="AK88" s="1"/>
    </row>
    <row r="89" spans="1:37" x14ac:dyDescent="0.25">
      <c r="A89" s="7"/>
      <c r="AJ89" s="1"/>
      <c r="AK89" s="1"/>
    </row>
  </sheetData>
  <autoFilter ref="C2:C89"/>
  <mergeCells count="77">
    <mergeCell ref="B82:U82"/>
    <mergeCell ref="B83:U83"/>
    <mergeCell ref="A1:C1"/>
    <mergeCell ref="AN1:AN3"/>
    <mergeCell ref="AO1:BC1"/>
    <mergeCell ref="A2:A3"/>
    <mergeCell ref="B2:B3"/>
    <mergeCell ref="C2:C3"/>
    <mergeCell ref="AJ3:AK3"/>
    <mergeCell ref="AL3:AM3"/>
    <mergeCell ref="AO3:AR3"/>
    <mergeCell ref="AS3:AV3"/>
    <mergeCell ref="AW3:AY3"/>
    <mergeCell ref="AZ3:BC3"/>
    <mergeCell ref="AJ4:AM4"/>
    <mergeCell ref="AO4:AR4"/>
    <mergeCell ref="AS4:AV4"/>
    <mergeCell ref="AW4:AY4"/>
    <mergeCell ref="AZ4:BC4"/>
    <mergeCell ref="AN5:AN50"/>
    <mergeCell ref="A16:A18"/>
    <mergeCell ref="A19:A20"/>
    <mergeCell ref="A21:A24"/>
    <mergeCell ref="A26:A29"/>
    <mergeCell ref="A30:A33"/>
    <mergeCell ref="A35:A38"/>
    <mergeCell ref="A41:A42"/>
    <mergeCell ref="A47:A50"/>
    <mergeCell ref="AX51:AY51"/>
    <mergeCell ref="BB51:BC51"/>
    <mergeCell ref="B52:U52"/>
    <mergeCell ref="AJ52:BC52"/>
    <mergeCell ref="B53:U53"/>
    <mergeCell ref="AJ53:BC53"/>
    <mergeCell ref="A51:B51"/>
    <mergeCell ref="AJ51:AK51"/>
    <mergeCell ref="AL51:AM51"/>
    <mergeCell ref="AQ51:AR51"/>
    <mergeCell ref="AS51:AT51"/>
    <mergeCell ref="AU51:AV51"/>
    <mergeCell ref="B54:U54"/>
    <mergeCell ref="B55:U55"/>
    <mergeCell ref="AJ55:AP56"/>
    <mergeCell ref="AQ55:BC55"/>
    <mergeCell ref="B56:U56"/>
    <mergeCell ref="AQ56:BC56"/>
    <mergeCell ref="B59:U59"/>
    <mergeCell ref="AJ59:AP60"/>
    <mergeCell ref="AQ59:BC59"/>
    <mergeCell ref="B60:U60"/>
    <mergeCell ref="AQ60:BC60"/>
    <mergeCell ref="B57:U57"/>
    <mergeCell ref="AJ57:AP58"/>
    <mergeCell ref="AQ57:BC57"/>
    <mergeCell ref="B58:U58"/>
    <mergeCell ref="AQ58:BC58"/>
    <mergeCell ref="B72:U72"/>
    <mergeCell ref="B61:U61"/>
    <mergeCell ref="B62:U62"/>
    <mergeCell ref="B63:U63"/>
    <mergeCell ref="B64:U64"/>
    <mergeCell ref="B65:U65"/>
    <mergeCell ref="B66:U66"/>
    <mergeCell ref="B67:U67"/>
    <mergeCell ref="B68:U68"/>
    <mergeCell ref="B69:U69"/>
    <mergeCell ref="B70:U70"/>
    <mergeCell ref="B71:U71"/>
    <mergeCell ref="B79:U79"/>
    <mergeCell ref="B80:U80"/>
    <mergeCell ref="B81:U81"/>
    <mergeCell ref="B73:U73"/>
    <mergeCell ref="B74:U74"/>
    <mergeCell ref="B75:U75"/>
    <mergeCell ref="B76:U76"/>
    <mergeCell ref="B77:U77"/>
    <mergeCell ref="B78:U78"/>
  </mergeCells>
  <conditionalFormatting sqref="C2:AD3 C51 C4:AC4">
    <cfRule type="expression" dxfId="264" priority="223">
      <formula>WEEKDAY(E$2,2)=2</formula>
    </cfRule>
  </conditionalFormatting>
  <conditionalFormatting sqref="D2:AE3 D4:AC4">
    <cfRule type="expression" dxfId="263" priority="224">
      <formula>WEEKDAY(E$2,2)=7</formula>
    </cfRule>
  </conditionalFormatting>
  <conditionalFormatting sqref="D2:AF3 D4:AD4">
    <cfRule type="containsText" dxfId="262" priority="226" operator="containsText" text="CF">
      <formula>NOT(ISERROR(SEARCH("CF",#REF!)))</formula>
    </cfRule>
    <cfRule type="containsText" dxfId="261" priority="227" operator="containsText" text="RC">
      <formula>NOT(ISERROR(SEARCH("RC",#REF!)))</formula>
    </cfRule>
    <cfRule type="containsText" dxfId="260" priority="228" operator="containsText" text="RTT">
      <formula>NOT(ISERROR(SEARCH("RTT",#REF!)))</formula>
    </cfRule>
    <cfRule type="containsText" dxfId="259" priority="229" operator="containsText" text="RF">
      <formula>NOT(ISERROR(SEARCH("RF",#REF!)))</formula>
    </cfRule>
    <cfRule type="containsText" dxfId="258" priority="230" operator="containsText" text="FR">
      <formula>NOT(ISERROR(SEARCH("FR",#REF!)))</formula>
    </cfRule>
    <cfRule type="containsText" dxfId="257" priority="231" operator="containsText" text="HS">
      <formula>NOT(ISERROR(SEARCH("HS",#REF!)))</formula>
    </cfRule>
    <cfRule type="containsText" dxfId="256" priority="232" operator="containsText" text="CA">
      <formula>NOT(ISERROR(SEARCH("CA",#REF!)))</formula>
    </cfRule>
    <cfRule type="containsText" dxfId="255" priority="233" operator="containsText" text="RH">
      <formula>NOT(ISERROR(SEARCH("RH",#REF!)))</formula>
    </cfRule>
  </conditionalFormatting>
  <conditionalFormatting sqref="D2:AF3 D4:AD4">
    <cfRule type="containsText" dxfId="254" priority="225" operator="containsText" text="JDF">
      <formula>NOT(ISERROR(SEARCH("JDF",#REF!)))</formula>
    </cfRule>
  </conditionalFormatting>
  <conditionalFormatting sqref="D52:AG81 D84:AG89 V82:AG83">
    <cfRule type="containsText" dxfId="253" priority="234" operator="containsText" text="CF">
      <formula>NOT(ISERROR(SEARCH("CF",#REF!)))</formula>
    </cfRule>
    <cfRule type="containsText" dxfId="252" priority="235" operator="containsText" text="RC">
      <formula>NOT(ISERROR(SEARCH("RC",#REF!)))</formula>
    </cfRule>
    <cfRule type="containsText" dxfId="251" priority="236" operator="containsText" text="RTT">
      <formula>NOT(ISERROR(SEARCH("RTT",#REF!)))</formula>
    </cfRule>
    <cfRule type="containsText" dxfId="250" priority="237" operator="containsText" text="RF">
      <formula>NOT(ISERROR(SEARCH("RF",#REF!)))</formula>
    </cfRule>
    <cfRule type="containsText" dxfId="249" priority="238" operator="containsText" text="FR">
      <formula>NOT(ISERROR(SEARCH("FR",#REF!)))</formula>
    </cfRule>
    <cfRule type="containsText" dxfId="248" priority="239" operator="containsText" text="HS">
      <formula>NOT(ISERROR(SEARCH("HS",#REF!)))</formula>
    </cfRule>
    <cfRule type="containsText" dxfId="247" priority="240" operator="containsText" text="CA">
      <formula>NOT(ISERROR(SEARCH("CA",#REF!)))</formula>
    </cfRule>
    <cfRule type="containsText" dxfId="246" priority="241" operator="containsText" text="RH">
      <formula>NOT(ISERROR(SEARCH("RH",#REF!)))</formula>
    </cfRule>
  </conditionalFormatting>
  <conditionalFormatting sqref="D52:AG81 D84:AG89 V82:AG83">
    <cfRule type="containsText" dxfId="245" priority="242" operator="containsText" text="JDF">
      <formula>NOT(ISERROR(SEARCH("JDF",#REF!)))</formula>
    </cfRule>
  </conditionalFormatting>
  <conditionalFormatting sqref="D2 H2 J2 L2 N2 P2 R2 T2 V2 X2 Z2 AB2 AD2 AF2 F2">
    <cfRule type="duplicateValues" dxfId="244" priority="261"/>
  </conditionalFormatting>
  <conditionalFormatting sqref="AE2:AF3 AD4">
    <cfRule type="expression" dxfId="243" priority="262">
      <formula>WEEKDAY(#REF!,2)=2</formula>
    </cfRule>
  </conditionalFormatting>
  <conditionalFormatting sqref="AF2:AF3">
    <cfRule type="expression" dxfId="242" priority="263">
      <formula>WEEKDAY(#REF!,2)=7</formula>
    </cfRule>
  </conditionalFormatting>
  <conditionalFormatting sqref="D5:AD15 D16:AF50">
    <cfRule type="cellIs" dxfId="241" priority="203" operator="equal">
      <formula>27</formula>
    </cfRule>
    <cfRule type="containsText" dxfId="240" priority="204" operator="containsText" text="JSR">
      <formula>NOT(ISERROR(SEARCH("JSR",D5)))</formula>
    </cfRule>
    <cfRule type="containsText" dxfId="239" priority="205" operator="containsText" text="JS">
      <formula>NOT(ISERROR(SEARCH("JS",D5)))</formula>
    </cfRule>
    <cfRule type="containsText" dxfId="238" priority="206" operator="containsText" text="RTP">
      <formula>NOT(ISERROR(SEARCH("RTP",D5)))</formula>
    </cfRule>
    <cfRule type="containsText" dxfId="237" priority="207" operator="containsText" text="RTJ">
      <formula>NOT(ISERROR(SEARCH("RTJ",D5)))</formula>
    </cfRule>
    <cfRule type="containsText" dxfId="236" priority="208" operator="containsText" text="RTT">
      <formula>NOT(ISERROR(SEARCH("RTT",D5)))</formula>
    </cfRule>
    <cfRule type="containsText" dxfId="235" priority="209" operator="containsText" text="RF">
      <formula>NOT(ISERROR(SEARCH("RF",D5)))</formula>
    </cfRule>
    <cfRule type="containsText" dxfId="234" priority="210" operator="containsText" text="RC">
      <formula>NOT(ISERROR(SEARCH("RC",D5)))</formula>
    </cfRule>
    <cfRule type="containsText" dxfId="233" priority="211" operator="containsText" text="NM">
      <formula>NOT(ISERROR(SEARCH("NM",D5)))</formula>
    </cfRule>
    <cfRule type="containsText" dxfId="232" priority="212" operator="containsText" text="JDF">
      <formula>NOT(ISERROR(SEARCH("JDF",D5)))</formula>
    </cfRule>
    <cfRule type="containsText" dxfId="231" priority="213" operator="containsText" text="HSM">
      <formula>NOT(ISERROR(SEARCH("HSM",D5)))</formula>
    </cfRule>
    <cfRule type="containsText" dxfId="230" priority="214" operator="containsText" text="HS">
      <formula>NOT(ISERROR(SEARCH("HS",D5)))</formula>
    </cfRule>
    <cfRule type="containsText" dxfId="229" priority="215" operator="containsText" text="FR">
      <formula>NOT(ISERROR(SEARCH("FR",D5)))</formula>
    </cfRule>
    <cfRule type="containsText" dxfId="228" priority="216" operator="containsText" text="CFS">
      <formula>NOT(ISERROR(SEARCH("CFS",D5)))</formula>
    </cfRule>
    <cfRule type="containsText" dxfId="227" priority="217" operator="containsText" text="CFJ">
      <formula>NOT(ISERROR(SEARCH("CFJ",D5)))</formula>
    </cfRule>
    <cfRule type="containsText" dxfId="226" priority="218" operator="containsText" text="CAR">
      <formula>NOT(ISERROR(SEARCH("CAR",D5)))</formula>
    </cfRule>
    <cfRule type="containsText" dxfId="225" priority="219" operator="containsText" text="CAM">
      <formula>NOT(ISERROR(SEARCH("CAM",D5)))</formula>
    </cfRule>
    <cfRule type="containsText" dxfId="224" priority="220" operator="containsText" text="CA">
      <formula>NOT(ISERROR(SEARCH("CA",D5)))</formula>
    </cfRule>
    <cfRule type="containsText" dxfId="223" priority="221" operator="containsText" text="AAS">
      <formula>NOT(ISERROR(SEARCH("AAS",D5)))</formula>
    </cfRule>
    <cfRule type="containsText" dxfId="222" priority="222" operator="containsText" text="RH">
      <formula>NOT(ISERROR(SEARCH("RH",D5)))</formula>
    </cfRule>
  </conditionalFormatting>
  <conditionalFormatting sqref="D90:AG1048571">
    <cfRule type="containsText" dxfId="221" priority="243" operator="containsText" text="CF">
      <formula>NOT(ISERROR(SEARCH("CF",#REF!)))</formula>
    </cfRule>
    <cfRule type="containsText" dxfId="220" priority="244" operator="containsText" text="RC">
      <formula>NOT(ISERROR(SEARCH("RC",#REF!)))</formula>
    </cfRule>
    <cfRule type="containsText" dxfId="219" priority="245" operator="containsText" text="RTT">
      <formula>NOT(ISERROR(SEARCH("RTT",#REF!)))</formula>
    </cfRule>
    <cfRule type="containsText" dxfId="218" priority="246" operator="containsText" text="RF">
      <formula>NOT(ISERROR(SEARCH("RF",#REF!)))</formula>
    </cfRule>
    <cfRule type="containsText" dxfId="217" priority="247" operator="containsText" text="FR">
      <formula>NOT(ISERROR(SEARCH("FR",#REF!)))</formula>
    </cfRule>
    <cfRule type="containsText" dxfId="216" priority="248" operator="containsText" text="HS">
      <formula>NOT(ISERROR(SEARCH("HS",#REF!)))</formula>
    </cfRule>
    <cfRule type="containsText" dxfId="215" priority="249" operator="containsText" text="CA">
      <formula>NOT(ISERROR(SEARCH("CA",#REF!)))</formula>
    </cfRule>
    <cfRule type="containsText" dxfId="214" priority="250" operator="containsText" text="RH">
      <formula>NOT(ISERROR(SEARCH("RH",#REF!)))</formula>
    </cfRule>
  </conditionalFormatting>
  <conditionalFormatting sqref="D90:AG1048571">
    <cfRule type="containsText" dxfId="213" priority="251" operator="containsText" text="JDF">
      <formula>NOT(ISERROR(SEARCH("JDF",#REF!)))</formula>
    </cfRule>
  </conditionalFormatting>
  <conditionalFormatting sqref="D1048572:AG1048576">
    <cfRule type="containsText" dxfId="212" priority="252" operator="containsText" text="CF">
      <formula>NOT(ISERROR(SEARCH("CF",#REF!)))</formula>
    </cfRule>
    <cfRule type="containsText" dxfId="211" priority="253" operator="containsText" text="RC">
      <formula>NOT(ISERROR(SEARCH("RC",#REF!)))</formula>
    </cfRule>
    <cfRule type="containsText" dxfId="210" priority="254" operator="containsText" text="RTT">
      <formula>NOT(ISERROR(SEARCH("RTT",#REF!)))</formula>
    </cfRule>
    <cfRule type="containsText" dxfId="209" priority="255" operator="containsText" text="RF">
      <formula>NOT(ISERROR(SEARCH("RF",#REF!)))</formula>
    </cfRule>
    <cfRule type="containsText" dxfId="208" priority="256" operator="containsText" text="FR">
      <formula>NOT(ISERROR(SEARCH("FR",#REF!)))</formula>
    </cfRule>
    <cfRule type="containsText" dxfId="207" priority="257" operator="containsText" text="HS">
      <formula>NOT(ISERROR(SEARCH("HS",#REF!)))</formula>
    </cfRule>
    <cfRule type="containsText" dxfId="206" priority="258" operator="containsText" text="CA">
      <formula>NOT(ISERROR(SEARCH("CA",#REF!)))</formula>
    </cfRule>
    <cfRule type="containsText" dxfId="205" priority="259" operator="containsText" text="RH">
      <formula>NOT(ISERROR(SEARCH("RH",#REF!)))</formula>
    </cfRule>
  </conditionalFormatting>
  <conditionalFormatting sqref="D1048572:AG1048576">
    <cfRule type="containsText" dxfId="204" priority="260" operator="containsText" text="JDF">
      <formula>NOT(ISERROR(SEARCH("JDF",#REF!)))</formula>
    </cfRule>
  </conditionalFormatting>
  <conditionalFormatting sqref="AQ51">
    <cfRule type="cellIs" dxfId="203" priority="154" operator="equal">
      <formula>27</formula>
    </cfRule>
    <cfRule type="containsText" dxfId="202" priority="155" operator="containsText" text="JSR">
      <formula>NOT(ISERROR(SEARCH("JSR",AQ51)))</formula>
    </cfRule>
    <cfRule type="containsText" dxfId="201" priority="156" operator="containsText" text="JS">
      <formula>NOT(ISERROR(SEARCH("JS",AQ51)))</formula>
    </cfRule>
    <cfRule type="containsText" dxfId="200" priority="157" operator="containsText" text="RTP">
      <formula>NOT(ISERROR(SEARCH("RTP",AQ51)))</formula>
    </cfRule>
    <cfRule type="containsText" dxfId="199" priority="158" operator="containsText" text="RTJ">
      <formula>NOT(ISERROR(SEARCH("RTJ",AQ51)))</formula>
    </cfRule>
    <cfRule type="containsText" dxfId="198" priority="159" operator="containsText" text="RTT">
      <formula>NOT(ISERROR(SEARCH("RTT",AQ51)))</formula>
    </cfRule>
    <cfRule type="containsText" dxfId="197" priority="160" operator="containsText" text="RF">
      <formula>NOT(ISERROR(SEARCH("RF",AQ51)))</formula>
    </cfRule>
    <cfRule type="containsText" dxfId="196" priority="161" operator="containsText" text="RC">
      <formula>NOT(ISERROR(SEARCH("RC",AQ51)))</formula>
    </cfRule>
    <cfRule type="containsText" dxfId="195" priority="162" operator="containsText" text="NM">
      <formula>NOT(ISERROR(SEARCH("NM",AQ51)))</formula>
    </cfRule>
    <cfRule type="containsText" dxfId="194" priority="163" operator="containsText" text="JDF">
      <formula>NOT(ISERROR(SEARCH("JDF",AQ51)))</formula>
    </cfRule>
    <cfRule type="containsText" dxfId="193" priority="164" operator="containsText" text="HSM">
      <formula>NOT(ISERROR(SEARCH("HSM",AQ51)))</formula>
    </cfRule>
    <cfRule type="containsText" dxfId="192" priority="165" operator="containsText" text="HS">
      <formula>NOT(ISERROR(SEARCH("HS",AQ51)))</formula>
    </cfRule>
    <cfRule type="containsText" dxfId="191" priority="166" operator="containsText" text="FR">
      <formula>NOT(ISERROR(SEARCH("FR",AQ51)))</formula>
    </cfRule>
    <cfRule type="containsText" dxfId="190" priority="167" operator="containsText" text="CFS">
      <formula>NOT(ISERROR(SEARCH("CFS",AQ51)))</formula>
    </cfRule>
    <cfRule type="containsText" dxfId="189" priority="168" operator="containsText" text="CFJ">
      <formula>NOT(ISERROR(SEARCH("CFJ",AQ51)))</formula>
    </cfRule>
    <cfRule type="containsText" dxfId="188" priority="169" operator="containsText" text="CAR">
      <formula>NOT(ISERROR(SEARCH("CAR",AQ51)))</formula>
    </cfRule>
    <cfRule type="containsText" dxfId="187" priority="170" operator="containsText" text="CAM">
      <formula>NOT(ISERROR(SEARCH("CAM",AQ51)))</formula>
    </cfRule>
    <cfRule type="containsText" dxfId="186" priority="171" operator="containsText" text="CA">
      <formula>NOT(ISERROR(SEARCH("CA",AQ51)))</formula>
    </cfRule>
    <cfRule type="containsText" dxfId="185" priority="172" operator="containsText" text="AAS">
      <formula>NOT(ISERROR(SEARCH("AAS",AQ51)))</formula>
    </cfRule>
    <cfRule type="containsText" dxfId="184" priority="173" operator="containsText" text="RH">
      <formula>NOT(ISERROR(SEARCH("RH",AQ51)))</formula>
    </cfRule>
  </conditionalFormatting>
  <conditionalFormatting sqref="AD4">
    <cfRule type="expression" dxfId="183" priority="264">
      <formula>WEEKDAY(AF$2,2)=7</formula>
    </cfRule>
  </conditionalFormatting>
  <conditionalFormatting sqref="AH53:AI53">
    <cfRule type="expression" dxfId="182" priority="265">
      <formula>WEEKDAY(#REF!,2)=2</formula>
    </cfRule>
  </conditionalFormatting>
  <conditionalFormatting sqref="AQ55:AQ60">
    <cfRule type="containsText" dxfId="181" priority="194" operator="containsText" text="JDF">
      <formula>NOT(ISERROR(SEARCH("JDF",#REF!)))</formula>
    </cfRule>
  </conditionalFormatting>
  <conditionalFormatting sqref="AQ55:AQ60">
    <cfRule type="containsText" dxfId="180" priority="195" operator="containsText" text="CF">
      <formula>NOT(ISERROR(SEARCH("CF",#REF!)))</formula>
    </cfRule>
    <cfRule type="containsText" dxfId="179" priority="196" operator="containsText" text="RC">
      <formula>NOT(ISERROR(SEARCH("RC",#REF!)))</formula>
    </cfRule>
    <cfRule type="containsText" dxfId="178" priority="197" operator="containsText" text="RTT">
      <formula>NOT(ISERROR(SEARCH("RTT",#REF!)))</formula>
    </cfRule>
    <cfRule type="containsText" dxfId="177" priority="198" operator="containsText" text="RF">
      <formula>NOT(ISERROR(SEARCH("RF",#REF!)))</formula>
    </cfRule>
    <cfRule type="containsText" dxfId="176" priority="199" operator="containsText" text="FR">
      <formula>NOT(ISERROR(SEARCH("FR",#REF!)))</formula>
    </cfRule>
    <cfRule type="containsText" dxfId="175" priority="200" operator="containsText" text="HS">
      <formula>NOT(ISERROR(SEARCH("HS",#REF!)))</formula>
    </cfRule>
    <cfRule type="containsText" dxfId="174" priority="201" operator="containsText" text="CA">
      <formula>NOT(ISERROR(SEARCH("CA",#REF!)))</formula>
    </cfRule>
    <cfRule type="containsText" dxfId="173" priority="202" operator="containsText" text="RH">
      <formula>NOT(ISERROR(SEARCH("RH",#REF!)))</formula>
    </cfRule>
  </conditionalFormatting>
  <conditionalFormatting sqref="AL51 AM5:AR5 AM6:AM50 AO6:AR50">
    <cfRule type="cellIs" dxfId="172" priority="174" operator="equal">
      <formula>27</formula>
    </cfRule>
    <cfRule type="containsText" dxfId="171" priority="175" operator="containsText" text="JSR">
      <formula>NOT(ISERROR(SEARCH("JSR",AL5)))</formula>
    </cfRule>
    <cfRule type="containsText" dxfId="170" priority="176" operator="containsText" text="JS">
      <formula>NOT(ISERROR(SEARCH("JS",AL5)))</formula>
    </cfRule>
    <cfRule type="containsText" dxfId="169" priority="177" operator="containsText" text="RTP">
      <formula>NOT(ISERROR(SEARCH("RTP",AL5)))</formula>
    </cfRule>
    <cfRule type="containsText" dxfId="168" priority="178" operator="containsText" text="RTJ">
      <formula>NOT(ISERROR(SEARCH("RTJ",AL5)))</formula>
    </cfRule>
    <cfRule type="containsText" dxfId="167" priority="179" operator="containsText" text="RTT">
      <formula>NOT(ISERROR(SEARCH("RTT",AL5)))</formula>
    </cfRule>
    <cfRule type="containsText" dxfId="166" priority="180" operator="containsText" text="RF">
      <formula>NOT(ISERROR(SEARCH("RF",AL5)))</formula>
    </cfRule>
    <cfRule type="containsText" dxfId="165" priority="181" operator="containsText" text="RC">
      <formula>NOT(ISERROR(SEARCH("RC",AL5)))</formula>
    </cfRule>
    <cfRule type="containsText" dxfId="164" priority="182" operator="containsText" text="NM">
      <formula>NOT(ISERROR(SEARCH("NM",AL5)))</formula>
    </cfRule>
    <cfRule type="containsText" dxfId="163" priority="183" operator="containsText" text="JDF">
      <formula>NOT(ISERROR(SEARCH("JDF",AL5)))</formula>
    </cfRule>
    <cfRule type="containsText" dxfId="162" priority="184" operator="containsText" text="HSM">
      <formula>NOT(ISERROR(SEARCH("HSM",AL5)))</formula>
    </cfRule>
    <cfRule type="containsText" dxfId="161" priority="185" operator="containsText" text="HS">
      <formula>NOT(ISERROR(SEARCH("HS",AL5)))</formula>
    </cfRule>
    <cfRule type="containsText" dxfId="160" priority="186" operator="containsText" text="FR">
      <formula>NOT(ISERROR(SEARCH("FR",AL5)))</formula>
    </cfRule>
    <cfRule type="containsText" dxfId="159" priority="187" operator="containsText" text="CFS">
      <formula>NOT(ISERROR(SEARCH("CFS",AL5)))</formula>
    </cfRule>
    <cfRule type="containsText" dxfId="158" priority="188" operator="containsText" text="CFJ">
      <formula>NOT(ISERROR(SEARCH("CFJ",AL5)))</formula>
    </cfRule>
    <cfRule type="containsText" dxfId="157" priority="189" operator="containsText" text="CAR">
      <formula>NOT(ISERROR(SEARCH("CAR",AL5)))</formula>
    </cfRule>
    <cfRule type="containsText" dxfId="156" priority="190" operator="containsText" text="CAM">
      <formula>NOT(ISERROR(SEARCH("CAM",AL5)))</formula>
    </cfRule>
    <cfRule type="containsText" dxfId="155" priority="191" operator="containsText" text="CA">
      <formula>NOT(ISERROR(SEARCH("CA",AL5)))</formula>
    </cfRule>
    <cfRule type="containsText" dxfId="154" priority="192" operator="containsText" text="AAS">
      <formula>NOT(ISERROR(SEARCH("AAS",AL5)))</formula>
    </cfRule>
    <cfRule type="containsText" dxfId="153" priority="193" operator="containsText" text="RH">
      <formula>NOT(ISERROR(SEARCH("RH",AL5)))</formula>
    </cfRule>
  </conditionalFormatting>
  <conditionalFormatting sqref="BB51">
    <cfRule type="cellIs" dxfId="152" priority="134" operator="equal">
      <formula>27</formula>
    </cfRule>
    <cfRule type="containsText" dxfId="151" priority="135" operator="containsText" text="JSR">
      <formula>NOT(ISERROR(SEARCH("JSR",BB51)))</formula>
    </cfRule>
    <cfRule type="containsText" dxfId="150" priority="136" operator="containsText" text="JS">
      <formula>NOT(ISERROR(SEARCH("JS",BB51)))</formula>
    </cfRule>
    <cfRule type="containsText" dxfId="149" priority="137" operator="containsText" text="RTP">
      <formula>NOT(ISERROR(SEARCH("RTP",BB51)))</formula>
    </cfRule>
    <cfRule type="containsText" dxfId="148" priority="138" operator="containsText" text="RTJ">
      <formula>NOT(ISERROR(SEARCH("RTJ",BB51)))</formula>
    </cfRule>
    <cfRule type="containsText" dxfId="147" priority="139" operator="containsText" text="RTT">
      <formula>NOT(ISERROR(SEARCH("RTT",BB51)))</formula>
    </cfRule>
    <cfRule type="containsText" dxfId="146" priority="140" operator="containsText" text="RF">
      <formula>NOT(ISERROR(SEARCH("RF",BB51)))</formula>
    </cfRule>
    <cfRule type="containsText" dxfId="145" priority="141" operator="containsText" text="RC">
      <formula>NOT(ISERROR(SEARCH("RC",BB51)))</formula>
    </cfRule>
    <cfRule type="containsText" dxfId="144" priority="142" operator="containsText" text="NM">
      <formula>NOT(ISERROR(SEARCH("NM",BB51)))</formula>
    </cfRule>
    <cfRule type="containsText" dxfId="143" priority="143" operator="containsText" text="JDF">
      <formula>NOT(ISERROR(SEARCH("JDF",BB51)))</formula>
    </cfRule>
    <cfRule type="containsText" dxfId="142" priority="144" operator="containsText" text="HSM">
      <formula>NOT(ISERROR(SEARCH("HSM",BB51)))</formula>
    </cfRule>
    <cfRule type="containsText" dxfId="141" priority="145" operator="containsText" text="HS">
      <formula>NOT(ISERROR(SEARCH("HS",BB51)))</formula>
    </cfRule>
    <cfRule type="containsText" dxfId="140" priority="146" operator="containsText" text="FR">
      <formula>NOT(ISERROR(SEARCH("FR",BB51)))</formula>
    </cfRule>
    <cfRule type="containsText" dxfId="139" priority="147" operator="containsText" text="CFS">
      <formula>NOT(ISERROR(SEARCH("CFS",BB51)))</formula>
    </cfRule>
    <cfRule type="containsText" dxfId="138" priority="148" operator="containsText" text="CFJ">
      <formula>NOT(ISERROR(SEARCH("CFJ",BB51)))</formula>
    </cfRule>
    <cfRule type="containsText" dxfId="137" priority="149" operator="containsText" text="CAR">
      <formula>NOT(ISERROR(SEARCH("CAR",BB51)))</formula>
    </cfRule>
    <cfRule type="containsText" dxfId="136" priority="150" operator="containsText" text="CAM">
      <formula>NOT(ISERROR(SEARCH("CAM",BB51)))</formula>
    </cfRule>
    <cfRule type="containsText" dxfId="135" priority="151" operator="containsText" text="CA">
      <formula>NOT(ISERROR(SEARCH("CA",BB51)))</formula>
    </cfRule>
    <cfRule type="containsText" dxfId="134" priority="152" operator="containsText" text="AAS">
      <formula>NOT(ISERROR(SEARCH("AAS",BB51)))</formula>
    </cfRule>
    <cfRule type="containsText" dxfId="133" priority="153" operator="containsText" text="RH">
      <formula>NOT(ISERROR(SEARCH("RH",BB51)))</formula>
    </cfRule>
  </conditionalFormatting>
  <conditionalFormatting sqref="C5:C28 C30:C50">
    <cfRule type="expression" dxfId="132" priority="133">
      <formula>WEEKDAY(E$1,2)=2</formula>
    </cfRule>
  </conditionalFormatting>
  <conditionalFormatting sqref="C48">
    <cfRule type="expression" dxfId="131" priority="132">
      <formula>WEEKDAY(E$1,2)=2</formula>
    </cfRule>
  </conditionalFormatting>
  <conditionalFormatting sqref="C50">
    <cfRule type="expression" dxfId="130" priority="131">
      <formula>WEEKDAY(E$1,2)=2</formula>
    </cfRule>
  </conditionalFormatting>
  <conditionalFormatting sqref="C47">
    <cfRule type="expression" dxfId="129" priority="130">
      <formula>WEEKDAY(E$1,2)=2</formula>
    </cfRule>
  </conditionalFormatting>
  <conditionalFormatting sqref="C49">
    <cfRule type="expression" dxfId="128" priority="129">
      <formula>WEEKDAY(E$1,2)=2</formula>
    </cfRule>
  </conditionalFormatting>
  <conditionalFormatting sqref="C48">
    <cfRule type="expression" dxfId="127" priority="128">
      <formula>WEEKDAY(E$1,2)=2</formula>
    </cfRule>
  </conditionalFormatting>
  <conditionalFormatting sqref="C49">
    <cfRule type="expression" dxfId="126" priority="127">
      <formula>WEEKDAY(E$1,2)=2</formula>
    </cfRule>
  </conditionalFormatting>
  <conditionalFormatting sqref="C29">
    <cfRule type="expression" dxfId="125" priority="126">
      <formula>WEEKDAY(E$1,2)=2</formula>
    </cfRule>
  </conditionalFormatting>
  <conditionalFormatting sqref="AG2:AG3">
    <cfRule type="expression" dxfId="124" priority="113">
      <formula>WEEKDAY(AH$2,2)=7</formula>
    </cfRule>
  </conditionalFormatting>
  <conditionalFormatting sqref="AG2:AI3">
    <cfRule type="containsText" dxfId="123" priority="115" operator="containsText" text="CF">
      <formula>NOT(ISERROR(SEARCH("CF",#REF!)))</formula>
    </cfRule>
    <cfRule type="containsText" dxfId="122" priority="116" operator="containsText" text="RC">
      <formula>NOT(ISERROR(SEARCH("RC",#REF!)))</formula>
    </cfRule>
    <cfRule type="containsText" dxfId="121" priority="117" operator="containsText" text="RTT">
      <formula>NOT(ISERROR(SEARCH("RTT",#REF!)))</formula>
    </cfRule>
    <cfRule type="containsText" dxfId="120" priority="118" operator="containsText" text="RF">
      <formula>NOT(ISERROR(SEARCH("RF",#REF!)))</formula>
    </cfRule>
    <cfRule type="containsText" dxfId="119" priority="119" operator="containsText" text="FR">
      <formula>NOT(ISERROR(SEARCH("FR",#REF!)))</formula>
    </cfRule>
    <cfRule type="containsText" dxfId="118" priority="120" operator="containsText" text="HS">
      <formula>NOT(ISERROR(SEARCH("HS",#REF!)))</formula>
    </cfRule>
    <cfRule type="containsText" dxfId="117" priority="121" operator="containsText" text="CA">
      <formula>NOT(ISERROR(SEARCH("CA",#REF!)))</formula>
    </cfRule>
    <cfRule type="containsText" dxfId="116" priority="122" operator="containsText" text="RH">
      <formula>NOT(ISERROR(SEARCH("RH",#REF!)))</formula>
    </cfRule>
  </conditionalFormatting>
  <conditionalFormatting sqref="AG2:AI3">
    <cfRule type="containsText" dxfId="115" priority="114" operator="containsText" text="JDF">
      <formula>NOT(ISERROR(SEARCH("JDF",#REF!)))</formula>
    </cfRule>
  </conditionalFormatting>
  <conditionalFormatting sqref="AH2:AI2">
    <cfRule type="duplicateValues" dxfId="114" priority="123"/>
  </conditionalFormatting>
  <conditionalFormatting sqref="AG2:AI3">
    <cfRule type="expression" dxfId="113" priority="124">
      <formula>WEEKDAY(#REF!,2)=2</formula>
    </cfRule>
  </conditionalFormatting>
  <conditionalFormatting sqref="AH2:AI3">
    <cfRule type="expression" dxfId="112" priority="125">
      <formula>WEEKDAY(#REF!,2)=7</formula>
    </cfRule>
  </conditionalFormatting>
  <conditionalFormatting sqref="AG16:AI19 AG5:AG15 AI5:AI15 AG49:AI50 AG40:AG48 AI40:AI48 AG21:AI39 AH20:AI20">
    <cfRule type="cellIs" dxfId="111" priority="93" operator="equal">
      <formula>27</formula>
    </cfRule>
    <cfRule type="containsText" dxfId="110" priority="94" operator="containsText" text="JSR">
      <formula>NOT(ISERROR(SEARCH("JSR",AG5)))</formula>
    </cfRule>
    <cfRule type="containsText" dxfId="109" priority="95" operator="containsText" text="JS">
      <formula>NOT(ISERROR(SEARCH("JS",AG5)))</formula>
    </cfRule>
    <cfRule type="containsText" dxfId="108" priority="96" operator="containsText" text="RTP">
      <formula>NOT(ISERROR(SEARCH("RTP",AG5)))</formula>
    </cfRule>
    <cfRule type="containsText" dxfId="107" priority="97" operator="containsText" text="RTJ">
      <formula>NOT(ISERROR(SEARCH("RTJ",AG5)))</formula>
    </cfRule>
    <cfRule type="containsText" dxfId="106" priority="98" operator="containsText" text="RTT">
      <formula>NOT(ISERROR(SEARCH("RTT",AG5)))</formula>
    </cfRule>
    <cfRule type="containsText" dxfId="105" priority="99" operator="containsText" text="RF">
      <formula>NOT(ISERROR(SEARCH("RF",AG5)))</formula>
    </cfRule>
    <cfRule type="containsText" dxfId="104" priority="100" operator="containsText" text="RC">
      <formula>NOT(ISERROR(SEARCH("RC",AG5)))</formula>
    </cfRule>
    <cfRule type="containsText" dxfId="103" priority="101" operator="containsText" text="NM">
      <formula>NOT(ISERROR(SEARCH("NM",AG5)))</formula>
    </cfRule>
    <cfRule type="containsText" dxfId="102" priority="102" operator="containsText" text="JDF">
      <formula>NOT(ISERROR(SEARCH("JDF",AG5)))</formula>
    </cfRule>
    <cfRule type="containsText" dxfId="101" priority="103" operator="containsText" text="HSM">
      <formula>NOT(ISERROR(SEARCH("HSM",AG5)))</formula>
    </cfRule>
    <cfRule type="containsText" dxfId="100" priority="104" operator="containsText" text="HS">
      <formula>NOT(ISERROR(SEARCH("HS",AG5)))</formula>
    </cfRule>
    <cfRule type="containsText" dxfId="99" priority="105" operator="containsText" text="FR">
      <formula>NOT(ISERROR(SEARCH("FR",AG5)))</formula>
    </cfRule>
    <cfRule type="containsText" dxfId="98" priority="106" operator="containsText" text="CFS">
      <formula>NOT(ISERROR(SEARCH("CFS",AG5)))</formula>
    </cfRule>
    <cfRule type="containsText" dxfId="97" priority="107" operator="containsText" text="CFJ">
      <formula>NOT(ISERROR(SEARCH("CFJ",AG5)))</formula>
    </cfRule>
    <cfRule type="containsText" dxfId="96" priority="108" operator="containsText" text="CAR">
      <formula>NOT(ISERROR(SEARCH("CAR",AG5)))</formula>
    </cfRule>
    <cfRule type="containsText" dxfId="95" priority="109" operator="containsText" text="CAM">
      <formula>NOT(ISERROR(SEARCH("CAM",AG5)))</formula>
    </cfRule>
    <cfRule type="containsText" dxfId="94" priority="110" operator="containsText" text="CA">
      <formula>NOT(ISERROR(SEARCH("CA",AG5)))</formula>
    </cfRule>
    <cfRule type="containsText" dxfId="93" priority="111" operator="containsText" text="AAS">
      <formula>NOT(ISERROR(SEARCH("AAS",AG5)))</formula>
    </cfRule>
    <cfRule type="containsText" dxfId="92" priority="112" operator="containsText" text="RH">
      <formula>NOT(ISERROR(SEARCH("RH",AG5)))</formula>
    </cfRule>
  </conditionalFormatting>
  <conditionalFormatting sqref="AK5:AK50">
    <cfRule type="cellIs" dxfId="91" priority="92" operator="lessThan">
      <formula>0</formula>
    </cfRule>
  </conditionalFormatting>
  <conditionalFormatting sqref="AM5">
    <cfRule type="cellIs" dxfId="90" priority="91" operator="lessThan">
      <formula>0</formula>
    </cfRule>
  </conditionalFormatting>
  <conditionalFormatting sqref="AM6:AM50">
    <cfRule type="cellIs" dxfId="89" priority="90" operator="lessThan">
      <formula>0</formula>
    </cfRule>
  </conditionalFormatting>
  <conditionalFormatting sqref="AH5:AH15">
    <cfRule type="cellIs" dxfId="88" priority="70" operator="equal">
      <formula>27</formula>
    </cfRule>
    <cfRule type="containsText" dxfId="87" priority="71" operator="containsText" text="JSR">
      <formula>NOT(ISERROR(SEARCH("JSR",AH5)))</formula>
    </cfRule>
    <cfRule type="containsText" dxfId="86" priority="72" operator="containsText" text="JS">
      <formula>NOT(ISERROR(SEARCH("JS",AH5)))</formula>
    </cfRule>
    <cfRule type="containsText" dxfId="85" priority="73" operator="containsText" text="RTP">
      <formula>NOT(ISERROR(SEARCH("RTP",AH5)))</formula>
    </cfRule>
    <cfRule type="containsText" dxfId="84" priority="74" operator="containsText" text="RTJ">
      <formula>NOT(ISERROR(SEARCH("RTJ",AH5)))</formula>
    </cfRule>
    <cfRule type="containsText" dxfId="83" priority="75" operator="containsText" text="RTT">
      <formula>NOT(ISERROR(SEARCH("RTT",AH5)))</formula>
    </cfRule>
    <cfRule type="containsText" dxfId="82" priority="76" operator="containsText" text="RF">
      <formula>NOT(ISERROR(SEARCH("RF",AH5)))</formula>
    </cfRule>
    <cfRule type="containsText" dxfId="81" priority="77" operator="containsText" text="RC">
      <formula>NOT(ISERROR(SEARCH("RC",AH5)))</formula>
    </cfRule>
    <cfRule type="containsText" dxfId="80" priority="78" operator="containsText" text="NM">
      <formula>NOT(ISERROR(SEARCH("NM",AH5)))</formula>
    </cfRule>
    <cfRule type="containsText" dxfId="79" priority="79" operator="containsText" text="JDF">
      <formula>NOT(ISERROR(SEARCH("JDF",AH5)))</formula>
    </cfRule>
    <cfRule type="containsText" dxfId="78" priority="80" operator="containsText" text="HSM">
      <formula>NOT(ISERROR(SEARCH("HSM",AH5)))</formula>
    </cfRule>
    <cfRule type="containsText" dxfId="77" priority="81" operator="containsText" text="HS">
      <formula>NOT(ISERROR(SEARCH("HS",AH5)))</formula>
    </cfRule>
    <cfRule type="containsText" dxfId="76" priority="82" operator="containsText" text="FR">
      <formula>NOT(ISERROR(SEARCH("FR",AH5)))</formula>
    </cfRule>
    <cfRule type="containsText" dxfId="75" priority="83" operator="containsText" text="CFS">
      <formula>NOT(ISERROR(SEARCH("CFS",AH5)))</formula>
    </cfRule>
    <cfRule type="containsText" dxfId="74" priority="84" operator="containsText" text="CFJ">
      <formula>NOT(ISERROR(SEARCH("CFJ",AH5)))</formula>
    </cfRule>
    <cfRule type="containsText" dxfId="73" priority="85" operator="containsText" text="CAR">
      <formula>NOT(ISERROR(SEARCH("CAR",AH5)))</formula>
    </cfRule>
    <cfRule type="containsText" dxfId="72" priority="86" operator="containsText" text="CAM">
      <formula>NOT(ISERROR(SEARCH("CAM",AH5)))</formula>
    </cfRule>
    <cfRule type="containsText" dxfId="71" priority="87" operator="containsText" text="CA">
      <formula>NOT(ISERROR(SEARCH("CA",AH5)))</formula>
    </cfRule>
    <cfRule type="containsText" dxfId="70" priority="88" operator="containsText" text="AAS">
      <formula>NOT(ISERROR(SEARCH("AAS",AH5)))</formula>
    </cfRule>
    <cfRule type="containsText" dxfId="69" priority="89" operator="containsText" text="RH">
      <formula>NOT(ISERROR(SEARCH("RH",AH5)))</formula>
    </cfRule>
  </conditionalFormatting>
  <conditionalFormatting sqref="AH40:AH48">
    <cfRule type="cellIs" dxfId="68" priority="50" operator="equal">
      <formula>27</formula>
    </cfRule>
    <cfRule type="containsText" dxfId="67" priority="51" operator="containsText" text="JSR">
      <formula>NOT(ISERROR(SEARCH("JSR",AH40)))</formula>
    </cfRule>
    <cfRule type="containsText" dxfId="66" priority="52" operator="containsText" text="JS">
      <formula>NOT(ISERROR(SEARCH("JS",AH40)))</formula>
    </cfRule>
    <cfRule type="containsText" dxfId="65" priority="53" operator="containsText" text="RTP">
      <formula>NOT(ISERROR(SEARCH("RTP",AH40)))</formula>
    </cfRule>
    <cfRule type="containsText" dxfId="64" priority="54" operator="containsText" text="RTJ">
      <formula>NOT(ISERROR(SEARCH("RTJ",AH40)))</formula>
    </cfRule>
    <cfRule type="containsText" dxfId="63" priority="55" operator="containsText" text="RTT">
      <formula>NOT(ISERROR(SEARCH("RTT",AH40)))</formula>
    </cfRule>
    <cfRule type="containsText" dxfId="62" priority="56" operator="containsText" text="RF">
      <formula>NOT(ISERROR(SEARCH("RF",AH40)))</formula>
    </cfRule>
    <cfRule type="containsText" dxfId="61" priority="57" operator="containsText" text="RC">
      <formula>NOT(ISERROR(SEARCH("RC",AH40)))</formula>
    </cfRule>
    <cfRule type="containsText" dxfId="60" priority="58" operator="containsText" text="NM">
      <formula>NOT(ISERROR(SEARCH("NM",AH40)))</formula>
    </cfRule>
    <cfRule type="containsText" dxfId="59" priority="59" operator="containsText" text="JDF">
      <formula>NOT(ISERROR(SEARCH("JDF",AH40)))</formula>
    </cfRule>
    <cfRule type="containsText" dxfId="58" priority="60" operator="containsText" text="HSM">
      <formula>NOT(ISERROR(SEARCH("HSM",AH40)))</formula>
    </cfRule>
    <cfRule type="containsText" dxfId="57" priority="61" operator="containsText" text="HS">
      <formula>NOT(ISERROR(SEARCH("HS",AH40)))</formula>
    </cfRule>
    <cfRule type="containsText" dxfId="56" priority="62" operator="containsText" text="FR">
      <formula>NOT(ISERROR(SEARCH("FR",AH40)))</formula>
    </cfRule>
    <cfRule type="containsText" dxfId="55" priority="63" operator="containsText" text="CFS">
      <formula>NOT(ISERROR(SEARCH("CFS",AH40)))</formula>
    </cfRule>
    <cfRule type="containsText" dxfId="54" priority="64" operator="containsText" text="CFJ">
      <formula>NOT(ISERROR(SEARCH("CFJ",AH40)))</formula>
    </cfRule>
    <cfRule type="containsText" dxfId="53" priority="65" operator="containsText" text="CAR">
      <formula>NOT(ISERROR(SEARCH("CAR",AH40)))</formula>
    </cfRule>
    <cfRule type="containsText" dxfId="52" priority="66" operator="containsText" text="CAM">
      <formula>NOT(ISERROR(SEARCH("CAM",AH40)))</formula>
    </cfRule>
    <cfRule type="containsText" dxfId="51" priority="67" operator="containsText" text="CA">
      <formula>NOT(ISERROR(SEARCH("CA",AH40)))</formula>
    </cfRule>
    <cfRule type="containsText" dxfId="50" priority="68" operator="containsText" text="AAS">
      <formula>NOT(ISERROR(SEARCH("AAS",AH40)))</formula>
    </cfRule>
    <cfRule type="containsText" dxfId="49" priority="69" operator="containsText" text="RH">
      <formula>NOT(ISERROR(SEARCH("RH",AH40)))</formula>
    </cfRule>
  </conditionalFormatting>
  <conditionalFormatting sqref="D82:U83">
    <cfRule type="containsText" dxfId="48" priority="41" operator="containsText" text="CF">
      <formula>NOT(ISERROR(SEARCH("CF",#REF!)))</formula>
    </cfRule>
    <cfRule type="containsText" dxfId="47" priority="42" operator="containsText" text="RC">
      <formula>NOT(ISERROR(SEARCH("RC",#REF!)))</formula>
    </cfRule>
    <cfRule type="containsText" dxfId="46" priority="43" operator="containsText" text="RTT">
      <formula>NOT(ISERROR(SEARCH("RTT",#REF!)))</formula>
    </cfRule>
    <cfRule type="containsText" dxfId="45" priority="44" operator="containsText" text="RF">
      <formula>NOT(ISERROR(SEARCH("RF",#REF!)))</formula>
    </cfRule>
    <cfRule type="containsText" dxfId="44" priority="45" operator="containsText" text="FR">
      <formula>NOT(ISERROR(SEARCH("FR",#REF!)))</formula>
    </cfRule>
    <cfRule type="containsText" dxfId="43" priority="46" operator="containsText" text="HS">
      <formula>NOT(ISERROR(SEARCH("HS",#REF!)))</formula>
    </cfRule>
    <cfRule type="containsText" dxfId="42" priority="47" operator="containsText" text="CA">
      <formula>NOT(ISERROR(SEARCH("CA",#REF!)))</formula>
    </cfRule>
    <cfRule type="containsText" dxfId="41" priority="48" operator="containsText" text="RH">
      <formula>NOT(ISERROR(SEARCH("RH",#REF!)))</formula>
    </cfRule>
  </conditionalFormatting>
  <conditionalFormatting sqref="D82:U83">
    <cfRule type="containsText" dxfId="40" priority="49" operator="containsText" text="JDF">
      <formula>NOT(ISERROR(SEARCH("JDF",#REF!)))</formula>
    </cfRule>
  </conditionalFormatting>
  <conditionalFormatting sqref="AE5:AF15">
    <cfRule type="cellIs" dxfId="39" priority="21" operator="equal">
      <formula>27</formula>
    </cfRule>
    <cfRule type="containsText" dxfId="38" priority="22" operator="containsText" text="JSR">
      <formula>NOT(ISERROR(SEARCH("JSR",AE5)))</formula>
    </cfRule>
    <cfRule type="containsText" dxfId="37" priority="23" operator="containsText" text="JS">
      <formula>NOT(ISERROR(SEARCH("JS",AE5)))</formula>
    </cfRule>
    <cfRule type="containsText" dxfId="36" priority="24" operator="containsText" text="RTP">
      <formula>NOT(ISERROR(SEARCH("RTP",AE5)))</formula>
    </cfRule>
    <cfRule type="containsText" dxfId="35" priority="25" operator="containsText" text="RTJ">
      <formula>NOT(ISERROR(SEARCH("RTJ",AE5)))</formula>
    </cfRule>
    <cfRule type="containsText" dxfId="34" priority="26" operator="containsText" text="RTT">
      <formula>NOT(ISERROR(SEARCH("RTT",AE5)))</formula>
    </cfRule>
    <cfRule type="containsText" dxfId="33" priority="27" operator="containsText" text="RF">
      <formula>NOT(ISERROR(SEARCH("RF",AE5)))</formula>
    </cfRule>
    <cfRule type="containsText" dxfId="32" priority="28" operator="containsText" text="RC">
      <formula>NOT(ISERROR(SEARCH("RC",AE5)))</formula>
    </cfRule>
    <cfRule type="containsText" dxfId="31" priority="29" operator="containsText" text="NM">
      <formula>NOT(ISERROR(SEARCH("NM",AE5)))</formula>
    </cfRule>
    <cfRule type="containsText" dxfId="30" priority="30" operator="containsText" text="JDF">
      <formula>NOT(ISERROR(SEARCH("JDF",AE5)))</formula>
    </cfRule>
    <cfRule type="containsText" dxfId="29" priority="31" operator="containsText" text="HSM">
      <formula>NOT(ISERROR(SEARCH("HSM",AE5)))</formula>
    </cfRule>
    <cfRule type="containsText" dxfId="28" priority="32" operator="containsText" text="HS">
      <formula>NOT(ISERROR(SEARCH("HS",AE5)))</formula>
    </cfRule>
    <cfRule type="containsText" dxfId="27" priority="33" operator="containsText" text="FR">
      <formula>NOT(ISERROR(SEARCH("FR",AE5)))</formula>
    </cfRule>
    <cfRule type="containsText" dxfId="26" priority="34" operator="containsText" text="CFS">
      <formula>NOT(ISERROR(SEARCH("CFS",AE5)))</formula>
    </cfRule>
    <cfRule type="containsText" dxfId="25" priority="35" operator="containsText" text="CFJ">
      <formula>NOT(ISERROR(SEARCH("CFJ",AE5)))</formula>
    </cfRule>
    <cfRule type="containsText" dxfId="24" priority="36" operator="containsText" text="CAR">
      <formula>NOT(ISERROR(SEARCH("CAR",AE5)))</formula>
    </cfRule>
    <cfRule type="containsText" dxfId="23" priority="37" operator="containsText" text="CAM">
      <formula>NOT(ISERROR(SEARCH("CAM",AE5)))</formula>
    </cfRule>
    <cfRule type="containsText" dxfId="22" priority="38" operator="containsText" text="CA">
      <formula>NOT(ISERROR(SEARCH("CA",AE5)))</formula>
    </cfRule>
    <cfRule type="containsText" dxfId="21" priority="39" operator="containsText" text="AAS">
      <formula>NOT(ISERROR(SEARCH("AAS",AE5)))</formula>
    </cfRule>
    <cfRule type="containsText" dxfId="20" priority="40" operator="containsText" text="RH">
      <formula>NOT(ISERROR(SEARCH("RH",AE5)))</formula>
    </cfRule>
  </conditionalFormatting>
  <conditionalFormatting sqref="AG20">
    <cfRule type="cellIs" dxfId="19" priority="1" operator="equal">
      <formula>27</formula>
    </cfRule>
    <cfRule type="containsText" dxfId="18" priority="2" operator="containsText" text="JSR">
      <formula>NOT(ISERROR(SEARCH("JSR",AG20)))</formula>
    </cfRule>
    <cfRule type="containsText" dxfId="17" priority="3" operator="containsText" text="JS">
      <formula>NOT(ISERROR(SEARCH("JS",AG20)))</formula>
    </cfRule>
    <cfRule type="containsText" dxfId="16" priority="4" operator="containsText" text="RTP">
      <formula>NOT(ISERROR(SEARCH("RTP",AG20)))</formula>
    </cfRule>
    <cfRule type="containsText" dxfId="15" priority="5" operator="containsText" text="RTJ">
      <formula>NOT(ISERROR(SEARCH("RTJ",AG20)))</formula>
    </cfRule>
    <cfRule type="containsText" dxfId="14" priority="6" operator="containsText" text="RTT">
      <formula>NOT(ISERROR(SEARCH("RTT",AG20)))</formula>
    </cfRule>
    <cfRule type="containsText" dxfId="13" priority="7" operator="containsText" text="RF">
      <formula>NOT(ISERROR(SEARCH("RF",AG20)))</formula>
    </cfRule>
    <cfRule type="containsText" dxfId="12" priority="8" operator="containsText" text="RC">
      <formula>NOT(ISERROR(SEARCH("RC",AG20)))</formula>
    </cfRule>
    <cfRule type="containsText" dxfId="11" priority="9" operator="containsText" text="NM">
      <formula>NOT(ISERROR(SEARCH("NM",AG20)))</formula>
    </cfRule>
    <cfRule type="containsText" dxfId="10" priority="10" operator="containsText" text="JDF">
      <formula>NOT(ISERROR(SEARCH("JDF",AG20)))</formula>
    </cfRule>
    <cfRule type="containsText" dxfId="9" priority="11" operator="containsText" text="HSM">
      <formula>NOT(ISERROR(SEARCH("HSM",AG20)))</formula>
    </cfRule>
    <cfRule type="containsText" dxfId="8" priority="12" operator="containsText" text="HS">
      <formula>NOT(ISERROR(SEARCH("HS",AG20)))</formula>
    </cfRule>
    <cfRule type="containsText" dxfId="7" priority="13" operator="containsText" text="FR">
      <formula>NOT(ISERROR(SEARCH("FR",AG20)))</formula>
    </cfRule>
    <cfRule type="containsText" dxfId="6" priority="14" operator="containsText" text="CFS">
      <formula>NOT(ISERROR(SEARCH("CFS",AG20)))</formula>
    </cfRule>
    <cfRule type="containsText" dxfId="5" priority="15" operator="containsText" text="CFJ">
      <formula>NOT(ISERROR(SEARCH("CFJ",AG20)))</formula>
    </cfRule>
    <cfRule type="containsText" dxfId="4" priority="16" operator="containsText" text="CAR">
      <formula>NOT(ISERROR(SEARCH("CAR",AG20)))</formula>
    </cfRule>
    <cfRule type="containsText" dxfId="3" priority="17" operator="containsText" text="CAM">
      <formula>NOT(ISERROR(SEARCH("CAM",AG20)))</formula>
    </cfRule>
    <cfRule type="containsText" dxfId="2" priority="18" operator="containsText" text="CA">
      <formula>NOT(ISERROR(SEARCH("CA",AG20)))</formula>
    </cfRule>
    <cfRule type="containsText" dxfId="1" priority="19" operator="containsText" text="AAS">
      <formula>NOT(ISERROR(SEARCH("AAS",AG20)))</formula>
    </cfRule>
    <cfRule type="containsText" dxfId="0" priority="20" operator="containsText" text="RH">
      <formula>NOT(ISERROR(SEARCH("RH",AG20)))</formula>
    </cfRule>
  </conditionalFormatting>
  <printOptions horizontalCentered="1" verticalCentered="1"/>
  <pageMargins left="0.11811023622047245" right="0.11811023622047245" top="0.35433070866141736" bottom="0.15748031496062992" header="0.31496062992125984" footer="0.31496062992125984"/>
  <pageSetup paperSize="8" scale="145" fitToWidth="0" orientation="landscape" r:id="rId1"/>
  <headerFooter scaleWithDoc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5841" r:id="rId4" name="Button 1">
              <controlPr defaultSize="0" print="0" autoFill="0" autoPict="0" macro="[0]!Doublons">
                <anchor moveWithCells="1" sizeWithCells="1">
                  <from>
                    <xdr:col>9</xdr:col>
                    <xdr:colOff>123825</xdr:colOff>
                    <xdr:row>0</xdr:row>
                    <xdr:rowOff>0</xdr:rowOff>
                  </from>
                  <to>
                    <xdr:col>20</xdr:col>
                    <xdr:colOff>9525</xdr:colOff>
                    <xdr:row>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2" r:id="rId5" name="Button 2">
              <controlPr defaultSize="0" print="0" autoFill="0" autoPict="0" macro="[0]!Bouton7_Cliquer">
                <anchor moveWithCells="1" sizeWithCells="1">
                  <from>
                    <xdr:col>3</xdr:col>
                    <xdr:colOff>0</xdr:colOff>
                    <xdr:row>0</xdr:row>
                    <xdr:rowOff>28575</xdr:rowOff>
                  </from>
                  <to>
                    <xdr:col>9</xdr:col>
                    <xdr:colOff>133350</xdr:colOff>
                    <xdr:row>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3" r:id="rId6" name="Button 3">
              <controlPr defaultSize="0" print="0" autoFill="0" autoPict="0" macro="[0]!Bouton8_Cliquer">
                <anchor moveWithCells="1" sizeWithCells="1">
                  <from>
                    <xdr:col>26</xdr:col>
                    <xdr:colOff>76200</xdr:colOff>
                    <xdr:row>0</xdr:row>
                    <xdr:rowOff>0</xdr:rowOff>
                  </from>
                  <to>
                    <xdr:col>31</xdr:col>
                    <xdr:colOff>285750</xdr:colOff>
                    <xdr:row>0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4" r:id="rId7" name="Button 4">
              <controlPr defaultSize="0" print="0" autoFill="0" autoPict="0" macro="[0]!Bouton9_Cliquer">
                <anchor moveWithCells="1" sizeWithCells="1">
                  <from>
                    <xdr:col>20</xdr:col>
                    <xdr:colOff>47625</xdr:colOff>
                    <xdr:row>0</xdr:row>
                    <xdr:rowOff>0</xdr:rowOff>
                  </from>
                  <to>
                    <xdr:col>26</xdr:col>
                    <xdr:colOff>66675</xdr:colOff>
                    <xdr:row>0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G6:G7"/>
  <sheetViews>
    <sheetView zoomScale="90" zoomScaleNormal="90" workbookViewId="0">
      <selection activeCell="Q37" sqref="Q37"/>
    </sheetView>
  </sheetViews>
  <sheetFormatPr baseColWidth="10" defaultRowHeight="15" x14ac:dyDescent="0.25"/>
  <sheetData>
    <row r="6" spans="7:7" ht="18" x14ac:dyDescent="0.25">
      <c r="G6" s="79"/>
    </row>
    <row r="7" spans="7:7" ht="18" x14ac:dyDescent="0.25">
      <c r="G7" s="79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Bouton3_Cliquer">
                <anchor moveWithCells="1" sizeWithCells="1">
                  <from>
                    <xdr:col>7</xdr:col>
                    <xdr:colOff>0</xdr:colOff>
                    <xdr:row>29</xdr:row>
                    <xdr:rowOff>0</xdr:rowOff>
                  </from>
                  <to>
                    <xdr:col>11</xdr:col>
                    <xdr:colOff>38100</xdr:colOff>
                    <xdr:row>31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12</vt:i4>
      </vt:variant>
    </vt:vector>
  </HeadingPairs>
  <TitlesOfParts>
    <vt:vector size="25" baseType="lpstr">
      <vt:lpstr>Janvier 2020</vt:lpstr>
      <vt:lpstr>Fevrier 2020</vt:lpstr>
      <vt:lpstr>Mars 2020</vt:lpstr>
      <vt:lpstr>Avril 2020</vt:lpstr>
      <vt:lpstr>Mai 2020</vt:lpstr>
      <vt:lpstr>Juin 2020</vt:lpstr>
      <vt:lpstr>Juillet 2020</vt:lpstr>
      <vt:lpstr>Aout 2020</vt:lpstr>
      <vt:lpstr>Sept 2020</vt:lpstr>
      <vt:lpstr>Oct 2020</vt:lpstr>
      <vt:lpstr>Nov 2020</vt:lpstr>
      <vt:lpstr>Dec 2020</vt:lpstr>
      <vt:lpstr>Feuil1</vt:lpstr>
      <vt:lpstr>'Aout 2020'!Zone_d_impression</vt:lpstr>
      <vt:lpstr>'Avril 2020'!Zone_d_impression</vt:lpstr>
      <vt:lpstr>'Dec 2020'!Zone_d_impression</vt:lpstr>
      <vt:lpstr>'Fevrier 2020'!Zone_d_impression</vt:lpstr>
      <vt:lpstr>'Janvier 2020'!Zone_d_impression</vt:lpstr>
      <vt:lpstr>'Juillet 2020'!Zone_d_impression</vt:lpstr>
      <vt:lpstr>'Juin 2020'!Zone_d_impression</vt:lpstr>
      <vt:lpstr>'Mai 2020'!Zone_d_impression</vt:lpstr>
      <vt:lpstr>'Mars 2020'!Zone_d_impression</vt:lpstr>
      <vt:lpstr>'Nov 2020'!Zone_d_impression</vt:lpstr>
      <vt:lpstr>'Oct 2020'!Zone_d_impression</vt:lpstr>
      <vt:lpstr>'Sept 2020'!Zone_d_impression</vt:lpstr>
    </vt:vector>
  </TitlesOfParts>
  <Company>CH MANTES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a.noel</dc:creator>
  <cp:lastModifiedBy>Poupinelle Philippe</cp:lastModifiedBy>
  <cp:lastPrinted>2019-02-25T14:26:27Z</cp:lastPrinted>
  <dcterms:created xsi:type="dcterms:W3CDTF">2016-01-13T14:38:44Z</dcterms:created>
  <dcterms:modified xsi:type="dcterms:W3CDTF">2019-12-04T11:25:55Z</dcterms:modified>
</cp:coreProperties>
</file>