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SSIER MELANIE\PROJETS\"/>
    </mc:Choice>
  </mc:AlternateContent>
  <xr:revisionPtr revIDLastSave="0" documentId="13_ncr:1_{689B40DE-A174-49EC-90C8-22489E36F779}" xr6:coauthVersionLast="47" xr6:coauthVersionMax="47" xr10:uidLastSave="{00000000-0000-0000-0000-000000000000}"/>
  <bookViews>
    <workbookView xWindow="-108" yWindow="-108" windowWidth="23256" windowHeight="12456" xr2:uid="{AE7BEDC5-3694-47B5-93B1-D9AF53F4F7E8}"/>
  </bookViews>
  <sheets>
    <sheet name="2022" sheetId="3" r:id="rId1"/>
    <sheet name="FERIES" sheetId="4" r:id="rId2"/>
    <sheet name="2021" sheetId="2" state="hidden" r:id="rId3"/>
  </sheets>
  <definedNames>
    <definedName name="MaFonction">LAMBDA(FERIES!XEZ1048565,ROUND(DATE(Année,4,MOD(234-11*MOD(Année,19),30))/7,0)*7-6)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76" i="3" l="1"/>
  <c r="AC70" i="3"/>
  <c r="AC64" i="3"/>
  <c r="AC58" i="3"/>
  <c r="AC52" i="3"/>
  <c r="AC46" i="3"/>
  <c r="AC40" i="3"/>
  <c r="AC34" i="3"/>
  <c r="AC28" i="3"/>
  <c r="AC22" i="3"/>
  <c r="AC16" i="3"/>
  <c r="AC10" i="3"/>
  <c r="B75" i="3"/>
  <c r="B74" i="3" s="1"/>
  <c r="B69" i="3"/>
  <c r="C69" i="3" s="1"/>
  <c r="B63" i="3"/>
  <c r="C63" i="3" s="1"/>
  <c r="C62" i="3" s="1"/>
  <c r="B57" i="3"/>
  <c r="B51" i="3"/>
  <c r="B50" i="3" s="1"/>
  <c r="B45" i="3"/>
  <c r="B44" i="3" s="1"/>
  <c r="B39" i="3"/>
  <c r="B33" i="3"/>
  <c r="B27" i="3"/>
  <c r="B21" i="3"/>
  <c r="B15" i="3"/>
  <c r="B9" i="3"/>
  <c r="C9" i="3" s="1"/>
  <c r="C8" i="3" s="1"/>
  <c r="B8" i="3"/>
  <c r="AB42" i="3"/>
  <c r="AB47" i="3"/>
  <c r="AB48" i="3"/>
  <c r="AB54" i="3"/>
  <c r="AA72" i="3"/>
  <c r="Z72" i="3"/>
  <c r="Y72" i="3"/>
  <c r="X72" i="3"/>
  <c r="W72" i="3"/>
  <c r="V72" i="3"/>
  <c r="U72" i="3"/>
  <c r="T72" i="3"/>
  <c r="S72" i="3"/>
  <c r="R72" i="3"/>
  <c r="Q72" i="3"/>
  <c r="P72" i="3"/>
  <c r="O72" i="3"/>
  <c r="N72" i="3"/>
  <c r="M72" i="3"/>
  <c r="L72" i="3"/>
  <c r="K72" i="3"/>
  <c r="J72" i="3"/>
  <c r="I72" i="3"/>
  <c r="H72" i="3"/>
  <c r="G72" i="3"/>
  <c r="F72" i="3"/>
  <c r="E72" i="3"/>
  <c r="D72" i="3"/>
  <c r="C72" i="3"/>
  <c r="B72" i="3"/>
  <c r="AA71" i="3"/>
  <c r="Z71" i="3"/>
  <c r="Y71" i="3"/>
  <c r="X71" i="3"/>
  <c r="W71" i="3"/>
  <c r="V71" i="3"/>
  <c r="U71" i="3"/>
  <c r="T71" i="3"/>
  <c r="S71" i="3"/>
  <c r="R71" i="3"/>
  <c r="Q71" i="3"/>
  <c r="P71" i="3"/>
  <c r="O71" i="3"/>
  <c r="N71" i="3"/>
  <c r="M71" i="3"/>
  <c r="L71" i="3"/>
  <c r="K71" i="3"/>
  <c r="J71" i="3"/>
  <c r="I71" i="3"/>
  <c r="H71" i="3"/>
  <c r="G71" i="3"/>
  <c r="F71" i="3"/>
  <c r="E71" i="3"/>
  <c r="D71" i="3"/>
  <c r="C71" i="3"/>
  <c r="B71" i="3"/>
  <c r="AA66" i="3"/>
  <c r="Z66" i="3"/>
  <c r="Y66" i="3"/>
  <c r="X66" i="3"/>
  <c r="W66" i="3"/>
  <c r="V66" i="3"/>
  <c r="U66" i="3"/>
  <c r="T66" i="3"/>
  <c r="S66" i="3"/>
  <c r="R66" i="3"/>
  <c r="Q66" i="3"/>
  <c r="P66" i="3"/>
  <c r="O66" i="3"/>
  <c r="N66" i="3"/>
  <c r="M66" i="3"/>
  <c r="L66" i="3"/>
  <c r="K66" i="3"/>
  <c r="J66" i="3"/>
  <c r="I66" i="3"/>
  <c r="H66" i="3"/>
  <c r="G66" i="3"/>
  <c r="F66" i="3"/>
  <c r="E66" i="3"/>
  <c r="D66" i="3"/>
  <c r="C66" i="3"/>
  <c r="B66" i="3"/>
  <c r="AA65" i="3"/>
  <c r="Z65" i="3"/>
  <c r="Y65" i="3"/>
  <c r="X65" i="3"/>
  <c r="W65" i="3"/>
  <c r="V65" i="3"/>
  <c r="U65" i="3"/>
  <c r="T65" i="3"/>
  <c r="S65" i="3"/>
  <c r="R65" i="3"/>
  <c r="Q65" i="3"/>
  <c r="P65" i="3"/>
  <c r="O65" i="3"/>
  <c r="N65" i="3"/>
  <c r="M65" i="3"/>
  <c r="L65" i="3"/>
  <c r="K65" i="3"/>
  <c r="J65" i="3"/>
  <c r="I65" i="3"/>
  <c r="H65" i="3"/>
  <c r="G65" i="3"/>
  <c r="F65" i="3"/>
  <c r="E65" i="3"/>
  <c r="D65" i="3"/>
  <c r="C65" i="3"/>
  <c r="B65" i="3"/>
  <c r="AA59" i="3"/>
  <c r="Z59" i="3"/>
  <c r="Y59" i="3"/>
  <c r="X59" i="3"/>
  <c r="W59" i="3"/>
  <c r="V59" i="3"/>
  <c r="U59" i="3"/>
  <c r="T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D59" i="3"/>
  <c r="C59" i="3"/>
  <c r="B59" i="3"/>
  <c r="AA54" i="3"/>
  <c r="Z54" i="3"/>
  <c r="Y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D54" i="3"/>
  <c r="C54" i="3"/>
  <c r="B54" i="3"/>
  <c r="AA53" i="3"/>
  <c r="Z53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D53" i="3"/>
  <c r="C53" i="3"/>
  <c r="B53" i="3"/>
  <c r="AA48" i="3"/>
  <c r="Z48" i="3"/>
  <c r="Y48" i="3"/>
  <c r="X48" i="3"/>
  <c r="W48" i="3"/>
  <c r="V48" i="3"/>
  <c r="U48" i="3"/>
  <c r="T48" i="3"/>
  <c r="S48" i="3"/>
  <c r="R48" i="3"/>
  <c r="Q48" i="3"/>
  <c r="P48" i="3"/>
  <c r="O48" i="3"/>
  <c r="N48" i="3"/>
  <c r="M48" i="3"/>
  <c r="L48" i="3"/>
  <c r="K48" i="3"/>
  <c r="J48" i="3"/>
  <c r="I48" i="3"/>
  <c r="H48" i="3"/>
  <c r="G48" i="3"/>
  <c r="F48" i="3"/>
  <c r="E48" i="3"/>
  <c r="D48" i="3"/>
  <c r="C48" i="3"/>
  <c r="B48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C47" i="3"/>
  <c r="B47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B41" i="3"/>
  <c r="Q4" i="3" l="1"/>
  <c r="H4" i="3" s="1"/>
  <c r="C51" i="3"/>
  <c r="D51" i="3" s="1"/>
  <c r="C75" i="3"/>
  <c r="C74" i="3" s="1"/>
  <c r="B62" i="3"/>
  <c r="B56" i="3"/>
  <c r="C57" i="3"/>
  <c r="C39" i="3"/>
  <c r="B38" i="3"/>
  <c r="C68" i="3"/>
  <c r="D69" i="3"/>
  <c r="D63" i="3"/>
  <c r="B68" i="3"/>
  <c r="C45" i="3"/>
  <c r="H3" i="4"/>
  <c r="F13" i="4"/>
  <c r="F10" i="4"/>
  <c r="F9" i="4"/>
  <c r="F8" i="4"/>
  <c r="F7" i="4"/>
  <c r="F6" i="4"/>
  <c r="F5" i="4"/>
  <c r="F4" i="4"/>
  <c r="F3" i="4"/>
  <c r="U4" i="3" l="1"/>
  <c r="L4" i="3"/>
  <c r="C50" i="3"/>
  <c r="D75" i="3"/>
  <c r="D74" i="3" s="1"/>
  <c r="D45" i="3"/>
  <c r="C44" i="3"/>
  <c r="C56" i="3"/>
  <c r="D57" i="3"/>
  <c r="E63" i="3"/>
  <c r="D62" i="3"/>
  <c r="E69" i="3"/>
  <c r="D68" i="3"/>
  <c r="D50" i="3"/>
  <c r="E51" i="3"/>
  <c r="C38" i="3"/>
  <c r="D39" i="3"/>
  <c r="F11" i="4"/>
  <c r="F12" i="4"/>
  <c r="E75" i="3" l="1"/>
  <c r="E74" i="3" s="1"/>
  <c r="E39" i="3"/>
  <c r="D38" i="3"/>
  <c r="F51" i="3"/>
  <c r="E50" i="3"/>
  <c r="E62" i="3"/>
  <c r="F63" i="3"/>
  <c r="E57" i="3"/>
  <c r="D56" i="3"/>
  <c r="E68" i="3"/>
  <c r="F69" i="3"/>
  <c r="E45" i="3"/>
  <c r="D44" i="3"/>
  <c r="C11" i="3"/>
  <c r="D11" i="3"/>
  <c r="E11" i="3"/>
  <c r="F11" i="3"/>
  <c r="G11" i="3"/>
  <c r="H11" i="3"/>
  <c r="I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R29" i="3"/>
  <c r="S29" i="3"/>
  <c r="T29" i="3"/>
  <c r="U29" i="3"/>
  <c r="V29" i="3"/>
  <c r="W29" i="3"/>
  <c r="X29" i="3"/>
  <c r="Y29" i="3"/>
  <c r="Z29" i="3"/>
  <c r="AA29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B35" i="3"/>
  <c r="F75" i="3" l="1"/>
  <c r="G75" i="3" s="1"/>
  <c r="F68" i="3"/>
  <c r="G69" i="3"/>
  <c r="G51" i="3"/>
  <c r="F50" i="3"/>
  <c r="G63" i="3"/>
  <c r="F62" i="3"/>
  <c r="F57" i="3"/>
  <c r="E56" i="3"/>
  <c r="E44" i="3"/>
  <c r="F45" i="3"/>
  <c r="F39" i="3"/>
  <c r="E38" i="3"/>
  <c r="B136" i="4"/>
  <c r="B135" i="4"/>
  <c r="B134" i="4"/>
  <c r="B133" i="4"/>
  <c r="B132" i="4"/>
  <c r="B131" i="4"/>
  <c r="B130" i="4"/>
  <c r="B129" i="4"/>
  <c r="B122" i="4"/>
  <c r="B121" i="4"/>
  <c r="B120" i="4"/>
  <c r="B119" i="4"/>
  <c r="B118" i="4"/>
  <c r="B117" i="4"/>
  <c r="B116" i="4"/>
  <c r="B115" i="4"/>
  <c r="B108" i="4"/>
  <c r="B107" i="4"/>
  <c r="B106" i="4"/>
  <c r="B105" i="4"/>
  <c r="B104" i="4"/>
  <c r="B103" i="4"/>
  <c r="B102" i="4"/>
  <c r="B101" i="4"/>
  <c r="B94" i="4"/>
  <c r="B93" i="4"/>
  <c r="B92" i="4"/>
  <c r="B91" i="4"/>
  <c r="B90" i="4"/>
  <c r="B89" i="4"/>
  <c r="B88" i="4"/>
  <c r="B87" i="4"/>
  <c r="B80" i="4"/>
  <c r="B79" i="4"/>
  <c r="B78" i="4"/>
  <c r="B77" i="4"/>
  <c r="B76" i="4"/>
  <c r="B75" i="4"/>
  <c r="B74" i="4"/>
  <c r="B73" i="4"/>
  <c r="B66" i="4"/>
  <c r="B65" i="4"/>
  <c r="B64" i="4"/>
  <c r="B63" i="4"/>
  <c r="B62" i="4"/>
  <c r="B61" i="4"/>
  <c r="B60" i="4"/>
  <c r="B59" i="4"/>
  <c r="B52" i="4"/>
  <c r="B51" i="4"/>
  <c r="B50" i="4"/>
  <c r="B49" i="4"/>
  <c r="B48" i="4"/>
  <c r="B47" i="4"/>
  <c r="B46" i="4"/>
  <c r="B45" i="4"/>
  <c r="B38" i="4"/>
  <c r="B37" i="4"/>
  <c r="B36" i="4"/>
  <c r="B35" i="4"/>
  <c r="B34" i="4"/>
  <c r="B33" i="4"/>
  <c r="B32" i="4"/>
  <c r="B31" i="4"/>
  <c r="D129" i="4"/>
  <c r="B139" i="4" s="1"/>
  <c r="D115" i="4"/>
  <c r="B125" i="4" s="1"/>
  <c r="D101" i="4"/>
  <c r="B109" i="4" s="1"/>
  <c r="D87" i="4"/>
  <c r="B95" i="4" s="1"/>
  <c r="D73" i="4"/>
  <c r="B81" i="4" s="1"/>
  <c r="D59" i="4"/>
  <c r="B69" i="4" s="1"/>
  <c r="D45" i="4"/>
  <c r="B55" i="4" s="1"/>
  <c r="D31" i="4"/>
  <c r="B41" i="4" s="1"/>
  <c r="D17" i="4"/>
  <c r="B25" i="4" s="1"/>
  <c r="B24" i="4"/>
  <c r="B23" i="4"/>
  <c r="B22" i="4"/>
  <c r="B21" i="4"/>
  <c r="B20" i="4"/>
  <c r="B19" i="4"/>
  <c r="B4" i="4"/>
  <c r="B3" i="4"/>
  <c r="B18" i="4"/>
  <c r="B17" i="4"/>
  <c r="B83" i="4"/>
  <c r="B82" i="4"/>
  <c r="B67" i="4"/>
  <c r="B40" i="4"/>
  <c r="B39" i="4"/>
  <c r="D3" i="4"/>
  <c r="B13" i="4"/>
  <c r="B12" i="4"/>
  <c r="B11" i="4"/>
  <c r="B10" i="4"/>
  <c r="B9" i="4"/>
  <c r="B8" i="4"/>
  <c r="B7" i="4"/>
  <c r="B6" i="4"/>
  <c r="B5" i="4"/>
  <c r="B29" i="3"/>
  <c r="B23" i="3"/>
  <c r="B17" i="3"/>
  <c r="B11" i="3"/>
  <c r="G9" i="2"/>
  <c r="H4" i="2"/>
  <c r="A7" i="2"/>
  <c r="C21" i="3"/>
  <c r="D21" i="3" s="1"/>
  <c r="E21" i="3" s="1"/>
  <c r="F21" i="3" s="1"/>
  <c r="G21" i="3" s="1"/>
  <c r="H21" i="3" s="1"/>
  <c r="I21" i="3" s="1"/>
  <c r="J21" i="3" s="1"/>
  <c r="K21" i="3" s="1"/>
  <c r="L21" i="3" s="1"/>
  <c r="M21" i="3" s="1"/>
  <c r="N21" i="3" s="1"/>
  <c r="O21" i="3" s="1"/>
  <c r="P21" i="3" s="1"/>
  <c r="Q21" i="3" s="1"/>
  <c r="R21" i="3" s="1"/>
  <c r="S21" i="3" s="1"/>
  <c r="T21" i="3" s="1"/>
  <c r="U21" i="3" s="1"/>
  <c r="V21" i="3" s="1"/>
  <c r="W21" i="3" s="1"/>
  <c r="X21" i="3" s="1"/>
  <c r="Y21" i="3" s="1"/>
  <c r="Z21" i="3" s="1"/>
  <c r="AA21" i="3" s="1"/>
  <c r="AA20" i="3" s="1"/>
  <c r="B14" i="3"/>
  <c r="F74" i="3" l="1"/>
  <c r="F44" i="3"/>
  <c r="G45" i="3"/>
  <c r="G57" i="3"/>
  <c r="F56" i="3"/>
  <c r="H51" i="3"/>
  <c r="G50" i="3"/>
  <c r="H75" i="3"/>
  <c r="G74" i="3"/>
  <c r="H69" i="3"/>
  <c r="G68" i="3"/>
  <c r="G39" i="3"/>
  <c r="F38" i="3"/>
  <c r="H63" i="3"/>
  <c r="G62" i="3"/>
  <c r="C15" i="3"/>
  <c r="D15" i="3" s="1"/>
  <c r="E15" i="3" s="1"/>
  <c r="F15" i="3" s="1"/>
  <c r="G15" i="3" s="1"/>
  <c r="H15" i="3" s="1"/>
  <c r="I15" i="3" s="1"/>
  <c r="J15" i="3" s="1"/>
  <c r="K15" i="3" s="1"/>
  <c r="L15" i="3" s="1"/>
  <c r="M15" i="3" s="1"/>
  <c r="N15" i="3" s="1"/>
  <c r="O15" i="3" s="1"/>
  <c r="P15" i="3" s="1"/>
  <c r="Q15" i="3" s="1"/>
  <c r="R15" i="3" s="1"/>
  <c r="S15" i="3" s="1"/>
  <c r="T15" i="3" s="1"/>
  <c r="U15" i="3" s="1"/>
  <c r="V15" i="3" s="1"/>
  <c r="W15" i="3" s="1"/>
  <c r="X15" i="3" s="1"/>
  <c r="Y15" i="3" s="1"/>
  <c r="Y14" i="3" s="1"/>
  <c r="C27" i="3"/>
  <c r="C26" i="3" s="1"/>
  <c r="B24" i="3"/>
  <c r="C33" i="3"/>
  <c r="C32" i="3" s="1"/>
  <c r="B30" i="3"/>
  <c r="B138" i="4"/>
  <c r="B137" i="4"/>
  <c r="B123" i="4"/>
  <c r="B124" i="4"/>
  <c r="B110" i="4"/>
  <c r="B111" i="4"/>
  <c r="B96" i="4"/>
  <c r="B97" i="4"/>
  <c r="B68" i="4"/>
  <c r="B54" i="4"/>
  <c r="B53" i="4"/>
  <c r="B26" i="4"/>
  <c r="B27" i="4"/>
  <c r="B20" i="3"/>
  <c r="B26" i="3"/>
  <c r="B32" i="3"/>
  <c r="N20" i="3"/>
  <c r="R20" i="3"/>
  <c r="L20" i="3"/>
  <c r="H20" i="3"/>
  <c r="Z20" i="3"/>
  <c r="F20" i="3"/>
  <c r="T20" i="3"/>
  <c r="E20" i="3"/>
  <c r="Y20" i="3"/>
  <c r="S20" i="3"/>
  <c r="M20" i="3"/>
  <c r="G20" i="3"/>
  <c r="Q20" i="3"/>
  <c r="X20" i="3"/>
  <c r="W20" i="3"/>
  <c r="K20" i="3"/>
  <c r="V20" i="3"/>
  <c r="P20" i="3"/>
  <c r="J20" i="3"/>
  <c r="D20" i="3"/>
  <c r="U20" i="3"/>
  <c r="O20" i="3"/>
  <c r="I20" i="3"/>
  <c r="C20" i="3"/>
  <c r="H50" i="3" l="1"/>
  <c r="I51" i="3"/>
  <c r="G56" i="3"/>
  <c r="H57" i="3"/>
  <c r="G44" i="3"/>
  <c r="H45" i="3"/>
  <c r="G38" i="3"/>
  <c r="H39" i="3"/>
  <c r="I69" i="3"/>
  <c r="H68" i="3"/>
  <c r="I63" i="3"/>
  <c r="H62" i="3"/>
  <c r="H74" i="3"/>
  <c r="I75" i="3"/>
  <c r="F14" i="3"/>
  <c r="C14" i="3"/>
  <c r="D14" i="3"/>
  <c r="E14" i="3"/>
  <c r="G14" i="3"/>
  <c r="K14" i="3"/>
  <c r="O14" i="3"/>
  <c r="M14" i="3"/>
  <c r="U14" i="3"/>
  <c r="Q14" i="3"/>
  <c r="T14" i="3"/>
  <c r="P14" i="3"/>
  <c r="X14" i="3"/>
  <c r="H14" i="3"/>
  <c r="W14" i="3"/>
  <c r="N14" i="3"/>
  <c r="J14" i="3"/>
  <c r="S14" i="3"/>
  <c r="I14" i="3"/>
  <c r="V14" i="3"/>
  <c r="L14" i="3"/>
  <c r="R14" i="3"/>
  <c r="D9" i="3"/>
  <c r="D33" i="3"/>
  <c r="C30" i="3"/>
  <c r="D27" i="3"/>
  <c r="C24" i="3"/>
  <c r="H44" i="3" l="1"/>
  <c r="I45" i="3"/>
  <c r="I62" i="3"/>
  <c r="J63" i="3"/>
  <c r="H56" i="3"/>
  <c r="I57" i="3"/>
  <c r="I68" i="3"/>
  <c r="J69" i="3"/>
  <c r="J75" i="3"/>
  <c r="I74" i="3"/>
  <c r="H38" i="3"/>
  <c r="I39" i="3"/>
  <c r="J51" i="3"/>
  <c r="I50" i="3"/>
  <c r="E27" i="3"/>
  <c r="D24" i="3"/>
  <c r="D26" i="3"/>
  <c r="E9" i="3"/>
  <c r="D8" i="3"/>
  <c r="E33" i="3"/>
  <c r="D30" i="3"/>
  <c r="D32" i="3"/>
  <c r="J74" i="3" l="1"/>
  <c r="K75" i="3"/>
  <c r="J68" i="3"/>
  <c r="K69" i="3"/>
  <c r="J45" i="3"/>
  <c r="I44" i="3"/>
  <c r="J50" i="3"/>
  <c r="K51" i="3"/>
  <c r="I38" i="3"/>
  <c r="J39" i="3"/>
  <c r="I56" i="3"/>
  <c r="J57" i="3"/>
  <c r="K63" i="3"/>
  <c r="J62" i="3"/>
  <c r="F33" i="3"/>
  <c r="E30" i="3"/>
  <c r="E32" i="3"/>
  <c r="F9" i="3"/>
  <c r="E8" i="3"/>
  <c r="F27" i="3"/>
  <c r="E24" i="3"/>
  <c r="E26" i="3"/>
  <c r="L51" i="3" l="1"/>
  <c r="K50" i="3"/>
  <c r="K74" i="3"/>
  <c r="L75" i="3"/>
  <c r="K62" i="3"/>
  <c r="L63" i="3"/>
  <c r="K57" i="3"/>
  <c r="J56" i="3"/>
  <c r="K45" i="3"/>
  <c r="J44" i="3"/>
  <c r="K39" i="3"/>
  <c r="J38" i="3"/>
  <c r="K68" i="3"/>
  <c r="L69" i="3"/>
  <c r="G27" i="3"/>
  <c r="F24" i="3"/>
  <c r="F26" i="3"/>
  <c r="G9" i="3"/>
  <c r="F8" i="3"/>
  <c r="G33" i="3"/>
  <c r="F30" i="3"/>
  <c r="F32" i="3"/>
  <c r="L39" i="3" l="1"/>
  <c r="K38" i="3"/>
  <c r="K44" i="3"/>
  <c r="L45" i="3"/>
  <c r="M63" i="3"/>
  <c r="L62" i="3"/>
  <c r="M75" i="3"/>
  <c r="L74" i="3"/>
  <c r="L68" i="3"/>
  <c r="M69" i="3"/>
  <c r="K56" i="3"/>
  <c r="L57" i="3"/>
  <c r="M51" i="3"/>
  <c r="L50" i="3"/>
  <c r="H33" i="3"/>
  <c r="G30" i="3"/>
  <c r="G32" i="3"/>
  <c r="H9" i="3"/>
  <c r="G8" i="3"/>
  <c r="H27" i="3"/>
  <c r="G24" i="3"/>
  <c r="G26" i="3"/>
  <c r="M57" i="3" l="1"/>
  <c r="L56" i="3"/>
  <c r="N63" i="3"/>
  <c r="M62" i="3"/>
  <c r="N69" i="3"/>
  <c r="M68" i="3"/>
  <c r="L44" i="3"/>
  <c r="M45" i="3"/>
  <c r="N51" i="3"/>
  <c r="M50" i="3"/>
  <c r="N75" i="3"/>
  <c r="M74" i="3"/>
  <c r="M39" i="3"/>
  <c r="L38" i="3"/>
  <c r="I27" i="3"/>
  <c r="H24" i="3"/>
  <c r="H26" i="3"/>
  <c r="I9" i="3"/>
  <c r="H8" i="3"/>
  <c r="I33" i="3"/>
  <c r="H30" i="3"/>
  <c r="H32" i="3"/>
  <c r="N50" i="3" l="1"/>
  <c r="O51" i="3"/>
  <c r="O75" i="3"/>
  <c r="N74" i="3"/>
  <c r="O69" i="3"/>
  <c r="N68" i="3"/>
  <c r="O63" i="3"/>
  <c r="N62" i="3"/>
  <c r="M44" i="3"/>
  <c r="N45" i="3"/>
  <c r="M38" i="3"/>
  <c r="N39" i="3"/>
  <c r="M56" i="3"/>
  <c r="N57" i="3"/>
  <c r="J33" i="3"/>
  <c r="I30" i="3"/>
  <c r="I32" i="3"/>
  <c r="J9" i="3"/>
  <c r="I8" i="3"/>
  <c r="J27" i="3"/>
  <c r="I24" i="3"/>
  <c r="I26" i="3"/>
  <c r="N44" i="3" l="1"/>
  <c r="O45" i="3"/>
  <c r="N38" i="3"/>
  <c r="O39" i="3"/>
  <c r="P69" i="3"/>
  <c r="O68" i="3"/>
  <c r="P75" i="3"/>
  <c r="O74" i="3"/>
  <c r="N56" i="3"/>
  <c r="O57" i="3"/>
  <c r="O50" i="3"/>
  <c r="P51" i="3"/>
  <c r="O62" i="3"/>
  <c r="P63" i="3"/>
  <c r="K27" i="3"/>
  <c r="J24" i="3"/>
  <c r="J26" i="3"/>
  <c r="K9" i="3"/>
  <c r="J8" i="3"/>
  <c r="K33" i="3"/>
  <c r="J30" i="3"/>
  <c r="J32" i="3"/>
  <c r="P50" i="3" l="1"/>
  <c r="Q51" i="3"/>
  <c r="Q69" i="3"/>
  <c r="P68" i="3"/>
  <c r="O56" i="3"/>
  <c r="P57" i="3"/>
  <c r="O38" i="3"/>
  <c r="P39" i="3"/>
  <c r="P62" i="3"/>
  <c r="Q63" i="3"/>
  <c r="P45" i="3"/>
  <c r="O44" i="3"/>
  <c r="P74" i="3"/>
  <c r="Q75" i="3"/>
  <c r="L33" i="3"/>
  <c r="K30" i="3"/>
  <c r="K32" i="3"/>
  <c r="L9" i="3"/>
  <c r="K8" i="3"/>
  <c r="L27" i="3"/>
  <c r="K24" i="3"/>
  <c r="K26" i="3"/>
  <c r="G8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7" i="2"/>
  <c r="N4" i="2"/>
  <c r="O4" i="2"/>
  <c r="P4" i="2"/>
  <c r="M4" i="2"/>
  <c r="I4" i="2"/>
  <c r="J4" i="2"/>
  <c r="K4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8" i="2"/>
  <c r="A9" i="2"/>
  <c r="B319" i="2"/>
  <c r="B318" i="2"/>
  <c r="B316" i="2"/>
  <c r="B317" i="2" s="1"/>
  <c r="B16" i="2"/>
  <c r="B17" i="2"/>
  <c r="B18" i="2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9" i="2"/>
  <c r="B10" i="2"/>
  <c r="B11" i="2"/>
  <c r="B12" i="2"/>
  <c r="B13" i="2" s="1"/>
  <c r="B14" i="2" s="1"/>
  <c r="B15" i="2" s="1"/>
  <c r="B8" i="2"/>
  <c r="B7" i="2"/>
  <c r="Q74" i="3" l="1"/>
  <c r="R75" i="3"/>
  <c r="R51" i="3"/>
  <c r="Q50" i="3"/>
  <c r="Q57" i="3"/>
  <c r="P56" i="3"/>
  <c r="Q62" i="3"/>
  <c r="R63" i="3"/>
  <c r="Q39" i="3"/>
  <c r="P38" i="3"/>
  <c r="Q45" i="3"/>
  <c r="P44" i="3"/>
  <c r="Q68" i="3"/>
  <c r="R69" i="3"/>
  <c r="M27" i="3"/>
  <c r="L24" i="3"/>
  <c r="L26" i="3"/>
  <c r="M9" i="3"/>
  <c r="L8" i="3"/>
  <c r="M33" i="3"/>
  <c r="L30" i="3"/>
  <c r="L32" i="3"/>
  <c r="Q44" i="3" l="1"/>
  <c r="R45" i="3"/>
  <c r="R57" i="3"/>
  <c r="Q56" i="3"/>
  <c r="Q38" i="3"/>
  <c r="R39" i="3"/>
  <c r="R50" i="3"/>
  <c r="S51" i="3"/>
  <c r="S69" i="3"/>
  <c r="R68" i="3"/>
  <c r="S63" i="3"/>
  <c r="R62" i="3"/>
  <c r="S75" i="3"/>
  <c r="R74" i="3"/>
  <c r="N9" i="3"/>
  <c r="M8" i="3"/>
  <c r="N33" i="3"/>
  <c r="M30" i="3"/>
  <c r="M32" i="3"/>
  <c r="N27" i="3"/>
  <c r="M24" i="3"/>
  <c r="M26" i="3"/>
  <c r="S39" i="3" l="1"/>
  <c r="R38" i="3"/>
  <c r="S62" i="3"/>
  <c r="T63" i="3"/>
  <c r="S68" i="3"/>
  <c r="T69" i="3"/>
  <c r="S57" i="3"/>
  <c r="R56" i="3"/>
  <c r="T51" i="3"/>
  <c r="S50" i="3"/>
  <c r="R44" i="3"/>
  <c r="S45" i="3"/>
  <c r="T75" i="3"/>
  <c r="S74" i="3"/>
  <c r="O27" i="3"/>
  <c r="N24" i="3"/>
  <c r="N26" i="3"/>
  <c r="O33" i="3"/>
  <c r="N30" i="3"/>
  <c r="N32" i="3"/>
  <c r="O9" i="3"/>
  <c r="N8" i="3"/>
  <c r="U69" i="3" l="1"/>
  <c r="T68" i="3"/>
  <c r="U75" i="3"/>
  <c r="T74" i="3"/>
  <c r="S56" i="3"/>
  <c r="T57" i="3"/>
  <c r="S44" i="3"/>
  <c r="T45" i="3"/>
  <c r="U63" i="3"/>
  <c r="T62" i="3"/>
  <c r="T50" i="3"/>
  <c r="U51" i="3"/>
  <c r="S38" i="3"/>
  <c r="T39" i="3"/>
  <c r="P33" i="3"/>
  <c r="O30" i="3"/>
  <c r="O32" i="3"/>
  <c r="P9" i="3"/>
  <c r="O8" i="3"/>
  <c r="P27" i="3"/>
  <c r="O24" i="3"/>
  <c r="O26" i="3"/>
  <c r="U39" i="3" l="1"/>
  <c r="T38" i="3"/>
  <c r="T44" i="3"/>
  <c r="U45" i="3"/>
  <c r="U68" i="3"/>
  <c r="V69" i="3"/>
  <c r="V51" i="3"/>
  <c r="U50" i="3"/>
  <c r="T56" i="3"/>
  <c r="U57" i="3"/>
  <c r="U62" i="3"/>
  <c r="V63" i="3"/>
  <c r="U74" i="3"/>
  <c r="V75" i="3"/>
  <c r="Q27" i="3"/>
  <c r="P24" i="3"/>
  <c r="P26" i="3"/>
  <c r="Q9" i="3"/>
  <c r="P8" i="3"/>
  <c r="Q33" i="3"/>
  <c r="P30" i="3"/>
  <c r="P32" i="3"/>
  <c r="V45" i="3" l="1"/>
  <c r="U44" i="3"/>
  <c r="V74" i="3"/>
  <c r="W75" i="3"/>
  <c r="V50" i="3"/>
  <c r="W51" i="3"/>
  <c r="U38" i="3"/>
  <c r="V39" i="3"/>
  <c r="W63" i="3"/>
  <c r="V62" i="3"/>
  <c r="V68" i="3"/>
  <c r="W69" i="3"/>
  <c r="U56" i="3"/>
  <c r="V57" i="3"/>
  <c r="R9" i="3"/>
  <c r="Q8" i="3"/>
  <c r="R33" i="3"/>
  <c r="Q30" i="3"/>
  <c r="Q32" i="3"/>
  <c r="R27" i="3"/>
  <c r="Q24" i="3"/>
  <c r="Q26" i="3"/>
  <c r="W62" i="3" l="1"/>
  <c r="X63" i="3"/>
  <c r="W57" i="3"/>
  <c r="V56" i="3"/>
  <c r="W39" i="3"/>
  <c r="V38" i="3"/>
  <c r="W45" i="3"/>
  <c r="V44" i="3"/>
  <c r="W68" i="3"/>
  <c r="X69" i="3"/>
  <c r="X51" i="3"/>
  <c r="W50" i="3"/>
  <c r="W74" i="3"/>
  <c r="X75" i="3"/>
  <c r="S27" i="3"/>
  <c r="R24" i="3"/>
  <c r="R26" i="3"/>
  <c r="S9" i="3"/>
  <c r="R8" i="3"/>
  <c r="S33" i="3"/>
  <c r="R30" i="3"/>
  <c r="R32" i="3"/>
  <c r="X57" i="3" l="1"/>
  <c r="W56" i="3"/>
  <c r="X74" i="3"/>
  <c r="Y75" i="3"/>
  <c r="Y63" i="3"/>
  <c r="X62" i="3"/>
  <c r="W44" i="3"/>
  <c r="X45" i="3"/>
  <c r="Y51" i="3"/>
  <c r="X50" i="3"/>
  <c r="X39" i="3"/>
  <c r="W38" i="3"/>
  <c r="X68" i="3"/>
  <c r="Y69" i="3"/>
  <c r="T33" i="3"/>
  <c r="S30" i="3"/>
  <c r="S32" i="3"/>
  <c r="T9" i="3"/>
  <c r="S8" i="3"/>
  <c r="T27" i="3"/>
  <c r="S24" i="3"/>
  <c r="S26" i="3"/>
  <c r="Z51" i="3" l="1"/>
  <c r="Y50" i="3"/>
  <c r="Z69" i="3"/>
  <c r="Y68" i="3"/>
  <c r="X44" i="3"/>
  <c r="Y45" i="3"/>
  <c r="Y57" i="3"/>
  <c r="X56" i="3"/>
  <c r="Y39" i="3"/>
  <c r="X38" i="3"/>
  <c r="Z63" i="3"/>
  <c r="Y62" i="3"/>
  <c r="Z75" i="3"/>
  <c r="Y74" i="3"/>
  <c r="U27" i="3"/>
  <c r="T24" i="3"/>
  <c r="T26" i="3"/>
  <c r="U33" i="3"/>
  <c r="T30" i="3"/>
  <c r="T32" i="3"/>
  <c r="U9" i="3"/>
  <c r="T8" i="3"/>
  <c r="Y38" i="3" l="1"/>
  <c r="Z39" i="3"/>
  <c r="AA69" i="3"/>
  <c r="AA68" i="3" s="1"/>
  <c r="Z68" i="3"/>
  <c r="AA75" i="3"/>
  <c r="AB75" i="3" s="1"/>
  <c r="AB74" i="3" s="1"/>
  <c r="Z74" i="3"/>
  <c r="Y56" i="3"/>
  <c r="Z57" i="3"/>
  <c r="Z50" i="3"/>
  <c r="AA51" i="3"/>
  <c r="AA50" i="3" s="1"/>
  <c r="Y44" i="3"/>
  <c r="Z45" i="3"/>
  <c r="AA63" i="3"/>
  <c r="AA62" i="3" s="1"/>
  <c r="Z62" i="3"/>
  <c r="V33" i="3"/>
  <c r="U30" i="3"/>
  <c r="U32" i="3"/>
  <c r="V9" i="3"/>
  <c r="U8" i="3"/>
  <c r="V27" i="3"/>
  <c r="U24" i="3"/>
  <c r="U26" i="3"/>
  <c r="Z56" i="3" l="1"/>
  <c r="AA57" i="3"/>
  <c r="AA56" i="3" s="1"/>
  <c r="Z38" i="3"/>
  <c r="AA39" i="3"/>
  <c r="AA38" i="3" s="1"/>
  <c r="Z44" i="3"/>
  <c r="AA45" i="3"/>
  <c r="AB45" i="3" s="1"/>
  <c r="AB44" i="3" s="1"/>
  <c r="AA74" i="3"/>
  <c r="W27" i="3"/>
  <c r="V24" i="3"/>
  <c r="V26" i="3"/>
  <c r="W9" i="3"/>
  <c r="V8" i="3"/>
  <c r="W33" i="3"/>
  <c r="V30" i="3"/>
  <c r="V32" i="3"/>
  <c r="AA44" i="3" l="1"/>
  <c r="X9" i="3"/>
  <c r="W8" i="3"/>
  <c r="X33" i="3"/>
  <c r="W30" i="3"/>
  <c r="W32" i="3"/>
  <c r="X27" i="3"/>
  <c r="W24" i="3"/>
  <c r="W26" i="3"/>
  <c r="Y27" i="3" l="1"/>
  <c r="X24" i="3"/>
  <c r="X26" i="3"/>
  <c r="Y9" i="3"/>
  <c r="X8" i="3"/>
  <c r="Y33" i="3"/>
  <c r="X30" i="3"/>
  <c r="X32" i="3"/>
  <c r="Z27" i="3" l="1"/>
  <c r="Y24" i="3"/>
  <c r="Y26" i="3"/>
  <c r="Z33" i="3"/>
  <c r="Y30" i="3"/>
  <c r="Y32" i="3"/>
  <c r="Z9" i="3"/>
  <c r="Y8" i="3"/>
  <c r="AA9" i="3" l="1"/>
  <c r="Z8" i="3"/>
  <c r="AA27" i="3"/>
  <c r="Z24" i="3"/>
  <c r="Z26" i="3"/>
  <c r="AA33" i="3"/>
  <c r="Z30" i="3"/>
  <c r="Z32" i="3"/>
  <c r="AA26" i="3" l="1"/>
  <c r="AA24" i="3"/>
  <c r="AA32" i="3"/>
  <c r="AA30" i="3"/>
  <c r="AA8" i="3"/>
</calcChain>
</file>

<file path=xl/sharedStrings.xml><?xml version="1.0" encoding="utf-8"?>
<sst xmlns="http://schemas.openxmlformats.org/spreadsheetml/2006/main" count="95" uniqueCount="36">
  <si>
    <t>Planning</t>
  </si>
  <si>
    <t>Année</t>
  </si>
  <si>
    <t>Sem</t>
  </si>
  <si>
    <t>Jour</t>
  </si>
  <si>
    <t>Charlotte</t>
  </si>
  <si>
    <t>Alex</t>
  </si>
  <si>
    <t>Liza</t>
  </si>
  <si>
    <t>Mélanie</t>
  </si>
  <si>
    <t>Total Congés sur l'année</t>
  </si>
  <si>
    <t>Total Maladie sur l'année</t>
  </si>
  <si>
    <t>CP</t>
  </si>
  <si>
    <t>JUIN</t>
  </si>
  <si>
    <t>JUILLET</t>
  </si>
  <si>
    <t>AOUT</t>
  </si>
  <si>
    <t>SEPTEMBRE</t>
  </si>
  <si>
    <t>NOVEMBRE</t>
  </si>
  <si>
    <t>OCTOBRE</t>
  </si>
  <si>
    <t>DECEMBRE</t>
  </si>
  <si>
    <t>JANVIER</t>
  </si>
  <si>
    <t>FEVRIER</t>
  </si>
  <si>
    <t>MARS</t>
  </si>
  <si>
    <t>AVRIL</t>
  </si>
  <si>
    <t>MAI</t>
  </si>
  <si>
    <t>M</t>
  </si>
  <si>
    <t>Pâques</t>
  </si>
  <si>
    <t>Feriés</t>
  </si>
  <si>
    <t>Maladie</t>
  </si>
  <si>
    <t>Vscolaire</t>
  </si>
  <si>
    <t>Jeanne</t>
  </si>
  <si>
    <t>Total des kilomètres parcourus</t>
  </si>
  <si>
    <t>Total du montant des repas</t>
  </si>
  <si>
    <t>Nombres</t>
  </si>
  <si>
    <t>Prix</t>
  </si>
  <si>
    <t>Total</t>
  </si>
  <si>
    <t>Km</t>
  </si>
  <si>
    <t>Tableau KM &amp;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</si>
</sst>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ddd\ dd\ mmmm"/>
    <numFmt numFmtId="165" formatCode="ddd\ dd"/>
    <numFmt numFmtId="166" formatCode="[$-F800]dddd\,\ mmmm\ dd\,\ yyyy"/>
    <numFmt numFmtId="167" formatCode="#,##0.00\ &quot;€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rgb="FFFFC000"/>
      <name val="Century Gothic"/>
      <family val="2"/>
    </font>
    <font>
      <sz val="16"/>
      <color theme="0"/>
      <name val="Century Gothic"/>
      <family val="2"/>
    </font>
    <font>
      <sz val="11"/>
      <color theme="0"/>
      <name val="Century Gothic"/>
      <family val="2"/>
    </font>
    <font>
      <b/>
      <sz val="11"/>
      <color theme="0"/>
      <name val="Century Gothic"/>
      <family val="2"/>
    </font>
    <font>
      <sz val="10"/>
      <color theme="1"/>
      <name val="Century Gothic"/>
      <family val="2"/>
    </font>
    <font>
      <b/>
      <sz val="12"/>
      <color theme="9"/>
      <name val="Century Gothic"/>
      <family val="2"/>
    </font>
    <font>
      <b/>
      <sz val="12"/>
      <color rgb="FFFFC000"/>
      <name val="Century Gothic"/>
      <family val="2"/>
    </font>
    <font>
      <b/>
      <sz val="11"/>
      <color rgb="FFFF0000"/>
      <name val="Century Gothic"/>
      <family val="2"/>
    </font>
    <font>
      <b/>
      <sz val="18"/>
      <color theme="0"/>
      <name val="Century Gothic"/>
      <family val="2"/>
    </font>
    <font>
      <sz val="9"/>
      <color theme="1"/>
      <name val="Century Gothic"/>
      <family val="2"/>
    </font>
    <font>
      <sz val="8"/>
      <name val="Calibri"/>
      <family val="2"/>
      <scheme val="minor"/>
    </font>
    <font>
      <sz val="8"/>
      <color theme="1"/>
      <name val="Century Gothic"/>
      <family val="2"/>
    </font>
    <font>
      <b/>
      <sz val="10"/>
      <color theme="1"/>
      <name val="Century Gothic"/>
      <family val="2"/>
    </font>
    <font>
      <b/>
      <sz val="9"/>
      <color theme="1"/>
      <name val="Century Gothic"/>
      <family val="2"/>
    </font>
    <font>
      <b/>
      <sz val="12"/>
      <color rgb="FFC00000"/>
      <name val="Century Gothic"/>
      <family val="2"/>
    </font>
    <font>
      <b/>
      <sz val="11"/>
      <color theme="4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rgb="FFC00000"/>
      <name val="Century Gothic"/>
      <family val="2"/>
    </font>
    <font>
      <b/>
      <sz val="11"/>
      <color theme="1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 tint="-0.499984740745262"/>
      </left>
      <right style="medium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dotted">
        <color theme="0" tint="-0.499984740745262"/>
      </top>
      <bottom style="hair">
        <color indexed="64"/>
      </bottom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dotted">
        <color theme="0" tint="-0.499984740745262"/>
      </bottom>
      <diagonal/>
    </border>
    <border>
      <left style="medium">
        <color theme="0" tint="-0.499984740745262"/>
      </left>
      <right style="medium">
        <color theme="0" tint="-0.34998626667073579"/>
      </right>
      <top/>
      <bottom style="dotted">
        <color theme="0" tint="-0.499984740745262"/>
      </bottom>
      <diagonal/>
    </border>
    <border>
      <left style="medium">
        <color theme="0"/>
      </left>
      <right style="medium">
        <color theme="0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dotted">
        <color auto="1"/>
      </bottom>
      <diagonal/>
    </border>
    <border>
      <left style="medium">
        <color theme="1" tint="0.24994659260841701"/>
      </left>
      <right style="medium">
        <color theme="1" tint="0.24994659260841701"/>
      </right>
      <top style="dotted">
        <color auto="1"/>
      </top>
      <bottom style="dotted">
        <color auto="1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theme="1" tint="0.34998626667073579"/>
      </top>
      <bottom/>
      <diagonal/>
    </border>
    <border>
      <left/>
      <right/>
      <top style="thin">
        <color theme="1" tint="0.249977111117893"/>
      </top>
      <bottom style="thin">
        <color theme="1" tint="0.249977111117893"/>
      </bottom>
      <diagonal/>
    </border>
  </borders>
  <cellStyleXfs count="2">
    <xf numFmtId="0" fontId="0" fillId="0" borderId="0"/>
    <xf numFmtId="44" fontId="22" fillId="0" borderId="0" applyFont="0" applyFill="0" applyBorder="0" applyAlignment="0" applyProtection="0"/>
  </cellStyleXfs>
  <cellXfs count="96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164" fontId="1" fillId="2" borderId="0" xfId="0" applyNumberFormat="1" applyFont="1" applyFill="1"/>
    <xf numFmtId="0" fontId="8" fillId="2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164" fontId="1" fillId="2" borderId="3" xfId="0" applyNumberFormat="1" applyFont="1" applyFill="1" applyBorder="1"/>
    <xf numFmtId="164" fontId="1" fillId="2" borderId="4" xfId="0" applyNumberFormat="1" applyFont="1" applyFill="1" applyBorder="1"/>
    <xf numFmtId="0" fontId="1" fillId="2" borderId="5" xfId="0" applyFont="1" applyFill="1" applyBorder="1"/>
    <xf numFmtId="164" fontId="6" fillId="2" borderId="7" xfId="0" applyNumberFormat="1" applyFont="1" applyFill="1" applyBorder="1" applyAlignment="1"/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165" fontId="11" fillId="2" borderId="0" xfId="0" applyNumberFormat="1" applyFont="1" applyFill="1" applyAlignment="1">
      <alignment vertical="center"/>
    </xf>
    <xf numFmtId="0" fontId="13" fillId="2" borderId="11" xfId="0" applyFont="1" applyFill="1" applyBorder="1" applyAlignment="1">
      <alignment horizontal="right" vertical="center"/>
    </xf>
    <xf numFmtId="0" fontId="13" fillId="2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/>
    </xf>
    <xf numFmtId="165" fontId="14" fillId="2" borderId="12" xfId="0" applyNumberFormat="1" applyFont="1" applyFill="1" applyBorder="1" applyAlignment="1">
      <alignment horizontal="center" vertical="center"/>
    </xf>
    <xf numFmtId="165" fontId="15" fillId="2" borderId="12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4" fillId="2" borderId="0" xfId="0" applyFont="1" applyFill="1" applyAlignment="1">
      <alignment vertical="center"/>
    </xf>
    <xf numFmtId="0" fontId="8" fillId="9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" fillId="2" borderId="0" xfId="0" applyFont="1" applyFill="1" applyBorder="1"/>
    <xf numFmtId="164" fontId="1" fillId="2" borderId="0" xfId="0" applyNumberFormat="1" applyFont="1" applyFill="1" applyBorder="1"/>
    <xf numFmtId="0" fontId="17" fillId="10" borderId="18" xfId="0" applyFont="1" applyFill="1" applyBorder="1"/>
    <xf numFmtId="166" fontId="0" fillId="0" borderId="19" xfId="0" applyNumberFormat="1" applyBorder="1"/>
    <xf numFmtId="166" fontId="18" fillId="6" borderId="19" xfId="0" applyNumberFormat="1" applyFont="1" applyFill="1" applyBorder="1"/>
    <xf numFmtId="166" fontId="18" fillId="6" borderId="20" xfId="0" applyNumberFormat="1" applyFont="1" applyFill="1" applyBorder="1"/>
    <xf numFmtId="0" fontId="1" fillId="11" borderId="0" xfId="0" applyFont="1" applyFill="1"/>
    <xf numFmtId="165" fontId="15" fillId="11" borderId="12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49" fontId="1" fillId="11" borderId="12" xfId="0" applyNumberFormat="1" applyFont="1" applyFill="1" applyBorder="1" applyAlignment="1">
      <alignment horizontal="center" vertical="center"/>
    </xf>
    <xf numFmtId="165" fontId="15" fillId="0" borderId="12" xfId="0" applyNumberFormat="1" applyFont="1" applyFill="1" applyBorder="1" applyAlignment="1">
      <alignment horizontal="center" vertical="center"/>
    </xf>
    <xf numFmtId="165" fontId="15" fillId="12" borderId="12" xfId="0" applyNumberFormat="1" applyFont="1" applyFill="1" applyBorder="1" applyAlignment="1">
      <alignment horizontal="center" vertical="center"/>
    </xf>
    <xf numFmtId="165" fontId="14" fillId="12" borderId="12" xfId="0" applyNumberFormat="1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11" fillId="2" borderId="0" xfId="0" applyFont="1" applyFill="1" applyBorder="1"/>
    <xf numFmtId="0" fontId="19" fillId="13" borderId="0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 vertical="center"/>
    </xf>
    <xf numFmtId="0" fontId="21" fillId="1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1" fillId="7" borderId="22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167" fontId="1" fillId="2" borderId="14" xfId="1" applyNumberFormat="1" applyFont="1" applyFill="1" applyBorder="1" applyAlignment="1">
      <alignment horizontal="center"/>
    </xf>
    <xf numFmtId="167" fontId="1" fillId="2" borderId="15" xfId="1" applyNumberFormat="1" applyFont="1" applyFill="1" applyBorder="1" applyAlignment="1">
      <alignment horizontal="center"/>
    </xf>
    <xf numFmtId="167" fontId="20" fillId="2" borderId="17" xfId="0" applyNumberFormat="1" applyFont="1" applyFill="1" applyBorder="1" applyAlignment="1">
      <alignment horizontal="center"/>
    </xf>
    <xf numFmtId="167" fontId="20" fillId="2" borderId="22" xfId="0" applyNumberFormat="1" applyFont="1" applyFill="1" applyBorder="1" applyAlignment="1">
      <alignment horizontal="center"/>
    </xf>
    <xf numFmtId="167" fontId="20" fillId="2" borderId="16" xfId="0" applyNumberFormat="1" applyFont="1" applyFill="1" applyBorder="1" applyAlignment="1">
      <alignment horizontal="center"/>
    </xf>
    <xf numFmtId="0" fontId="1" fillId="2" borderId="13" xfId="0" applyNumberFormat="1" applyFont="1" applyFill="1" applyBorder="1" applyAlignment="1">
      <alignment horizontal="center"/>
    </xf>
    <xf numFmtId="0" fontId="1" fillId="2" borderId="15" xfId="0" applyNumberFormat="1" applyFont="1" applyFill="1" applyBorder="1" applyAlignment="1">
      <alignment horizontal="center"/>
    </xf>
    <xf numFmtId="167" fontId="1" fillId="2" borderId="13" xfId="0" applyNumberFormat="1" applyFont="1" applyFill="1" applyBorder="1" applyAlignment="1">
      <alignment horizontal="center"/>
    </xf>
    <xf numFmtId="167" fontId="1" fillId="2" borderId="15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2" borderId="0" xfId="0" applyNumberFormat="1" applyFont="1" applyFill="1" applyBorder="1" applyAlignment="1"/>
    <xf numFmtId="0" fontId="13" fillId="2" borderId="0" xfId="0" applyFont="1" applyFill="1"/>
    <xf numFmtId="0" fontId="13" fillId="2" borderId="0" xfId="0" applyNumberFormat="1" applyFont="1" applyFill="1" applyBorder="1" applyAlignment="1"/>
    <xf numFmtId="0" fontId="13" fillId="2" borderId="0" xfId="0" applyFont="1" applyFill="1" applyAlignment="1"/>
    <xf numFmtId="0" fontId="13" fillId="2" borderId="0" xfId="0" applyFont="1" applyFill="1" applyAlignment="1">
      <alignment horizontal="left"/>
    </xf>
    <xf numFmtId="0" fontId="1" fillId="2" borderId="0" xfId="0" applyNumberFormat="1" applyFont="1" applyFill="1"/>
  </cellXfs>
  <cellStyles count="2">
    <cellStyle name="Monétaire" xfId="1" builtinId="4"/>
    <cellStyle name="Normal" xfId="0" builtinId="0"/>
  </cellStyles>
  <dxfs count="39">
    <dxf>
      <fill>
        <patternFill>
          <bgColor theme="7"/>
        </patternFill>
      </fill>
    </dxf>
    <dxf>
      <fill>
        <patternFill>
          <bgColor rgb="FFFF7D7D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</dxfs>
  <tableStyles count="1" defaultTableStyle="TableStyleMedium2" defaultPivotStyle="PivotStyleLight16">
    <tableStyle name="planning" pivot="0" count="0" xr9:uid="{18857C5B-83A9-4195-9765-64CDD09EF86C}"/>
  </tableStyles>
  <colors>
    <mruColors>
      <color rgb="FFFF99CC"/>
      <color rgb="FFA469D1"/>
      <color rgb="FF72D6EA"/>
      <color rgb="FF5BD4FF"/>
      <color rgb="FF6AC3D8"/>
      <color rgb="FFB889DB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5CDF-5471-40DB-A575-AA4774AA712F}">
  <sheetPr>
    <tabColor theme="5"/>
  </sheetPr>
  <dimension ref="A1:AF76"/>
  <sheetViews>
    <sheetView tabSelected="1" zoomScale="90" zoomScaleNormal="90" workbookViewId="0">
      <pane ySplit="6" topLeftCell="A7" activePane="bottomLeft" state="frozen"/>
      <selection pane="bottomLeft" activeCell="H20" sqref="H20"/>
    </sheetView>
  </sheetViews>
  <sheetFormatPr baseColWidth="10" defaultRowHeight="13.8" x14ac:dyDescent="0.25"/>
  <cols>
    <col min="1" max="1" width="10.6640625" style="3" customWidth="1"/>
    <col min="2" max="25" width="7.5546875" style="1" customWidth="1"/>
    <col min="26" max="26" width="7.21875" style="1" customWidth="1"/>
    <col min="27" max="27" width="7.6640625" style="1" customWidth="1"/>
    <col min="28" max="28" width="8.6640625" style="1" customWidth="1"/>
    <col min="29" max="29" width="9.33203125" style="1" customWidth="1"/>
    <col min="30" max="32" width="6.44140625" style="1" customWidth="1"/>
    <col min="33" max="16384" width="11.5546875" style="1"/>
  </cols>
  <sheetData>
    <row r="1" spans="1:32" ht="13.8" customHeight="1" x14ac:dyDescent="0.25">
      <c r="A1" s="88" t="s">
        <v>35</v>
      </c>
      <c r="B1" s="88"/>
      <c r="C1" s="88"/>
      <c r="D1" s="88"/>
      <c r="E1" s="88"/>
      <c r="F1" s="88"/>
      <c r="H1" s="70" t="s">
        <v>29</v>
      </c>
      <c r="I1" s="70"/>
      <c r="J1" s="70"/>
      <c r="K1" s="70"/>
      <c r="L1" s="70"/>
      <c r="M1" s="70"/>
      <c r="N1" s="70"/>
      <c r="O1" s="70"/>
      <c r="P1" s="43"/>
      <c r="Q1" s="70" t="s">
        <v>30</v>
      </c>
      <c r="R1" s="70"/>
      <c r="S1" s="70"/>
      <c r="T1" s="70"/>
      <c r="U1" s="70"/>
      <c r="V1" s="70"/>
      <c r="W1" s="70"/>
      <c r="X1" s="70"/>
      <c r="Z1" s="69"/>
      <c r="AA1" s="69"/>
      <c r="AB1" s="69"/>
      <c r="AC1" s="69"/>
      <c r="AD1" s="69"/>
      <c r="AE1" s="69"/>
      <c r="AF1" s="69"/>
    </row>
    <row r="2" spans="1:32" ht="13.8" customHeight="1" x14ac:dyDescent="0.25">
      <c r="A2" s="88"/>
      <c r="B2" s="88"/>
      <c r="C2" s="88"/>
      <c r="D2" s="88"/>
      <c r="E2" s="88"/>
      <c r="F2" s="88"/>
      <c r="H2" s="71"/>
      <c r="I2" s="71"/>
      <c r="J2" s="71"/>
      <c r="K2" s="71"/>
      <c r="L2" s="71"/>
      <c r="M2" s="71"/>
      <c r="N2" s="71"/>
      <c r="O2" s="71"/>
      <c r="P2" s="43"/>
      <c r="Q2" s="71"/>
      <c r="R2" s="71"/>
      <c r="S2" s="71"/>
      <c r="T2" s="71"/>
      <c r="U2" s="71"/>
      <c r="V2" s="71"/>
      <c r="W2" s="71"/>
      <c r="X2" s="71"/>
      <c r="Z2" s="69"/>
      <c r="AA2" s="69"/>
      <c r="AB2" s="69"/>
      <c r="AC2" s="69"/>
      <c r="AD2" s="69"/>
      <c r="AE2" s="69"/>
      <c r="AF2" s="69"/>
    </row>
    <row r="3" spans="1:32" x14ac:dyDescent="0.25">
      <c r="H3" s="72" t="s">
        <v>34</v>
      </c>
      <c r="I3" s="73"/>
      <c r="J3" s="74" t="s">
        <v>32</v>
      </c>
      <c r="K3" s="75"/>
      <c r="L3" s="76" t="s">
        <v>33</v>
      </c>
      <c r="M3" s="77"/>
      <c r="N3" s="77"/>
      <c r="O3" s="78"/>
      <c r="P3" s="42"/>
      <c r="Q3" s="72" t="s">
        <v>31</v>
      </c>
      <c r="R3" s="73"/>
      <c r="S3" s="74" t="s">
        <v>32</v>
      </c>
      <c r="T3" s="75"/>
      <c r="U3" s="76" t="s">
        <v>33</v>
      </c>
      <c r="V3" s="77"/>
      <c r="W3" s="77"/>
      <c r="X3" s="78"/>
      <c r="Z3" s="68"/>
      <c r="AA3" s="68"/>
      <c r="AB3" s="66"/>
      <c r="AC3" s="68"/>
      <c r="AD3" s="68"/>
      <c r="AE3" s="68"/>
      <c r="AF3" s="68"/>
    </row>
    <row r="4" spans="1:32" ht="15" x14ac:dyDescent="0.25">
      <c r="A4" s="10" t="s">
        <v>1</v>
      </c>
      <c r="B4" s="44">
        <v>2022</v>
      </c>
      <c r="D4" s="52" t="s">
        <v>25</v>
      </c>
      <c r="E4" s="65" t="s">
        <v>27</v>
      </c>
      <c r="F4" s="32"/>
      <c r="G4" s="2"/>
      <c r="H4" s="84">
        <f>SUM(Q4*69)</f>
        <v>0</v>
      </c>
      <c r="I4" s="85"/>
      <c r="J4" s="86"/>
      <c r="K4" s="87"/>
      <c r="L4" s="81">
        <f>SUM(H4*J4)</f>
        <v>0</v>
      </c>
      <c r="M4" s="82"/>
      <c r="N4" s="82"/>
      <c r="O4" s="83"/>
      <c r="P4" s="40"/>
      <c r="Q4" s="84">
        <f>SUM(AC10:AC76)</f>
        <v>0</v>
      </c>
      <c r="R4" s="85"/>
      <c r="S4" s="79">
        <v>4.95</v>
      </c>
      <c r="T4" s="80"/>
      <c r="U4" s="81">
        <f>SUM(Q4*S4)</f>
        <v>0</v>
      </c>
      <c r="V4" s="82"/>
      <c r="W4" s="82"/>
      <c r="X4" s="83"/>
      <c r="Y4" s="91"/>
      <c r="Z4" s="92"/>
      <c r="AA4" s="90"/>
      <c r="AB4" s="66"/>
      <c r="AC4" s="68"/>
      <c r="AD4" s="68"/>
      <c r="AE4" s="68"/>
      <c r="AF4" s="68"/>
    </row>
    <row r="5" spans="1:32" ht="14.4" x14ac:dyDescent="0.3">
      <c r="A5" s="46"/>
      <c r="B5" s="46"/>
      <c r="C5" s="46"/>
      <c r="D5" s="63" t="s">
        <v>23</v>
      </c>
      <c r="E5" s="62" t="s">
        <v>26</v>
      </c>
      <c r="F5" s="46"/>
      <c r="G5" s="46"/>
      <c r="Y5" s="93"/>
      <c r="Z5" s="93"/>
      <c r="AA5" s="93"/>
    </row>
    <row r="6" spans="1:32" x14ac:dyDescent="0.25">
      <c r="A6" s="41"/>
      <c r="B6" s="47"/>
      <c r="C6" s="46"/>
      <c r="D6" s="46"/>
      <c r="E6" s="46"/>
      <c r="F6" s="46"/>
      <c r="G6" s="46"/>
      <c r="K6" s="95"/>
      <c r="Y6" s="94"/>
      <c r="Z6" s="91"/>
    </row>
    <row r="7" spans="1:32" ht="24" thickBot="1" x14ac:dyDescent="0.45">
      <c r="A7" s="67" t="s">
        <v>18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</row>
    <row r="8" spans="1:32" x14ac:dyDescent="0.25">
      <c r="A8" s="34" t="s">
        <v>2</v>
      </c>
      <c r="B8" s="64">
        <f>WEEKNUM(B22,21)</f>
        <v>52</v>
      </c>
      <c r="C8" s="35">
        <f>WEEKNUM(C9,21)</f>
        <v>1</v>
      </c>
      <c r="D8" s="35">
        <f t="shared" ref="D8:AA8" si="0">WEEKNUM(D9,21)</f>
        <v>1</v>
      </c>
      <c r="E8" s="35">
        <f t="shared" si="0"/>
        <v>1</v>
      </c>
      <c r="F8" s="35">
        <f t="shared" si="0"/>
        <v>1</v>
      </c>
      <c r="G8" s="35">
        <f t="shared" si="0"/>
        <v>1</v>
      </c>
      <c r="H8" s="35">
        <f t="shared" si="0"/>
        <v>1</v>
      </c>
      <c r="I8" s="35">
        <f t="shared" si="0"/>
        <v>2</v>
      </c>
      <c r="J8" s="35">
        <f t="shared" si="0"/>
        <v>2</v>
      </c>
      <c r="K8" s="35">
        <f t="shared" si="0"/>
        <v>2</v>
      </c>
      <c r="L8" s="35">
        <f t="shared" si="0"/>
        <v>2</v>
      </c>
      <c r="M8" s="35">
        <f t="shared" si="0"/>
        <v>2</v>
      </c>
      <c r="N8" s="35">
        <f t="shared" si="0"/>
        <v>2</v>
      </c>
      <c r="O8" s="35">
        <f t="shared" si="0"/>
        <v>3</v>
      </c>
      <c r="P8" s="35">
        <f t="shared" si="0"/>
        <v>3</v>
      </c>
      <c r="Q8" s="35">
        <f t="shared" si="0"/>
        <v>3</v>
      </c>
      <c r="R8" s="35">
        <f t="shared" si="0"/>
        <v>3</v>
      </c>
      <c r="S8" s="35">
        <f t="shared" si="0"/>
        <v>3</v>
      </c>
      <c r="T8" s="35">
        <f t="shared" si="0"/>
        <v>3</v>
      </c>
      <c r="U8" s="35">
        <f t="shared" si="0"/>
        <v>4</v>
      </c>
      <c r="V8" s="35">
        <f t="shared" si="0"/>
        <v>4</v>
      </c>
      <c r="W8" s="35">
        <f t="shared" si="0"/>
        <v>4</v>
      </c>
      <c r="X8" s="35">
        <f t="shared" si="0"/>
        <v>4</v>
      </c>
      <c r="Y8" s="35">
        <f t="shared" si="0"/>
        <v>4</v>
      </c>
      <c r="Z8" s="35">
        <f t="shared" si="0"/>
        <v>4</v>
      </c>
      <c r="AA8" s="35">
        <f t="shared" si="0"/>
        <v>5</v>
      </c>
    </row>
    <row r="9" spans="1:32" x14ac:dyDescent="0.25">
      <c r="A9" s="39" t="s">
        <v>3</v>
      </c>
      <c r="B9" s="53">
        <f>IF(WEEKDAY(DATE($B$4,1,1),2)=7,DATE($B$4,1,1)+1,DATE($B$4,1,1))</f>
        <v>44562</v>
      </c>
      <c r="C9" s="38">
        <f>IF(WEEKDAY(B9,2)=6,B9+2,B9+1)</f>
        <v>44564</v>
      </c>
      <c r="D9" s="38">
        <f>IF(WEEKDAY(C9,2)=6,C9+2,C9+1)</f>
        <v>44565</v>
      </c>
      <c r="E9" s="38">
        <f t="shared" ref="E9:AA9" si="1">IF(WEEKDAY(D9,2)=6,D9+2,D9+1)</f>
        <v>44566</v>
      </c>
      <c r="F9" s="38">
        <f t="shared" si="1"/>
        <v>44567</v>
      </c>
      <c r="G9" s="38">
        <f t="shared" si="1"/>
        <v>44568</v>
      </c>
      <c r="H9" s="38">
        <f t="shared" si="1"/>
        <v>44569</v>
      </c>
      <c r="I9" s="38">
        <f t="shared" si="1"/>
        <v>44571</v>
      </c>
      <c r="J9" s="38">
        <f t="shared" si="1"/>
        <v>44572</v>
      </c>
      <c r="K9" s="38">
        <f t="shared" si="1"/>
        <v>44573</v>
      </c>
      <c r="L9" s="38">
        <f t="shared" si="1"/>
        <v>44574</v>
      </c>
      <c r="M9" s="38">
        <f t="shared" si="1"/>
        <v>44575</v>
      </c>
      <c r="N9" s="38">
        <f t="shared" si="1"/>
        <v>44576</v>
      </c>
      <c r="O9" s="38">
        <f t="shared" si="1"/>
        <v>44578</v>
      </c>
      <c r="P9" s="38">
        <f t="shared" si="1"/>
        <v>44579</v>
      </c>
      <c r="Q9" s="38">
        <f t="shared" si="1"/>
        <v>44580</v>
      </c>
      <c r="R9" s="38">
        <f t="shared" si="1"/>
        <v>44581</v>
      </c>
      <c r="S9" s="38">
        <f t="shared" si="1"/>
        <v>44582</v>
      </c>
      <c r="T9" s="38">
        <f t="shared" si="1"/>
        <v>44583</v>
      </c>
      <c r="U9" s="38">
        <f t="shared" si="1"/>
        <v>44585</v>
      </c>
      <c r="V9" s="38">
        <f t="shared" si="1"/>
        <v>44586</v>
      </c>
      <c r="W9" s="38">
        <f t="shared" si="1"/>
        <v>44587</v>
      </c>
      <c r="X9" s="38">
        <f t="shared" si="1"/>
        <v>44588</v>
      </c>
      <c r="Y9" s="38">
        <f t="shared" si="1"/>
        <v>44589</v>
      </c>
      <c r="Z9" s="38">
        <f t="shared" si="1"/>
        <v>44590</v>
      </c>
      <c r="AA9" s="38">
        <f t="shared" si="1"/>
        <v>44592</v>
      </c>
    </row>
    <row r="10" spans="1:32" x14ac:dyDescent="0.25">
      <c r="A10" s="36" t="s">
        <v>28</v>
      </c>
      <c r="B10" s="55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C10" s="1">
        <f>COUNTIF(B10:AA10,"x")</f>
        <v>0</v>
      </c>
    </row>
    <row r="11" spans="1:32" ht="15" x14ac:dyDescent="0.25">
      <c r="B11" s="45" t="str">
        <f t="shared" ref="B11:AA11" si="2">IF(COUNTIF(B10:B10,"CP")&gt;=2,"X","")</f>
        <v/>
      </c>
      <c r="C11" s="45" t="str">
        <f t="shared" si="2"/>
        <v/>
      </c>
      <c r="D11" s="45" t="str">
        <f t="shared" si="2"/>
        <v/>
      </c>
      <c r="E11" s="45" t="str">
        <f t="shared" si="2"/>
        <v/>
      </c>
      <c r="F11" s="45" t="str">
        <f t="shared" si="2"/>
        <v/>
      </c>
      <c r="G11" s="45" t="str">
        <f t="shared" si="2"/>
        <v/>
      </c>
      <c r="H11" s="45" t="str">
        <f t="shared" si="2"/>
        <v/>
      </c>
      <c r="I11" s="45" t="str">
        <f t="shared" si="2"/>
        <v/>
      </c>
      <c r="J11" s="45"/>
      <c r="K11" s="45" t="str">
        <f t="shared" si="2"/>
        <v/>
      </c>
      <c r="L11" s="45" t="str">
        <f t="shared" si="2"/>
        <v/>
      </c>
      <c r="M11" s="45" t="str">
        <f t="shared" si="2"/>
        <v/>
      </c>
      <c r="N11" s="45" t="str">
        <f t="shared" si="2"/>
        <v/>
      </c>
      <c r="O11" s="45" t="str">
        <f t="shared" si="2"/>
        <v/>
      </c>
      <c r="P11" s="45" t="str">
        <f t="shared" si="2"/>
        <v/>
      </c>
      <c r="Q11" s="45" t="str">
        <f t="shared" si="2"/>
        <v/>
      </c>
      <c r="R11" s="45" t="str">
        <f t="shared" si="2"/>
        <v/>
      </c>
      <c r="S11" s="45" t="str">
        <f t="shared" si="2"/>
        <v/>
      </c>
      <c r="T11" s="45" t="str">
        <f t="shared" si="2"/>
        <v/>
      </c>
      <c r="U11" s="45" t="str">
        <f t="shared" si="2"/>
        <v/>
      </c>
      <c r="V11" s="45" t="str">
        <f t="shared" si="2"/>
        <v/>
      </c>
      <c r="W11" s="45" t="str">
        <f t="shared" si="2"/>
        <v/>
      </c>
      <c r="X11" s="45" t="str">
        <f t="shared" si="2"/>
        <v/>
      </c>
      <c r="Y11" s="45" t="str">
        <f t="shared" si="2"/>
        <v/>
      </c>
      <c r="Z11" s="45" t="str">
        <f t="shared" si="2"/>
        <v/>
      </c>
      <c r="AA11" s="45" t="str">
        <f t="shared" si="2"/>
        <v/>
      </c>
    </row>
    <row r="13" spans="1:32" ht="24" thickBot="1" x14ac:dyDescent="0.45">
      <c r="A13" s="67" t="s">
        <v>19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</row>
    <row r="14" spans="1:32" x14ac:dyDescent="0.25">
      <c r="A14" s="34" t="s">
        <v>2</v>
      </c>
      <c r="B14" s="35">
        <f>WEEKNUM(B15,21)</f>
        <v>5</v>
      </c>
      <c r="C14" s="35">
        <f t="shared" ref="C14:Y14" si="3">WEEKNUM(C15,21)</f>
        <v>5</v>
      </c>
      <c r="D14" s="35">
        <f t="shared" si="3"/>
        <v>5</v>
      </c>
      <c r="E14" s="35">
        <f t="shared" si="3"/>
        <v>5</v>
      </c>
      <c r="F14" s="64">
        <f t="shared" si="3"/>
        <v>5</v>
      </c>
      <c r="G14" s="64">
        <f t="shared" si="3"/>
        <v>6</v>
      </c>
      <c r="H14" s="64">
        <f t="shared" si="3"/>
        <v>6</v>
      </c>
      <c r="I14" s="64">
        <f t="shared" si="3"/>
        <v>6</v>
      </c>
      <c r="J14" s="64">
        <f t="shared" si="3"/>
        <v>6</v>
      </c>
      <c r="K14" s="64">
        <f t="shared" si="3"/>
        <v>6</v>
      </c>
      <c r="L14" s="64">
        <f t="shared" si="3"/>
        <v>6</v>
      </c>
      <c r="M14" s="64">
        <f t="shared" si="3"/>
        <v>7</v>
      </c>
      <c r="N14" s="64">
        <f t="shared" si="3"/>
        <v>7</v>
      </c>
      <c r="O14" s="64">
        <f t="shared" si="3"/>
        <v>7</v>
      </c>
      <c r="P14" s="64">
        <f t="shared" si="3"/>
        <v>7</v>
      </c>
      <c r="Q14" s="64">
        <f t="shared" si="3"/>
        <v>7</v>
      </c>
      <c r="R14" s="64">
        <f t="shared" si="3"/>
        <v>7</v>
      </c>
      <c r="S14" s="35">
        <f t="shared" si="3"/>
        <v>8</v>
      </c>
      <c r="T14" s="35">
        <f t="shared" si="3"/>
        <v>8</v>
      </c>
      <c r="U14" s="35">
        <f t="shared" si="3"/>
        <v>8</v>
      </c>
      <c r="V14" s="35">
        <f t="shared" si="3"/>
        <v>8</v>
      </c>
      <c r="W14" s="35">
        <f t="shared" si="3"/>
        <v>8</v>
      </c>
      <c r="X14" s="35">
        <f t="shared" si="3"/>
        <v>8</v>
      </c>
      <c r="Y14" s="35">
        <f t="shared" si="3"/>
        <v>9</v>
      </c>
      <c r="Z14" s="35"/>
      <c r="AA14" s="35"/>
    </row>
    <row r="15" spans="1:32" x14ac:dyDescent="0.25">
      <c r="A15" s="39" t="s">
        <v>3</v>
      </c>
      <c r="B15" s="38">
        <f>IF(WEEKDAY(DATE($B$4,2,1),2)=7,DATE($B$4,2,1)+1,DATE($B$4,2,1))</f>
        <v>44593</v>
      </c>
      <c r="C15" s="38">
        <f>IF(WEEKDAY(B15,2)=6,B15+2,B15+1)</f>
        <v>44594</v>
      </c>
      <c r="D15" s="38">
        <f>IF(WEEKDAY(C15,2)=6,C15+2,C15+1)</f>
        <v>44595</v>
      </c>
      <c r="E15" s="38">
        <f t="shared" ref="E15:Y15" si="4">IF(WEEKDAY(D15,2)=6,D15+2,D15+1)</f>
        <v>44596</v>
      </c>
      <c r="F15" s="38">
        <f t="shared" si="4"/>
        <v>44597</v>
      </c>
      <c r="G15" s="38">
        <f t="shared" si="4"/>
        <v>44599</v>
      </c>
      <c r="H15" s="38">
        <f t="shared" si="4"/>
        <v>44600</v>
      </c>
      <c r="I15" s="38">
        <f t="shared" si="4"/>
        <v>44601</v>
      </c>
      <c r="J15" s="38">
        <f t="shared" si="4"/>
        <v>44602</v>
      </c>
      <c r="K15" s="38">
        <f t="shared" si="4"/>
        <v>44603</v>
      </c>
      <c r="L15" s="38">
        <f t="shared" si="4"/>
        <v>44604</v>
      </c>
      <c r="M15" s="38">
        <f t="shared" si="4"/>
        <v>44606</v>
      </c>
      <c r="N15" s="38">
        <f t="shared" si="4"/>
        <v>44607</v>
      </c>
      <c r="O15" s="38">
        <f t="shared" si="4"/>
        <v>44608</v>
      </c>
      <c r="P15" s="38">
        <f t="shared" si="4"/>
        <v>44609</v>
      </c>
      <c r="Q15" s="38">
        <f t="shared" si="4"/>
        <v>44610</v>
      </c>
      <c r="R15" s="38">
        <f t="shared" si="4"/>
        <v>44611</v>
      </c>
      <c r="S15" s="38">
        <f t="shared" si="4"/>
        <v>44613</v>
      </c>
      <c r="T15" s="38">
        <f t="shared" si="4"/>
        <v>44614</v>
      </c>
      <c r="U15" s="38">
        <f t="shared" si="4"/>
        <v>44615</v>
      </c>
      <c r="V15" s="38">
        <f t="shared" si="4"/>
        <v>44616</v>
      </c>
      <c r="W15" s="38">
        <f t="shared" si="4"/>
        <v>44617</v>
      </c>
      <c r="X15" s="38">
        <f t="shared" si="4"/>
        <v>44618</v>
      </c>
      <c r="Y15" s="38">
        <f t="shared" si="4"/>
        <v>44620</v>
      </c>
      <c r="Z15" s="38"/>
      <c r="AA15" s="38"/>
    </row>
    <row r="16" spans="1:32" x14ac:dyDescent="0.25">
      <c r="A16" s="36" t="s">
        <v>28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C16" s="1">
        <f>COUNTIF(B16:Y16,"x")</f>
        <v>0</v>
      </c>
    </row>
    <row r="17" spans="1:29" ht="15" x14ac:dyDescent="0.25">
      <c r="B17" s="45" t="str">
        <f t="shared" ref="B17:AA17" si="5">IF(COUNTIF(B16:B16,"CP")&gt;=2,"X","")</f>
        <v/>
      </c>
      <c r="C17" s="45" t="str">
        <f t="shared" si="5"/>
        <v/>
      </c>
      <c r="D17" s="45" t="str">
        <f t="shared" si="5"/>
        <v/>
      </c>
      <c r="E17" s="45" t="str">
        <f t="shared" si="5"/>
        <v/>
      </c>
      <c r="F17" s="45" t="str">
        <f t="shared" si="5"/>
        <v/>
      </c>
      <c r="G17" s="45" t="str">
        <f t="shared" si="5"/>
        <v/>
      </c>
      <c r="H17" s="45" t="str">
        <f t="shared" si="5"/>
        <v/>
      </c>
      <c r="I17" s="45" t="str">
        <f t="shared" si="5"/>
        <v/>
      </c>
      <c r="J17" s="45" t="str">
        <f t="shared" si="5"/>
        <v/>
      </c>
      <c r="K17" s="45" t="str">
        <f t="shared" si="5"/>
        <v/>
      </c>
      <c r="L17" s="45" t="str">
        <f t="shared" si="5"/>
        <v/>
      </c>
      <c r="M17" s="45" t="str">
        <f t="shared" si="5"/>
        <v/>
      </c>
      <c r="N17" s="45" t="str">
        <f t="shared" si="5"/>
        <v/>
      </c>
      <c r="O17" s="45" t="str">
        <f t="shared" si="5"/>
        <v/>
      </c>
      <c r="P17" s="45" t="str">
        <f t="shared" si="5"/>
        <v/>
      </c>
      <c r="Q17" s="45" t="str">
        <f t="shared" si="5"/>
        <v/>
      </c>
      <c r="R17" s="45" t="str">
        <f t="shared" si="5"/>
        <v/>
      </c>
      <c r="S17" s="45" t="str">
        <f t="shared" si="5"/>
        <v/>
      </c>
      <c r="T17" s="45" t="str">
        <f t="shared" si="5"/>
        <v/>
      </c>
      <c r="U17" s="45" t="str">
        <f t="shared" si="5"/>
        <v/>
      </c>
      <c r="V17" s="45" t="str">
        <f t="shared" si="5"/>
        <v/>
      </c>
      <c r="W17" s="45" t="str">
        <f t="shared" si="5"/>
        <v/>
      </c>
      <c r="X17" s="45" t="str">
        <f t="shared" si="5"/>
        <v/>
      </c>
      <c r="Y17" s="45" t="str">
        <f t="shared" si="5"/>
        <v/>
      </c>
      <c r="Z17" s="45" t="str">
        <f t="shared" si="5"/>
        <v/>
      </c>
      <c r="AA17" s="45" t="str">
        <f t="shared" si="5"/>
        <v/>
      </c>
    </row>
    <row r="19" spans="1:29" ht="24" thickBot="1" x14ac:dyDescent="0.45">
      <c r="A19" s="67" t="s">
        <v>20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</row>
    <row r="20" spans="1:29" x14ac:dyDescent="0.25">
      <c r="A20" s="34" t="s">
        <v>2</v>
      </c>
      <c r="B20" s="35">
        <f>WEEKNUM(B21,21)</f>
        <v>9</v>
      </c>
      <c r="C20" s="35">
        <f t="shared" ref="C20:AA20" si="6">WEEKNUM(C21,21)</f>
        <v>9</v>
      </c>
      <c r="D20" s="35">
        <f t="shared" si="6"/>
        <v>9</v>
      </c>
      <c r="E20" s="35">
        <f t="shared" si="6"/>
        <v>9</v>
      </c>
      <c r="F20" s="35">
        <f t="shared" si="6"/>
        <v>9</v>
      </c>
      <c r="G20" s="35">
        <f t="shared" si="6"/>
        <v>10</v>
      </c>
      <c r="H20" s="35">
        <f t="shared" si="6"/>
        <v>10</v>
      </c>
      <c r="I20" s="35">
        <f t="shared" si="6"/>
        <v>10</v>
      </c>
      <c r="J20" s="35">
        <f t="shared" si="6"/>
        <v>10</v>
      </c>
      <c r="K20" s="35">
        <f t="shared" si="6"/>
        <v>10</v>
      </c>
      <c r="L20" s="35">
        <f t="shared" si="6"/>
        <v>10</v>
      </c>
      <c r="M20" s="35">
        <f t="shared" si="6"/>
        <v>11</v>
      </c>
      <c r="N20" s="35">
        <f t="shared" si="6"/>
        <v>11</v>
      </c>
      <c r="O20" s="35">
        <f t="shared" si="6"/>
        <v>11</v>
      </c>
      <c r="P20" s="35">
        <f t="shared" si="6"/>
        <v>11</v>
      </c>
      <c r="Q20" s="35">
        <f t="shared" si="6"/>
        <v>11</v>
      </c>
      <c r="R20" s="35">
        <f t="shared" si="6"/>
        <v>11</v>
      </c>
      <c r="S20" s="35">
        <f t="shared" si="6"/>
        <v>12</v>
      </c>
      <c r="T20" s="35">
        <f t="shared" si="6"/>
        <v>12</v>
      </c>
      <c r="U20" s="35">
        <f t="shared" si="6"/>
        <v>12</v>
      </c>
      <c r="V20" s="35">
        <f t="shared" si="6"/>
        <v>12</v>
      </c>
      <c r="W20" s="35">
        <f t="shared" si="6"/>
        <v>12</v>
      </c>
      <c r="X20" s="35">
        <f t="shared" si="6"/>
        <v>12</v>
      </c>
      <c r="Y20" s="35">
        <f t="shared" si="6"/>
        <v>13</v>
      </c>
      <c r="Z20" s="35">
        <f t="shared" si="6"/>
        <v>13</v>
      </c>
      <c r="AA20" s="35">
        <f t="shared" si="6"/>
        <v>13</v>
      </c>
    </row>
    <row r="21" spans="1:29" x14ac:dyDescent="0.25">
      <c r="A21" s="39" t="s">
        <v>3</v>
      </c>
      <c r="B21" s="38">
        <f>IF(WEEKDAY(DATE($B$4,3,1),2)=7,DATE($B$4,3,1)+1,DATE($B$4,3,1))</f>
        <v>44621</v>
      </c>
      <c r="C21" s="38">
        <f>IF(WEEKDAY(B21,2)=6,B21+2,B21+1)</f>
        <v>44622</v>
      </c>
      <c r="D21" s="38">
        <f>IF(WEEKDAY(C21,2)=6,C21+2,C21+1)</f>
        <v>44623</v>
      </c>
      <c r="E21" s="38">
        <f t="shared" ref="E21:AA21" si="7">IF(WEEKDAY(D21,2)=6,D21+2,D21+1)</f>
        <v>44624</v>
      </c>
      <c r="F21" s="38">
        <f t="shared" si="7"/>
        <v>44625</v>
      </c>
      <c r="G21" s="38">
        <f t="shared" si="7"/>
        <v>44627</v>
      </c>
      <c r="H21" s="38">
        <f t="shared" si="7"/>
        <v>44628</v>
      </c>
      <c r="I21" s="38">
        <f t="shared" si="7"/>
        <v>44629</v>
      </c>
      <c r="J21" s="38">
        <f t="shared" si="7"/>
        <v>44630</v>
      </c>
      <c r="K21" s="38">
        <f t="shared" si="7"/>
        <v>44631</v>
      </c>
      <c r="L21" s="38">
        <f t="shared" si="7"/>
        <v>44632</v>
      </c>
      <c r="M21" s="38">
        <f t="shared" si="7"/>
        <v>44634</v>
      </c>
      <c r="N21" s="38">
        <f t="shared" si="7"/>
        <v>44635</v>
      </c>
      <c r="O21" s="38">
        <f t="shared" si="7"/>
        <v>44636</v>
      </c>
      <c r="P21" s="38">
        <f t="shared" si="7"/>
        <v>44637</v>
      </c>
      <c r="Q21" s="38">
        <f t="shared" si="7"/>
        <v>44638</v>
      </c>
      <c r="R21" s="38">
        <f t="shared" si="7"/>
        <v>44639</v>
      </c>
      <c r="S21" s="38">
        <f t="shared" si="7"/>
        <v>44641</v>
      </c>
      <c r="T21" s="38">
        <f t="shared" si="7"/>
        <v>44642</v>
      </c>
      <c r="U21" s="38">
        <f t="shared" si="7"/>
        <v>44643</v>
      </c>
      <c r="V21" s="38">
        <f t="shared" si="7"/>
        <v>44644</v>
      </c>
      <c r="W21" s="38">
        <f t="shared" si="7"/>
        <v>44645</v>
      </c>
      <c r="X21" s="38">
        <f t="shared" si="7"/>
        <v>44646</v>
      </c>
      <c r="Y21" s="38">
        <f t="shared" si="7"/>
        <v>44648</v>
      </c>
      <c r="Z21" s="38">
        <f t="shared" si="7"/>
        <v>44649</v>
      </c>
      <c r="AA21" s="38">
        <f t="shared" si="7"/>
        <v>44650</v>
      </c>
    </row>
    <row r="22" spans="1:29" x14ac:dyDescent="0.25">
      <c r="A22" s="36" t="s">
        <v>28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C22" s="1">
        <f>COUNTIF(B22:AA22,"x")</f>
        <v>0</v>
      </c>
    </row>
    <row r="23" spans="1:29" ht="15" x14ac:dyDescent="0.25">
      <c r="B23" s="45" t="str">
        <f t="shared" ref="B23:AA23" si="8">IF(COUNTIF(B22:B22,"CP")&gt;=2,"X","")</f>
        <v/>
      </c>
      <c r="C23" s="45" t="str">
        <f t="shared" si="8"/>
        <v/>
      </c>
      <c r="D23" s="45" t="str">
        <f t="shared" si="8"/>
        <v/>
      </c>
      <c r="E23" s="45" t="str">
        <f t="shared" si="8"/>
        <v/>
      </c>
      <c r="F23" s="45" t="str">
        <f t="shared" si="8"/>
        <v/>
      </c>
      <c r="G23" s="45" t="str">
        <f t="shared" si="8"/>
        <v/>
      </c>
      <c r="H23" s="45" t="str">
        <f t="shared" si="8"/>
        <v/>
      </c>
      <c r="I23" s="45" t="str">
        <f t="shared" si="8"/>
        <v/>
      </c>
      <c r="J23" s="45" t="str">
        <f t="shared" si="8"/>
        <v/>
      </c>
      <c r="K23" s="45" t="str">
        <f t="shared" si="8"/>
        <v/>
      </c>
      <c r="L23" s="45" t="str">
        <f t="shared" si="8"/>
        <v/>
      </c>
      <c r="M23" s="45" t="str">
        <f t="shared" si="8"/>
        <v/>
      </c>
      <c r="N23" s="45" t="str">
        <f t="shared" si="8"/>
        <v/>
      </c>
      <c r="O23" s="45" t="str">
        <f t="shared" si="8"/>
        <v/>
      </c>
      <c r="P23" s="45" t="str">
        <f t="shared" si="8"/>
        <v/>
      </c>
      <c r="Q23" s="45" t="str">
        <f t="shared" si="8"/>
        <v/>
      </c>
      <c r="R23" s="45" t="str">
        <f t="shared" si="8"/>
        <v/>
      </c>
      <c r="S23" s="45" t="str">
        <f t="shared" si="8"/>
        <v/>
      </c>
      <c r="T23" s="45" t="str">
        <f t="shared" si="8"/>
        <v/>
      </c>
      <c r="U23" s="45" t="str">
        <f t="shared" si="8"/>
        <v/>
      </c>
      <c r="V23" s="45" t="str">
        <f t="shared" si="8"/>
        <v/>
      </c>
      <c r="W23" s="45" t="str">
        <f t="shared" si="8"/>
        <v/>
      </c>
      <c r="X23" s="45" t="str">
        <f t="shared" si="8"/>
        <v/>
      </c>
      <c r="Y23" s="45" t="str">
        <f t="shared" si="8"/>
        <v/>
      </c>
      <c r="Z23" s="45" t="str">
        <f t="shared" si="8"/>
        <v/>
      </c>
      <c r="AA23" s="45" t="str">
        <f t="shared" si="8"/>
        <v/>
      </c>
    </row>
    <row r="24" spans="1:29" s="61" customFormat="1" x14ac:dyDescent="0.25">
      <c r="A24" s="60"/>
      <c r="B24" s="61">
        <f>COUNTIF(FERIES!$B$17:$B$27,'2022'!B27)</f>
        <v>0</v>
      </c>
      <c r="C24" s="61">
        <f>COUNTIF(FERIES!$B$17:$B$27,'2022'!C27)</f>
        <v>0</v>
      </c>
      <c r="D24" s="61">
        <f>COUNTIF(FERIES!$B$17:$B$27,'2022'!D27)</f>
        <v>0</v>
      </c>
      <c r="E24" s="61">
        <f>COUNTIF(FERIES!$B$17:$B$27,'2022'!E27)</f>
        <v>0</v>
      </c>
      <c r="F24" s="61">
        <f>COUNTIF(FERIES!$B$17:$B$27,'2022'!F27)</f>
        <v>0</v>
      </c>
      <c r="G24" s="61">
        <f>COUNTIF(FERIES!$B$17:$B$27,'2022'!G27)</f>
        <v>0</v>
      </c>
      <c r="H24" s="61">
        <f>COUNTIF(FERIES!$B$17:$B$27,'2022'!H27)</f>
        <v>0</v>
      </c>
      <c r="I24" s="61">
        <f>COUNTIF(FERIES!$B$17:$B$27,'2022'!I27)</f>
        <v>0</v>
      </c>
      <c r="J24" s="61">
        <f>COUNTIF(FERIES!$B$17:$B$27,'2022'!J27)</f>
        <v>0</v>
      </c>
      <c r="K24" s="61">
        <f>COUNTIF(FERIES!$B$17:$B$27,'2022'!K27)</f>
        <v>0</v>
      </c>
      <c r="L24" s="61">
        <f>COUNTIF(FERIES!$B$17:$B$27,'2022'!L27)</f>
        <v>0</v>
      </c>
      <c r="M24" s="61">
        <f>COUNTIF(FERIES!$B$17:$B$27,'2022'!M27)</f>
        <v>0</v>
      </c>
      <c r="N24" s="61">
        <f>COUNTIF(FERIES!$B$17:$B$27,'2022'!N27)</f>
        <v>0</v>
      </c>
      <c r="O24" s="61">
        <f>COUNTIF(FERIES!$B$17:$B$27,'2022'!O27)</f>
        <v>0</v>
      </c>
      <c r="P24" s="61">
        <f>COUNTIF(FERIES!$B$17:$B$27,'2022'!P27)</f>
        <v>1</v>
      </c>
      <c r="Q24" s="61">
        <f>COUNTIF(FERIES!$B$17:$B$27,'2022'!Q27)</f>
        <v>0</v>
      </c>
      <c r="R24" s="61">
        <f>COUNTIF(FERIES!$B$17:$B$27,'2022'!R27)</f>
        <v>0</v>
      </c>
      <c r="S24" s="61">
        <f>COUNTIF(FERIES!$B$17:$B$27,'2022'!S27)</f>
        <v>0</v>
      </c>
      <c r="T24" s="61">
        <f>COUNTIF(FERIES!$B$17:$B$27,'2022'!T27)</f>
        <v>0</v>
      </c>
      <c r="U24" s="61">
        <f>COUNTIF(FERIES!$B$17:$B$27,'2022'!U27)</f>
        <v>0</v>
      </c>
      <c r="V24" s="61">
        <f>COUNTIF(FERIES!$B$17:$B$27,'2022'!V27)</f>
        <v>0</v>
      </c>
      <c r="W24" s="61">
        <f>COUNTIF(FERIES!$B$17:$B$27,'2022'!W27)</f>
        <v>0</v>
      </c>
      <c r="X24" s="61">
        <f>COUNTIF(FERIES!$B$17:$B$27,'2022'!X27)</f>
        <v>0</v>
      </c>
      <c r="Y24" s="61">
        <f>COUNTIF(FERIES!$B$17:$B$27,'2022'!Y27)</f>
        <v>0</v>
      </c>
      <c r="Z24" s="61">
        <f>COUNTIF(FERIES!$B$17:$B$27,'2022'!Z27)</f>
        <v>0</v>
      </c>
      <c r="AA24" s="61">
        <f>COUNTIF(FERIES!$B$17:$B$27,'2022'!AA27)</f>
        <v>0</v>
      </c>
    </row>
    <row r="25" spans="1:29" ht="24" thickBot="1" x14ac:dyDescent="0.45">
      <c r="A25" s="67" t="s">
        <v>21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9" x14ac:dyDescent="0.25">
      <c r="A26" s="34" t="s">
        <v>2</v>
      </c>
      <c r="B26" s="35">
        <f>WEEKNUM(B27,21)</f>
        <v>13</v>
      </c>
      <c r="C26" s="35">
        <f t="shared" ref="C26:AA26" si="9">WEEKNUM(C27,21)</f>
        <v>13</v>
      </c>
      <c r="D26" s="35">
        <f t="shared" si="9"/>
        <v>14</v>
      </c>
      <c r="E26" s="35">
        <f t="shared" si="9"/>
        <v>14</v>
      </c>
      <c r="F26" s="35">
        <f t="shared" si="9"/>
        <v>14</v>
      </c>
      <c r="G26" s="35">
        <f t="shared" si="9"/>
        <v>14</v>
      </c>
      <c r="H26" s="35">
        <f t="shared" si="9"/>
        <v>14</v>
      </c>
      <c r="I26" s="64">
        <f t="shared" si="9"/>
        <v>14</v>
      </c>
      <c r="J26" s="64">
        <f t="shared" si="9"/>
        <v>15</v>
      </c>
      <c r="K26" s="64">
        <f t="shared" si="9"/>
        <v>15</v>
      </c>
      <c r="L26" s="64">
        <f t="shared" si="9"/>
        <v>15</v>
      </c>
      <c r="M26" s="64">
        <f t="shared" si="9"/>
        <v>15</v>
      </c>
      <c r="N26" s="64">
        <f t="shared" si="9"/>
        <v>15</v>
      </c>
      <c r="O26" s="64">
        <f t="shared" si="9"/>
        <v>15</v>
      </c>
      <c r="P26" s="64">
        <f t="shared" si="9"/>
        <v>16</v>
      </c>
      <c r="Q26" s="64">
        <f t="shared" si="9"/>
        <v>16</v>
      </c>
      <c r="R26" s="64">
        <f t="shared" si="9"/>
        <v>16</v>
      </c>
      <c r="S26" s="64">
        <f t="shared" si="9"/>
        <v>16</v>
      </c>
      <c r="T26" s="64">
        <f t="shared" si="9"/>
        <v>16</v>
      </c>
      <c r="U26" s="64">
        <f t="shared" si="9"/>
        <v>16</v>
      </c>
      <c r="V26" s="35">
        <f t="shared" si="9"/>
        <v>17</v>
      </c>
      <c r="W26" s="35">
        <f t="shared" si="9"/>
        <v>17</v>
      </c>
      <c r="X26" s="35">
        <f t="shared" si="9"/>
        <v>17</v>
      </c>
      <c r="Y26" s="35">
        <f t="shared" si="9"/>
        <v>17</v>
      </c>
      <c r="Z26" s="35">
        <f t="shared" si="9"/>
        <v>17</v>
      </c>
      <c r="AA26" s="35">
        <f t="shared" si="9"/>
        <v>17</v>
      </c>
    </row>
    <row r="27" spans="1:29" x14ac:dyDescent="0.25">
      <c r="A27" s="39" t="s">
        <v>3</v>
      </c>
      <c r="B27" s="38">
        <f>IF(WEEKDAY(DATE($B$4,4,1),2)=7,DATE($B$4,4,1)+1,DATE($B$4,4,1))</f>
        <v>44652</v>
      </c>
      <c r="C27" s="38">
        <f>IF(WEEKDAY(B27,2)=6,B27+2,B27+1)</f>
        <v>44653</v>
      </c>
      <c r="D27" s="38">
        <f>IF(WEEKDAY(C27,2)=6,C27+2,C27+1)</f>
        <v>44655</v>
      </c>
      <c r="E27" s="38">
        <f t="shared" ref="E27:AA27" si="10">IF(WEEKDAY(D27,2)=6,D27+2,D27+1)</f>
        <v>44656</v>
      </c>
      <c r="F27" s="38">
        <f t="shared" si="10"/>
        <v>44657</v>
      </c>
      <c r="G27" s="38">
        <f t="shared" si="10"/>
        <v>44658</v>
      </c>
      <c r="H27" s="38">
        <f t="shared" si="10"/>
        <v>44659</v>
      </c>
      <c r="I27" s="38">
        <f t="shared" si="10"/>
        <v>44660</v>
      </c>
      <c r="J27" s="38">
        <f t="shared" si="10"/>
        <v>44662</v>
      </c>
      <c r="K27" s="38">
        <f t="shared" si="10"/>
        <v>44663</v>
      </c>
      <c r="L27" s="38">
        <f t="shared" si="10"/>
        <v>44664</v>
      </c>
      <c r="M27" s="38">
        <f t="shared" si="10"/>
        <v>44665</v>
      </c>
      <c r="N27" s="38">
        <f t="shared" si="10"/>
        <v>44666</v>
      </c>
      <c r="O27" s="38">
        <f t="shared" si="10"/>
        <v>44667</v>
      </c>
      <c r="P27" s="53">
        <f t="shared" si="10"/>
        <v>44669</v>
      </c>
      <c r="Q27" s="38">
        <f t="shared" si="10"/>
        <v>44670</v>
      </c>
      <c r="R27" s="38">
        <f t="shared" si="10"/>
        <v>44671</v>
      </c>
      <c r="S27" s="38">
        <f t="shared" si="10"/>
        <v>44672</v>
      </c>
      <c r="T27" s="38">
        <f t="shared" si="10"/>
        <v>44673</v>
      </c>
      <c r="U27" s="38">
        <f t="shared" si="10"/>
        <v>44674</v>
      </c>
      <c r="V27" s="38">
        <f t="shared" si="10"/>
        <v>44676</v>
      </c>
      <c r="W27" s="38">
        <f t="shared" si="10"/>
        <v>44677</v>
      </c>
      <c r="X27" s="38">
        <f t="shared" si="10"/>
        <v>44678</v>
      </c>
      <c r="Y27" s="38">
        <f t="shared" si="10"/>
        <v>44679</v>
      </c>
      <c r="Z27" s="38">
        <f t="shared" si="10"/>
        <v>44680</v>
      </c>
      <c r="AA27" s="38">
        <f t="shared" si="10"/>
        <v>44681</v>
      </c>
    </row>
    <row r="28" spans="1:29" x14ac:dyDescent="0.25">
      <c r="A28" s="36" t="s">
        <v>28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5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C28" s="1">
        <f>COUNTIF(B28:AA28,"x")</f>
        <v>0</v>
      </c>
    </row>
    <row r="29" spans="1:29" ht="15" x14ac:dyDescent="0.25">
      <c r="B29" s="45" t="str">
        <f t="shared" ref="B29:AA29" si="11">IF(COUNTIF(B28:B28,"CP")&gt;=2,"X","")</f>
        <v/>
      </c>
      <c r="C29" s="45" t="str">
        <f t="shared" si="11"/>
        <v/>
      </c>
      <c r="D29" s="45" t="str">
        <f t="shared" si="11"/>
        <v/>
      </c>
      <c r="E29" s="45" t="str">
        <f t="shared" si="11"/>
        <v/>
      </c>
      <c r="F29" s="45" t="str">
        <f t="shared" si="11"/>
        <v/>
      </c>
      <c r="G29" s="45" t="str">
        <f t="shared" si="11"/>
        <v/>
      </c>
      <c r="H29" s="45" t="str">
        <f t="shared" si="11"/>
        <v/>
      </c>
      <c r="I29" s="45" t="str">
        <f t="shared" si="11"/>
        <v/>
      </c>
      <c r="J29" s="45" t="str">
        <f t="shared" si="11"/>
        <v/>
      </c>
      <c r="K29" s="45" t="str">
        <f t="shared" si="11"/>
        <v/>
      </c>
      <c r="L29" s="45" t="str">
        <f t="shared" si="11"/>
        <v/>
      </c>
      <c r="M29" s="45" t="str">
        <f t="shared" si="11"/>
        <v/>
      </c>
      <c r="N29" s="45" t="str">
        <f t="shared" si="11"/>
        <v/>
      </c>
      <c r="O29" s="45" t="str">
        <f t="shared" si="11"/>
        <v/>
      </c>
      <c r="P29" s="45" t="str">
        <f t="shared" si="11"/>
        <v/>
      </c>
      <c r="Q29" s="45"/>
      <c r="R29" s="45" t="str">
        <f t="shared" si="11"/>
        <v/>
      </c>
      <c r="S29" s="45" t="str">
        <f t="shared" si="11"/>
        <v/>
      </c>
      <c r="T29" s="45" t="str">
        <f t="shared" si="11"/>
        <v/>
      </c>
      <c r="U29" s="45" t="str">
        <f t="shared" si="11"/>
        <v/>
      </c>
      <c r="V29" s="45" t="str">
        <f t="shared" si="11"/>
        <v/>
      </c>
      <c r="W29" s="45" t="str">
        <f t="shared" si="11"/>
        <v/>
      </c>
      <c r="X29" s="45" t="str">
        <f t="shared" si="11"/>
        <v/>
      </c>
      <c r="Y29" s="45" t="str">
        <f t="shared" si="11"/>
        <v/>
      </c>
      <c r="Z29" s="45" t="str">
        <f t="shared" si="11"/>
        <v/>
      </c>
      <c r="AA29" s="45" t="str">
        <f t="shared" si="11"/>
        <v/>
      </c>
    </row>
    <row r="30" spans="1:29" s="61" customFormat="1" x14ac:dyDescent="0.25">
      <c r="A30" s="60"/>
      <c r="B30" s="61">
        <f>COUNTIF(FERIES!$B$17:$B$27,'2022'!B33)</f>
        <v>0</v>
      </c>
      <c r="C30" s="61">
        <f>COUNTIF(FERIES!$B$17:$B$27,'2022'!C33)</f>
        <v>0</v>
      </c>
      <c r="D30" s="61">
        <f>COUNTIF(FERIES!$B$17:$B$27,'2022'!D33)</f>
        <v>0</v>
      </c>
      <c r="E30" s="61">
        <f>COUNTIF(FERIES!$B$17:$B$27,'2022'!E33)</f>
        <v>0</v>
      </c>
      <c r="F30" s="61">
        <f>COUNTIF(FERIES!$B$17:$B$27,'2022'!F33)</f>
        <v>0</v>
      </c>
      <c r="G30" s="61">
        <f>COUNTIF(FERIES!$B$17:$B$27,'2022'!G33)</f>
        <v>0</v>
      </c>
      <c r="H30" s="61">
        <f>COUNTIF(FERIES!$B$17:$B$27,'2022'!H33)</f>
        <v>0</v>
      </c>
      <c r="I30" s="61">
        <f>COUNTIF(FERIES!$B$17:$B$27,'2022'!I33)</f>
        <v>0</v>
      </c>
      <c r="J30" s="61">
        <f>COUNTIF(FERIES!$B$17:$B$27,'2022'!J33)</f>
        <v>0</v>
      </c>
      <c r="K30" s="61">
        <f>COUNTIF(FERIES!$B$17:$B$27,'2022'!K33)</f>
        <v>0</v>
      </c>
      <c r="L30" s="61">
        <f>COUNTIF(FERIES!$B$17:$B$27,'2022'!L33)</f>
        <v>0</v>
      </c>
      <c r="M30" s="61">
        <f>COUNTIF(FERIES!$B$17:$B$27,'2022'!M33)</f>
        <v>0</v>
      </c>
      <c r="N30" s="61">
        <f>COUNTIF(FERIES!$B$17:$B$27,'2022'!N33)</f>
        <v>0</v>
      </c>
      <c r="O30" s="61">
        <f>COUNTIF(FERIES!$B$17:$B$27,'2022'!O33)</f>
        <v>0</v>
      </c>
      <c r="P30" s="61">
        <f>COUNTIF(FERIES!$B$17:$B$27,'2022'!P33)</f>
        <v>0</v>
      </c>
      <c r="Q30" s="61">
        <f>COUNTIF(FERIES!$B$17:$B$27,'2022'!Q33)</f>
        <v>0</v>
      </c>
      <c r="R30" s="61">
        <f>COUNTIF(FERIES!$B$17:$B$27,'2022'!R33)</f>
        <v>0</v>
      </c>
      <c r="S30" s="61">
        <f>COUNTIF(FERIES!$B$17:$B$27,'2022'!S33)</f>
        <v>0</v>
      </c>
      <c r="T30" s="61">
        <f>COUNTIF(FERIES!$B$17:$B$27,'2022'!T33)</f>
        <v>0</v>
      </c>
      <c r="U30" s="61">
        <f>COUNTIF(FERIES!$B$17:$B$27,'2022'!U33)</f>
        <v>0</v>
      </c>
      <c r="V30" s="61">
        <f>COUNTIF(FERIES!$B$17:$B$27,'2022'!V33)</f>
        <v>0</v>
      </c>
      <c r="W30" s="61">
        <f>COUNTIF(FERIES!$B$17:$B$27,'2022'!W33)</f>
        <v>1</v>
      </c>
      <c r="X30" s="61">
        <f>COUNTIF(FERIES!$B$17:$B$27,'2022'!X33)</f>
        <v>0</v>
      </c>
      <c r="Y30" s="61">
        <f>COUNTIF(FERIES!$B$17:$B$27,'2022'!Y33)</f>
        <v>0</v>
      </c>
      <c r="Z30" s="61">
        <f>COUNTIF(FERIES!$B$17:$B$27,'2022'!Z33)</f>
        <v>0</v>
      </c>
      <c r="AA30" s="61">
        <f>COUNTIF(FERIES!$B$17:$B$27,'2022'!AA33)</f>
        <v>0</v>
      </c>
    </row>
    <row r="31" spans="1:29" ht="24" thickBot="1" x14ac:dyDescent="0.45">
      <c r="A31" s="67" t="s">
        <v>22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9" x14ac:dyDescent="0.25">
      <c r="A32" s="34" t="s">
        <v>2</v>
      </c>
      <c r="B32" s="35">
        <f>WEEKNUM(B33,21)</f>
        <v>18</v>
      </c>
      <c r="C32" s="35">
        <f t="shared" ref="C32:AA32" si="12">WEEKNUM(C33,21)</f>
        <v>18</v>
      </c>
      <c r="D32" s="35">
        <f t="shared" si="12"/>
        <v>18</v>
      </c>
      <c r="E32" s="35">
        <f t="shared" si="12"/>
        <v>18</v>
      </c>
      <c r="F32" s="35">
        <f t="shared" si="12"/>
        <v>18</v>
      </c>
      <c r="G32" s="35">
        <f t="shared" si="12"/>
        <v>18</v>
      </c>
      <c r="H32" s="35">
        <f t="shared" si="12"/>
        <v>19</v>
      </c>
      <c r="I32" s="35">
        <f t="shared" si="12"/>
        <v>19</v>
      </c>
      <c r="J32" s="35">
        <f t="shared" si="12"/>
        <v>19</v>
      </c>
      <c r="K32" s="35">
        <f t="shared" si="12"/>
        <v>19</v>
      </c>
      <c r="L32" s="35">
        <f t="shared" si="12"/>
        <v>19</v>
      </c>
      <c r="M32" s="35">
        <f t="shared" si="12"/>
        <v>19</v>
      </c>
      <c r="N32" s="35">
        <f t="shared" si="12"/>
        <v>20</v>
      </c>
      <c r="O32" s="35">
        <f t="shared" si="12"/>
        <v>20</v>
      </c>
      <c r="P32" s="35">
        <f t="shared" si="12"/>
        <v>20</v>
      </c>
      <c r="Q32" s="35">
        <f t="shared" si="12"/>
        <v>20</v>
      </c>
      <c r="R32" s="35">
        <f t="shared" si="12"/>
        <v>20</v>
      </c>
      <c r="S32" s="35">
        <f t="shared" si="12"/>
        <v>20</v>
      </c>
      <c r="T32" s="35">
        <f t="shared" si="12"/>
        <v>21</v>
      </c>
      <c r="U32" s="35">
        <f t="shared" si="12"/>
        <v>21</v>
      </c>
      <c r="V32" s="35">
        <f t="shared" si="12"/>
        <v>21</v>
      </c>
      <c r="W32" s="35">
        <f t="shared" si="12"/>
        <v>21</v>
      </c>
      <c r="X32" s="35">
        <f t="shared" si="12"/>
        <v>21</v>
      </c>
      <c r="Y32" s="35">
        <f t="shared" si="12"/>
        <v>21</v>
      </c>
      <c r="Z32" s="35">
        <f t="shared" si="12"/>
        <v>22</v>
      </c>
      <c r="AA32" s="35">
        <f t="shared" si="12"/>
        <v>22</v>
      </c>
    </row>
    <row r="33" spans="1:29" x14ac:dyDescent="0.25">
      <c r="A33" s="39" t="s">
        <v>3</v>
      </c>
      <c r="B33" s="38">
        <f>IF(WEEKDAY(DATE($B$4,5,1),2)=7,DATE($B$4,5,1)+1,DATE($B$4,5,1))</f>
        <v>44683</v>
      </c>
      <c r="C33" s="38">
        <f>IF(WEEKDAY(B33,2)=6,B33+2,B33+1)</f>
        <v>44684</v>
      </c>
      <c r="D33" s="38">
        <f>IF(WEEKDAY(C33,2)=6,C33+2,C33+1)</f>
        <v>44685</v>
      </c>
      <c r="E33" s="38">
        <f t="shared" ref="E33:AA33" si="13">IF(WEEKDAY(D33,2)=6,D33+2,D33+1)</f>
        <v>44686</v>
      </c>
      <c r="F33" s="38">
        <f t="shared" si="13"/>
        <v>44687</v>
      </c>
      <c r="G33" s="38">
        <f t="shared" si="13"/>
        <v>44688</v>
      </c>
      <c r="H33" s="38">
        <f t="shared" si="13"/>
        <v>44690</v>
      </c>
      <c r="I33" s="38">
        <f t="shared" si="13"/>
        <v>44691</v>
      </c>
      <c r="J33" s="38">
        <f t="shared" si="13"/>
        <v>44692</v>
      </c>
      <c r="K33" s="38">
        <f t="shared" si="13"/>
        <v>44693</v>
      </c>
      <c r="L33" s="38">
        <f t="shared" si="13"/>
        <v>44694</v>
      </c>
      <c r="M33" s="38">
        <f t="shared" si="13"/>
        <v>44695</v>
      </c>
      <c r="N33" s="38">
        <f t="shared" si="13"/>
        <v>44697</v>
      </c>
      <c r="O33" s="38">
        <f t="shared" si="13"/>
        <v>44698</v>
      </c>
      <c r="P33" s="38">
        <f t="shared" si="13"/>
        <v>44699</v>
      </c>
      <c r="Q33" s="38">
        <f t="shared" si="13"/>
        <v>44700</v>
      </c>
      <c r="R33" s="38">
        <f t="shared" si="13"/>
        <v>44701</v>
      </c>
      <c r="S33" s="38">
        <f t="shared" si="13"/>
        <v>44702</v>
      </c>
      <c r="T33" s="38">
        <f t="shared" si="13"/>
        <v>44704</v>
      </c>
      <c r="U33" s="38">
        <f t="shared" si="13"/>
        <v>44705</v>
      </c>
      <c r="V33" s="38">
        <f t="shared" si="13"/>
        <v>44706</v>
      </c>
      <c r="W33" s="53">
        <f t="shared" si="13"/>
        <v>44707</v>
      </c>
      <c r="X33" s="38">
        <f t="shared" si="13"/>
        <v>44708</v>
      </c>
      <c r="Y33" s="38">
        <f t="shared" si="13"/>
        <v>44709</v>
      </c>
      <c r="Z33" s="38">
        <f t="shared" si="13"/>
        <v>44711</v>
      </c>
      <c r="AA33" s="38">
        <f t="shared" si="13"/>
        <v>44712</v>
      </c>
    </row>
    <row r="34" spans="1:29" x14ac:dyDescent="0.25">
      <c r="A34" s="36" t="s">
        <v>28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5"/>
      <c r="X34" s="54"/>
      <c r="Y34" s="54"/>
      <c r="Z34" s="54"/>
      <c r="AA34" s="54"/>
      <c r="AC34" s="1">
        <f>COUNTIF(B34:AA34,"x")</f>
        <v>0</v>
      </c>
    </row>
    <row r="35" spans="1:29" ht="15" x14ac:dyDescent="0.25">
      <c r="B35" s="45" t="str">
        <f t="shared" ref="B35:AA35" si="14">IF(COUNTIF(B34:B34,"CP")&gt;=2,"X","")</f>
        <v/>
      </c>
      <c r="C35" s="45" t="str">
        <f t="shared" si="14"/>
        <v/>
      </c>
      <c r="D35" s="45" t="str">
        <f t="shared" si="14"/>
        <v/>
      </c>
      <c r="E35" s="45" t="str">
        <f t="shared" si="14"/>
        <v/>
      </c>
      <c r="F35" s="45" t="str">
        <f t="shared" si="14"/>
        <v/>
      </c>
      <c r="G35" s="45" t="str">
        <f t="shared" si="14"/>
        <v/>
      </c>
      <c r="H35" s="45" t="str">
        <f t="shared" si="14"/>
        <v/>
      </c>
      <c r="I35" s="45" t="str">
        <f t="shared" si="14"/>
        <v/>
      </c>
      <c r="J35" s="45" t="str">
        <f t="shared" si="14"/>
        <v/>
      </c>
      <c r="K35" s="45" t="str">
        <f t="shared" si="14"/>
        <v/>
      </c>
      <c r="L35" s="45" t="str">
        <f t="shared" si="14"/>
        <v/>
      </c>
      <c r="M35" s="45" t="str">
        <f t="shared" si="14"/>
        <v/>
      </c>
      <c r="N35" s="45" t="str">
        <f t="shared" si="14"/>
        <v/>
      </c>
      <c r="O35" s="45" t="str">
        <f t="shared" si="14"/>
        <v/>
      </c>
      <c r="P35" s="45" t="str">
        <f t="shared" si="14"/>
        <v/>
      </c>
      <c r="Q35" s="45" t="str">
        <f t="shared" si="14"/>
        <v/>
      </c>
      <c r="R35" s="45" t="str">
        <f t="shared" si="14"/>
        <v/>
      </c>
      <c r="S35" s="45" t="str">
        <f t="shared" si="14"/>
        <v/>
      </c>
      <c r="T35" s="45" t="str">
        <f t="shared" si="14"/>
        <v/>
      </c>
      <c r="U35" s="45" t="str">
        <f t="shared" si="14"/>
        <v/>
      </c>
      <c r="V35" s="45" t="str">
        <f t="shared" si="14"/>
        <v/>
      </c>
      <c r="W35" s="45" t="str">
        <f t="shared" si="14"/>
        <v/>
      </c>
      <c r="X35" s="45" t="str">
        <f t="shared" si="14"/>
        <v/>
      </c>
      <c r="Y35" s="45" t="str">
        <f t="shared" si="14"/>
        <v/>
      </c>
      <c r="Z35" s="45" t="str">
        <f t="shared" si="14"/>
        <v/>
      </c>
      <c r="AA35" s="45" t="str">
        <f t="shared" si="14"/>
        <v/>
      </c>
    </row>
    <row r="37" spans="1:29" ht="24" thickBot="1" x14ac:dyDescent="0.45">
      <c r="A37" s="67" t="s">
        <v>11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</row>
    <row r="38" spans="1:29" x14ac:dyDescent="0.25">
      <c r="A38" s="34" t="s">
        <v>2</v>
      </c>
      <c r="B38" s="35">
        <f>WEEKNUM(B39,21)</f>
        <v>22</v>
      </c>
      <c r="C38" s="35">
        <f>WEEKNUM(C39,21)</f>
        <v>22</v>
      </c>
      <c r="D38" s="35">
        <f t="shared" ref="D38:AA38" si="15">WEEKNUM(D39,21)</f>
        <v>22</v>
      </c>
      <c r="E38" s="35">
        <f t="shared" si="15"/>
        <v>22</v>
      </c>
      <c r="F38" s="35">
        <f t="shared" si="15"/>
        <v>23</v>
      </c>
      <c r="G38" s="35">
        <f t="shared" si="15"/>
        <v>23</v>
      </c>
      <c r="H38" s="35">
        <f t="shared" si="15"/>
        <v>23</v>
      </c>
      <c r="I38" s="35">
        <f t="shared" si="15"/>
        <v>23</v>
      </c>
      <c r="J38" s="35">
        <f t="shared" si="15"/>
        <v>23</v>
      </c>
      <c r="K38" s="35">
        <f t="shared" si="15"/>
        <v>23</v>
      </c>
      <c r="L38" s="35">
        <f t="shared" si="15"/>
        <v>24</v>
      </c>
      <c r="M38" s="35">
        <f t="shared" si="15"/>
        <v>24</v>
      </c>
      <c r="N38" s="35">
        <f t="shared" si="15"/>
        <v>24</v>
      </c>
      <c r="O38" s="35">
        <f t="shared" si="15"/>
        <v>24</v>
      </c>
      <c r="P38" s="35">
        <f t="shared" si="15"/>
        <v>24</v>
      </c>
      <c r="Q38" s="35">
        <f t="shared" si="15"/>
        <v>24</v>
      </c>
      <c r="R38" s="35">
        <f t="shared" si="15"/>
        <v>25</v>
      </c>
      <c r="S38" s="35">
        <f t="shared" si="15"/>
        <v>25</v>
      </c>
      <c r="T38" s="35">
        <f t="shared" si="15"/>
        <v>25</v>
      </c>
      <c r="U38" s="35">
        <f t="shared" si="15"/>
        <v>25</v>
      </c>
      <c r="V38" s="35">
        <f t="shared" si="15"/>
        <v>25</v>
      </c>
      <c r="W38" s="35">
        <f t="shared" si="15"/>
        <v>25</v>
      </c>
      <c r="X38" s="35">
        <f t="shared" si="15"/>
        <v>26</v>
      </c>
      <c r="Y38" s="35">
        <f t="shared" si="15"/>
        <v>26</v>
      </c>
      <c r="Z38" s="35">
        <f t="shared" si="15"/>
        <v>26</v>
      </c>
      <c r="AA38" s="35">
        <f t="shared" si="15"/>
        <v>26</v>
      </c>
    </row>
    <row r="39" spans="1:29" ht="15.6" customHeight="1" x14ac:dyDescent="0.25">
      <c r="A39" s="39" t="s">
        <v>3</v>
      </c>
      <c r="B39" s="37">
        <f>IF(WEEKDAY(DATE($B$4,6,1),2)=7,DATE($B$4,6,1)+1,DATE($B$4,6,1))</f>
        <v>44713</v>
      </c>
      <c r="C39" s="37">
        <f>IF(WEEKDAY(B39,2)=6,B39+2,B39+1)</f>
        <v>44714</v>
      </c>
      <c r="D39" s="37">
        <f>IF(WEEKDAY(C39,2)=6,C39+2,C39+1)</f>
        <v>44715</v>
      </c>
      <c r="E39" s="37">
        <f t="shared" ref="E39:AA39" si="16">IF(WEEKDAY(D39,2)=6,D39+2,D39+1)</f>
        <v>44716</v>
      </c>
      <c r="F39" s="58">
        <f t="shared" si="16"/>
        <v>44718</v>
      </c>
      <c r="G39" s="37">
        <f t="shared" si="16"/>
        <v>44719</v>
      </c>
      <c r="H39" s="37">
        <f t="shared" si="16"/>
        <v>44720</v>
      </c>
      <c r="I39" s="37">
        <f t="shared" si="16"/>
        <v>44721</v>
      </c>
      <c r="J39" s="37">
        <f t="shared" si="16"/>
        <v>44722</v>
      </c>
      <c r="K39" s="37">
        <f t="shared" si="16"/>
        <v>44723</v>
      </c>
      <c r="L39" s="37">
        <f t="shared" si="16"/>
        <v>44725</v>
      </c>
      <c r="M39" s="37">
        <f t="shared" si="16"/>
        <v>44726</v>
      </c>
      <c r="N39" s="37">
        <f t="shared" si="16"/>
        <v>44727</v>
      </c>
      <c r="O39" s="37">
        <f t="shared" si="16"/>
        <v>44728</v>
      </c>
      <c r="P39" s="37">
        <f t="shared" si="16"/>
        <v>44729</v>
      </c>
      <c r="Q39" s="37">
        <f t="shared" si="16"/>
        <v>44730</v>
      </c>
      <c r="R39" s="37">
        <f t="shared" si="16"/>
        <v>44732</v>
      </c>
      <c r="S39" s="37">
        <f t="shared" si="16"/>
        <v>44733</v>
      </c>
      <c r="T39" s="37">
        <f t="shared" si="16"/>
        <v>44734</v>
      </c>
      <c r="U39" s="37">
        <f t="shared" si="16"/>
        <v>44735</v>
      </c>
      <c r="V39" s="37">
        <f t="shared" si="16"/>
        <v>44736</v>
      </c>
      <c r="W39" s="37">
        <f t="shared" si="16"/>
        <v>44737</v>
      </c>
      <c r="X39" s="37">
        <f t="shared" si="16"/>
        <v>44739</v>
      </c>
      <c r="Y39" s="37">
        <f t="shared" si="16"/>
        <v>44740</v>
      </c>
      <c r="Z39" s="37">
        <f t="shared" si="16"/>
        <v>44741</v>
      </c>
      <c r="AA39" s="37">
        <f t="shared" si="16"/>
        <v>44742</v>
      </c>
      <c r="AB39" s="33"/>
    </row>
    <row r="40" spans="1:29" x14ac:dyDescent="0.25">
      <c r="A40" s="36" t="s">
        <v>28</v>
      </c>
      <c r="B40" s="54"/>
      <c r="C40" s="54"/>
      <c r="D40" s="54"/>
      <c r="E40" s="54"/>
      <c r="F40" s="55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C40" s="1">
        <f>COUNTIF(B40:AA40,"x")</f>
        <v>0</v>
      </c>
    </row>
    <row r="41" spans="1:29" ht="15" x14ac:dyDescent="0.25">
      <c r="B41" s="45" t="str">
        <f t="shared" ref="B41:AA41" si="17">IF(COUNTIF(B40:B40,"CP")&gt;=2,"X","")</f>
        <v/>
      </c>
      <c r="C41" s="45" t="str">
        <f t="shared" si="17"/>
        <v/>
      </c>
      <c r="D41" s="45" t="str">
        <f t="shared" si="17"/>
        <v/>
      </c>
      <c r="E41" s="45" t="str">
        <f t="shared" si="17"/>
        <v/>
      </c>
      <c r="F41" s="45" t="str">
        <f t="shared" si="17"/>
        <v/>
      </c>
      <c r="G41" s="45" t="str">
        <f t="shared" si="17"/>
        <v/>
      </c>
      <c r="H41" s="45" t="str">
        <f t="shared" si="17"/>
        <v/>
      </c>
      <c r="I41" s="45" t="str">
        <f t="shared" si="17"/>
        <v/>
      </c>
      <c r="J41" s="45" t="str">
        <f t="shared" si="17"/>
        <v/>
      </c>
      <c r="K41" s="45" t="str">
        <f t="shared" si="17"/>
        <v/>
      </c>
      <c r="L41" s="45" t="str">
        <f t="shared" si="17"/>
        <v/>
      </c>
      <c r="M41" s="45" t="str">
        <f t="shared" si="17"/>
        <v/>
      </c>
      <c r="N41" s="45" t="str">
        <f t="shared" si="17"/>
        <v/>
      </c>
      <c r="O41" s="45" t="str">
        <f t="shared" si="17"/>
        <v/>
      </c>
      <c r="P41" s="45" t="str">
        <f t="shared" si="17"/>
        <v/>
      </c>
      <c r="Q41" s="45" t="str">
        <f t="shared" si="17"/>
        <v/>
      </c>
      <c r="R41" s="45" t="str">
        <f t="shared" si="17"/>
        <v/>
      </c>
      <c r="S41" s="45" t="str">
        <f t="shared" si="17"/>
        <v/>
      </c>
      <c r="T41" s="45" t="str">
        <f t="shared" si="17"/>
        <v/>
      </c>
      <c r="U41" s="45" t="str">
        <f t="shared" si="17"/>
        <v/>
      </c>
      <c r="V41" s="45" t="str">
        <f t="shared" si="17"/>
        <v/>
      </c>
      <c r="W41" s="45" t="str">
        <f t="shared" si="17"/>
        <v/>
      </c>
      <c r="X41" s="45" t="str">
        <f t="shared" si="17"/>
        <v/>
      </c>
      <c r="Y41" s="45" t="str">
        <f t="shared" si="17"/>
        <v/>
      </c>
      <c r="Z41" s="45" t="str">
        <f t="shared" si="17"/>
        <v/>
      </c>
      <c r="AA41" s="45" t="str">
        <f t="shared" si="17"/>
        <v/>
      </c>
    </row>
    <row r="42" spans="1:29" s="61" customFormat="1" x14ac:dyDescent="0.25">
      <c r="A42" s="60"/>
      <c r="B42" s="61">
        <f>COUNTIF(FERIES!$B$17:$B$27,#REF!)</f>
        <v>0</v>
      </c>
      <c r="C42" s="61">
        <f>COUNTIF(FERIES!$B$17:$B$27,#REF!)</f>
        <v>0</v>
      </c>
      <c r="D42" s="61">
        <f>COUNTIF(FERIES!$B$17:$B$27,#REF!)</f>
        <v>0</v>
      </c>
      <c r="E42" s="61">
        <f>COUNTIF(FERIES!$B$17:$B$27,#REF!)</f>
        <v>0</v>
      </c>
      <c r="F42" s="61">
        <f>COUNTIF(FERIES!$B$17:$B$27,#REF!)</f>
        <v>0</v>
      </c>
      <c r="G42" s="61">
        <f>COUNTIF(FERIES!$B$17:$B$27,#REF!)</f>
        <v>0</v>
      </c>
      <c r="H42" s="61">
        <f>COUNTIF(FERIES!$B$17:$B$27,#REF!)</f>
        <v>0</v>
      </c>
      <c r="I42" s="61">
        <f>COUNTIF(FERIES!$B$17:$B$27,#REF!)</f>
        <v>0</v>
      </c>
      <c r="J42" s="61">
        <f>COUNTIF(FERIES!$B$17:$B$27,#REF!)</f>
        <v>0</v>
      </c>
      <c r="K42" s="61">
        <f>COUNTIF(FERIES!$B$17:$B$27,#REF!)</f>
        <v>0</v>
      </c>
      <c r="L42" s="61">
        <f>COUNTIF(FERIES!$B$17:$B$27,#REF!)</f>
        <v>0</v>
      </c>
      <c r="M42" s="61">
        <f>COUNTIF(FERIES!$B$17:$B$27,#REF!)</f>
        <v>0</v>
      </c>
      <c r="N42" s="61">
        <f>COUNTIF(FERIES!$B$17:$B$27,#REF!)</f>
        <v>0</v>
      </c>
      <c r="O42" s="61">
        <f>COUNTIF(FERIES!$B$17:$B$27,#REF!)</f>
        <v>0</v>
      </c>
      <c r="P42" s="61">
        <f>COUNTIF(FERIES!$B$17:$B$27,#REF!)</f>
        <v>0</v>
      </c>
      <c r="Q42" s="61">
        <f>COUNTIF(FERIES!$B$17:$B$27,#REF!)</f>
        <v>0</v>
      </c>
      <c r="R42" s="61">
        <f>COUNTIF(FERIES!$B$17:$B$27,#REF!)</f>
        <v>0</v>
      </c>
      <c r="S42" s="61">
        <f>COUNTIF(FERIES!$B$17:$B$27,#REF!)</f>
        <v>0</v>
      </c>
      <c r="T42" s="61">
        <f>COUNTIF(FERIES!$B$17:$B$27,#REF!)</f>
        <v>0</v>
      </c>
      <c r="U42" s="61">
        <f>COUNTIF(FERIES!$B$17:$B$27,#REF!)</f>
        <v>0</v>
      </c>
      <c r="V42" s="61">
        <f>COUNTIF(FERIES!$B$17:$B$27,#REF!)</f>
        <v>0</v>
      </c>
      <c r="W42" s="61">
        <f>COUNTIF(FERIES!$B$17:$B$27,#REF!)</f>
        <v>0</v>
      </c>
      <c r="X42" s="61">
        <f>COUNTIF(FERIES!$B$17:$B$27,#REF!)</f>
        <v>0</v>
      </c>
      <c r="Y42" s="61">
        <f>COUNTIF(FERIES!$B$17:$B$27,#REF!)</f>
        <v>0</v>
      </c>
      <c r="Z42" s="61">
        <f>COUNTIF(FERIES!$B$17:$B$27,#REF!)</f>
        <v>0</v>
      </c>
      <c r="AA42" s="61">
        <f>COUNTIF(FERIES!$B$17:$B$27,#REF!)</f>
        <v>0</v>
      </c>
      <c r="AB42" s="61">
        <f>COUNTIF(FERIES!$B$17:$B$27,#REF!)</f>
        <v>0</v>
      </c>
    </row>
    <row r="43" spans="1:29" ht="24" thickBot="1" x14ac:dyDescent="0.45">
      <c r="A43" s="67" t="s">
        <v>12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</row>
    <row r="44" spans="1:29" x14ac:dyDescent="0.25">
      <c r="A44" s="34" t="s">
        <v>2</v>
      </c>
      <c r="B44" s="35">
        <f>WEEKNUM(B45,21)</f>
        <v>26</v>
      </c>
      <c r="C44" s="35">
        <f t="shared" ref="C44:AB44" si="18">WEEKNUM(C45,21)</f>
        <v>26</v>
      </c>
      <c r="D44" s="35">
        <f t="shared" si="18"/>
        <v>27</v>
      </c>
      <c r="E44" s="35">
        <f t="shared" si="18"/>
        <v>27</v>
      </c>
      <c r="F44" s="35">
        <f t="shared" si="18"/>
        <v>27</v>
      </c>
      <c r="G44" s="64">
        <f t="shared" si="18"/>
        <v>27</v>
      </c>
      <c r="H44" s="64">
        <f t="shared" si="18"/>
        <v>27</v>
      </c>
      <c r="I44" s="64">
        <f t="shared" si="18"/>
        <v>27</v>
      </c>
      <c r="J44" s="64">
        <f t="shared" si="18"/>
        <v>28</v>
      </c>
      <c r="K44" s="64">
        <f t="shared" si="18"/>
        <v>28</v>
      </c>
      <c r="L44" s="64">
        <f t="shared" si="18"/>
        <v>28</v>
      </c>
      <c r="M44" s="64">
        <f t="shared" si="18"/>
        <v>28</v>
      </c>
      <c r="N44" s="64">
        <f t="shared" si="18"/>
        <v>28</v>
      </c>
      <c r="O44" s="64">
        <f t="shared" si="18"/>
        <v>28</v>
      </c>
      <c r="P44" s="64">
        <f t="shared" si="18"/>
        <v>29</v>
      </c>
      <c r="Q44" s="64">
        <f t="shared" si="18"/>
        <v>29</v>
      </c>
      <c r="R44" s="64">
        <f t="shared" si="18"/>
        <v>29</v>
      </c>
      <c r="S44" s="64">
        <f t="shared" si="18"/>
        <v>29</v>
      </c>
      <c r="T44" s="64">
        <f t="shared" si="18"/>
        <v>29</v>
      </c>
      <c r="U44" s="64">
        <f t="shared" si="18"/>
        <v>29</v>
      </c>
      <c r="V44" s="64">
        <f t="shared" si="18"/>
        <v>30</v>
      </c>
      <c r="W44" s="64">
        <f t="shared" si="18"/>
        <v>30</v>
      </c>
      <c r="X44" s="64">
        <f t="shared" si="18"/>
        <v>30</v>
      </c>
      <c r="Y44" s="64">
        <f t="shared" si="18"/>
        <v>30</v>
      </c>
      <c r="Z44" s="64">
        <f t="shared" si="18"/>
        <v>30</v>
      </c>
      <c r="AA44" s="64">
        <f t="shared" si="18"/>
        <v>30</v>
      </c>
      <c r="AB44" s="64">
        <f t="shared" si="18"/>
        <v>31</v>
      </c>
    </row>
    <row r="45" spans="1:29" x14ac:dyDescent="0.25">
      <c r="A45" s="39" t="s">
        <v>3</v>
      </c>
      <c r="B45" s="38">
        <f>IF(WEEKDAY(DATE(B4,7,1),2)=7,DATE(B4,7,1)+1,DATE(B4,7,1))</f>
        <v>44743</v>
      </c>
      <c r="C45" s="38">
        <f>IF(WEEKDAY(B45,2)=6,B45+2,B45+1)</f>
        <v>44744</v>
      </c>
      <c r="D45" s="38">
        <f>IF(WEEKDAY(C45,2)=6,C45+2,C45+1)</f>
        <v>44746</v>
      </c>
      <c r="E45" s="38">
        <f t="shared" ref="E45:AB45" si="19">IF(WEEKDAY(D45,2)=6,D45+2,D45+1)</f>
        <v>44747</v>
      </c>
      <c r="F45" s="38">
        <f t="shared" si="19"/>
        <v>44748</v>
      </c>
      <c r="G45" s="38">
        <f t="shared" si="19"/>
        <v>44749</v>
      </c>
      <c r="H45" s="38">
        <f t="shared" si="19"/>
        <v>44750</v>
      </c>
      <c r="I45" s="38">
        <f t="shared" si="19"/>
        <v>44751</v>
      </c>
      <c r="J45" s="38">
        <f t="shared" si="19"/>
        <v>44753</v>
      </c>
      <c r="K45" s="38">
        <f t="shared" si="19"/>
        <v>44754</v>
      </c>
      <c r="L45" s="38">
        <f t="shared" si="19"/>
        <v>44755</v>
      </c>
      <c r="M45" s="53">
        <f t="shared" si="19"/>
        <v>44756</v>
      </c>
      <c r="N45" s="38">
        <f t="shared" si="19"/>
        <v>44757</v>
      </c>
      <c r="O45" s="38">
        <f t="shared" si="19"/>
        <v>44758</v>
      </c>
      <c r="P45" s="38">
        <f t="shared" si="19"/>
        <v>44760</v>
      </c>
      <c r="Q45" s="38">
        <f t="shared" si="19"/>
        <v>44761</v>
      </c>
      <c r="R45" s="38">
        <f t="shared" si="19"/>
        <v>44762</v>
      </c>
      <c r="S45" s="38">
        <f t="shared" si="19"/>
        <v>44763</v>
      </c>
      <c r="T45" s="38">
        <f t="shared" si="19"/>
        <v>44764</v>
      </c>
      <c r="U45" s="38">
        <f t="shared" si="19"/>
        <v>44765</v>
      </c>
      <c r="V45" s="38">
        <f t="shared" si="19"/>
        <v>44767</v>
      </c>
      <c r="W45" s="38">
        <f t="shared" si="19"/>
        <v>44768</v>
      </c>
      <c r="X45" s="38">
        <f t="shared" si="19"/>
        <v>44769</v>
      </c>
      <c r="Y45" s="38">
        <f t="shared" si="19"/>
        <v>44770</v>
      </c>
      <c r="Z45" s="38">
        <f t="shared" si="19"/>
        <v>44771</v>
      </c>
      <c r="AA45" s="38">
        <f t="shared" si="19"/>
        <v>44772</v>
      </c>
      <c r="AB45" s="38">
        <f t="shared" si="19"/>
        <v>44774</v>
      </c>
    </row>
    <row r="46" spans="1:29" ht="14.4" thickBot="1" x14ac:dyDescent="0.3">
      <c r="A46" s="36" t="s">
        <v>28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5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1">
        <f>COUNTIF(B46:AB46,"x")</f>
        <v>0</v>
      </c>
    </row>
    <row r="47" spans="1:29" ht="15" x14ac:dyDescent="0.25">
      <c r="B47" s="45" t="str">
        <f t="shared" ref="B47:AB47" si="20">IF(COUNTIF(B46:B46,"CP")&gt;=2,"X","")</f>
        <v/>
      </c>
      <c r="C47" s="45" t="str">
        <f t="shared" si="20"/>
        <v/>
      </c>
      <c r="D47" s="45" t="str">
        <f t="shared" si="20"/>
        <v/>
      </c>
      <c r="E47" s="45" t="str">
        <f t="shared" si="20"/>
        <v/>
      </c>
      <c r="F47" s="45" t="str">
        <f t="shared" si="20"/>
        <v/>
      </c>
      <c r="G47" s="45" t="str">
        <f t="shared" si="20"/>
        <v/>
      </c>
      <c r="H47" s="45" t="str">
        <f t="shared" si="20"/>
        <v/>
      </c>
      <c r="I47" s="45" t="str">
        <f t="shared" si="20"/>
        <v/>
      </c>
      <c r="J47" s="45" t="str">
        <f t="shared" si="20"/>
        <v/>
      </c>
      <c r="K47" s="45" t="str">
        <f t="shared" si="20"/>
        <v/>
      </c>
      <c r="L47" s="45" t="str">
        <f t="shared" si="20"/>
        <v/>
      </c>
      <c r="M47" s="59" t="str">
        <f t="shared" si="20"/>
        <v/>
      </c>
      <c r="N47" s="45" t="str">
        <f t="shared" si="20"/>
        <v/>
      </c>
      <c r="O47" s="45" t="str">
        <f t="shared" si="20"/>
        <v/>
      </c>
      <c r="P47" s="45" t="str">
        <f t="shared" si="20"/>
        <v/>
      </c>
      <c r="Q47" s="45" t="str">
        <f t="shared" si="20"/>
        <v/>
      </c>
      <c r="R47" s="45" t="str">
        <f t="shared" si="20"/>
        <v/>
      </c>
      <c r="S47" s="45" t="str">
        <f t="shared" si="20"/>
        <v/>
      </c>
      <c r="T47" s="45" t="str">
        <f t="shared" si="20"/>
        <v/>
      </c>
      <c r="U47" s="45" t="str">
        <f t="shared" si="20"/>
        <v/>
      </c>
      <c r="V47" s="45" t="str">
        <f t="shared" si="20"/>
        <v/>
      </c>
      <c r="W47" s="45" t="str">
        <f t="shared" si="20"/>
        <v/>
      </c>
      <c r="X47" s="45" t="str">
        <f t="shared" si="20"/>
        <v/>
      </c>
      <c r="Y47" s="45" t="str">
        <f t="shared" si="20"/>
        <v/>
      </c>
      <c r="Z47" s="45" t="str">
        <f t="shared" si="20"/>
        <v/>
      </c>
      <c r="AA47" s="45" t="str">
        <f t="shared" si="20"/>
        <v/>
      </c>
      <c r="AB47" s="45" t="str">
        <f t="shared" si="20"/>
        <v/>
      </c>
    </row>
    <row r="48" spans="1:29" s="61" customFormat="1" x14ac:dyDescent="0.25">
      <c r="A48" s="60"/>
      <c r="B48" s="61">
        <f>COUNTIF(FERIES!$B$17:$B$27,#REF!)</f>
        <v>0</v>
      </c>
      <c r="C48" s="61">
        <f>COUNTIF(FERIES!$B$17:$B$27,#REF!)</f>
        <v>0</v>
      </c>
      <c r="D48" s="61">
        <f>COUNTIF(FERIES!$B$17:$B$27,#REF!)</f>
        <v>0</v>
      </c>
      <c r="E48" s="61">
        <f>COUNTIF(FERIES!$B$17:$B$27,#REF!)</f>
        <v>0</v>
      </c>
      <c r="F48" s="61">
        <f>COUNTIF(FERIES!$B$17:$B$27,#REF!)</f>
        <v>0</v>
      </c>
      <c r="G48" s="61">
        <f>COUNTIF(FERIES!$B$17:$B$27,#REF!)</f>
        <v>0</v>
      </c>
      <c r="H48" s="61">
        <f>COUNTIF(FERIES!$B$17:$B$27,#REF!)</f>
        <v>0</v>
      </c>
      <c r="I48" s="61">
        <f>COUNTIF(FERIES!$B$17:$B$27,#REF!)</f>
        <v>0</v>
      </c>
      <c r="J48" s="61">
        <f>COUNTIF(FERIES!$B$17:$B$27,#REF!)</f>
        <v>0</v>
      </c>
      <c r="K48" s="61">
        <f>COUNTIF(FERIES!$B$17:$B$27,#REF!)</f>
        <v>0</v>
      </c>
      <c r="L48" s="61">
        <f>COUNTIF(FERIES!$B$17:$B$27,#REF!)</f>
        <v>0</v>
      </c>
      <c r="M48" s="61">
        <f>COUNTIF(FERIES!$B$17:$B$27,#REF!)</f>
        <v>0</v>
      </c>
      <c r="N48" s="61">
        <f>COUNTIF(FERIES!$B$17:$B$27,#REF!)</f>
        <v>0</v>
      </c>
      <c r="O48" s="61">
        <f>COUNTIF(FERIES!$B$17:$B$27,#REF!)</f>
        <v>0</v>
      </c>
      <c r="P48" s="61">
        <f>COUNTIF(FERIES!$B$17:$B$27,#REF!)</f>
        <v>0</v>
      </c>
      <c r="Q48" s="61">
        <f>COUNTIF(FERIES!$B$17:$B$27,#REF!)</f>
        <v>0</v>
      </c>
      <c r="R48" s="61">
        <f>COUNTIF(FERIES!$B$17:$B$27,#REF!)</f>
        <v>0</v>
      </c>
      <c r="S48" s="61">
        <f>COUNTIF(FERIES!$B$17:$B$27,#REF!)</f>
        <v>0</v>
      </c>
      <c r="T48" s="61">
        <f>COUNTIF(FERIES!$B$17:$B$27,#REF!)</f>
        <v>0</v>
      </c>
      <c r="U48" s="61">
        <f>COUNTIF(FERIES!$B$17:$B$27,#REF!)</f>
        <v>0</v>
      </c>
      <c r="V48" s="61">
        <f>COUNTIF(FERIES!$B$17:$B$27,#REF!)</f>
        <v>0</v>
      </c>
      <c r="W48" s="61">
        <f>COUNTIF(FERIES!$B$17:$B$27,#REF!)</f>
        <v>0</v>
      </c>
      <c r="X48" s="61">
        <f>COUNTIF(FERIES!$B$17:$B$27,#REF!)</f>
        <v>0</v>
      </c>
      <c r="Y48" s="61">
        <f>COUNTIF(FERIES!$B$17:$B$27,#REF!)</f>
        <v>0</v>
      </c>
      <c r="Z48" s="61">
        <f>COUNTIF(FERIES!$B$17:$B$27,#REF!)</f>
        <v>0</v>
      </c>
      <c r="AA48" s="61">
        <f>COUNTIF(FERIES!$B$17:$B$27,#REF!)</f>
        <v>0</v>
      </c>
      <c r="AB48" s="61">
        <f>COUNTIF(FERIES!$B$17:$B$27,#REF!)</f>
        <v>0</v>
      </c>
    </row>
    <row r="49" spans="1:29" ht="24" thickBot="1" x14ac:dyDescent="0.45">
      <c r="A49" s="67" t="s">
        <v>13</v>
      </c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</row>
    <row r="50" spans="1:29" x14ac:dyDescent="0.25">
      <c r="A50" s="34" t="s">
        <v>2</v>
      </c>
      <c r="B50" s="64">
        <f>WEEKNUM(B51,21)</f>
        <v>31</v>
      </c>
      <c r="C50" s="64">
        <f t="shared" ref="C50:AA50" si="21">WEEKNUM(C51,21)</f>
        <v>31</v>
      </c>
      <c r="D50" s="64">
        <f t="shared" si="21"/>
        <v>31</v>
      </c>
      <c r="E50" s="64">
        <f t="shared" si="21"/>
        <v>31</v>
      </c>
      <c r="F50" s="64">
        <f t="shared" si="21"/>
        <v>31</v>
      </c>
      <c r="G50" s="64">
        <f t="shared" si="21"/>
        <v>31</v>
      </c>
      <c r="H50" s="64">
        <f t="shared" si="21"/>
        <v>32</v>
      </c>
      <c r="I50" s="64">
        <f t="shared" si="21"/>
        <v>32</v>
      </c>
      <c r="J50" s="64">
        <f t="shared" si="21"/>
        <v>32</v>
      </c>
      <c r="K50" s="64">
        <f t="shared" si="21"/>
        <v>32</v>
      </c>
      <c r="L50" s="64">
        <f t="shared" si="21"/>
        <v>32</v>
      </c>
      <c r="M50" s="64">
        <f t="shared" si="21"/>
        <v>32</v>
      </c>
      <c r="N50" s="64">
        <f t="shared" si="21"/>
        <v>33</v>
      </c>
      <c r="O50" s="64">
        <f t="shared" si="21"/>
        <v>33</v>
      </c>
      <c r="P50" s="64">
        <f t="shared" si="21"/>
        <v>33</v>
      </c>
      <c r="Q50" s="64">
        <f t="shared" si="21"/>
        <v>33</v>
      </c>
      <c r="R50" s="64">
        <f t="shared" si="21"/>
        <v>33</v>
      </c>
      <c r="S50" s="64">
        <f t="shared" si="21"/>
        <v>33</v>
      </c>
      <c r="T50" s="64">
        <f t="shared" si="21"/>
        <v>34</v>
      </c>
      <c r="U50" s="64">
        <f t="shared" si="21"/>
        <v>34</v>
      </c>
      <c r="V50" s="64">
        <f t="shared" si="21"/>
        <v>34</v>
      </c>
      <c r="W50" s="64">
        <f t="shared" si="21"/>
        <v>34</v>
      </c>
      <c r="X50" s="64">
        <f t="shared" si="21"/>
        <v>34</v>
      </c>
      <c r="Y50" s="64">
        <f t="shared" si="21"/>
        <v>34</v>
      </c>
      <c r="Z50" s="64">
        <f t="shared" si="21"/>
        <v>35</v>
      </c>
      <c r="AA50" s="64">
        <f t="shared" si="21"/>
        <v>35</v>
      </c>
    </row>
    <row r="51" spans="1:29" x14ac:dyDescent="0.25">
      <c r="A51" s="39" t="s">
        <v>3</v>
      </c>
      <c r="B51" s="38">
        <f>IF(WEEKDAY(DATE($B$4,8,1),2)=7,DATE($B$4,8,1)+1,DATE($B$4,8,1))</f>
        <v>44774</v>
      </c>
      <c r="C51" s="38">
        <f>IF(WEEKDAY(B51,2)=6,B51+2,B51+1)</f>
        <v>44775</v>
      </c>
      <c r="D51" s="38">
        <f>IF(WEEKDAY(C51,2)=6,C51+2,C51+1)</f>
        <v>44776</v>
      </c>
      <c r="E51" s="38">
        <f t="shared" ref="E51:AA51" si="22">IF(WEEKDAY(D51,2)=6,D51+2,D51+1)</f>
        <v>44777</v>
      </c>
      <c r="F51" s="38">
        <f t="shared" si="22"/>
        <v>44778</v>
      </c>
      <c r="G51" s="38">
        <f t="shared" si="22"/>
        <v>44779</v>
      </c>
      <c r="H51" s="38">
        <f t="shared" si="22"/>
        <v>44781</v>
      </c>
      <c r="I51" s="38">
        <f t="shared" si="22"/>
        <v>44782</v>
      </c>
      <c r="J51" s="38">
        <f t="shared" si="22"/>
        <v>44783</v>
      </c>
      <c r="K51" s="38">
        <f t="shared" si="22"/>
        <v>44784</v>
      </c>
      <c r="L51" s="38">
        <f t="shared" si="22"/>
        <v>44785</v>
      </c>
      <c r="M51" s="38">
        <f t="shared" si="22"/>
        <v>44786</v>
      </c>
      <c r="N51" s="57">
        <f t="shared" si="22"/>
        <v>44788</v>
      </c>
      <c r="O51" s="38">
        <f t="shared" si="22"/>
        <v>44789</v>
      </c>
      <c r="P51" s="38">
        <f t="shared" si="22"/>
        <v>44790</v>
      </c>
      <c r="Q51" s="38">
        <f t="shared" si="22"/>
        <v>44791</v>
      </c>
      <c r="R51" s="38">
        <f t="shared" si="22"/>
        <v>44792</v>
      </c>
      <c r="S51" s="38">
        <f t="shared" si="22"/>
        <v>44793</v>
      </c>
      <c r="T51" s="38">
        <f t="shared" si="22"/>
        <v>44795</v>
      </c>
      <c r="U51" s="38">
        <f t="shared" si="22"/>
        <v>44796</v>
      </c>
      <c r="V51" s="38">
        <f t="shared" si="22"/>
        <v>44797</v>
      </c>
      <c r="W51" s="38">
        <f t="shared" si="22"/>
        <v>44798</v>
      </c>
      <c r="X51" s="38">
        <f t="shared" si="22"/>
        <v>44799</v>
      </c>
      <c r="Y51" s="38">
        <f t="shared" si="22"/>
        <v>44800</v>
      </c>
      <c r="Z51" s="38">
        <f t="shared" si="22"/>
        <v>44802</v>
      </c>
      <c r="AA51" s="38">
        <f t="shared" si="22"/>
        <v>44803</v>
      </c>
    </row>
    <row r="52" spans="1:29" x14ac:dyDescent="0.25">
      <c r="A52" s="36" t="s">
        <v>28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5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C52" s="1">
        <f>COUNTIF(B52:AA52,"x")</f>
        <v>0</v>
      </c>
    </row>
    <row r="53" spans="1:29" ht="15" x14ac:dyDescent="0.25">
      <c r="B53" s="45" t="str">
        <f t="shared" ref="B53:AA53" si="23">IF(COUNTIF(B52:B52,"CP")&gt;=2,"X","")</f>
        <v/>
      </c>
      <c r="C53" s="45" t="str">
        <f t="shared" si="23"/>
        <v/>
      </c>
      <c r="D53" s="45" t="str">
        <f t="shared" si="23"/>
        <v/>
      </c>
      <c r="E53" s="45" t="str">
        <f t="shared" si="23"/>
        <v/>
      </c>
      <c r="F53" s="45" t="str">
        <f t="shared" si="23"/>
        <v/>
      </c>
      <c r="G53" s="45" t="str">
        <f t="shared" si="23"/>
        <v/>
      </c>
      <c r="H53" s="45" t="str">
        <f t="shared" si="23"/>
        <v/>
      </c>
      <c r="I53" s="45" t="str">
        <f t="shared" si="23"/>
        <v/>
      </c>
      <c r="J53" s="45" t="str">
        <f t="shared" si="23"/>
        <v/>
      </c>
      <c r="K53" s="45" t="str">
        <f t="shared" si="23"/>
        <v/>
      </c>
      <c r="L53" s="45" t="str">
        <f t="shared" si="23"/>
        <v/>
      </c>
      <c r="M53" s="45" t="str">
        <f t="shared" si="23"/>
        <v/>
      </c>
      <c r="N53" s="45" t="str">
        <f t="shared" si="23"/>
        <v/>
      </c>
      <c r="O53" s="45" t="str">
        <f t="shared" si="23"/>
        <v/>
      </c>
      <c r="P53" s="45" t="str">
        <f t="shared" si="23"/>
        <v/>
      </c>
      <c r="Q53" s="45" t="str">
        <f t="shared" si="23"/>
        <v/>
      </c>
      <c r="R53" s="45" t="str">
        <f t="shared" si="23"/>
        <v/>
      </c>
      <c r="S53" s="45" t="str">
        <f t="shared" si="23"/>
        <v/>
      </c>
      <c r="T53" s="45" t="str">
        <f t="shared" si="23"/>
        <v/>
      </c>
      <c r="U53" s="45" t="str">
        <f t="shared" si="23"/>
        <v/>
      </c>
      <c r="V53" s="45" t="str">
        <f t="shared" si="23"/>
        <v/>
      </c>
      <c r="W53" s="45" t="str">
        <f t="shared" si="23"/>
        <v/>
      </c>
      <c r="X53" s="45" t="str">
        <f t="shared" si="23"/>
        <v/>
      </c>
      <c r="Y53" s="45" t="str">
        <f t="shared" si="23"/>
        <v/>
      </c>
      <c r="Z53" s="45" t="str">
        <f t="shared" si="23"/>
        <v/>
      </c>
      <c r="AA53" s="45" t="str">
        <f t="shared" si="23"/>
        <v/>
      </c>
      <c r="AB53" s="45"/>
    </row>
    <row r="54" spans="1:29" s="61" customFormat="1" x14ac:dyDescent="0.25">
      <c r="A54" s="60"/>
      <c r="B54" s="61">
        <f>COUNTIF(FERIES!$B$3:$B$13,#REF!)</f>
        <v>0</v>
      </c>
      <c r="C54" s="61">
        <f>COUNTIF(FERIES!$B$3:$B$13,#REF!)</f>
        <v>0</v>
      </c>
      <c r="D54" s="61">
        <f>COUNTIF(FERIES!$B$3:$B$13,#REF!)</f>
        <v>0</v>
      </c>
      <c r="E54" s="61">
        <f>COUNTIF(FERIES!$B$3:$B$13,#REF!)</f>
        <v>0</v>
      </c>
      <c r="F54" s="61">
        <f>COUNTIF(FERIES!$B$3:$B$13,#REF!)</f>
        <v>0</v>
      </c>
      <c r="G54" s="61">
        <f>COUNTIF(FERIES!$B$3:$B$13,#REF!)</f>
        <v>0</v>
      </c>
      <c r="H54" s="61">
        <f>COUNTIF(FERIES!$B$3:$B$13,#REF!)</f>
        <v>0</v>
      </c>
      <c r="I54" s="61">
        <f>COUNTIF(FERIES!$B$3:$B$13,#REF!)</f>
        <v>0</v>
      </c>
      <c r="J54" s="61">
        <f>COUNTIF(FERIES!$B$3:$B$13,#REF!)</f>
        <v>0</v>
      </c>
      <c r="K54" s="61">
        <f>COUNTIF(FERIES!$B$3:$B$13,#REF!)</f>
        <v>0</v>
      </c>
      <c r="L54" s="61">
        <f>COUNTIF(FERIES!$B$3:$B$13,#REF!)</f>
        <v>0</v>
      </c>
      <c r="M54" s="61">
        <f>COUNTIF(FERIES!$B$3:$B$13,#REF!)</f>
        <v>0</v>
      </c>
      <c r="N54" s="61">
        <f>COUNTIF(FERIES!$B$3:$B$13,#REF!)</f>
        <v>0</v>
      </c>
      <c r="O54" s="61">
        <f>COUNTIF(FERIES!$B$3:$B$13,#REF!)</f>
        <v>0</v>
      </c>
      <c r="P54" s="61">
        <f>COUNTIF(FERIES!$B$3:$B$13,#REF!)</f>
        <v>0</v>
      </c>
      <c r="Q54" s="61">
        <f>COUNTIF(FERIES!$B$3:$B$13,#REF!)</f>
        <v>0</v>
      </c>
      <c r="R54" s="61">
        <f>COUNTIF(FERIES!$B$3:$B$13,#REF!)</f>
        <v>0</v>
      </c>
      <c r="S54" s="61">
        <f>COUNTIF(FERIES!$B$3:$B$13,#REF!)</f>
        <v>0</v>
      </c>
      <c r="T54" s="61">
        <f>COUNTIF(FERIES!$B$3:$B$13,#REF!)</f>
        <v>0</v>
      </c>
      <c r="U54" s="61">
        <f>COUNTIF(FERIES!$B$3:$B$13,#REF!)</f>
        <v>0</v>
      </c>
      <c r="V54" s="61">
        <f>COUNTIF(FERIES!$B$3:$B$13,#REF!)</f>
        <v>0</v>
      </c>
      <c r="W54" s="61">
        <f>COUNTIF(FERIES!$B$3:$B$13,#REF!)</f>
        <v>0</v>
      </c>
      <c r="X54" s="61">
        <f>COUNTIF(FERIES!$B$3:$B$13,#REF!)</f>
        <v>0</v>
      </c>
      <c r="Y54" s="61">
        <f>COUNTIF(FERIES!$B$3:$B$13,#REF!)</f>
        <v>0</v>
      </c>
      <c r="Z54" s="61">
        <f>COUNTIF(FERIES!$B$3:$B$13,#REF!)</f>
        <v>0</v>
      </c>
      <c r="AA54" s="61">
        <f>COUNTIF(FERIES!$B$3:$B$13,#REF!)</f>
        <v>0</v>
      </c>
      <c r="AB54" s="61">
        <f>COUNTIF(FERIES!$B$3:$B$13,#REF!)</f>
        <v>0</v>
      </c>
    </row>
    <row r="55" spans="1:29" ht="24" thickBot="1" x14ac:dyDescent="0.45">
      <c r="A55" s="67" t="s">
        <v>14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</row>
    <row r="56" spans="1:29" x14ac:dyDescent="0.25">
      <c r="A56" s="34" t="s">
        <v>2</v>
      </c>
      <c r="B56" s="35">
        <f>WEEKNUM(B57,21)</f>
        <v>35</v>
      </c>
      <c r="C56" s="35">
        <f t="shared" ref="C56:AA56" si="24">WEEKNUM(C57,21)</f>
        <v>35</v>
      </c>
      <c r="D56" s="35">
        <f t="shared" si="24"/>
        <v>35</v>
      </c>
      <c r="E56" s="35">
        <f t="shared" si="24"/>
        <v>36</v>
      </c>
      <c r="F56" s="35">
        <f t="shared" si="24"/>
        <v>36</v>
      </c>
      <c r="G56" s="35">
        <f t="shared" si="24"/>
        <v>36</v>
      </c>
      <c r="H56" s="35">
        <f t="shared" si="24"/>
        <v>36</v>
      </c>
      <c r="I56" s="35">
        <f t="shared" si="24"/>
        <v>36</v>
      </c>
      <c r="J56" s="35">
        <f t="shared" si="24"/>
        <v>36</v>
      </c>
      <c r="K56" s="35">
        <f t="shared" si="24"/>
        <v>37</v>
      </c>
      <c r="L56" s="35">
        <f t="shared" si="24"/>
        <v>37</v>
      </c>
      <c r="M56" s="35">
        <f t="shared" si="24"/>
        <v>37</v>
      </c>
      <c r="N56" s="35">
        <f t="shared" si="24"/>
        <v>37</v>
      </c>
      <c r="O56" s="35">
        <f t="shared" si="24"/>
        <v>37</v>
      </c>
      <c r="P56" s="35">
        <f t="shared" si="24"/>
        <v>37</v>
      </c>
      <c r="Q56" s="35">
        <f t="shared" si="24"/>
        <v>38</v>
      </c>
      <c r="R56" s="35">
        <f t="shared" si="24"/>
        <v>38</v>
      </c>
      <c r="S56" s="35">
        <f t="shared" si="24"/>
        <v>38</v>
      </c>
      <c r="T56" s="35">
        <f t="shared" si="24"/>
        <v>38</v>
      </c>
      <c r="U56" s="35">
        <f t="shared" si="24"/>
        <v>38</v>
      </c>
      <c r="V56" s="35">
        <f t="shared" si="24"/>
        <v>38</v>
      </c>
      <c r="W56" s="35">
        <f t="shared" si="24"/>
        <v>39</v>
      </c>
      <c r="X56" s="35">
        <f t="shared" si="24"/>
        <v>39</v>
      </c>
      <c r="Y56" s="35">
        <f t="shared" si="24"/>
        <v>39</v>
      </c>
      <c r="Z56" s="35">
        <f t="shared" si="24"/>
        <v>39</v>
      </c>
      <c r="AA56" s="35">
        <f t="shared" si="24"/>
        <v>39</v>
      </c>
    </row>
    <row r="57" spans="1:29" x14ac:dyDescent="0.25">
      <c r="A57" s="39" t="s">
        <v>3</v>
      </c>
      <c r="B57" s="38">
        <f>IF(WEEKDAY(DATE(B4,9,1),2)=7,DATE(B4,9,1)+1,DATE(B4,9,1))</f>
        <v>44805</v>
      </c>
      <c r="C57" s="38">
        <f>IF(WEEKDAY(B57,2)=6,B57+2,B57+1)</f>
        <v>44806</v>
      </c>
      <c r="D57" s="38">
        <f>IF(WEEKDAY(C57,2)=6,C57+2,C57+1)</f>
        <v>44807</v>
      </c>
      <c r="E57" s="38">
        <f t="shared" ref="E57:AA57" si="25">IF(WEEKDAY(D57,2)=6,D57+2,D57+1)</f>
        <v>44809</v>
      </c>
      <c r="F57" s="38">
        <f t="shared" si="25"/>
        <v>44810</v>
      </c>
      <c r="G57" s="38">
        <f t="shared" si="25"/>
        <v>44811</v>
      </c>
      <c r="H57" s="38">
        <f t="shared" si="25"/>
        <v>44812</v>
      </c>
      <c r="I57" s="38">
        <f t="shared" si="25"/>
        <v>44813</v>
      </c>
      <c r="J57" s="38">
        <f t="shared" si="25"/>
        <v>44814</v>
      </c>
      <c r="K57" s="38">
        <f t="shared" si="25"/>
        <v>44816</v>
      </c>
      <c r="L57" s="38">
        <f t="shared" si="25"/>
        <v>44817</v>
      </c>
      <c r="M57" s="38">
        <f t="shared" si="25"/>
        <v>44818</v>
      </c>
      <c r="N57" s="38">
        <f t="shared" si="25"/>
        <v>44819</v>
      </c>
      <c r="O57" s="38">
        <f t="shared" si="25"/>
        <v>44820</v>
      </c>
      <c r="P57" s="38">
        <f t="shared" si="25"/>
        <v>44821</v>
      </c>
      <c r="Q57" s="38">
        <f t="shared" si="25"/>
        <v>44823</v>
      </c>
      <c r="R57" s="38">
        <f t="shared" si="25"/>
        <v>44824</v>
      </c>
      <c r="S57" s="38">
        <f t="shared" si="25"/>
        <v>44825</v>
      </c>
      <c r="T57" s="38">
        <f t="shared" si="25"/>
        <v>44826</v>
      </c>
      <c r="U57" s="38">
        <f t="shared" si="25"/>
        <v>44827</v>
      </c>
      <c r="V57" s="38">
        <f t="shared" si="25"/>
        <v>44828</v>
      </c>
      <c r="W57" s="38">
        <f t="shared" si="25"/>
        <v>44830</v>
      </c>
      <c r="X57" s="38">
        <f t="shared" si="25"/>
        <v>44831</v>
      </c>
      <c r="Y57" s="38">
        <f t="shared" si="25"/>
        <v>44832</v>
      </c>
      <c r="Z57" s="38">
        <f t="shared" si="25"/>
        <v>44833</v>
      </c>
      <c r="AA57" s="38">
        <f t="shared" si="25"/>
        <v>44834</v>
      </c>
      <c r="AB57" s="33"/>
    </row>
    <row r="58" spans="1:29" x14ac:dyDescent="0.25">
      <c r="A58" s="36" t="s">
        <v>28</v>
      </c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C58" s="1">
        <f>COUNTIF(B58:AA58,"x")</f>
        <v>0</v>
      </c>
    </row>
    <row r="59" spans="1:29" ht="15" x14ac:dyDescent="0.25">
      <c r="B59" s="45" t="str">
        <f t="shared" ref="B59:AA59" si="26">IF(COUNTIF(B58:B58,"CP")&gt;=2,"X","")</f>
        <v/>
      </c>
      <c r="C59" s="45" t="str">
        <f t="shared" si="26"/>
        <v/>
      </c>
      <c r="D59" s="45" t="str">
        <f t="shared" si="26"/>
        <v/>
      </c>
      <c r="E59" s="45" t="str">
        <f t="shared" si="26"/>
        <v/>
      </c>
      <c r="F59" s="45" t="str">
        <f t="shared" si="26"/>
        <v/>
      </c>
      <c r="G59" s="45" t="str">
        <f t="shared" si="26"/>
        <v/>
      </c>
      <c r="H59" s="45" t="str">
        <f t="shared" si="26"/>
        <v/>
      </c>
      <c r="I59" s="45" t="str">
        <f t="shared" si="26"/>
        <v/>
      </c>
      <c r="J59" s="45" t="str">
        <f t="shared" si="26"/>
        <v/>
      </c>
      <c r="K59" s="45" t="str">
        <f t="shared" si="26"/>
        <v/>
      </c>
      <c r="L59" s="45" t="str">
        <f t="shared" si="26"/>
        <v/>
      </c>
      <c r="M59" s="45" t="str">
        <f t="shared" si="26"/>
        <v/>
      </c>
      <c r="N59" s="45" t="str">
        <f t="shared" si="26"/>
        <v/>
      </c>
      <c r="O59" s="45" t="str">
        <f t="shared" si="26"/>
        <v/>
      </c>
      <c r="P59" s="45" t="str">
        <f t="shared" si="26"/>
        <v/>
      </c>
      <c r="Q59" s="45" t="str">
        <f t="shared" si="26"/>
        <v/>
      </c>
      <c r="R59" s="45" t="str">
        <f t="shared" si="26"/>
        <v/>
      </c>
      <c r="S59" s="45" t="str">
        <f t="shared" si="26"/>
        <v/>
      </c>
      <c r="T59" s="45" t="str">
        <f t="shared" si="26"/>
        <v/>
      </c>
      <c r="U59" s="45" t="str">
        <f t="shared" si="26"/>
        <v/>
      </c>
      <c r="V59" s="45" t="str">
        <f t="shared" si="26"/>
        <v/>
      </c>
      <c r="W59" s="45" t="str">
        <f t="shared" si="26"/>
        <v/>
      </c>
      <c r="X59" s="45" t="str">
        <f t="shared" si="26"/>
        <v/>
      </c>
      <c r="Y59" s="45" t="str">
        <f t="shared" si="26"/>
        <v/>
      </c>
      <c r="Z59" s="45" t="str">
        <f t="shared" si="26"/>
        <v/>
      </c>
      <c r="AA59" s="45" t="str">
        <f t="shared" si="26"/>
        <v/>
      </c>
      <c r="AB59" s="45"/>
    </row>
    <row r="61" spans="1:29" ht="24" thickBot="1" x14ac:dyDescent="0.45">
      <c r="A61" s="67" t="s">
        <v>16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</row>
    <row r="62" spans="1:29" x14ac:dyDescent="0.25">
      <c r="A62" s="34" t="s">
        <v>2</v>
      </c>
      <c r="B62" s="35">
        <f>WEEKNUM(B63,21)</f>
        <v>39</v>
      </c>
      <c r="C62" s="35">
        <f t="shared" ref="C62:AA62" si="27">WEEKNUM(C63,21)</f>
        <v>40</v>
      </c>
      <c r="D62" s="35">
        <f t="shared" si="27"/>
        <v>40</v>
      </c>
      <c r="E62" s="35">
        <f t="shared" si="27"/>
        <v>40</v>
      </c>
      <c r="F62" s="35">
        <f t="shared" si="27"/>
        <v>40</v>
      </c>
      <c r="G62" s="35">
        <f t="shared" si="27"/>
        <v>40</v>
      </c>
      <c r="H62" s="35">
        <f t="shared" si="27"/>
        <v>40</v>
      </c>
      <c r="I62" s="35">
        <f t="shared" si="27"/>
        <v>41</v>
      </c>
      <c r="J62" s="35">
        <f t="shared" si="27"/>
        <v>41</v>
      </c>
      <c r="K62" s="35">
        <f t="shared" si="27"/>
        <v>41</v>
      </c>
      <c r="L62" s="35">
        <f t="shared" si="27"/>
        <v>41</v>
      </c>
      <c r="M62" s="35">
        <f t="shared" si="27"/>
        <v>41</v>
      </c>
      <c r="N62" s="35">
        <f t="shared" si="27"/>
        <v>41</v>
      </c>
      <c r="O62" s="35">
        <f t="shared" si="27"/>
        <v>42</v>
      </c>
      <c r="P62" s="35">
        <f t="shared" si="27"/>
        <v>42</v>
      </c>
      <c r="Q62" s="35">
        <f t="shared" si="27"/>
        <v>42</v>
      </c>
      <c r="R62" s="35">
        <f t="shared" si="27"/>
        <v>42</v>
      </c>
      <c r="S62" s="35">
        <f t="shared" si="27"/>
        <v>42</v>
      </c>
      <c r="T62" s="35">
        <f t="shared" si="27"/>
        <v>42</v>
      </c>
      <c r="U62" s="35">
        <f t="shared" si="27"/>
        <v>43</v>
      </c>
      <c r="V62" s="35">
        <f t="shared" si="27"/>
        <v>43</v>
      </c>
      <c r="W62" s="35">
        <f t="shared" si="27"/>
        <v>43</v>
      </c>
      <c r="X62" s="35">
        <f t="shared" si="27"/>
        <v>43</v>
      </c>
      <c r="Y62" s="35">
        <f t="shared" si="27"/>
        <v>43</v>
      </c>
      <c r="Z62" s="35">
        <f t="shared" si="27"/>
        <v>43</v>
      </c>
      <c r="AA62" s="35">
        <f t="shared" si="27"/>
        <v>44</v>
      </c>
    </row>
    <row r="63" spans="1:29" x14ac:dyDescent="0.25">
      <c r="A63" s="39" t="s">
        <v>3</v>
      </c>
      <c r="B63" s="38">
        <f>IF(WEEKDAY(DATE(B4,10,1),2)=7,DATE(B4,10,1)+1,DATE(B4,10,1))</f>
        <v>44835</v>
      </c>
      <c r="C63" s="38">
        <f>IF(WEEKDAY(B63,2)=6,B63+2,B63+1)</f>
        <v>44837</v>
      </c>
      <c r="D63" s="38">
        <f>IF(WEEKDAY(C63,2)=6,C63+2,C63+1)</f>
        <v>44838</v>
      </c>
      <c r="E63" s="38">
        <f t="shared" ref="E63:AA63" si="28">IF(WEEKDAY(D63,2)=6,D63+2,D63+1)</f>
        <v>44839</v>
      </c>
      <c r="F63" s="38">
        <f t="shared" si="28"/>
        <v>44840</v>
      </c>
      <c r="G63" s="38">
        <f t="shared" si="28"/>
        <v>44841</v>
      </c>
      <c r="H63" s="38">
        <f t="shared" si="28"/>
        <v>44842</v>
      </c>
      <c r="I63" s="38">
        <f t="shared" si="28"/>
        <v>44844</v>
      </c>
      <c r="J63" s="38">
        <f t="shared" si="28"/>
        <v>44845</v>
      </c>
      <c r="K63" s="38">
        <f t="shared" si="28"/>
        <v>44846</v>
      </c>
      <c r="L63" s="38">
        <f t="shared" si="28"/>
        <v>44847</v>
      </c>
      <c r="M63" s="38">
        <f t="shared" si="28"/>
        <v>44848</v>
      </c>
      <c r="N63" s="38">
        <f t="shared" si="28"/>
        <v>44849</v>
      </c>
      <c r="O63" s="38">
        <f t="shared" si="28"/>
        <v>44851</v>
      </c>
      <c r="P63" s="38">
        <f t="shared" si="28"/>
        <v>44852</v>
      </c>
      <c r="Q63" s="38">
        <f t="shared" si="28"/>
        <v>44853</v>
      </c>
      <c r="R63" s="38">
        <f t="shared" si="28"/>
        <v>44854</v>
      </c>
      <c r="S63" s="38">
        <f t="shared" si="28"/>
        <v>44855</v>
      </c>
      <c r="T63" s="38">
        <f t="shared" si="28"/>
        <v>44856</v>
      </c>
      <c r="U63" s="38">
        <f t="shared" si="28"/>
        <v>44858</v>
      </c>
      <c r="V63" s="38">
        <f t="shared" si="28"/>
        <v>44859</v>
      </c>
      <c r="W63" s="38">
        <f t="shared" si="28"/>
        <v>44860</v>
      </c>
      <c r="X63" s="38">
        <f t="shared" si="28"/>
        <v>44861</v>
      </c>
      <c r="Y63" s="38">
        <f t="shared" si="28"/>
        <v>44862</v>
      </c>
      <c r="Z63" s="38">
        <f t="shared" si="28"/>
        <v>44863</v>
      </c>
      <c r="AA63" s="38">
        <f t="shared" si="28"/>
        <v>44865</v>
      </c>
      <c r="AB63" s="33"/>
    </row>
    <row r="64" spans="1:29" x14ac:dyDescent="0.25">
      <c r="A64" s="36" t="s">
        <v>28</v>
      </c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C64" s="1">
        <f>COUNTIF(B64:AA64,"x")</f>
        <v>0</v>
      </c>
    </row>
    <row r="65" spans="1:29" ht="15" x14ac:dyDescent="0.25">
      <c r="B65" s="45" t="str">
        <f t="shared" ref="B65:AA65" si="29">IF(COUNTIF(B64:B64,"CP")&gt;=2,"X","")</f>
        <v/>
      </c>
      <c r="C65" s="45" t="str">
        <f t="shared" si="29"/>
        <v/>
      </c>
      <c r="D65" s="45" t="str">
        <f t="shared" si="29"/>
        <v/>
      </c>
      <c r="E65" s="45" t="str">
        <f t="shared" si="29"/>
        <v/>
      </c>
      <c r="F65" s="45" t="str">
        <f t="shared" si="29"/>
        <v/>
      </c>
      <c r="G65" s="45" t="str">
        <f t="shared" si="29"/>
        <v/>
      </c>
      <c r="H65" s="45" t="str">
        <f t="shared" si="29"/>
        <v/>
      </c>
      <c r="I65" s="45" t="str">
        <f t="shared" si="29"/>
        <v/>
      </c>
      <c r="J65" s="45" t="str">
        <f t="shared" si="29"/>
        <v/>
      </c>
      <c r="K65" s="45" t="str">
        <f t="shared" si="29"/>
        <v/>
      </c>
      <c r="L65" s="45" t="str">
        <f t="shared" si="29"/>
        <v/>
      </c>
      <c r="M65" s="45" t="str">
        <f t="shared" si="29"/>
        <v/>
      </c>
      <c r="N65" s="45" t="str">
        <f t="shared" si="29"/>
        <v/>
      </c>
      <c r="O65" s="45" t="str">
        <f t="shared" si="29"/>
        <v/>
      </c>
      <c r="P65" s="45" t="str">
        <f t="shared" si="29"/>
        <v/>
      </c>
      <c r="Q65" s="45" t="str">
        <f t="shared" si="29"/>
        <v/>
      </c>
      <c r="R65" s="45" t="str">
        <f t="shared" si="29"/>
        <v/>
      </c>
      <c r="S65" s="45" t="str">
        <f t="shared" si="29"/>
        <v/>
      </c>
      <c r="T65" s="45" t="str">
        <f t="shared" si="29"/>
        <v/>
      </c>
      <c r="U65" s="45" t="str">
        <f t="shared" si="29"/>
        <v/>
      </c>
      <c r="V65" s="45" t="str">
        <f t="shared" si="29"/>
        <v/>
      </c>
      <c r="W65" s="45" t="str">
        <f t="shared" si="29"/>
        <v/>
      </c>
      <c r="X65" s="45" t="str">
        <f t="shared" si="29"/>
        <v/>
      </c>
      <c r="Y65" s="45" t="str">
        <f t="shared" si="29"/>
        <v/>
      </c>
      <c r="Z65" s="45" t="str">
        <f t="shared" si="29"/>
        <v/>
      </c>
      <c r="AA65" s="45" t="str">
        <f t="shared" si="29"/>
        <v/>
      </c>
    </row>
    <row r="66" spans="1:29" s="61" customFormat="1" x14ac:dyDescent="0.25">
      <c r="A66" s="60"/>
      <c r="B66" s="61">
        <f>COUNTIF(FERIES!$B$17:$B$27,#REF!)</f>
        <v>0</v>
      </c>
      <c r="C66" s="61">
        <f>COUNTIF(FERIES!$B$17:$B$27,#REF!)</f>
        <v>0</v>
      </c>
      <c r="D66" s="61">
        <f>COUNTIF(FERIES!$B$17:$B$27,#REF!)</f>
        <v>0</v>
      </c>
      <c r="E66" s="61">
        <f>COUNTIF(FERIES!$B$17:$B$27,#REF!)</f>
        <v>0</v>
      </c>
      <c r="F66" s="61">
        <f>COUNTIF(FERIES!$B$17:$B$27,#REF!)</f>
        <v>0</v>
      </c>
      <c r="G66" s="61">
        <f>COUNTIF(FERIES!$B$17:$B$27,#REF!)</f>
        <v>0</v>
      </c>
      <c r="H66" s="61">
        <f>COUNTIF(FERIES!$B$17:$B$27,#REF!)</f>
        <v>0</v>
      </c>
      <c r="I66" s="61">
        <f>COUNTIF(FERIES!$B$17:$B$27,#REF!)</f>
        <v>0</v>
      </c>
      <c r="J66" s="61">
        <f>COUNTIF(FERIES!$B$17:$B$27,#REF!)</f>
        <v>0</v>
      </c>
      <c r="K66" s="61">
        <f>COUNTIF(FERIES!$B$17:$B$27,#REF!)</f>
        <v>0</v>
      </c>
      <c r="L66" s="61">
        <f>COUNTIF(FERIES!$B$17:$B$27,#REF!)</f>
        <v>0</v>
      </c>
      <c r="M66" s="61">
        <f>COUNTIF(FERIES!$B$17:$B$27,#REF!)</f>
        <v>0</v>
      </c>
      <c r="N66" s="61">
        <f>COUNTIF(FERIES!$B$17:$B$27,#REF!)</f>
        <v>0</v>
      </c>
      <c r="O66" s="61">
        <f>COUNTIF(FERIES!$B$17:$B$27,#REF!)</f>
        <v>0</v>
      </c>
      <c r="P66" s="61">
        <f>COUNTIF(FERIES!$B$17:$B$27,#REF!)</f>
        <v>0</v>
      </c>
      <c r="Q66" s="61">
        <f>COUNTIF(FERIES!$B$17:$B$27,#REF!)</f>
        <v>0</v>
      </c>
      <c r="R66" s="61">
        <f>COUNTIF(FERIES!$B$17:$B$27,#REF!)</f>
        <v>0</v>
      </c>
      <c r="S66" s="61">
        <f>COUNTIF(FERIES!$B$17:$B$27,#REF!)</f>
        <v>0</v>
      </c>
      <c r="T66" s="61">
        <f>COUNTIF(FERIES!$B$17:$B$27,#REF!)</f>
        <v>0</v>
      </c>
      <c r="U66" s="61">
        <f>COUNTIF(FERIES!$B$17:$B$27,#REF!)</f>
        <v>0</v>
      </c>
      <c r="V66" s="61">
        <f>COUNTIF(FERIES!$B$17:$B$27,#REF!)</f>
        <v>0</v>
      </c>
      <c r="W66" s="61">
        <f>COUNTIF(FERIES!$B$17:$B$27,#REF!)</f>
        <v>0</v>
      </c>
      <c r="X66" s="61">
        <f>COUNTIF(FERIES!$B$17:$B$27,#REF!)</f>
        <v>0</v>
      </c>
      <c r="Y66" s="61">
        <f>COUNTIF(FERIES!$B$17:$B$27,#REF!)</f>
        <v>0</v>
      </c>
      <c r="Z66" s="61">
        <f>COUNTIF(FERIES!$B$17:$B$27,#REF!)</f>
        <v>0</v>
      </c>
      <c r="AA66" s="61">
        <f>COUNTIF(FERIES!$B$17:$B$27,#REF!)</f>
        <v>0</v>
      </c>
    </row>
    <row r="67" spans="1:29" ht="24" thickBot="1" x14ac:dyDescent="0.45">
      <c r="A67" s="67" t="s">
        <v>15</v>
      </c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</row>
    <row r="68" spans="1:29" x14ac:dyDescent="0.25">
      <c r="A68" s="34" t="s">
        <v>2</v>
      </c>
      <c r="B68" s="35">
        <f>WEEKNUM(B69,21)</f>
        <v>44</v>
      </c>
      <c r="C68" s="35">
        <f t="shared" ref="C68:AA68" si="30">WEEKNUM(C69,21)</f>
        <v>44</v>
      </c>
      <c r="D68" s="35">
        <f t="shared" si="30"/>
        <v>44</v>
      </c>
      <c r="E68" s="35">
        <f t="shared" si="30"/>
        <v>44</v>
      </c>
      <c r="F68" s="35">
        <f t="shared" si="30"/>
        <v>44</v>
      </c>
      <c r="G68" s="35">
        <f t="shared" si="30"/>
        <v>45</v>
      </c>
      <c r="H68" s="35">
        <f t="shared" si="30"/>
        <v>45</v>
      </c>
      <c r="I68" s="35">
        <f t="shared" si="30"/>
        <v>45</v>
      </c>
      <c r="J68" s="35">
        <f t="shared" si="30"/>
        <v>45</v>
      </c>
      <c r="K68" s="35">
        <f t="shared" si="30"/>
        <v>45</v>
      </c>
      <c r="L68" s="35">
        <f t="shared" si="30"/>
        <v>45</v>
      </c>
      <c r="M68" s="35">
        <f t="shared" si="30"/>
        <v>46</v>
      </c>
      <c r="N68" s="35">
        <f t="shared" si="30"/>
        <v>46</v>
      </c>
      <c r="O68" s="35">
        <f t="shared" si="30"/>
        <v>46</v>
      </c>
      <c r="P68" s="35">
        <f t="shared" si="30"/>
        <v>46</v>
      </c>
      <c r="Q68" s="35">
        <f t="shared" si="30"/>
        <v>46</v>
      </c>
      <c r="R68" s="35">
        <f t="shared" si="30"/>
        <v>46</v>
      </c>
      <c r="S68" s="35">
        <f t="shared" si="30"/>
        <v>47</v>
      </c>
      <c r="T68" s="35">
        <f t="shared" si="30"/>
        <v>47</v>
      </c>
      <c r="U68" s="35">
        <f t="shared" si="30"/>
        <v>47</v>
      </c>
      <c r="V68" s="35">
        <f t="shared" si="30"/>
        <v>47</v>
      </c>
      <c r="W68" s="35">
        <f t="shared" si="30"/>
        <v>47</v>
      </c>
      <c r="X68" s="35">
        <f t="shared" si="30"/>
        <v>47</v>
      </c>
      <c r="Y68" s="35">
        <f t="shared" si="30"/>
        <v>48</v>
      </c>
      <c r="Z68" s="35">
        <f t="shared" si="30"/>
        <v>48</v>
      </c>
      <c r="AA68" s="35">
        <f t="shared" si="30"/>
        <v>48</v>
      </c>
    </row>
    <row r="69" spans="1:29" x14ac:dyDescent="0.25">
      <c r="A69" s="39" t="s">
        <v>3</v>
      </c>
      <c r="B69" s="53">
        <f>IF(WEEKDAY(DATE(B4,11,1),2)=7,DATE(B4,11,1)+1,DATE(B4,11,1))</f>
        <v>44866</v>
      </c>
      <c r="C69" s="38">
        <f>IF(WEEKDAY(B69,2)=6,B69+2,B69+1)</f>
        <v>44867</v>
      </c>
      <c r="D69" s="38">
        <f>IF(WEEKDAY(C69,2)=6,C69+2,C69+1)</f>
        <v>44868</v>
      </c>
      <c r="E69" s="38">
        <f t="shared" ref="E69:AA69" si="31">IF(WEEKDAY(D69,2)=6,D69+2,D69+1)</f>
        <v>44869</v>
      </c>
      <c r="F69" s="38">
        <f t="shared" si="31"/>
        <v>44870</v>
      </c>
      <c r="G69" s="38">
        <f t="shared" si="31"/>
        <v>44872</v>
      </c>
      <c r="H69" s="38">
        <f t="shared" si="31"/>
        <v>44873</v>
      </c>
      <c r="I69" s="38">
        <f t="shared" si="31"/>
        <v>44874</v>
      </c>
      <c r="J69" s="38">
        <f t="shared" si="31"/>
        <v>44875</v>
      </c>
      <c r="K69" s="53">
        <f t="shared" si="31"/>
        <v>44876</v>
      </c>
      <c r="L69" s="38">
        <f t="shared" si="31"/>
        <v>44877</v>
      </c>
      <c r="M69" s="38">
        <f t="shared" si="31"/>
        <v>44879</v>
      </c>
      <c r="N69" s="38">
        <f t="shared" si="31"/>
        <v>44880</v>
      </c>
      <c r="O69" s="38">
        <f t="shared" si="31"/>
        <v>44881</v>
      </c>
      <c r="P69" s="38">
        <f t="shared" si="31"/>
        <v>44882</v>
      </c>
      <c r="Q69" s="38">
        <f t="shared" si="31"/>
        <v>44883</v>
      </c>
      <c r="R69" s="38">
        <f t="shared" si="31"/>
        <v>44884</v>
      </c>
      <c r="S69" s="38">
        <f t="shared" si="31"/>
        <v>44886</v>
      </c>
      <c r="T69" s="38">
        <f t="shared" si="31"/>
        <v>44887</v>
      </c>
      <c r="U69" s="38">
        <f t="shared" si="31"/>
        <v>44888</v>
      </c>
      <c r="V69" s="38">
        <f t="shared" si="31"/>
        <v>44889</v>
      </c>
      <c r="W69" s="38">
        <f t="shared" si="31"/>
        <v>44890</v>
      </c>
      <c r="X69" s="38">
        <f t="shared" si="31"/>
        <v>44891</v>
      </c>
      <c r="Y69" s="38">
        <f t="shared" si="31"/>
        <v>44893</v>
      </c>
      <c r="Z69" s="38">
        <f t="shared" si="31"/>
        <v>44894</v>
      </c>
      <c r="AA69" s="38">
        <f t="shared" si="31"/>
        <v>44895</v>
      </c>
      <c r="AB69" s="33"/>
    </row>
    <row r="70" spans="1:29" x14ac:dyDescent="0.25">
      <c r="A70" s="36" t="s">
        <v>28</v>
      </c>
      <c r="B70" s="55"/>
      <c r="C70" s="54"/>
      <c r="D70" s="54"/>
      <c r="E70" s="54"/>
      <c r="F70" s="54"/>
      <c r="G70" s="54"/>
      <c r="H70" s="54"/>
      <c r="I70" s="54"/>
      <c r="J70" s="54"/>
      <c r="K70" s="55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C70" s="1">
        <f>COUNTIF(B70:AA70,"x")</f>
        <v>0</v>
      </c>
    </row>
    <row r="71" spans="1:29" ht="15" x14ac:dyDescent="0.25">
      <c r="B71" s="45" t="str">
        <f t="shared" ref="B71:AA71" si="32">IF(COUNTIF(B70:B70,"CP")&gt;=2,"X","")</f>
        <v/>
      </c>
      <c r="C71" s="45" t="str">
        <f t="shared" si="32"/>
        <v/>
      </c>
      <c r="D71" s="45" t="str">
        <f t="shared" si="32"/>
        <v/>
      </c>
      <c r="E71" s="45" t="str">
        <f t="shared" si="32"/>
        <v/>
      </c>
      <c r="F71" s="45" t="str">
        <f t="shared" si="32"/>
        <v/>
      </c>
      <c r="G71" s="45" t="str">
        <f t="shared" si="32"/>
        <v/>
      </c>
      <c r="H71" s="45" t="str">
        <f t="shared" si="32"/>
        <v/>
      </c>
      <c r="I71" s="45" t="str">
        <f t="shared" si="32"/>
        <v/>
      </c>
      <c r="J71" s="45" t="str">
        <f t="shared" si="32"/>
        <v/>
      </c>
      <c r="K71" s="45" t="str">
        <f t="shared" si="32"/>
        <v/>
      </c>
      <c r="L71" s="45" t="str">
        <f t="shared" si="32"/>
        <v/>
      </c>
      <c r="M71" s="45" t="str">
        <f t="shared" si="32"/>
        <v/>
      </c>
      <c r="N71" s="45" t="str">
        <f t="shared" si="32"/>
        <v/>
      </c>
      <c r="O71" s="45" t="str">
        <f t="shared" si="32"/>
        <v/>
      </c>
      <c r="P71" s="45" t="str">
        <f t="shared" si="32"/>
        <v/>
      </c>
      <c r="Q71" s="45" t="str">
        <f t="shared" si="32"/>
        <v/>
      </c>
      <c r="R71" s="45" t="str">
        <f t="shared" si="32"/>
        <v/>
      </c>
      <c r="S71" s="45" t="str">
        <f t="shared" si="32"/>
        <v/>
      </c>
      <c r="T71" s="45" t="str">
        <f t="shared" si="32"/>
        <v/>
      </c>
      <c r="U71" s="45" t="str">
        <f t="shared" si="32"/>
        <v/>
      </c>
      <c r="V71" s="45" t="str">
        <f t="shared" si="32"/>
        <v/>
      </c>
      <c r="W71" s="45" t="str">
        <f t="shared" si="32"/>
        <v/>
      </c>
      <c r="X71" s="45" t="str">
        <f t="shared" si="32"/>
        <v/>
      </c>
      <c r="Y71" s="45" t="str">
        <f t="shared" si="32"/>
        <v/>
      </c>
      <c r="Z71" s="45" t="str">
        <f t="shared" si="32"/>
        <v/>
      </c>
      <c r="AA71" s="45" t="str">
        <f t="shared" si="32"/>
        <v/>
      </c>
    </row>
    <row r="72" spans="1:29" s="61" customFormat="1" x14ac:dyDescent="0.25">
      <c r="A72" s="60"/>
      <c r="B72" s="61">
        <f>COUNTIF(FERIES!$B$3:$B$13,#REF!)</f>
        <v>0</v>
      </c>
      <c r="C72" s="61">
        <f>COUNTIF(FERIES!$B$3:$B$13,#REF!)</f>
        <v>0</v>
      </c>
      <c r="D72" s="61">
        <f>COUNTIF(FERIES!$B$3:$B$13,#REF!)</f>
        <v>0</v>
      </c>
      <c r="E72" s="61">
        <f>COUNTIF(FERIES!$B$3:$B$13,#REF!)</f>
        <v>0</v>
      </c>
      <c r="F72" s="61">
        <f>COUNTIF(FERIES!$B$3:$B$13,#REF!)</f>
        <v>0</v>
      </c>
      <c r="G72" s="61">
        <f>COUNTIF(FERIES!$B$3:$B$13,#REF!)</f>
        <v>0</v>
      </c>
      <c r="H72" s="61">
        <f>COUNTIF(FERIES!$B$3:$B$13,#REF!)</f>
        <v>0</v>
      </c>
      <c r="I72" s="61">
        <f>COUNTIF(FERIES!$B$3:$B$13,#REF!)</f>
        <v>0</v>
      </c>
      <c r="J72" s="61">
        <f>COUNTIF(FERIES!$B$3:$B$13,#REF!)</f>
        <v>0</v>
      </c>
      <c r="K72" s="61">
        <f>COUNTIF(FERIES!$B$3:$B$13,#REF!)</f>
        <v>0</v>
      </c>
      <c r="L72" s="61">
        <f>COUNTIF(FERIES!$B$3:$B$13,#REF!)</f>
        <v>0</v>
      </c>
      <c r="M72" s="61">
        <f>COUNTIF(FERIES!$B$3:$B$13,#REF!)</f>
        <v>0</v>
      </c>
      <c r="N72" s="61">
        <f>COUNTIF(FERIES!$B$3:$B$13,#REF!)</f>
        <v>0</v>
      </c>
      <c r="O72" s="61">
        <f>COUNTIF(FERIES!$B$3:$B$13,#REF!)</f>
        <v>0</v>
      </c>
      <c r="P72" s="61">
        <f>COUNTIF(FERIES!$B$3:$B$13,#REF!)</f>
        <v>0</v>
      </c>
      <c r="Q72" s="61">
        <f>COUNTIF(FERIES!$B$3:$B$13,#REF!)</f>
        <v>0</v>
      </c>
      <c r="R72" s="61">
        <f>COUNTIF(FERIES!$B$3:$B$13,#REF!)</f>
        <v>0</v>
      </c>
      <c r="S72" s="61">
        <f>COUNTIF(FERIES!$B$3:$B$13,#REF!)</f>
        <v>0</v>
      </c>
      <c r="T72" s="61">
        <f>COUNTIF(FERIES!$B$3:$B$13,#REF!)</f>
        <v>0</v>
      </c>
      <c r="U72" s="61">
        <f>COUNTIF(FERIES!$B$3:$B$13,#REF!)</f>
        <v>0</v>
      </c>
      <c r="V72" s="61">
        <f>COUNTIF(FERIES!$B$3:$B$13,#REF!)</f>
        <v>0</v>
      </c>
      <c r="W72" s="61">
        <f>COUNTIF(FERIES!$B$3:$B$13,#REF!)</f>
        <v>0</v>
      </c>
      <c r="X72" s="61">
        <f>COUNTIF(FERIES!$B$3:$B$13,#REF!)</f>
        <v>0</v>
      </c>
      <c r="Y72" s="61">
        <f>COUNTIF(FERIES!$B$3:$B$13,#REF!)</f>
        <v>0</v>
      </c>
      <c r="Z72" s="61">
        <f>COUNTIF(FERIES!$B$3:$B$13,#REF!)</f>
        <v>0</v>
      </c>
      <c r="AA72" s="61">
        <f>COUNTIF(FERIES!$B$3:$B$13,#REF!)</f>
        <v>0</v>
      </c>
    </row>
    <row r="73" spans="1:29" ht="24" thickBot="1" x14ac:dyDescent="0.45">
      <c r="A73" s="67" t="s">
        <v>17</v>
      </c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</row>
    <row r="74" spans="1:29" x14ac:dyDescent="0.25">
      <c r="A74" s="34" t="s">
        <v>2</v>
      </c>
      <c r="B74" s="35">
        <f>WEEKNUM(B75,21)</f>
        <v>48</v>
      </c>
      <c r="C74" s="35">
        <f t="shared" ref="C74:AB74" si="33">WEEKNUM(C75,21)</f>
        <v>48</v>
      </c>
      <c r="D74" s="35">
        <f t="shared" si="33"/>
        <v>48</v>
      </c>
      <c r="E74" s="35">
        <f t="shared" si="33"/>
        <v>49</v>
      </c>
      <c r="F74" s="35">
        <f t="shared" si="33"/>
        <v>49</v>
      </c>
      <c r="G74" s="35">
        <f t="shared" si="33"/>
        <v>49</v>
      </c>
      <c r="H74" s="35">
        <f t="shared" si="33"/>
        <v>49</v>
      </c>
      <c r="I74" s="35">
        <f t="shared" si="33"/>
        <v>49</v>
      </c>
      <c r="J74" s="35">
        <f t="shared" si="33"/>
        <v>49</v>
      </c>
      <c r="K74" s="35">
        <f t="shared" si="33"/>
        <v>50</v>
      </c>
      <c r="L74" s="35">
        <f t="shared" si="33"/>
        <v>50</v>
      </c>
      <c r="M74" s="35">
        <f t="shared" si="33"/>
        <v>50</v>
      </c>
      <c r="N74" s="35">
        <f t="shared" si="33"/>
        <v>50</v>
      </c>
      <c r="O74" s="35">
        <f t="shared" si="33"/>
        <v>50</v>
      </c>
      <c r="P74" s="35">
        <f t="shared" si="33"/>
        <v>50</v>
      </c>
      <c r="Q74" s="35">
        <f t="shared" si="33"/>
        <v>51</v>
      </c>
      <c r="R74" s="35">
        <f t="shared" si="33"/>
        <v>51</v>
      </c>
      <c r="S74" s="35">
        <f t="shared" si="33"/>
        <v>51</v>
      </c>
      <c r="T74" s="35">
        <f t="shared" si="33"/>
        <v>51</v>
      </c>
      <c r="U74" s="35">
        <f t="shared" si="33"/>
        <v>51</v>
      </c>
      <c r="V74" s="35">
        <f t="shared" si="33"/>
        <v>51</v>
      </c>
      <c r="W74" s="35">
        <f t="shared" si="33"/>
        <v>52</v>
      </c>
      <c r="X74" s="35">
        <f t="shared" si="33"/>
        <v>52</v>
      </c>
      <c r="Y74" s="35">
        <f t="shared" si="33"/>
        <v>52</v>
      </c>
      <c r="Z74" s="35">
        <f t="shared" si="33"/>
        <v>52</v>
      </c>
      <c r="AA74" s="35">
        <f t="shared" si="33"/>
        <v>52</v>
      </c>
      <c r="AB74" s="35">
        <f t="shared" si="33"/>
        <v>52</v>
      </c>
    </row>
    <row r="75" spans="1:29" x14ac:dyDescent="0.25">
      <c r="A75" s="39" t="s">
        <v>3</v>
      </c>
      <c r="B75" s="38">
        <f>IF(WEEKDAY(DATE(B4,12,1),2)=7,DATE(B4,12,1)+1,DATE(B4,12,1))</f>
        <v>44896</v>
      </c>
      <c r="C75" s="38">
        <f>IF(WEEKDAY(B75,2)=6,B75+2,B75+1)</f>
        <v>44897</v>
      </c>
      <c r="D75" s="38">
        <f>IF(WEEKDAY(C75,2)=6,C75+2,C75+1)</f>
        <v>44898</v>
      </c>
      <c r="E75" s="38">
        <f t="shared" ref="E75:AB75" si="34">IF(WEEKDAY(D75,2)=6,D75+2,D75+1)</f>
        <v>44900</v>
      </c>
      <c r="F75" s="38">
        <f t="shared" si="34"/>
        <v>44901</v>
      </c>
      <c r="G75" s="38">
        <f t="shared" si="34"/>
        <v>44902</v>
      </c>
      <c r="H75" s="38">
        <f t="shared" si="34"/>
        <v>44903</v>
      </c>
      <c r="I75" s="38">
        <f t="shared" si="34"/>
        <v>44904</v>
      </c>
      <c r="J75" s="38">
        <f t="shared" si="34"/>
        <v>44905</v>
      </c>
      <c r="K75" s="38">
        <f t="shared" si="34"/>
        <v>44907</v>
      </c>
      <c r="L75" s="38">
        <f t="shared" si="34"/>
        <v>44908</v>
      </c>
      <c r="M75" s="38">
        <f t="shared" si="34"/>
        <v>44909</v>
      </c>
      <c r="N75" s="38">
        <f t="shared" si="34"/>
        <v>44910</v>
      </c>
      <c r="O75" s="38">
        <f t="shared" si="34"/>
        <v>44911</v>
      </c>
      <c r="P75" s="38">
        <f t="shared" si="34"/>
        <v>44912</v>
      </c>
      <c r="Q75" s="38">
        <f t="shared" si="34"/>
        <v>44914</v>
      </c>
      <c r="R75" s="38">
        <f t="shared" si="34"/>
        <v>44915</v>
      </c>
      <c r="S75" s="38">
        <f t="shared" si="34"/>
        <v>44916</v>
      </c>
      <c r="T75" s="38">
        <f t="shared" si="34"/>
        <v>44917</v>
      </c>
      <c r="U75" s="38">
        <f t="shared" si="34"/>
        <v>44918</v>
      </c>
      <c r="V75" s="38">
        <f t="shared" si="34"/>
        <v>44919</v>
      </c>
      <c r="W75" s="56">
        <f t="shared" si="34"/>
        <v>44921</v>
      </c>
      <c r="X75" s="38">
        <f t="shared" si="34"/>
        <v>44922</v>
      </c>
      <c r="Y75" s="38">
        <f t="shared" si="34"/>
        <v>44923</v>
      </c>
      <c r="Z75" s="38">
        <f t="shared" si="34"/>
        <v>44924</v>
      </c>
      <c r="AA75" s="38">
        <f t="shared" si="34"/>
        <v>44925</v>
      </c>
      <c r="AB75" s="38">
        <f t="shared" si="34"/>
        <v>44926</v>
      </c>
    </row>
    <row r="76" spans="1:29" x14ac:dyDescent="0.25">
      <c r="A76" s="36" t="s">
        <v>28</v>
      </c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1">
        <f>COUNTIF(B76:AB76,"x")</f>
        <v>0</v>
      </c>
    </row>
  </sheetData>
  <mergeCells count="33">
    <mergeCell ref="A1:F2"/>
    <mergeCell ref="A13:AB13"/>
    <mergeCell ref="A19:AB19"/>
    <mergeCell ref="A25:AB25"/>
    <mergeCell ref="A31:AB31"/>
    <mergeCell ref="H3:I3"/>
    <mergeCell ref="J3:K3"/>
    <mergeCell ref="A7:AB7"/>
    <mergeCell ref="H1:O2"/>
    <mergeCell ref="L3:O3"/>
    <mergeCell ref="L4:O4"/>
    <mergeCell ref="U4:X4"/>
    <mergeCell ref="H4:I4"/>
    <mergeCell ref="J4:K4"/>
    <mergeCell ref="Q4:R4"/>
    <mergeCell ref="Q1:X2"/>
    <mergeCell ref="Q3:R3"/>
    <mergeCell ref="S3:T3"/>
    <mergeCell ref="U3:X3"/>
    <mergeCell ref="S4:T4"/>
    <mergeCell ref="AC4:AD4"/>
    <mergeCell ref="AE4:AF4"/>
    <mergeCell ref="Z1:AF2"/>
    <mergeCell ref="Z3:AA3"/>
    <mergeCell ref="AC3:AD3"/>
    <mergeCell ref="AE3:AF3"/>
    <mergeCell ref="A67:AB67"/>
    <mergeCell ref="A73:AB73"/>
    <mergeCell ref="A37:AB37"/>
    <mergeCell ref="A43:AB43"/>
    <mergeCell ref="A49:AB49"/>
    <mergeCell ref="A55:AB55"/>
    <mergeCell ref="A61:AB61"/>
  </mergeCells>
  <phoneticPr fontId="12" type="noConversion"/>
  <conditionalFormatting sqref="A10">
    <cfRule type="expression" dxfId="38" priority="131">
      <formula>estpair(#REF!)</formula>
    </cfRule>
  </conditionalFormatting>
  <conditionalFormatting sqref="A16">
    <cfRule type="expression" dxfId="37" priority="130">
      <formula>estpair(#REF!)</formula>
    </cfRule>
  </conditionalFormatting>
  <conditionalFormatting sqref="A22">
    <cfRule type="expression" dxfId="36" priority="129">
      <formula>estpair(#REF!)</formula>
    </cfRule>
  </conditionalFormatting>
  <conditionalFormatting sqref="A28">
    <cfRule type="expression" dxfId="35" priority="128">
      <formula>estpair(#REF!)</formula>
    </cfRule>
  </conditionalFormatting>
  <conditionalFormatting sqref="A34">
    <cfRule type="expression" dxfId="34" priority="127">
      <formula>estpair(#REF!)</formula>
    </cfRule>
  </conditionalFormatting>
  <conditionalFormatting sqref="B10:AA10">
    <cfRule type="cellIs" dxfId="33" priority="98" operator="equal">
      <formula>"CP"</formula>
    </cfRule>
    <cfRule type="containsText" dxfId="32" priority="27" operator="containsText" text="x">
      <formula>NOT(ISERROR(SEARCH("x",B10)))</formula>
    </cfRule>
  </conditionalFormatting>
  <conditionalFormatting sqref="Z16:AA16">
    <cfRule type="cellIs" dxfId="31" priority="23" operator="equal">
      <formula>"CP"</formula>
    </cfRule>
  </conditionalFormatting>
  <conditionalFormatting sqref="A46">
    <cfRule type="expression" dxfId="30" priority="61">
      <formula>estpair($B$9)</formula>
    </cfRule>
  </conditionalFormatting>
  <conditionalFormatting sqref="A52">
    <cfRule type="expression" dxfId="29" priority="60">
      <formula>estpair($B$9)</formula>
    </cfRule>
  </conditionalFormatting>
  <conditionalFormatting sqref="A58">
    <cfRule type="expression" dxfId="28" priority="59">
      <formula>estpair($B$9)</formula>
    </cfRule>
  </conditionalFormatting>
  <conditionalFormatting sqref="A64">
    <cfRule type="expression" dxfId="27" priority="58">
      <formula>estpair($B$9)</formula>
    </cfRule>
  </conditionalFormatting>
  <conditionalFormatting sqref="A70">
    <cfRule type="expression" dxfId="26" priority="57">
      <formula>estpair($B$9)</formula>
    </cfRule>
  </conditionalFormatting>
  <conditionalFormatting sqref="A76">
    <cfRule type="expression" dxfId="25" priority="56">
      <formula>estpair($B$9)</formula>
    </cfRule>
  </conditionalFormatting>
  <conditionalFormatting sqref="B16:Y16">
    <cfRule type="containsText" dxfId="24" priority="21" operator="containsText" text="x">
      <formula>NOT(ISERROR(SEARCH("x",B16)))</formula>
    </cfRule>
    <cfRule type="cellIs" dxfId="23" priority="22" operator="equal">
      <formula>"CP"</formula>
    </cfRule>
  </conditionalFormatting>
  <conditionalFormatting sqref="B22:AA22">
    <cfRule type="containsText" dxfId="22" priority="19" operator="containsText" text="x">
      <formula>NOT(ISERROR(SEARCH("x",B22)))</formula>
    </cfRule>
    <cfRule type="cellIs" dxfId="21" priority="20" operator="equal">
      <formula>"CP"</formula>
    </cfRule>
  </conditionalFormatting>
  <conditionalFormatting sqref="B28:AA28">
    <cfRule type="containsText" dxfId="20" priority="17" operator="containsText" text="x">
      <formula>NOT(ISERROR(SEARCH("x",B28)))</formula>
    </cfRule>
    <cfRule type="cellIs" dxfId="19" priority="18" operator="equal">
      <formula>"CP"</formula>
    </cfRule>
  </conditionalFormatting>
  <conditionalFormatting sqref="B34:AA34">
    <cfRule type="containsText" dxfId="18" priority="15" operator="containsText" text="x">
      <formula>NOT(ISERROR(SEARCH("x",B34)))</formula>
    </cfRule>
    <cfRule type="cellIs" dxfId="17" priority="16" operator="equal">
      <formula>"CP"</formula>
    </cfRule>
  </conditionalFormatting>
  <conditionalFormatting sqref="B40:AA40">
    <cfRule type="containsText" dxfId="16" priority="13" operator="containsText" text="x">
      <formula>NOT(ISERROR(SEARCH("x",B40)))</formula>
    </cfRule>
    <cfRule type="cellIs" dxfId="15" priority="14" operator="equal">
      <formula>"CP"</formula>
    </cfRule>
  </conditionalFormatting>
  <conditionalFormatting sqref="B46:AB46">
    <cfRule type="containsText" dxfId="14" priority="11" operator="containsText" text="x">
      <formula>NOT(ISERROR(SEARCH("x",B46)))</formula>
    </cfRule>
    <cfRule type="cellIs" dxfId="13" priority="12" operator="equal">
      <formula>"CP"</formula>
    </cfRule>
  </conditionalFormatting>
  <conditionalFormatting sqref="B52:AA52">
    <cfRule type="containsText" dxfId="12" priority="9" operator="containsText" text="x">
      <formula>NOT(ISERROR(SEARCH("x",B52)))</formula>
    </cfRule>
    <cfRule type="cellIs" dxfId="11" priority="10" operator="equal">
      <formula>"CP"</formula>
    </cfRule>
  </conditionalFormatting>
  <conditionalFormatting sqref="B58:AA58">
    <cfRule type="containsText" dxfId="10" priority="7" operator="containsText" text="x">
      <formula>NOT(ISERROR(SEARCH("x",B58)))</formula>
    </cfRule>
    <cfRule type="cellIs" dxfId="9" priority="8" operator="equal">
      <formula>"CP"</formula>
    </cfRule>
  </conditionalFormatting>
  <conditionalFormatting sqref="B64:AA64">
    <cfRule type="containsText" dxfId="8" priority="5" operator="containsText" text="x">
      <formula>NOT(ISERROR(SEARCH("x",B64)))</formula>
    </cfRule>
    <cfRule type="cellIs" dxfId="7" priority="6" operator="equal">
      <formula>"CP"</formula>
    </cfRule>
  </conditionalFormatting>
  <conditionalFormatting sqref="B70:AA70">
    <cfRule type="containsText" dxfId="6" priority="3" operator="containsText" text="x">
      <formula>NOT(ISERROR(SEARCH("x",B70)))</formula>
    </cfRule>
    <cfRule type="cellIs" dxfId="5" priority="4" operator="equal">
      <formula>"CP"</formula>
    </cfRule>
  </conditionalFormatting>
  <conditionalFormatting sqref="B76:AB76">
    <cfRule type="containsText" dxfId="4" priority="1" operator="containsText" text="x">
      <formula>NOT(ISERROR(SEARCH("x",B76)))</formula>
    </cfRule>
    <cfRule type="cellIs" dxfId="3" priority="2" operator="equal">
      <formula>"CP"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D0B6D-6A6D-4505-B126-700836783F85}">
  <dimension ref="B1:H139"/>
  <sheetViews>
    <sheetView topLeftCell="A52" workbookViewId="0">
      <selection activeCell="C22" sqref="C22"/>
    </sheetView>
  </sheetViews>
  <sheetFormatPr baseColWidth="10" defaultRowHeight="14.4" x14ac:dyDescent="0.3"/>
  <cols>
    <col min="2" max="2" width="28.6640625" customWidth="1"/>
    <col min="4" max="4" width="21.5546875" customWidth="1"/>
    <col min="6" max="6" width="24" customWidth="1"/>
    <col min="7" max="7" width="13.5546875" customWidth="1"/>
    <col min="8" max="8" width="20.77734375" customWidth="1"/>
  </cols>
  <sheetData>
    <row r="1" spans="2:8" ht="15" thickBot="1" x14ac:dyDescent="0.35"/>
    <row r="2" spans="2:8" x14ac:dyDescent="0.3">
      <c r="B2" s="48">
        <v>2021</v>
      </c>
      <c r="D2" s="48" t="s">
        <v>24</v>
      </c>
      <c r="F2" s="48">
        <v>2020</v>
      </c>
      <c r="H2" s="48" t="s">
        <v>24</v>
      </c>
    </row>
    <row r="3" spans="2:8" x14ac:dyDescent="0.3">
      <c r="B3" s="49">
        <f>DATE($B$2,1,1)</f>
        <v>44197</v>
      </c>
      <c r="D3" s="50">
        <f>ROUND(DATE(B2, 4, MOD(234-11*MOD(B2, 19), 30))/7, 0)*7-6</f>
        <v>44290</v>
      </c>
      <c r="F3" s="49">
        <f>DATE($F$2,1,1)</f>
        <v>43831</v>
      </c>
      <c r="H3" s="50">
        <f>ROUND(DATE(F2, 4, MOD(234-11*MOD(F2, 19), 30))/7, 0)*7-6</f>
        <v>43933</v>
      </c>
    </row>
    <row r="4" spans="2:8" x14ac:dyDescent="0.3">
      <c r="B4" s="49">
        <f>DATE($B$2,5,1)</f>
        <v>44317</v>
      </c>
      <c r="F4" s="49">
        <f>DATE($F$2,5,1)</f>
        <v>43952</v>
      </c>
    </row>
    <row r="5" spans="2:8" x14ac:dyDescent="0.3">
      <c r="B5" s="49">
        <f>DATE($B$2,5,8)</f>
        <v>44324</v>
      </c>
      <c r="F5" s="49">
        <f>DATE($F$2,5,8)</f>
        <v>43959</v>
      </c>
    </row>
    <row r="6" spans="2:8" x14ac:dyDescent="0.3">
      <c r="B6" s="49">
        <f>DATE($B$2,7,14)</f>
        <v>44391</v>
      </c>
      <c r="F6" s="49">
        <f>DATE($F$2,7,14)</f>
        <v>44026</v>
      </c>
    </row>
    <row r="7" spans="2:8" x14ac:dyDescent="0.3">
      <c r="B7" s="49">
        <f>DATE($B$2,8,15)</f>
        <v>44423</v>
      </c>
      <c r="F7" s="49">
        <f>DATE($F$2,8,15)</f>
        <v>44058</v>
      </c>
    </row>
    <row r="8" spans="2:8" x14ac:dyDescent="0.3">
      <c r="B8" s="49">
        <f>DATE($B$2,11,1)</f>
        <v>44501</v>
      </c>
      <c r="F8" s="49">
        <f>DATE($F$2,11,1)</f>
        <v>44136</v>
      </c>
    </row>
    <row r="9" spans="2:8" x14ac:dyDescent="0.3">
      <c r="B9" s="49">
        <f>DATE($B$2,11,11)</f>
        <v>44511</v>
      </c>
      <c r="F9" s="49">
        <f>DATE($F$2,11,11)</f>
        <v>44146</v>
      </c>
    </row>
    <row r="10" spans="2:8" x14ac:dyDescent="0.3">
      <c r="B10" s="49">
        <f>DATE($B$2,12,25)</f>
        <v>44555</v>
      </c>
      <c r="F10" s="49">
        <f>DATE($F$2,12,25)</f>
        <v>44190</v>
      </c>
    </row>
    <row r="11" spans="2:8" x14ac:dyDescent="0.3">
      <c r="B11" s="50">
        <f>D3+1</f>
        <v>44291</v>
      </c>
      <c r="F11" s="50">
        <f>H3+1</f>
        <v>43934</v>
      </c>
    </row>
    <row r="12" spans="2:8" x14ac:dyDescent="0.3">
      <c r="B12" s="50">
        <f>D3+39</f>
        <v>44329</v>
      </c>
      <c r="F12" s="50">
        <f>H3+39</f>
        <v>43972</v>
      </c>
    </row>
    <row r="13" spans="2:8" ht="15" thickBot="1" x14ac:dyDescent="0.35">
      <c r="B13" s="51">
        <f>D3+50</f>
        <v>44340</v>
      </c>
      <c r="F13" s="51">
        <f>H3+50</f>
        <v>43983</v>
      </c>
    </row>
    <row r="15" spans="2:8" ht="15" thickBot="1" x14ac:dyDescent="0.35"/>
    <row r="16" spans="2:8" x14ac:dyDescent="0.3">
      <c r="B16" s="48">
        <v>2022</v>
      </c>
      <c r="D16" s="48" t="s">
        <v>24</v>
      </c>
    </row>
    <row r="17" spans="2:4" x14ac:dyDescent="0.3">
      <c r="B17" s="49">
        <f>DATE($B$16,1,1)</f>
        <v>44562</v>
      </c>
      <c r="D17" s="50">
        <f>ROUND(DATE(B16, 4, MOD(234-11*MOD(B16, 19), 30))/7, 0)*7-6</f>
        <v>44668</v>
      </c>
    </row>
    <row r="18" spans="2:4" x14ac:dyDescent="0.3">
      <c r="B18" s="49">
        <f>DATE(B16,5,1)</f>
        <v>44682</v>
      </c>
    </row>
    <row r="19" spans="2:4" x14ac:dyDescent="0.3">
      <c r="B19" s="49">
        <f>DATE($B$16,5,8)</f>
        <v>44689</v>
      </c>
    </row>
    <row r="20" spans="2:4" x14ac:dyDescent="0.3">
      <c r="B20" s="49">
        <f>DATE($B$16,7,14)</f>
        <v>44756</v>
      </c>
    </row>
    <row r="21" spans="2:4" x14ac:dyDescent="0.3">
      <c r="B21" s="49">
        <f>DATE($B$16,8,15)</f>
        <v>44788</v>
      </c>
    </row>
    <row r="22" spans="2:4" x14ac:dyDescent="0.3">
      <c r="B22" s="49">
        <f>DATE($B$16,11,1)</f>
        <v>44866</v>
      </c>
    </row>
    <row r="23" spans="2:4" x14ac:dyDescent="0.3">
      <c r="B23" s="49">
        <f>DATE($B$16,11,11)</f>
        <v>44876</v>
      </c>
    </row>
    <row r="24" spans="2:4" x14ac:dyDescent="0.3">
      <c r="B24" s="49">
        <f>DATE($B$16,12,25)</f>
        <v>44920</v>
      </c>
    </row>
    <row r="25" spans="2:4" x14ac:dyDescent="0.3">
      <c r="B25" s="50">
        <f>D17+1</f>
        <v>44669</v>
      </c>
    </row>
    <row r="26" spans="2:4" x14ac:dyDescent="0.3">
      <c r="B26" s="50">
        <f>D17+39</f>
        <v>44707</v>
      </c>
    </row>
    <row r="27" spans="2:4" ht="15" thickBot="1" x14ac:dyDescent="0.35">
      <c r="B27" s="51">
        <f>D17+50</f>
        <v>44718</v>
      </c>
    </row>
    <row r="29" spans="2:4" ht="15" thickBot="1" x14ac:dyDescent="0.35"/>
    <row r="30" spans="2:4" x14ac:dyDescent="0.3">
      <c r="B30" s="48">
        <v>2023</v>
      </c>
      <c r="D30" s="48" t="s">
        <v>24</v>
      </c>
    </row>
    <row r="31" spans="2:4" x14ac:dyDescent="0.3">
      <c r="B31" s="49">
        <f>DATE($B$30,1,1)</f>
        <v>44927</v>
      </c>
      <c r="D31" s="50">
        <f>ROUND(DATE(B30, 4, MOD(234-11*MOD(B30, 19), 30))/7, 0)*7-6</f>
        <v>45025</v>
      </c>
    </row>
    <row r="32" spans="2:4" x14ac:dyDescent="0.3">
      <c r="B32" s="49">
        <f>DATE($B$30,5,1)</f>
        <v>45047</v>
      </c>
    </row>
    <row r="33" spans="2:4" x14ac:dyDescent="0.3">
      <c r="B33" s="49">
        <f>DATE($B$30,5,8)</f>
        <v>45054</v>
      </c>
    </row>
    <row r="34" spans="2:4" x14ac:dyDescent="0.3">
      <c r="B34" s="49">
        <f>DATE($B$30,7,14)</f>
        <v>45121</v>
      </c>
    </row>
    <row r="35" spans="2:4" x14ac:dyDescent="0.3">
      <c r="B35" s="49">
        <f>DATE($B$30,8,15)</f>
        <v>45153</v>
      </c>
    </row>
    <row r="36" spans="2:4" x14ac:dyDescent="0.3">
      <c r="B36" s="49">
        <f>DATE($B$30,11,1)</f>
        <v>45231</v>
      </c>
    </row>
    <row r="37" spans="2:4" x14ac:dyDescent="0.3">
      <c r="B37" s="49">
        <f>DATE($B$30,11,11)</f>
        <v>45241</v>
      </c>
    </row>
    <row r="38" spans="2:4" x14ac:dyDescent="0.3">
      <c r="B38" s="49">
        <f>DATE($B$30,12,25)</f>
        <v>45285</v>
      </c>
    </row>
    <row r="39" spans="2:4" x14ac:dyDescent="0.3">
      <c r="B39" s="50">
        <f>D31+1</f>
        <v>45026</v>
      </c>
    </row>
    <row r="40" spans="2:4" x14ac:dyDescent="0.3">
      <c r="B40" s="50">
        <f>D31+39</f>
        <v>45064</v>
      </c>
    </row>
    <row r="41" spans="2:4" ht="15" thickBot="1" x14ac:dyDescent="0.35">
      <c r="B41" s="51">
        <f>D31+50</f>
        <v>45075</v>
      </c>
    </row>
    <row r="43" spans="2:4" ht="15" thickBot="1" x14ac:dyDescent="0.35"/>
    <row r="44" spans="2:4" x14ac:dyDescent="0.3">
      <c r="B44" s="48">
        <v>2024</v>
      </c>
      <c r="D44" s="48" t="s">
        <v>24</v>
      </c>
    </row>
    <row r="45" spans="2:4" x14ac:dyDescent="0.3">
      <c r="B45" s="49">
        <f>DATE($B$44,1,1)</f>
        <v>45292</v>
      </c>
      <c r="D45" s="50">
        <f>ROUND(DATE(B44, 4, MOD(234-11*MOD(B44, 19), 30))/7, 0)*7-6</f>
        <v>45382</v>
      </c>
    </row>
    <row r="46" spans="2:4" x14ac:dyDescent="0.3">
      <c r="B46" s="49">
        <f>DATE($B$44,5,1)</f>
        <v>45413</v>
      </c>
    </row>
    <row r="47" spans="2:4" x14ac:dyDescent="0.3">
      <c r="B47" s="49">
        <f>DATE($B$44,5,8)</f>
        <v>45420</v>
      </c>
    </row>
    <row r="48" spans="2:4" x14ac:dyDescent="0.3">
      <c r="B48" s="49">
        <f>DATE($B$44,7,14)</f>
        <v>45487</v>
      </c>
    </row>
    <row r="49" spans="2:4" x14ac:dyDescent="0.3">
      <c r="B49" s="49">
        <f>DATE($B$44,8,15)</f>
        <v>45519</v>
      </c>
    </row>
    <row r="50" spans="2:4" x14ac:dyDescent="0.3">
      <c r="B50" s="49">
        <f>DATE($B$44,11,1)</f>
        <v>45597</v>
      </c>
    </row>
    <row r="51" spans="2:4" x14ac:dyDescent="0.3">
      <c r="B51" s="49">
        <f>DATE($B$44,11,11)</f>
        <v>45607</v>
      </c>
    </row>
    <row r="52" spans="2:4" x14ac:dyDescent="0.3">
      <c r="B52" s="49">
        <f>DATE($B$44,12,25)</f>
        <v>45651</v>
      </c>
    </row>
    <row r="53" spans="2:4" x14ac:dyDescent="0.3">
      <c r="B53" s="50">
        <f>D45+1</f>
        <v>45383</v>
      </c>
    </row>
    <row r="54" spans="2:4" x14ac:dyDescent="0.3">
      <c r="B54" s="50">
        <f>D45+39</f>
        <v>45421</v>
      </c>
    </row>
    <row r="55" spans="2:4" ht="15" thickBot="1" x14ac:dyDescent="0.35">
      <c r="B55" s="51">
        <f>D45+50</f>
        <v>45432</v>
      </c>
    </row>
    <row r="57" spans="2:4" ht="15" thickBot="1" x14ac:dyDescent="0.35"/>
    <row r="58" spans="2:4" x14ac:dyDescent="0.3">
      <c r="B58" s="48">
        <v>2025</v>
      </c>
      <c r="D58" s="48" t="s">
        <v>24</v>
      </c>
    </row>
    <row r="59" spans="2:4" x14ac:dyDescent="0.3">
      <c r="B59" s="49">
        <f>DATE($B$58,1,1)</f>
        <v>45658</v>
      </c>
      <c r="D59" s="50">
        <f>ROUND(DATE(B58, 4, MOD(234-11*MOD(B58, 19), 30))/7, 0)*7-6</f>
        <v>45767</v>
      </c>
    </row>
    <row r="60" spans="2:4" x14ac:dyDescent="0.3">
      <c r="B60" s="49">
        <f>DATE($B$58,5,1)</f>
        <v>45778</v>
      </c>
    </row>
    <row r="61" spans="2:4" x14ac:dyDescent="0.3">
      <c r="B61" s="49">
        <f>DATE($B$58,5,8)</f>
        <v>45785</v>
      </c>
    </row>
    <row r="62" spans="2:4" x14ac:dyDescent="0.3">
      <c r="B62" s="49">
        <f>DATE($B$58,7,14)</f>
        <v>45852</v>
      </c>
    </row>
    <row r="63" spans="2:4" x14ac:dyDescent="0.3">
      <c r="B63" s="49">
        <f>DATE($B$58,8,15)</f>
        <v>45884</v>
      </c>
    </row>
    <row r="64" spans="2:4" x14ac:dyDescent="0.3">
      <c r="B64" s="49">
        <f>DATE($B$58,11,1)</f>
        <v>45962</v>
      </c>
    </row>
    <row r="65" spans="2:4" x14ac:dyDescent="0.3">
      <c r="B65" s="49">
        <f>DATE($B$58,11,11)</f>
        <v>45972</v>
      </c>
    </row>
    <row r="66" spans="2:4" x14ac:dyDescent="0.3">
      <c r="B66" s="49">
        <f>DATE($B$58,12,25)</f>
        <v>46016</v>
      </c>
    </row>
    <row r="67" spans="2:4" x14ac:dyDescent="0.3">
      <c r="B67" s="50">
        <f>D59+1</f>
        <v>45768</v>
      </c>
    </row>
    <row r="68" spans="2:4" x14ac:dyDescent="0.3">
      <c r="B68" s="50">
        <f>D59+39</f>
        <v>45806</v>
      </c>
    </row>
    <row r="69" spans="2:4" ht="15" thickBot="1" x14ac:dyDescent="0.35">
      <c r="B69" s="51">
        <f>D59+50</f>
        <v>45817</v>
      </c>
    </row>
    <row r="71" spans="2:4" ht="15" thickBot="1" x14ac:dyDescent="0.35"/>
    <row r="72" spans="2:4" x14ac:dyDescent="0.3">
      <c r="B72" s="48">
        <v>2026</v>
      </c>
      <c r="D72" s="48" t="s">
        <v>24</v>
      </c>
    </row>
    <row r="73" spans="2:4" x14ac:dyDescent="0.3">
      <c r="B73" s="49">
        <f>DATE($B$72,1,1)</f>
        <v>46023</v>
      </c>
      <c r="D73" s="50">
        <f>ROUND(DATE(B72, 4, MOD(234-11*MOD(B72, 19), 30))/7, 0)*7-6</f>
        <v>46117</v>
      </c>
    </row>
    <row r="74" spans="2:4" x14ac:dyDescent="0.3">
      <c r="B74" s="49">
        <f>DATE($B$72,5,1)</f>
        <v>46143</v>
      </c>
    </row>
    <row r="75" spans="2:4" x14ac:dyDescent="0.3">
      <c r="B75" s="49">
        <f>DATE($B$72,5,8)</f>
        <v>46150</v>
      </c>
    </row>
    <row r="76" spans="2:4" x14ac:dyDescent="0.3">
      <c r="B76" s="49">
        <f>DATE($B$72,7,14)</f>
        <v>46217</v>
      </c>
    </row>
    <row r="77" spans="2:4" x14ac:dyDescent="0.3">
      <c r="B77" s="49">
        <f>DATE($B$72,8,15)</f>
        <v>46249</v>
      </c>
    </row>
    <row r="78" spans="2:4" x14ac:dyDescent="0.3">
      <c r="B78" s="49">
        <f>DATE($B$72,11,1)</f>
        <v>46327</v>
      </c>
    </row>
    <row r="79" spans="2:4" x14ac:dyDescent="0.3">
      <c r="B79" s="49">
        <f>DATE($B$72,11,11)</f>
        <v>46337</v>
      </c>
    </row>
    <row r="80" spans="2:4" x14ac:dyDescent="0.3">
      <c r="B80" s="49">
        <f>DATE($B$72,12,25)</f>
        <v>46381</v>
      </c>
    </row>
    <row r="81" spans="2:4" x14ac:dyDescent="0.3">
      <c r="B81" s="50">
        <f>D73+1</f>
        <v>46118</v>
      </c>
    </row>
    <row r="82" spans="2:4" x14ac:dyDescent="0.3">
      <c r="B82" s="50">
        <f>D73+39</f>
        <v>46156</v>
      </c>
    </row>
    <row r="83" spans="2:4" ht="15" thickBot="1" x14ac:dyDescent="0.35">
      <c r="B83" s="51">
        <f>D73+50</f>
        <v>46167</v>
      </c>
    </row>
    <row r="85" spans="2:4" ht="15" thickBot="1" x14ac:dyDescent="0.35"/>
    <row r="86" spans="2:4" x14ac:dyDescent="0.3">
      <c r="B86" s="48">
        <v>2027</v>
      </c>
      <c r="D86" s="48" t="s">
        <v>24</v>
      </c>
    </row>
    <row r="87" spans="2:4" x14ac:dyDescent="0.3">
      <c r="B87" s="49">
        <f>DATE($B$86,1,1)</f>
        <v>46388</v>
      </c>
      <c r="D87" s="50">
        <f>ROUND(DATE(B86, 4, MOD(234-11*MOD(B86, 19), 30))/7, 0)*7-6</f>
        <v>46474</v>
      </c>
    </row>
    <row r="88" spans="2:4" x14ac:dyDescent="0.3">
      <c r="B88" s="49">
        <f>DATE($B$86,5,1)</f>
        <v>46508</v>
      </c>
    </row>
    <row r="89" spans="2:4" x14ac:dyDescent="0.3">
      <c r="B89" s="49">
        <f>DATE($B$86,5,8)</f>
        <v>46515</v>
      </c>
    </row>
    <row r="90" spans="2:4" x14ac:dyDescent="0.3">
      <c r="B90" s="49">
        <f>DATE($B$86,7,14)</f>
        <v>46582</v>
      </c>
    </row>
    <row r="91" spans="2:4" x14ac:dyDescent="0.3">
      <c r="B91" s="49">
        <f>DATE($B$86,8,15)</f>
        <v>46614</v>
      </c>
    </row>
    <row r="92" spans="2:4" x14ac:dyDescent="0.3">
      <c r="B92" s="49">
        <f>DATE($B$86,11,1)</f>
        <v>46692</v>
      </c>
    </row>
    <row r="93" spans="2:4" x14ac:dyDescent="0.3">
      <c r="B93" s="49">
        <f>DATE($B$86,11,11)</f>
        <v>46702</v>
      </c>
    </row>
    <row r="94" spans="2:4" x14ac:dyDescent="0.3">
      <c r="B94" s="49">
        <f>DATE($B$86,12,25)</f>
        <v>46746</v>
      </c>
    </row>
    <row r="95" spans="2:4" x14ac:dyDescent="0.3">
      <c r="B95" s="50">
        <f>D87+1</f>
        <v>46475</v>
      </c>
    </row>
    <row r="96" spans="2:4" x14ac:dyDescent="0.3">
      <c r="B96" s="50">
        <f>D87+39</f>
        <v>46513</v>
      </c>
    </row>
    <row r="97" spans="2:4" ht="15" thickBot="1" x14ac:dyDescent="0.35">
      <c r="B97" s="51">
        <f>D87+50</f>
        <v>46524</v>
      </c>
    </row>
    <row r="99" spans="2:4" ht="15" thickBot="1" x14ac:dyDescent="0.35"/>
    <row r="100" spans="2:4" x14ac:dyDescent="0.3">
      <c r="B100" s="48">
        <v>2028</v>
      </c>
      <c r="D100" s="48" t="s">
        <v>24</v>
      </c>
    </row>
    <row r="101" spans="2:4" x14ac:dyDescent="0.3">
      <c r="B101" s="49">
        <f>DATE($B$100,1,1)</f>
        <v>46753</v>
      </c>
      <c r="D101" s="50">
        <f>ROUND(DATE(B100, 4, MOD(234-11*MOD(B100, 19), 30))/7, 0)*7-6</f>
        <v>46859</v>
      </c>
    </row>
    <row r="102" spans="2:4" x14ac:dyDescent="0.3">
      <c r="B102" s="49">
        <f>DATE($B$100,5,1)</f>
        <v>46874</v>
      </c>
    </row>
    <row r="103" spans="2:4" x14ac:dyDescent="0.3">
      <c r="B103" s="49">
        <f>DATE($B$100,5,8)</f>
        <v>46881</v>
      </c>
    </row>
    <row r="104" spans="2:4" x14ac:dyDescent="0.3">
      <c r="B104" s="49">
        <f>DATE($B$100,7,14)</f>
        <v>46948</v>
      </c>
    </row>
    <row r="105" spans="2:4" x14ac:dyDescent="0.3">
      <c r="B105" s="49">
        <f>DATE($B$100,8,15)</f>
        <v>46980</v>
      </c>
    </row>
    <row r="106" spans="2:4" x14ac:dyDescent="0.3">
      <c r="B106" s="49">
        <f>DATE($B$100,11,1)</f>
        <v>47058</v>
      </c>
    </row>
    <row r="107" spans="2:4" x14ac:dyDescent="0.3">
      <c r="B107" s="49">
        <f>DATE($B$100,11,11)</f>
        <v>47068</v>
      </c>
    </row>
    <row r="108" spans="2:4" x14ac:dyDescent="0.3">
      <c r="B108" s="49">
        <f>DATE($B$100,12,25)</f>
        <v>47112</v>
      </c>
    </row>
    <row r="109" spans="2:4" x14ac:dyDescent="0.3">
      <c r="B109" s="50">
        <f>D101+1</f>
        <v>46860</v>
      </c>
    </row>
    <row r="110" spans="2:4" x14ac:dyDescent="0.3">
      <c r="B110" s="50">
        <f>D101+39</f>
        <v>46898</v>
      </c>
    </row>
    <row r="111" spans="2:4" ht="15" thickBot="1" x14ac:dyDescent="0.35">
      <c r="B111" s="51">
        <f>D101+50</f>
        <v>46909</v>
      </c>
    </row>
    <row r="113" spans="2:4" ht="15" thickBot="1" x14ac:dyDescent="0.35"/>
    <row r="114" spans="2:4" x14ac:dyDescent="0.3">
      <c r="B114" s="48">
        <v>2029</v>
      </c>
      <c r="D114" s="48" t="s">
        <v>24</v>
      </c>
    </row>
    <row r="115" spans="2:4" x14ac:dyDescent="0.3">
      <c r="B115" s="49">
        <f>DATE($B$114,1,1)</f>
        <v>47119</v>
      </c>
      <c r="D115" s="50">
        <f>ROUND(DATE(B114, 4, MOD(234-11*MOD(B114, 19), 30))/7, 0)*7-6</f>
        <v>47209</v>
      </c>
    </row>
    <row r="116" spans="2:4" x14ac:dyDescent="0.3">
      <c r="B116" s="49">
        <f>DATE($B$114,5,1)</f>
        <v>47239</v>
      </c>
    </row>
    <row r="117" spans="2:4" x14ac:dyDescent="0.3">
      <c r="B117" s="49">
        <f>DATE($B$114,5,8)</f>
        <v>47246</v>
      </c>
    </row>
    <row r="118" spans="2:4" x14ac:dyDescent="0.3">
      <c r="B118" s="49">
        <f>DATE($B$114,7,14)</f>
        <v>47313</v>
      </c>
    </row>
    <row r="119" spans="2:4" x14ac:dyDescent="0.3">
      <c r="B119" s="49">
        <f>DATE($B$114,8,15)</f>
        <v>47345</v>
      </c>
    </row>
    <row r="120" spans="2:4" x14ac:dyDescent="0.3">
      <c r="B120" s="49">
        <f>DATE($B$114,11,1)</f>
        <v>47423</v>
      </c>
    </row>
    <row r="121" spans="2:4" x14ac:dyDescent="0.3">
      <c r="B121" s="49">
        <f>DATE($B$114,11,11)</f>
        <v>47433</v>
      </c>
    </row>
    <row r="122" spans="2:4" x14ac:dyDescent="0.3">
      <c r="B122" s="49">
        <f>DATE($B$114,12,25)</f>
        <v>47477</v>
      </c>
    </row>
    <row r="123" spans="2:4" x14ac:dyDescent="0.3">
      <c r="B123" s="50">
        <f>D115+1</f>
        <v>47210</v>
      </c>
    </row>
    <row r="124" spans="2:4" x14ac:dyDescent="0.3">
      <c r="B124" s="50">
        <f>D115+39</f>
        <v>47248</v>
      </c>
    </row>
    <row r="125" spans="2:4" ht="15" thickBot="1" x14ac:dyDescent="0.35">
      <c r="B125" s="51">
        <f>D115+50</f>
        <v>47259</v>
      </c>
    </row>
    <row r="127" spans="2:4" ht="15" thickBot="1" x14ac:dyDescent="0.35"/>
    <row r="128" spans="2:4" x14ac:dyDescent="0.3">
      <c r="B128" s="48">
        <v>2030</v>
      </c>
      <c r="D128" s="48" t="s">
        <v>24</v>
      </c>
    </row>
    <row r="129" spans="2:4" x14ac:dyDescent="0.3">
      <c r="B129" s="49">
        <f>DATE($B$128,1,1)</f>
        <v>47484</v>
      </c>
      <c r="D129" s="50">
        <f>ROUND(DATE(B128, 4, MOD(234-11*MOD(B128, 19), 30))/7, 0)*7-6</f>
        <v>47594</v>
      </c>
    </row>
    <row r="130" spans="2:4" x14ac:dyDescent="0.3">
      <c r="B130" s="49">
        <f>DATE($B$128,5,1)</f>
        <v>47604</v>
      </c>
    </row>
    <row r="131" spans="2:4" x14ac:dyDescent="0.3">
      <c r="B131" s="49">
        <f>DATE($B$128,5,8)</f>
        <v>47611</v>
      </c>
    </row>
    <row r="132" spans="2:4" x14ac:dyDescent="0.3">
      <c r="B132" s="49">
        <f>DATE($B$128,7,14)</f>
        <v>47678</v>
      </c>
    </row>
    <row r="133" spans="2:4" x14ac:dyDescent="0.3">
      <c r="B133" s="49">
        <f>DATE($B$128,8,15)</f>
        <v>47710</v>
      </c>
    </row>
    <row r="134" spans="2:4" x14ac:dyDescent="0.3">
      <c r="B134" s="49">
        <f>DATE($B$128,11,1)</f>
        <v>47788</v>
      </c>
    </row>
    <row r="135" spans="2:4" x14ac:dyDescent="0.3">
      <c r="B135" s="49">
        <f>DATE($B$128,11,11)</f>
        <v>47798</v>
      </c>
    </row>
    <row r="136" spans="2:4" x14ac:dyDescent="0.3">
      <c r="B136" s="49">
        <f>DATE($B$128,12,25)</f>
        <v>47842</v>
      </c>
    </row>
    <row r="137" spans="2:4" x14ac:dyDescent="0.3">
      <c r="B137" s="50">
        <f>D129+1</f>
        <v>47595</v>
      </c>
    </row>
    <row r="138" spans="2:4" x14ac:dyDescent="0.3">
      <c r="B138" s="50">
        <f>D129+39</f>
        <v>47633</v>
      </c>
    </row>
    <row r="139" spans="2:4" ht="15" thickBot="1" x14ac:dyDescent="0.35">
      <c r="B139" s="51">
        <f>D129+50</f>
        <v>47644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4D70B-BD0B-4A96-972D-91DE4CF97FDD}">
  <dimension ref="A1:P320"/>
  <sheetViews>
    <sheetView workbookViewId="0">
      <selection sqref="A1:F2"/>
    </sheetView>
  </sheetViews>
  <sheetFormatPr baseColWidth="10" defaultRowHeight="13.8" x14ac:dyDescent="0.25"/>
  <cols>
    <col min="1" max="1" width="7.88671875" style="3" customWidth="1"/>
    <col min="2" max="2" width="19.109375" style="1" customWidth="1"/>
    <col min="3" max="11" width="11.5546875" style="1"/>
    <col min="12" max="12" width="5.5546875" style="1" customWidth="1"/>
    <col min="13" max="16384" width="11.5546875" style="1"/>
  </cols>
  <sheetData>
    <row r="1" spans="1:16" ht="13.8" customHeight="1" x14ac:dyDescent="0.25">
      <c r="A1" s="88" t="s">
        <v>0</v>
      </c>
      <c r="B1" s="88"/>
      <c r="C1" s="88"/>
      <c r="D1" s="88"/>
      <c r="E1" s="88"/>
      <c r="F1" s="88"/>
      <c r="H1" s="89" t="s">
        <v>8</v>
      </c>
      <c r="I1" s="89"/>
      <c r="J1" s="89"/>
      <c r="K1" s="89"/>
      <c r="M1" s="89" t="s">
        <v>9</v>
      </c>
      <c r="N1" s="89"/>
      <c r="O1" s="89"/>
      <c r="P1" s="89"/>
    </row>
    <row r="2" spans="1:16" ht="13.8" customHeight="1" thickBot="1" x14ac:dyDescent="0.3">
      <c r="A2" s="88"/>
      <c r="B2" s="88"/>
      <c r="C2" s="88"/>
      <c r="D2" s="88"/>
      <c r="E2" s="88"/>
      <c r="F2" s="88"/>
      <c r="H2" s="89"/>
      <c r="I2" s="89"/>
      <c r="J2" s="89"/>
      <c r="K2" s="89"/>
      <c r="M2" s="89"/>
      <c r="N2" s="89"/>
      <c r="O2" s="89"/>
      <c r="P2" s="89"/>
    </row>
    <row r="3" spans="1:16" ht="14.4" thickBot="1" x14ac:dyDescent="0.3">
      <c r="H3" s="4" t="s">
        <v>4</v>
      </c>
      <c r="I3" s="5" t="s">
        <v>5</v>
      </c>
      <c r="J3" s="6" t="s">
        <v>6</v>
      </c>
      <c r="K3" s="7" t="s">
        <v>7</v>
      </c>
      <c r="M3" s="27" t="s">
        <v>4</v>
      </c>
      <c r="N3" s="28" t="s">
        <v>5</v>
      </c>
      <c r="O3" s="29" t="s">
        <v>6</v>
      </c>
      <c r="P3" s="30" t="s">
        <v>7</v>
      </c>
    </row>
    <row r="4" spans="1:16" ht="15.6" thickBot="1" x14ac:dyDescent="0.3">
      <c r="E4" s="10" t="s">
        <v>1</v>
      </c>
      <c r="F4" s="9">
        <v>2021</v>
      </c>
      <c r="G4" s="2"/>
      <c r="H4" s="26">
        <f>COUNTIF(C6:C1048576,"CP")</f>
        <v>2</v>
      </c>
      <c r="I4" s="26">
        <f t="shared" ref="I4:K4" si="0">COUNTIF(D6:D1048576,"CP")</f>
        <v>1</v>
      </c>
      <c r="J4" s="26">
        <f t="shared" si="0"/>
        <v>0</v>
      </c>
      <c r="K4" s="26">
        <f t="shared" si="0"/>
        <v>0</v>
      </c>
      <c r="M4" s="26">
        <f>COUNTIF(C6:C1048576,"M")</f>
        <v>0</v>
      </c>
      <c r="N4" s="26">
        <f t="shared" ref="N4:P4" si="1">COUNTIF(D6:D1048576,"M")</f>
        <v>0</v>
      </c>
      <c r="O4" s="26">
        <f t="shared" si="1"/>
        <v>1</v>
      </c>
      <c r="P4" s="26">
        <f t="shared" si="1"/>
        <v>0</v>
      </c>
    </row>
    <row r="5" spans="1:16" ht="14.4" thickBot="1" x14ac:dyDescent="0.3">
      <c r="A5" s="18"/>
      <c r="B5" s="13"/>
      <c r="C5" s="13"/>
      <c r="D5" s="13"/>
      <c r="E5" s="13"/>
      <c r="F5" s="13"/>
    </row>
    <row r="6" spans="1:16" ht="14.4" thickBot="1" x14ac:dyDescent="0.3">
      <c r="A6" s="15" t="s">
        <v>2</v>
      </c>
      <c r="B6" s="15" t="s">
        <v>3</v>
      </c>
      <c r="C6" s="15" t="s">
        <v>4</v>
      </c>
      <c r="D6" s="15" t="s">
        <v>5</v>
      </c>
      <c r="E6" s="16" t="s">
        <v>6</v>
      </c>
      <c r="F6" s="17" t="s">
        <v>7</v>
      </c>
    </row>
    <row r="7" spans="1:16" x14ac:dyDescent="0.25">
      <c r="A7" s="19">
        <f>WEEKNUM(B7,21)</f>
        <v>53</v>
      </c>
      <c r="B7" s="14">
        <f>IF(WEEKDAY(DATE(F4,1,1),2)=7,DATE(F4,1,1)+1,DATE(F4,1,1))</f>
        <v>44197</v>
      </c>
      <c r="C7" s="22"/>
      <c r="D7" s="22"/>
      <c r="E7" s="22"/>
      <c r="F7" s="23"/>
      <c r="G7" s="31" t="str">
        <f>IF(COUNTIF(C7:F7,"CP")&gt;=2,"X","")</f>
        <v/>
      </c>
    </row>
    <row r="8" spans="1:16" x14ac:dyDescent="0.25">
      <c r="A8" s="20">
        <f t="shared" ref="A8:A71" si="2">WEEKNUM(B8,21)</f>
        <v>53</v>
      </c>
      <c r="B8" s="11">
        <f>IF(WEEKDAY(B7,2)=6,B7+2,B7+1)</f>
        <v>44198</v>
      </c>
      <c r="C8" s="24" t="s">
        <v>10</v>
      </c>
      <c r="D8" s="24"/>
      <c r="E8" s="24"/>
      <c r="F8" s="24"/>
      <c r="G8" s="31" t="str">
        <f t="shared" ref="G8:G71" si="3">IF(COUNTIF(C8:F8,"CP")&gt;=2,"X","")</f>
        <v/>
      </c>
    </row>
    <row r="9" spans="1:16" x14ac:dyDescent="0.25">
      <c r="A9" s="20">
        <f t="shared" si="2"/>
        <v>1</v>
      </c>
      <c r="B9" s="11">
        <f t="shared" ref="B9:B72" si="4">IF(WEEKDAY(B8,2)=6,B8+2,B8+1)</f>
        <v>44200</v>
      </c>
      <c r="C9" s="24" t="s">
        <v>10</v>
      </c>
      <c r="D9" s="24" t="s">
        <v>10</v>
      </c>
      <c r="E9" s="24" t="s">
        <v>23</v>
      </c>
      <c r="F9" s="24"/>
      <c r="G9" s="31" t="str">
        <f>IF(COUNTIF(C9:F9,"CP")&gt;=2,"X","")</f>
        <v>X</v>
      </c>
    </row>
    <row r="10" spans="1:16" x14ac:dyDescent="0.25">
      <c r="A10" s="20">
        <f t="shared" si="2"/>
        <v>1</v>
      </c>
      <c r="B10" s="11">
        <f t="shared" si="4"/>
        <v>44201</v>
      </c>
      <c r="C10" s="24"/>
      <c r="D10" s="24"/>
      <c r="E10" s="24"/>
      <c r="F10" s="24"/>
      <c r="G10" s="31" t="str">
        <f t="shared" si="3"/>
        <v/>
      </c>
    </row>
    <row r="11" spans="1:16" x14ac:dyDescent="0.25">
      <c r="A11" s="20">
        <f t="shared" si="2"/>
        <v>1</v>
      </c>
      <c r="B11" s="11">
        <f t="shared" si="4"/>
        <v>44202</v>
      </c>
      <c r="C11" s="24"/>
      <c r="D11" s="24"/>
      <c r="E11" s="24"/>
      <c r="F11" s="24"/>
      <c r="G11" s="31" t="str">
        <f t="shared" si="3"/>
        <v/>
      </c>
    </row>
    <row r="12" spans="1:16" x14ac:dyDescent="0.25">
      <c r="A12" s="20">
        <f t="shared" si="2"/>
        <v>1</v>
      </c>
      <c r="B12" s="11">
        <f t="shared" si="4"/>
        <v>44203</v>
      </c>
      <c r="C12" s="24"/>
      <c r="D12" s="24"/>
      <c r="E12" s="24"/>
      <c r="F12" s="24"/>
      <c r="G12" s="31" t="str">
        <f t="shared" si="3"/>
        <v/>
      </c>
    </row>
    <row r="13" spans="1:16" x14ac:dyDescent="0.25">
      <c r="A13" s="20">
        <f t="shared" si="2"/>
        <v>1</v>
      </c>
      <c r="B13" s="11">
        <f t="shared" si="4"/>
        <v>44204</v>
      </c>
      <c r="C13" s="24"/>
      <c r="D13" s="24"/>
      <c r="E13" s="24"/>
      <c r="F13" s="24"/>
      <c r="G13" s="31" t="str">
        <f t="shared" si="3"/>
        <v/>
      </c>
    </row>
    <row r="14" spans="1:16" x14ac:dyDescent="0.25">
      <c r="A14" s="20">
        <f t="shared" si="2"/>
        <v>1</v>
      </c>
      <c r="B14" s="11">
        <f t="shared" si="4"/>
        <v>44205</v>
      </c>
      <c r="C14" s="24"/>
      <c r="D14" s="24"/>
      <c r="E14" s="24"/>
      <c r="F14" s="24"/>
      <c r="G14" s="31" t="str">
        <f t="shared" si="3"/>
        <v/>
      </c>
    </row>
    <row r="15" spans="1:16" x14ac:dyDescent="0.25">
      <c r="A15" s="20">
        <f t="shared" si="2"/>
        <v>2</v>
      </c>
      <c r="B15" s="11">
        <f t="shared" si="4"/>
        <v>44207</v>
      </c>
      <c r="C15" s="24"/>
      <c r="D15" s="24"/>
      <c r="E15" s="24"/>
      <c r="F15" s="24"/>
      <c r="G15" s="31" t="str">
        <f t="shared" si="3"/>
        <v/>
      </c>
    </row>
    <row r="16" spans="1:16" x14ac:dyDescent="0.25">
      <c r="A16" s="20">
        <f t="shared" si="2"/>
        <v>2</v>
      </c>
      <c r="B16" s="11">
        <f t="shared" si="4"/>
        <v>44208</v>
      </c>
      <c r="C16" s="24"/>
      <c r="D16" s="24"/>
      <c r="E16" s="24"/>
      <c r="F16" s="24"/>
      <c r="G16" s="31" t="str">
        <f t="shared" si="3"/>
        <v/>
      </c>
    </row>
    <row r="17" spans="1:7" x14ac:dyDescent="0.25">
      <c r="A17" s="20">
        <f t="shared" si="2"/>
        <v>2</v>
      </c>
      <c r="B17" s="11">
        <f t="shared" si="4"/>
        <v>44209</v>
      </c>
      <c r="C17" s="24"/>
      <c r="D17" s="24"/>
      <c r="E17" s="24"/>
      <c r="F17" s="24"/>
      <c r="G17" s="31" t="str">
        <f t="shared" si="3"/>
        <v/>
      </c>
    </row>
    <row r="18" spans="1:7" x14ac:dyDescent="0.25">
      <c r="A18" s="20">
        <f t="shared" si="2"/>
        <v>2</v>
      </c>
      <c r="B18" s="11">
        <f t="shared" si="4"/>
        <v>44210</v>
      </c>
      <c r="C18" s="24"/>
      <c r="D18" s="24"/>
      <c r="E18" s="24"/>
      <c r="F18" s="24"/>
      <c r="G18" s="31" t="str">
        <f t="shared" si="3"/>
        <v/>
      </c>
    </row>
    <row r="19" spans="1:7" x14ac:dyDescent="0.25">
      <c r="A19" s="20">
        <f t="shared" si="2"/>
        <v>2</v>
      </c>
      <c r="B19" s="11">
        <f t="shared" si="4"/>
        <v>44211</v>
      </c>
      <c r="C19" s="24"/>
      <c r="D19" s="24"/>
      <c r="E19" s="24"/>
      <c r="F19" s="24"/>
      <c r="G19" s="31" t="str">
        <f t="shared" si="3"/>
        <v/>
      </c>
    </row>
    <row r="20" spans="1:7" x14ac:dyDescent="0.25">
      <c r="A20" s="20">
        <f t="shared" si="2"/>
        <v>2</v>
      </c>
      <c r="B20" s="11">
        <f t="shared" si="4"/>
        <v>44212</v>
      </c>
      <c r="C20" s="24"/>
      <c r="D20" s="24"/>
      <c r="E20" s="24"/>
      <c r="F20" s="24"/>
      <c r="G20" s="31" t="str">
        <f t="shared" si="3"/>
        <v/>
      </c>
    </row>
    <row r="21" spans="1:7" x14ac:dyDescent="0.25">
      <c r="A21" s="20">
        <f t="shared" si="2"/>
        <v>3</v>
      </c>
      <c r="B21" s="11">
        <f t="shared" si="4"/>
        <v>44214</v>
      </c>
      <c r="C21" s="24"/>
      <c r="D21" s="24"/>
      <c r="E21" s="24"/>
      <c r="F21" s="24"/>
      <c r="G21" s="31" t="str">
        <f t="shared" si="3"/>
        <v/>
      </c>
    </row>
    <row r="22" spans="1:7" x14ac:dyDescent="0.25">
      <c r="A22" s="20">
        <f t="shared" si="2"/>
        <v>3</v>
      </c>
      <c r="B22" s="11">
        <f t="shared" si="4"/>
        <v>44215</v>
      </c>
      <c r="C22" s="24"/>
      <c r="D22" s="24"/>
      <c r="E22" s="24"/>
      <c r="F22" s="24"/>
      <c r="G22" s="31" t="str">
        <f t="shared" si="3"/>
        <v/>
      </c>
    </row>
    <row r="23" spans="1:7" x14ac:dyDescent="0.25">
      <c r="A23" s="20">
        <f t="shared" si="2"/>
        <v>3</v>
      </c>
      <c r="B23" s="11">
        <f t="shared" si="4"/>
        <v>44216</v>
      </c>
      <c r="C23" s="24"/>
      <c r="D23" s="24"/>
      <c r="E23" s="24"/>
      <c r="F23" s="24"/>
      <c r="G23" s="31" t="str">
        <f t="shared" si="3"/>
        <v/>
      </c>
    </row>
    <row r="24" spans="1:7" x14ac:dyDescent="0.25">
      <c r="A24" s="20">
        <f t="shared" si="2"/>
        <v>3</v>
      </c>
      <c r="B24" s="11">
        <f t="shared" si="4"/>
        <v>44217</v>
      </c>
      <c r="C24" s="24"/>
      <c r="D24" s="24"/>
      <c r="E24" s="24"/>
      <c r="F24" s="24"/>
      <c r="G24" s="31" t="str">
        <f t="shared" si="3"/>
        <v/>
      </c>
    </row>
    <row r="25" spans="1:7" x14ac:dyDescent="0.25">
      <c r="A25" s="20">
        <f t="shared" si="2"/>
        <v>3</v>
      </c>
      <c r="B25" s="11">
        <f t="shared" si="4"/>
        <v>44218</v>
      </c>
      <c r="C25" s="24"/>
      <c r="D25" s="24"/>
      <c r="E25" s="24"/>
      <c r="F25" s="24"/>
      <c r="G25" s="31" t="str">
        <f t="shared" si="3"/>
        <v/>
      </c>
    </row>
    <row r="26" spans="1:7" x14ac:dyDescent="0.25">
      <c r="A26" s="20">
        <f t="shared" si="2"/>
        <v>3</v>
      </c>
      <c r="B26" s="11">
        <f t="shared" si="4"/>
        <v>44219</v>
      </c>
      <c r="C26" s="24"/>
      <c r="D26" s="24"/>
      <c r="E26" s="24"/>
      <c r="F26" s="24"/>
      <c r="G26" s="31" t="str">
        <f t="shared" si="3"/>
        <v/>
      </c>
    </row>
    <row r="27" spans="1:7" x14ac:dyDescent="0.25">
      <c r="A27" s="20">
        <f t="shared" si="2"/>
        <v>4</v>
      </c>
      <c r="B27" s="11">
        <f t="shared" si="4"/>
        <v>44221</v>
      </c>
      <c r="C27" s="24"/>
      <c r="D27" s="24"/>
      <c r="E27" s="24"/>
      <c r="F27" s="24"/>
      <c r="G27" s="31" t="str">
        <f t="shared" si="3"/>
        <v/>
      </c>
    </row>
    <row r="28" spans="1:7" x14ac:dyDescent="0.25">
      <c r="A28" s="20">
        <f t="shared" si="2"/>
        <v>4</v>
      </c>
      <c r="B28" s="11">
        <f t="shared" si="4"/>
        <v>44222</v>
      </c>
      <c r="C28" s="24"/>
      <c r="D28" s="24"/>
      <c r="E28" s="24"/>
      <c r="F28" s="24"/>
      <c r="G28" s="31" t="str">
        <f t="shared" si="3"/>
        <v/>
      </c>
    </row>
    <row r="29" spans="1:7" x14ac:dyDescent="0.25">
      <c r="A29" s="20">
        <f t="shared" si="2"/>
        <v>4</v>
      </c>
      <c r="B29" s="11">
        <f t="shared" si="4"/>
        <v>44223</v>
      </c>
      <c r="C29" s="24"/>
      <c r="D29" s="24"/>
      <c r="E29" s="24"/>
      <c r="F29" s="24"/>
      <c r="G29" s="31" t="str">
        <f t="shared" si="3"/>
        <v/>
      </c>
    </row>
    <row r="30" spans="1:7" x14ac:dyDescent="0.25">
      <c r="A30" s="20">
        <f t="shared" si="2"/>
        <v>4</v>
      </c>
      <c r="B30" s="11">
        <f t="shared" si="4"/>
        <v>44224</v>
      </c>
      <c r="C30" s="24"/>
      <c r="D30" s="24"/>
      <c r="E30" s="24"/>
      <c r="F30" s="24"/>
      <c r="G30" s="31" t="str">
        <f t="shared" si="3"/>
        <v/>
      </c>
    </row>
    <row r="31" spans="1:7" x14ac:dyDescent="0.25">
      <c r="A31" s="20">
        <f t="shared" si="2"/>
        <v>4</v>
      </c>
      <c r="B31" s="11">
        <f t="shared" si="4"/>
        <v>44225</v>
      </c>
      <c r="C31" s="24"/>
      <c r="D31" s="24"/>
      <c r="E31" s="24"/>
      <c r="F31" s="24"/>
      <c r="G31" s="31" t="str">
        <f t="shared" si="3"/>
        <v/>
      </c>
    </row>
    <row r="32" spans="1:7" x14ac:dyDescent="0.25">
      <c r="A32" s="20">
        <f t="shared" si="2"/>
        <v>4</v>
      </c>
      <c r="B32" s="11">
        <f t="shared" si="4"/>
        <v>44226</v>
      </c>
      <c r="C32" s="24"/>
      <c r="D32" s="24"/>
      <c r="E32" s="24"/>
      <c r="F32" s="24"/>
      <c r="G32" s="31" t="str">
        <f t="shared" si="3"/>
        <v/>
      </c>
    </row>
    <row r="33" spans="1:7" x14ac:dyDescent="0.25">
      <c r="A33" s="20">
        <f t="shared" si="2"/>
        <v>5</v>
      </c>
      <c r="B33" s="11">
        <f t="shared" si="4"/>
        <v>44228</v>
      </c>
      <c r="C33" s="24"/>
      <c r="D33" s="24"/>
      <c r="E33" s="24"/>
      <c r="F33" s="24"/>
      <c r="G33" s="31" t="str">
        <f t="shared" si="3"/>
        <v/>
      </c>
    </row>
    <row r="34" spans="1:7" x14ac:dyDescent="0.25">
      <c r="A34" s="20">
        <f t="shared" si="2"/>
        <v>5</v>
      </c>
      <c r="B34" s="11">
        <f t="shared" si="4"/>
        <v>44229</v>
      </c>
      <c r="C34" s="24"/>
      <c r="D34" s="24"/>
      <c r="E34" s="24"/>
      <c r="F34" s="24"/>
      <c r="G34" s="31" t="str">
        <f t="shared" si="3"/>
        <v/>
      </c>
    </row>
    <row r="35" spans="1:7" x14ac:dyDescent="0.25">
      <c r="A35" s="20">
        <f t="shared" si="2"/>
        <v>5</v>
      </c>
      <c r="B35" s="11">
        <f t="shared" si="4"/>
        <v>44230</v>
      </c>
      <c r="C35" s="24"/>
      <c r="D35" s="24"/>
      <c r="E35" s="24"/>
      <c r="F35" s="24"/>
      <c r="G35" s="31" t="str">
        <f t="shared" si="3"/>
        <v/>
      </c>
    </row>
    <row r="36" spans="1:7" x14ac:dyDescent="0.25">
      <c r="A36" s="20">
        <f t="shared" si="2"/>
        <v>5</v>
      </c>
      <c r="B36" s="11">
        <f t="shared" si="4"/>
        <v>44231</v>
      </c>
      <c r="C36" s="24"/>
      <c r="D36" s="24"/>
      <c r="E36" s="24"/>
      <c r="F36" s="24"/>
      <c r="G36" s="31" t="str">
        <f t="shared" si="3"/>
        <v/>
      </c>
    </row>
    <row r="37" spans="1:7" x14ac:dyDescent="0.25">
      <c r="A37" s="20">
        <f t="shared" si="2"/>
        <v>5</v>
      </c>
      <c r="B37" s="11">
        <f t="shared" si="4"/>
        <v>44232</v>
      </c>
      <c r="C37" s="24"/>
      <c r="D37" s="24"/>
      <c r="E37" s="24"/>
      <c r="F37" s="24"/>
      <c r="G37" s="31" t="str">
        <f t="shared" si="3"/>
        <v/>
      </c>
    </row>
    <row r="38" spans="1:7" x14ac:dyDescent="0.25">
      <c r="A38" s="20">
        <f t="shared" si="2"/>
        <v>5</v>
      </c>
      <c r="B38" s="11">
        <f t="shared" si="4"/>
        <v>44233</v>
      </c>
      <c r="C38" s="24"/>
      <c r="D38" s="24"/>
      <c r="E38" s="24"/>
      <c r="F38" s="24"/>
      <c r="G38" s="31" t="str">
        <f t="shared" si="3"/>
        <v/>
      </c>
    </row>
    <row r="39" spans="1:7" x14ac:dyDescent="0.25">
      <c r="A39" s="20">
        <f t="shared" si="2"/>
        <v>6</v>
      </c>
      <c r="B39" s="11">
        <f t="shared" si="4"/>
        <v>44235</v>
      </c>
      <c r="C39" s="24"/>
      <c r="D39" s="24"/>
      <c r="E39" s="24"/>
      <c r="F39" s="24"/>
      <c r="G39" s="31" t="str">
        <f t="shared" si="3"/>
        <v/>
      </c>
    </row>
    <row r="40" spans="1:7" x14ac:dyDescent="0.25">
      <c r="A40" s="20">
        <f t="shared" si="2"/>
        <v>6</v>
      </c>
      <c r="B40" s="11">
        <f t="shared" si="4"/>
        <v>44236</v>
      </c>
      <c r="C40" s="24"/>
      <c r="D40" s="24"/>
      <c r="E40" s="24"/>
      <c r="F40" s="24"/>
      <c r="G40" s="31" t="str">
        <f t="shared" si="3"/>
        <v/>
      </c>
    </row>
    <row r="41" spans="1:7" x14ac:dyDescent="0.25">
      <c r="A41" s="20">
        <f t="shared" si="2"/>
        <v>6</v>
      </c>
      <c r="B41" s="11">
        <f t="shared" si="4"/>
        <v>44237</v>
      </c>
      <c r="C41" s="24"/>
      <c r="D41" s="24"/>
      <c r="E41" s="24"/>
      <c r="F41" s="24"/>
      <c r="G41" s="31" t="str">
        <f t="shared" si="3"/>
        <v/>
      </c>
    </row>
    <row r="42" spans="1:7" x14ac:dyDescent="0.25">
      <c r="A42" s="20">
        <f t="shared" si="2"/>
        <v>6</v>
      </c>
      <c r="B42" s="11">
        <f t="shared" si="4"/>
        <v>44238</v>
      </c>
      <c r="C42" s="24"/>
      <c r="D42" s="24"/>
      <c r="E42" s="24"/>
      <c r="F42" s="24"/>
      <c r="G42" s="31" t="str">
        <f t="shared" si="3"/>
        <v/>
      </c>
    </row>
    <row r="43" spans="1:7" x14ac:dyDescent="0.25">
      <c r="A43" s="20">
        <f t="shared" si="2"/>
        <v>6</v>
      </c>
      <c r="B43" s="11">
        <f t="shared" si="4"/>
        <v>44239</v>
      </c>
      <c r="C43" s="24"/>
      <c r="D43" s="24"/>
      <c r="E43" s="24"/>
      <c r="F43" s="24"/>
      <c r="G43" s="31" t="str">
        <f t="shared" si="3"/>
        <v/>
      </c>
    </row>
    <row r="44" spans="1:7" x14ac:dyDescent="0.25">
      <c r="A44" s="20">
        <f t="shared" si="2"/>
        <v>6</v>
      </c>
      <c r="B44" s="11">
        <f t="shared" si="4"/>
        <v>44240</v>
      </c>
      <c r="C44" s="24"/>
      <c r="D44" s="24"/>
      <c r="E44" s="24"/>
      <c r="F44" s="24"/>
      <c r="G44" s="31" t="str">
        <f t="shared" si="3"/>
        <v/>
      </c>
    </row>
    <row r="45" spans="1:7" x14ac:dyDescent="0.25">
      <c r="A45" s="20">
        <f t="shared" si="2"/>
        <v>7</v>
      </c>
      <c r="B45" s="11">
        <f t="shared" si="4"/>
        <v>44242</v>
      </c>
      <c r="C45" s="24"/>
      <c r="D45" s="24"/>
      <c r="E45" s="24"/>
      <c r="F45" s="24"/>
      <c r="G45" s="31" t="str">
        <f t="shared" si="3"/>
        <v/>
      </c>
    </row>
    <row r="46" spans="1:7" x14ac:dyDescent="0.25">
      <c r="A46" s="20">
        <f t="shared" si="2"/>
        <v>7</v>
      </c>
      <c r="B46" s="11">
        <f t="shared" si="4"/>
        <v>44243</v>
      </c>
      <c r="C46" s="24"/>
      <c r="D46" s="24"/>
      <c r="E46" s="24"/>
      <c r="F46" s="24"/>
      <c r="G46" s="31" t="str">
        <f t="shared" si="3"/>
        <v/>
      </c>
    </row>
    <row r="47" spans="1:7" x14ac:dyDescent="0.25">
      <c r="A47" s="20">
        <f t="shared" si="2"/>
        <v>7</v>
      </c>
      <c r="B47" s="11">
        <f t="shared" si="4"/>
        <v>44244</v>
      </c>
      <c r="C47" s="24"/>
      <c r="D47" s="24"/>
      <c r="E47" s="24"/>
      <c r="F47" s="24"/>
      <c r="G47" s="31" t="str">
        <f t="shared" si="3"/>
        <v/>
      </c>
    </row>
    <row r="48" spans="1:7" x14ac:dyDescent="0.25">
      <c r="A48" s="20">
        <f t="shared" si="2"/>
        <v>7</v>
      </c>
      <c r="B48" s="11">
        <f t="shared" si="4"/>
        <v>44245</v>
      </c>
      <c r="C48" s="24"/>
      <c r="D48" s="24"/>
      <c r="E48" s="24"/>
      <c r="F48" s="24"/>
      <c r="G48" s="31" t="str">
        <f t="shared" si="3"/>
        <v/>
      </c>
    </row>
    <row r="49" spans="1:7" x14ac:dyDescent="0.25">
      <c r="A49" s="20">
        <f t="shared" si="2"/>
        <v>7</v>
      </c>
      <c r="B49" s="11">
        <f t="shared" si="4"/>
        <v>44246</v>
      </c>
      <c r="C49" s="24"/>
      <c r="D49" s="24"/>
      <c r="E49" s="24"/>
      <c r="F49" s="24"/>
      <c r="G49" s="31" t="str">
        <f t="shared" si="3"/>
        <v/>
      </c>
    </row>
    <row r="50" spans="1:7" x14ac:dyDescent="0.25">
      <c r="A50" s="20">
        <f t="shared" si="2"/>
        <v>7</v>
      </c>
      <c r="B50" s="11">
        <f t="shared" si="4"/>
        <v>44247</v>
      </c>
      <c r="C50" s="24"/>
      <c r="D50" s="24"/>
      <c r="E50" s="24"/>
      <c r="F50" s="24"/>
      <c r="G50" s="31" t="str">
        <f t="shared" si="3"/>
        <v/>
      </c>
    </row>
    <row r="51" spans="1:7" x14ac:dyDescent="0.25">
      <c r="A51" s="20">
        <f t="shared" si="2"/>
        <v>8</v>
      </c>
      <c r="B51" s="11">
        <f t="shared" si="4"/>
        <v>44249</v>
      </c>
      <c r="C51" s="24"/>
      <c r="D51" s="24"/>
      <c r="E51" s="24"/>
      <c r="F51" s="24"/>
      <c r="G51" s="31" t="str">
        <f t="shared" si="3"/>
        <v/>
      </c>
    </row>
    <row r="52" spans="1:7" x14ac:dyDescent="0.25">
      <c r="A52" s="20">
        <f t="shared" si="2"/>
        <v>8</v>
      </c>
      <c r="B52" s="11">
        <f t="shared" si="4"/>
        <v>44250</v>
      </c>
      <c r="C52" s="24"/>
      <c r="D52" s="24"/>
      <c r="E52" s="24"/>
      <c r="F52" s="24"/>
      <c r="G52" s="31" t="str">
        <f t="shared" si="3"/>
        <v/>
      </c>
    </row>
    <row r="53" spans="1:7" x14ac:dyDescent="0.25">
      <c r="A53" s="20">
        <f t="shared" si="2"/>
        <v>8</v>
      </c>
      <c r="B53" s="11">
        <f t="shared" si="4"/>
        <v>44251</v>
      </c>
      <c r="C53" s="24"/>
      <c r="D53" s="24"/>
      <c r="E53" s="24"/>
      <c r="F53" s="24"/>
      <c r="G53" s="31" t="str">
        <f t="shared" si="3"/>
        <v/>
      </c>
    </row>
    <row r="54" spans="1:7" x14ac:dyDescent="0.25">
      <c r="A54" s="20">
        <f t="shared" si="2"/>
        <v>8</v>
      </c>
      <c r="B54" s="11">
        <f t="shared" si="4"/>
        <v>44252</v>
      </c>
      <c r="C54" s="24"/>
      <c r="D54" s="24"/>
      <c r="E54" s="24"/>
      <c r="F54" s="24"/>
      <c r="G54" s="31" t="str">
        <f t="shared" si="3"/>
        <v/>
      </c>
    </row>
    <row r="55" spans="1:7" x14ac:dyDescent="0.25">
      <c r="A55" s="20">
        <f t="shared" si="2"/>
        <v>8</v>
      </c>
      <c r="B55" s="11">
        <f t="shared" si="4"/>
        <v>44253</v>
      </c>
      <c r="C55" s="24"/>
      <c r="D55" s="24"/>
      <c r="E55" s="24"/>
      <c r="F55" s="24"/>
      <c r="G55" s="31" t="str">
        <f t="shared" si="3"/>
        <v/>
      </c>
    </row>
    <row r="56" spans="1:7" x14ac:dyDescent="0.25">
      <c r="A56" s="20">
        <f t="shared" si="2"/>
        <v>8</v>
      </c>
      <c r="B56" s="11">
        <f t="shared" si="4"/>
        <v>44254</v>
      </c>
      <c r="C56" s="24"/>
      <c r="D56" s="24"/>
      <c r="E56" s="24"/>
      <c r="F56" s="24"/>
      <c r="G56" s="31" t="str">
        <f t="shared" si="3"/>
        <v/>
      </c>
    </row>
    <row r="57" spans="1:7" x14ac:dyDescent="0.25">
      <c r="A57" s="20">
        <f t="shared" si="2"/>
        <v>9</v>
      </c>
      <c r="B57" s="11">
        <f t="shared" si="4"/>
        <v>44256</v>
      </c>
      <c r="C57" s="24"/>
      <c r="D57" s="24"/>
      <c r="E57" s="24"/>
      <c r="F57" s="24"/>
      <c r="G57" s="31" t="str">
        <f t="shared" si="3"/>
        <v/>
      </c>
    </row>
    <row r="58" spans="1:7" x14ac:dyDescent="0.25">
      <c r="A58" s="20">
        <f t="shared" si="2"/>
        <v>9</v>
      </c>
      <c r="B58" s="11">
        <f t="shared" si="4"/>
        <v>44257</v>
      </c>
      <c r="C58" s="24"/>
      <c r="D58" s="24"/>
      <c r="E58" s="24"/>
      <c r="F58" s="24"/>
      <c r="G58" s="31" t="str">
        <f t="shared" si="3"/>
        <v/>
      </c>
    </row>
    <row r="59" spans="1:7" x14ac:dyDescent="0.25">
      <c r="A59" s="20">
        <f t="shared" si="2"/>
        <v>9</v>
      </c>
      <c r="B59" s="11">
        <f t="shared" si="4"/>
        <v>44258</v>
      </c>
      <c r="C59" s="24"/>
      <c r="D59" s="24"/>
      <c r="E59" s="24"/>
      <c r="F59" s="24"/>
      <c r="G59" s="31" t="str">
        <f t="shared" si="3"/>
        <v/>
      </c>
    </row>
    <row r="60" spans="1:7" x14ac:dyDescent="0.25">
      <c r="A60" s="20">
        <f t="shared" si="2"/>
        <v>9</v>
      </c>
      <c r="B60" s="11">
        <f t="shared" si="4"/>
        <v>44259</v>
      </c>
      <c r="C60" s="24"/>
      <c r="D60" s="24"/>
      <c r="E60" s="24"/>
      <c r="F60" s="24"/>
      <c r="G60" s="31" t="str">
        <f t="shared" si="3"/>
        <v/>
      </c>
    </row>
    <row r="61" spans="1:7" x14ac:dyDescent="0.25">
      <c r="A61" s="20">
        <f t="shared" si="2"/>
        <v>9</v>
      </c>
      <c r="B61" s="11">
        <f t="shared" si="4"/>
        <v>44260</v>
      </c>
      <c r="C61" s="24"/>
      <c r="D61" s="24"/>
      <c r="E61" s="24"/>
      <c r="F61" s="24"/>
      <c r="G61" s="31" t="str">
        <f t="shared" si="3"/>
        <v/>
      </c>
    </row>
    <row r="62" spans="1:7" x14ac:dyDescent="0.25">
      <c r="A62" s="20">
        <f t="shared" si="2"/>
        <v>9</v>
      </c>
      <c r="B62" s="11">
        <f t="shared" si="4"/>
        <v>44261</v>
      </c>
      <c r="C62" s="24"/>
      <c r="D62" s="24"/>
      <c r="E62" s="24"/>
      <c r="F62" s="24"/>
      <c r="G62" s="31" t="str">
        <f t="shared" si="3"/>
        <v/>
      </c>
    </row>
    <row r="63" spans="1:7" x14ac:dyDescent="0.25">
      <c r="A63" s="20">
        <f t="shared" si="2"/>
        <v>10</v>
      </c>
      <c r="B63" s="11">
        <f t="shared" si="4"/>
        <v>44263</v>
      </c>
      <c r="C63" s="24"/>
      <c r="D63" s="24"/>
      <c r="E63" s="24"/>
      <c r="F63" s="24"/>
      <c r="G63" s="31" t="str">
        <f t="shared" si="3"/>
        <v/>
      </c>
    </row>
    <row r="64" spans="1:7" x14ac:dyDescent="0.25">
      <c r="A64" s="20">
        <f t="shared" si="2"/>
        <v>10</v>
      </c>
      <c r="B64" s="11">
        <f t="shared" si="4"/>
        <v>44264</v>
      </c>
      <c r="C64" s="24"/>
      <c r="D64" s="24"/>
      <c r="E64" s="24"/>
      <c r="F64" s="24"/>
      <c r="G64" s="31" t="str">
        <f t="shared" si="3"/>
        <v/>
      </c>
    </row>
    <row r="65" spans="1:7" x14ac:dyDescent="0.25">
      <c r="A65" s="20">
        <f t="shared" si="2"/>
        <v>10</v>
      </c>
      <c r="B65" s="11">
        <f t="shared" si="4"/>
        <v>44265</v>
      </c>
      <c r="C65" s="24"/>
      <c r="D65" s="24"/>
      <c r="E65" s="24"/>
      <c r="F65" s="24"/>
      <c r="G65" s="31" t="str">
        <f t="shared" si="3"/>
        <v/>
      </c>
    </row>
    <row r="66" spans="1:7" x14ac:dyDescent="0.25">
      <c r="A66" s="20">
        <f t="shared" si="2"/>
        <v>10</v>
      </c>
      <c r="B66" s="11">
        <f t="shared" si="4"/>
        <v>44266</v>
      </c>
      <c r="C66" s="24"/>
      <c r="D66" s="24"/>
      <c r="E66" s="24"/>
      <c r="F66" s="24"/>
      <c r="G66" s="31" t="str">
        <f t="shared" si="3"/>
        <v/>
      </c>
    </row>
    <row r="67" spans="1:7" x14ac:dyDescent="0.25">
      <c r="A67" s="20">
        <f t="shared" si="2"/>
        <v>10</v>
      </c>
      <c r="B67" s="11">
        <f t="shared" si="4"/>
        <v>44267</v>
      </c>
      <c r="C67" s="24"/>
      <c r="D67" s="24"/>
      <c r="E67" s="24"/>
      <c r="F67" s="24"/>
      <c r="G67" s="31" t="str">
        <f t="shared" si="3"/>
        <v/>
      </c>
    </row>
    <row r="68" spans="1:7" x14ac:dyDescent="0.25">
      <c r="A68" s="20">
        <f t="shared" si="2"/>
        <v>10</v>
      </c>
      <c r="B68" s="11">
        <f t="shared" si="4"/>
        <v>44268</v>
      </c>
      <c r="C68" s="24"/>
      <c r="D68" s="24"/>
      <c r="E68" s="24"/>
      <c r="F68" s="24"/>
      <c r="G68" s="31" t="str">
        <f t="shared" si="3"/>
        <v/>
      </c>
    </row>
    <row r="69" spans="1:7" x14ac:dyDescent="0.25">
      <c r="A69" s="20">
        <f t="shared" si="2"/>
        <v>11</v>
      </c>
      <c r="B69" s="11">
        <f t="shared" si="4"/>
        <v>44270</v>
      </c>
      <c r="C69" s="24"/>
      <c r="D69" s="24"/>
      <c r="E69" s="24"/>
      <c r="F69" s="24"/>
      <c r="G69" s="31" t="str">
        <f t="shared" si="3"/>
        <v/>
      </c>
    </row>
    <row r="70" spans="1:7" x14ac:dyDescent="0.25">
      <c r="A70" s="20">
        <f t="shared" si="2"/>
        <v>11</v>
      </c>
      <c r="B70" s="11">
        <f t="shared" si="4"/>
        <v>44271</v>
      </c>
      <c r="C70" s="24"/>
      <c r="D70" s="24"/>
      <c r="E70" s="24"/>
      <c r="F70" s="24"/>
      <c r="G70" s="31" t="str">
        <f t="shared" si="3"/>
        <v/>
      </c>
    </row>
    <row r="71" spans="1:7" x14ac:dyDescent="0.25">
      <c r="A71" s="20">
        <f t="shared" si="2"/>
        <v>11</v>
      </c>
      <c r="B71" s="11">
        <f t="shared" si="4"/>
        <v>44272</v>
      </c>
      <c r="C71" s="24"/>
      <c r="D71" s="24"/>
      <c r="E71" s="24"/>
      <c r="F71" s="24"/>
      <c r="G71" s="31" t="str">
        <f t="shared" si="3"/>
        <v/>
      </c>
    </row>
    <row r="72" spans="1:7" x14ac:dyDescent="0.25">
      <c r="A72" s="20">
        <f t="shared" ref="A72:A135" si="5">WEEKNUM(B72,21)</f>
        <v>11</v>
      </c>
      <c r="B72" s="11">
        <f t="shared" si="4"/>
        <v>44273</v>
      </c>
      <c r="C72" s="24"/>
      <c r="D72" s="24"/>
      <c r="E72" s="24"/>
      <c r="F72" s="24"/>
      <c r="G72" s="31" t="str">
        <f t="shared" ref="G72:G135" si="6">IF(COUNTIF(C72:F72,"CP")&gt;=2,"X","")</f>
        <v/>
      </c>
    </row>
    <row r="73" spans="1:7" x14ac:dyDescent="0.25">
      <c r="A73" s="20">
        <f t="shared" si="5"/>
        <v>11</v>
      </c>
      <c r="B73" s="11">
        <f t="shared" ref="B73:B136" si="7">IF(WEEKDAY(B72,2)=6,B72+2,B72+1)</f>
        <v>44274</v>
      </c>
      <c r="C73" s="24"/>
      <c r="D73" s="24"/>
      <c r="E73" s="24"/>
      <c r="F73" s="24"/>
      <c r="G73" s="31" t="str">
        <f t="shared" si="6"/>
        <v/>
      </c>
    </row>
    <row r="74" spans="1:7" x14ac:dyDescent="0.25">
      <c r="A74" s="20">
        <f t="shared" si="5"/>
        <v>11</v>
      </c>
      <c r="B74" s="11">
        <f t="shared" si="7"/>
        <v>44275</v>
      </c>
      <c r="C74" s="24"/>
      <c r="D74" s="24"/>
      <c r="E74" s="24"/>
      <c r="F74" s="24"/>
      <c r="G74" s="31" t="str">
        <f t="shared" si="6"/>
        <v/>
      </c>
    </row>
    <row r="75" spans="1:7" x14ac:dyDescent="0.25">
      <c r="A75" s="20">
        <f t="shared" si="5"/>
        <v>12</v>
      </c>
      <c r="B75" s="11">
        <f t="shared" si="7"/>
        <v>44277</v>
      </c>
      <c r="C75" s="24"/>
      <c r="D75" s="24"/>
      <c r="E75" s="24"/>
      <c r="F75" s="24"/>
      <c r="G75" s="31" t="str">
        <f t="shared" si="6"/>
        <v/>
      </c>
    </row>
    <row r="76" spans="1:7" x14ac:dyDescent="0.25">
      <c r="A76" s="20">
        <f t="shared" si="5"/>
        <v>12</v>
      </c>
      <c r="B76" s="11">
        <f t="shared" si="7"/>
        <v>44278</v>
      </c>
      <c r="C76" s="24"/>
      <c r="D76" s="24"/>
      <c r="E76" s="24"/>
      <c r="F76" s="24"/>
      <c r="G76" s="31" t="str">
        <f t="shared" si="6"/>
        <v/>
      </c>
    </row>
    <row r="77" spans="1:7" x14ac:dyDescent="0.25">
      <c r="A77" s="20">
        <f t="shared" si="5"/>
        <v>12</v>
      </c>
      <c r="B77" s="11">
        <f t="shared" si="7"/>
        <v>44279</v>
      </c>
      <c r="C77" s="24"/>
      <c r="D77" s="24"/>
      <c r="E77" s="24"/>
      <c r="F77" s="24"/>
      <c r="G77" s="31" t="str">
        <f t="shared" si="6"/>
        <v/>
      </c>
    </row>
    <row r="78" spans="1:7" x14ac:dyDescent="0.25">
      <c r="A78" s="20">
        <f t="shared" si="5"/>
        <v>12</v>
      </c>
      <c r="B78" s="11">
        <f t="shared" si="7"/>
        <v>44280</v>
      </c>
      <c r="C78" s="24"/>
      <c r="D78" s="24"/>
      <c r="E78" s="24"/>
      <c r="F78" s="24"/>
      <c r="G78" s="31" t="str">
        <f t="shared" si="6"/>
        <v/>
      </c>
    </row>
    <row r="79" spans="1:7" x14ac:dyDescent="0.25">
      <c r="A79" s="20">
        <f t="shared" si="5"/>
        <v>12</v>
      </c>
      <c r="B79" s="11">
        <f t="shared" si="7"/>
        <v>44281</v>
      </c>
      <c r="C79" s="24"/>
      <c r="D79" s="24"/>
      <c r="E79" s="24"/>
      <c r="F79" s="24"/>
      <c r="G79" s="31" t="str">
        <f t="shared" si="6"/>
        <v/>
      </c>
    </row>
    <row r="80" spans="1:7" x14ac:dyDescent="0.25">
      <c r="A80" s="20">
        <f t="shared" si="5"/>
        <v>12</v>
      </c>
      <c r="B80" s="11">
        <f t="shared" si="7"/>
        <v>44282</v>
      </c>
      <c r="C80" s="24"/>
      <c r="D80" s="24"/>
      <c r="E80" s="24"/>
      <c r="F80" s="24"/>
      <c r="G80" s="31" t="str">
        <f t="shared" si="6"/>
        <v/>
      </c>
    </row>
    <row r="81" spans="1:7" x14ac:dyDescent="0.25">
      <c r="A81" s="20">
        <f t="shared" si="5"/>
        <v>13</v>
      </c>
      <c r="B81" s="11">
        <f t="shared" si="7"/>
        <v>44284</v>
      </c>
      <c r="C81" s="24"/>
      <c r="D81" s="24"/>
      <c r="E81" s="24"/>
      <c r="F81" s="24"/>
      <c r="G81" s="31" t="str">
        <f t="shared" si="6"/>
        <v/>
      </c>
    </row>
    <row r="82" spans="1:7" x14ac:dyDescent="0.25">
      <c r="A82" s="20">
        <f t="shared" si="5"/>
        <v>13</v>
      </c>
      <c r="B82" s="11">
        <f t="shared" si="7"/>
        <v>44285</v>
      </c>
      <c r="C82" s="24"/>
      <c r="D82" s="24"/>
      <c r="E82" s="24"/>
      <c r="F82" s="24"/>
      <c r="G82" s="31" t="str">
        <f t="shared" si="6"/>
        <v/>
      </c>
    </row>
    <row r="83" spans="1:7" x14ac:dyDescent="0.25">
      <c r="A83" s="20">
        <f t="shared" si="5"/>
        <v>13</v>
      </c>
      <c r="B83" s="11">
        <f t="shared" si="7"/>
        <v>44286</v>
      </c>
      <c r="C83" s="24"/>
      <c r="D83" s="24"/>
      <c r="E83" s="24"/>
      <c r="F83" s="24"/>
      <c r="G83" s="31" t="str">
        <f t="shared" si="6"/>
        <v/>
      </c>
    </row>
    <row r="84" spans="1:7" x14ac:dyDescent="0.25">
      <c r="A84" s="20">
        <f t="shared" si="5"/>
        <v>13</v>
      </c>
      <c r="B84" s="11">
        <f t="shared" si="7"/>
        <v>44287</v>
      </c>
      <c r="C84" s="24"/>
      <c r="D84" s="24"/>
      <c r="E84" s="24"/>
      <c r="F84" s="24"/>
      <c r="G84" s="31" t="str">
        <f t="shared" si="6"/>
        <v/>
      </c>
    </row>
    <row r="85" spans="1:7" x14ac:dyDescent="0.25">
      <c r="A85" s="20">
        <f t="shared" si="5"/>
        <v>13</v>
      </c>
      <c r="B85" s="11">
        <f t="shared" si="7"/>
        <v>44288</v>
      </c>
      <c r="C85" s="24"/>
      <c r="D85" s="24"/>
      <c r="E85" s="24"/>
      <c r="F85" s="24"/>
      <c r="G85" s="31" t="str">
        <f t="shared" si="6"/>
        <v/>
      </c>
    </row>
    <row r="86" spans="1:7" x14ac:dyDescent="0.25">
      <c r="A86" s="20">
        <f t="shared" si="5"/>
        <v>13</v>
      </c>
      <c r="B86" s="11">
        <f t="shared" si="7"/>
        <v>44289</v>
      </c>
      <c r="C86" s="24"/>
      <c r="D86" s="24"/>
      <c r="E86" s="24"/>
      <c r="F86" s="24"/>
      <c r="G86" s="31" t="str">
        <f t="shared" si="6"/>
        <v/>
      </c>
    </row>
    <row r="87" spans="1:7" x14ac:dyDescent="0.25">
      <c r="A87" s="20">
        <f t="shared" si="5"/>
        <v>14</v>
      </c>
      <c r="B87" s="11">
        <f t="shared" si="7"/>
        <v>44291</v>
      </c>
      <c r="C87" s="24"/>
      <c r="D87" s="24"/>
      <c r="E87" s="24"/>
      <c r="F87" s="24"/>
      <c r="G87" s="31" t="str">
        <f t="shared" si="6"/>
        <v/>
      </c>
    </row>
    <row r="88" spans="1:7" x14ac:dyDescent="0.25">
      <c r="A88" s="20">
        <f t="shared" si="5"/>
        <v>14</v>
      </c>
      <c r="B88" s="11">
        <f t="shared" si="7"/>
        <v>44292</v>
      </c>
      <c r="C88" s="24"/>
      <c r="D88" s="24"/>
      <c r="E88" s="24"/>
      <c r="F88" s="24"/>
      <c r="G88" s="31" t="str">
        <f t="shared" si="6"/>
        <v/>
      </c>
    </row>
    <row r="89" spans="1:7" x14ac:dyDescent="0.25">
      <c r="A89" s="20">
        <f t="shared" si="5"/>
        <v>14</v>
      </c>
      <c r="B89" s="11">
        <f t="shared" si="7"/>
        <v>44293</v>
      </c>
      <c r="C89" s="24"/>
      <c r="D89" s="24"/>
      <c r="E89" s="24"/>
      <c r="F89" s="24"/>
      <c r="G89" s="31" t="str">
        <f t="shared" si="6"/>
        <v/>
      </c>
    </row>
    <row r="90" spans="1:7" x14ac:dyDescent="0.25">
      <c r="A90" s="20">
        <f t="shared" si="5"/>
        <v>14</v>
      </c>
      <c r="B90" s="11">
        <f t="shared" si="7"/>
        <v>44294</v>
      </c>
      <c r="C90" s="24"/>
      <c r="D90" s="24"/>
      <c r="E90" s="24"/>
      <c r="F90" s="24"/>
      <c r="G90" s="31" t="str">
        <f t="shared" si="6"/>
        <v/>
      </c>
    </row>
    <row r="91" spans="1:7" x14ac:dyDescent="0.25">
      <c r="A91" s="20">
        <f t="shared" si="5"/>
        <v>14</v>
      </c>
      <c r="B91" s="11">
        <f t="shared" si="7"/>
        <v>44295</v>
      </c>
      <c r="C91" s="24"/>
      <c r="D91" s="24"/>
      <c r="E91" s="24"/>
      <c r="F91" s="24"/>
      <c r="G91" s="31" t="str">
        <f t="shared" si="6"/>
        <v/>
      </c>
    </row>
    <row r="92" spans="1:7" x14ac:dyDescent="0.25">
      <c r="A92" s="20">
        <f t="shared" si="5"/>
        <v>14</v>
      </c>
      <c r="B92" s="11">
        <f t="shared" si="7"/>
        <v>44296</v>
      </c>
      <c r="C92" s="24"/>
      <c r="D92" s="24"/>
      <c r="E92" s="24"/>
      <c r="F92" s="24"/>
      <c r="G92" s="31" t="str">
        <f t="shared" si="6"/>
        <v/>
      </c>
    </row>
    <row r="93" spans="1:7" x14ac:dyDescent="0.25">
      <c r="A93" s="20">
        <f t="shared" si="5"/>
        <v>15</v>
      </c>
      <c r="B93" s="11">
        <f t="shared" si="7"/>
        <v>44298</v>
      </c>
      <c r="C93" s="24"/>
      <c r="D93" s="24"/>
      <c r="E93" s="24"/>
      <c r="F93" s="24"/>
      <c r="G93" s="31" t="str">
        <f t="shared" si="6"/>
        <v/>
      </c>
    </row>
    <row r="94" spans="1:7" x14ac:dyDescent="0.25">
      <c r="A94" s="20">
        <f t="shared" si="5"/>
        <v>15</v>
      </c>
      <c r="B94" s="11">
        <f t="shared" si="7"/>
        <v>44299</v>
      </c>
      <c r="C94" s="24"/>
      <c r="D94" s="24"/>
      <c r="E94" s="24"/>
      <c r="F94" s="24"/>
      <c r="G94" s="31" t="str">
        <f t="shared" si="6"/>
        <v/>
      </c>
    </row>
    <row r="95" spans="1:7" x14ac:dyDescent="0.25">
      <c r="A95" s="20">
        <f t="shared" si="5"/>
        <v>15</v>
      </c>
      <c r="B95" s="11">
        <f t="shared" si="7"/>
        <v>44300</v>
      </c>
      <c r="C95" s="24"/>
      <c r="D95" s="24"/>
      <c r="E95" s="24"/>
      <c r="F95" s="24"/>
      <c r="G95" s="31" t="str">
        <f t="shared" si="6"/>
        <v/>
      </c>
    </row>
    <row r="96" spans="1:7" x14ac:dyDescent="0.25">
      <c r="A96" s="20">
        <f t="shared" si="5"/>
        <v>15</v>
      </c>
      <c r="B96" s="11">
        <f t="shared" si="7"/>
        <v>44301</v>
      </c>
      <c r="C96" s="24"/>
      <c r="D96" s="24"/>
      <c r="E96" s="24"/>
      <c r="F96" s="24"/>
      <c r="G96" s="31" t="str">
        <f t="shared" si="6"/>
        <v/>
      </c>
    </row>
    <row r="97" spans="1:7" x14ac:dyDescent="0.25">
      <c r="A97" s="20">
        <f t="shared" si="5"/>
        <v>15</v>
      </c>
      <c r="B97" s="11">
        <f t="shared" si="7"/>
        <v>44302</v>
      </c>
      <c r="C97" s="24"/>
      <c r="D97" s="24"/>
      <c r="E97" s="24"/>
      <c r="F97" s="24"/>
      <c r="G97" s="31" t="str">
        <f t="shared" si="6"/>
        <v/>
      </c>
    </row>
    <row r="98" spans="1:7" x14ac:dyDescent="0.25">
      <c r="A98" s="20">
        <f t="shared" si="5"/>
        <v>15</v>
      </c>
      <c r="B98" s="11">
        <f t="shared" si="7"/>
        <v>44303</v>
      </c>
      <c r="C98" s="24"/>
      <c r="D98" s="24"/>
      <c r="E98" s="24"/>
      <c r="F98" s="24"/>
      <c r="G98" s="31" t="str">
        <f t="shared" si="6"/>
        <v/>
      </c>
    </row>
    <row r="99" spans="1:7" x14ac:dyDescent="0.25">
      <c r="A99" s="20">
        <f t="shared" si="5"/>
        <v>16</v>
      </c>
      <c r="B99" s="11">
        <f t="shared" si="7"/>
        <v>44305</v>
      </c>
      <c r="C99" s="24"/>
      <c r="D99" s="24"/>
      <c r="E99" s="24"/>
      <c r="F99" s="24"/>
      <c r="G99" s="31" t="str">
        <f t="shared" si="6"/>
        <v/>
      </c>
    </row>
    <row r="100" spans="1:7" x14ac:dyDescent="0.25">
      <c r="A100" s="20">
        <f t="shared" si="5"/>
        <v>16</v>
      </c>
      <c r="B100" s="11">
        <f t="shared" si="7"/>
        <v>44306</v>
      </c>
      <c r="C100" s="24"/>
      <c r="D100" s="24"/>
      <c r="E100" s="24"/>
      <c r="F100" s="24"/>
      <c r="G100" s="31" t="str">
        <f t="shared" si="6"/>
        <v/>
      </c>
    </row>
    <row r="101" spans="1:7" x14ac:dyDescent="0.25">
      <c r="A101" s="20">
        <f t="shared" si="5"/>
        <v>16</v>
      </c>
      <c r="B101" s="11">
        <f t="shared" si="7"/>
        <v>44307</v>
      </c>
      <c r="C101" s="24"/>
      <c r="D101" s="24"/>
      <c r="E101" s="24"/>
      <c r="F101" s="24"/>
      <c r="G101" s="31" t="str">
        <f t="shared" si="6"/>
        <v/>
      </c>
    </row>
    <row r="102" spans="1:7" x14ac:dyDescent="0.25">
      <c r="A102" s="20">
        <f t="shared" si="5"/>
        <v>16</v>
      </c>
      <c r="B102" s="11">
        <f t="shared" si="7"/>
        <v>44308</v>
      </c>
      <c r="C102" s="24"/>
      <c r="D102" s="24"/>
      <c r="E102" s="24"/>
      <c r="F102" s="24"/>
      <c r="G102" s="31" t="str">
        <f t="shared" si="6"/>
        <v/>
      </c>
    </row>
    <row r="103" spans="1:7" x14ac:dyDescent="0.25">
      <c r="A103" s="20">
        <f t="shared" si="5"/>
        <v>16</v>
      </c>
      <c r="B103" s="11">
        <f t="shared" si="7"/>
        <v>44309</v>
      </c>
      <c r="C103" s="24"/>
      <c r="D103" s="24"/>
      <c r="E103" s="24"/>
      <c r="F103" s="24"/>
      <c r="G103" s="31" t="str">
        <f t="shared" si="6"/>
        <v/>
      </c>
    </row>
    <row r="104" spans="1:7" x14ac:dyDescent="0.25">
      <c r="A104" s="20">
        <f t="shared" si="5"/>
        <v>16</v>
      </c>
      <c r="B104" s="11">
        <f t="shared" si="7"/>
        <v>44310</v>
      </c>
      <c r="C104" s="24"/>
      <c r="D104" s="24"/>
      <c r="E104" s="24"/>
      <c r="F104" s="24"/>
      <c r="G104" s="31" t="str">
        <f t="shared" si="6"/>
        <v/>
      </c>
    </row>
    <row r="105" spans="1:7" x14ac:dyDescent="0.25">
      <c r="A105" s="20">
        <f t="shared" si="5"/>
        <v>17</v>
      </c>
      <c r="B105" s="11">
        <f t="shared" si="7"/>
        <v>44312</v>
      </c>
      <c r="C105" s="24"/>
      <c r="D105" s="24"/>
      <c r="E105" s="24"/>
      <c r="F105" s="24"/>
      <c r="G105" s="31" t="str">
        <f t="shared" si="6"/>
        <v/>
      </c>
    </row>
    <row r="106" spans="1:7" x14ac:dyDescent="0.25">
      <c r="A106" s="20">
        <f t="shared" si="5"/>
        <v>17</v>
      </c>
      <c r="B106" s="11">
        <f t="shared" si="7"/>
        <v>44313</v>
      </c>
      <c r="C106" s="24"/>
      <c r="D106" s="24"/>
      <c r="E106" s="24"/>
      <c r="F106" s="24"/>
      <c r="G106" s="31" t="str">
        <f t="shared" si="6"/>
        <v/>
      </c>
    </row>
    <row r="107" spans="1:7" x14ac:dyDescent="0.25">
      <c r="A107" s="20">
        <f t="shared" si="5"/>
        <v>17</v>
      </c>
      <c r="B107" s="11">
        <f t="shared" si="7"/>
        <v>44314</v>
      </c>
      <c r="C107" s="24"/>
      <c r="D107" s="24"/>
      <c r="E107" s="24"/>
      <c r="F107" s="24"/>
      <c r="G107" s="31" t="str">
        <f t="shared" si="6"/>
        <v/>
      </c>
    </row>
    <row r="108" spans="1:7" x14ac:dyDescent="0.25">
      <c r="A108" s="20">
        <f t="shared" si="5"/>
        <v>17</v>
      </c>
      <c r="B108" s="11">
        <f t="shared" si="7"/>
        <v>44315</v>
      </c>
      <c r="C108" s="24"/>
      <c r="D108" s="24"/>
      <c r="E108" s="24"/>
      <c r="F108" s="24"/>
      <c r="G108" s="31" t="str">
        <f t="shared" si="6"/>
        <v/>
      </c>
    </row>
    <row r="109" spans="1:7" x14ac:dyDescent="0.25">
      <c r="A109" s="20">
        <f t="shared" si="5"/>
        <v>17</v>
      </c>
      <c r="B109" s="11">
        <f t="shared" si="7"/>
        <v>44316</v>
      </c>
      <c r="C109" s="24"/>
      <c r="D109" s="24"/>
      <c r="E109" s="24"/>
      <c r="F109" s="24"/>
      <c r="G109" s="31" t="str">
        <f t="shared" si="6"/>
        <v/>
      </c>
    </row>
    <row r="110" spans="1:7" x14ac:dyDescent="0.25">
      <c r="A110" s="20">
        <f t="shared" si="5"/>
        <v>17</v>
      </c>
      <c r="B110" s="11">
        <f t="shared" si="7"/>
        <v>44317</v>
      </c>
      <c r="C110" s="24"/>
      <c r="D110" s="24"/>
      <c r="E110" s="24"/>
      <c r="F110" s="24"/>
      <c r="G110" s="31" t="str">
        <f t="shared" si="6"/>
        <v/>
      </c>
    </row>
    <row r="111" spans="1:7" x14ac:dyDescent="0.25">
      <c r="A111" s="20">
        <f t="shared" si="5"/>
        <v>18</v>
      </c>
      <c r="B111" s="11">
        <f t="shared" si="7"/>
        <v>44319</v>
      </c>
      <c r="C111" s="24"/>
      <c r="D111" s="24"/>
      <c r="E111" s="24"/>
      <c r="F111" s="24"/>
      <c r="G111" s="31" t="str">
        <f t="shared" si="6"/>
        <v/>
      </c>
    </row>
    <row r="112" spans="1:7" x14ac:dyDescent="0.25">
      <c r="A112" s="20">
        <f t="shared" si="5"/>
        <v>18</v>
      </c>
      <c r="B112" s="11">
        <f t="shared" si="7"/>
        <v>44320</v>
      </c>
      <c r="C112" s="24"/>
      <c r="D112" s="24"/>
      <c r="E112" s="24"/>
      <c r="F112" s="24"/>
      <c r="G112" s="31" t="str">
        <f t="shared" si="6"/>
        <v/>
      </c>
    </row>
    <row r="113" spans="1:7" x14ac:dyDescent="0.25">
      <c r="A113" s="20">
        <f t="shared" si="5"/>
        <v>18</v>
      </c>
      <c r="B113" s="11">
        <f t="shared" si="7"/>
        <v>44321</v>
      </c>
      <c r="C113" s="24"/>
      <c r="D113" s="24"/>
      <c r="E113" s="24"/>
      <c r="F113" s="24"/>
      <c r="G113" s="31" t="str">
        <f t="shared" si="6"/>
        <v/>
      </c>
    </row>
    <row r="114" spans="1:7" x14ac:dyDescent="0.25">
      <c r="A114" s="20">
        <f t="shared" si="5"/>
        <v>18</v>
      </c>
      <c r="B114" s="11">
        <f t="shared" si="7"/>
        <v>44322</v>
      </c>
      <c r="C114" s="24"/>
      <c r="D114" s="24"/>
      <c r="E114" s="24"/>
      <c r="F114" s="24"/>
      <c r="G114" s="31" t="str">
        <f t="shared" si="6"/>
        <v/>
      </c>
    </row>
    <row r="115" spans="1:7" x14ac:dyDescent="0.25">
      <c r="A115" s="20">
        <f t="shared" si="5"/>
        <v>18</v>
      </c>
      <c r="B115" s="11">
        <f t="shared" si="7"/>
        <v>44323</v>
      </c>
      <c r="C115" s="24"/>
      <c r="D115" s="24"/>
      <c r="E115" s="24"/>
      <c r="F115" s="24"/>
      <c r="G115" s="31" t="str">
        <f t="shared" si="6"/>
        <v/>
      </c>
    </row>
    <row r="116" spans="1:7" x14ac:dyDescent="0.25">
      <c r="A116" s="20">
        <f t="shared" si="5"/>
        <v>18</v>
      </c>
      <c r="B116" s="11">
        <f t="shared" si="7"/>
        <v>44324</v>
      </c>
      <c r="C116" s="24"/>
      <c r="D116" s="24"/>
      <c r="E116" s="24"/>
      <c r="F116" s="24"/>
      <c r="G116" s="31" t="str">
        <f t="shared" si="6"/>
        <v/>
      </c>
    </row>
    <row r="117" spans="1:7" x14ac:dyDescent="0.25">
      <c r="A117" s="20">
        <f t="shared" si="5"/>
        <v>19</v>
      </c>
      <c r="B117" s="11">
        <f t="shared" si="7"/>
        <v>44326</v>
      </c>
      <c r="C117" s="24"/>
      <c r="D117" s="24"/>
      <c r="E117" s="24"/>
      <c r="F117" s="24"/>
      <c r="G117" s="31" t="str">
        <f t="shared" si="6"/>
        <v/>
      </c>
    </row>
    <row r="118" spans="1:7" x14ac:dyDescent="0.25">
      <c r="A118" s="20">
        <f t="shared" si="5"/>
        <v>19</v>
      </c>
      <c r="B118" s="11">
        <f t="shared" si="7"/>
        <v>44327</v>
      </c>
      <c r="C118" s="24"/>
      <c r="D118" s="24"/>
      <c r="E118" s="24"/>
      <c r="F118" s="24"/>
      <c r="G118" s="31" t="str">
        <f t="shared" si="6"/>
        <v/>
      </c>
    </row>
    <row r="119" spans="1:7" x14ac:dyDescent="0.25">
      <c r="A119" s="20">
        <f t="shared" si="5"/>
        <v>19</v>
      </c>
      <c r="B119" s="11">
        <f t="shared" si="7"/>
        <v>44328</v>
      </c>
      <c r="C119" s="24"/>
      <c r="D119" s="24"/>
      <c r="E119" s="24"/>
      <c r="F119" s="24"/>
      <c r="G119" s="31" t="str">
        <f t="shared" si="6"/>
        <v/>
      </c>
    </row>
    <row r="120" spans="1:7" x14ac:dyDescent="0.25">
      <c r="A120" s="20">
        <f t="shared" si="5"/>
        <v>19</v>
      </c>
      <c r="B120" s="11">
        <f t="shared" si="7"/>
        <v>44329</v>
      </c>
      <c r="C120" s="24"/>
      <c r="D120" s="24"/>
      <c r="E120" s="24"/>
      <c r="F120" s="24"/>
      <c r="G120" s="31" t="str">
        <f t="shared" si="6"/>
        <v/>
      </c>
    </row>
    <row r="121" spans="1:7" x14ac:dyDescent="0.25">
      <c r="A121" s="20">
        <f t="shared" si="5"/>
        <v>19</v>
      </c>
      <c r="B121" s="11">
        <f t="shared" si="7"/>
        <v>44330</v>
      </c>
      <c r="C121" s="24"/>
      <c r="D121" s="24"/>
      <c r="E121" s="24"/>
      <c r="F121" s="24"/>
      <c r="G121" s="31" t="str">
        <f t="shared" si="6"/>
        <v/>
      </c>
    </row>
    <row r="122" spans="1:7" x14ac:dyDescent="0.25">
      <c r="A122" s="20">
        <f t="shared" si="5"/>
        <v>19</v>
      </c>
      <c r="B122" s="11">
        <f t="shared" si="7"/>
        <v>44331</v>
      </c>
      <c r="C122" s="24"/>
      <c r="D122" s="24"/>
      <c r="E122" s="24"/>
      <c r="F122" s="24"/>
      <c r="G122" s="31" t="str">
        <f t="shared" si="6"/>
        <v/>
      </c>
    </row>
    <row r="123" spans="1:7" x14ac:dyDescent="0.25">
      <c r="A123" s="20">
        <f t="shared" si="5"/>
        <v>20</v>
      </c>
      <c r="B123" s="11">
        <f t="shared" si="7"/>
        <v>44333</v>
      </c>
      <c r="C123" s="24"/>
      <c r="D123" s="24"/>
      <c r="E123" s="24"/>
      <c r="F123" s="24"/>
      <c r="G123" s="31" t="str">
        <f t="shared" si="6"/>
        <v/>
      </c>
    </row>
    <row r="124" spans="1:7" x14ac:dyDescent="0.25">
      <c r="A124" s="20">
        <f t="shared" si="5"/>
        <v>20</v>
      </c>
      <c r="B124" s="11">
        <f t="shared" si="7"/>
        <v>44334</v>
      </c>
      <c r="C124" s="24"/>
      <c r="D124" s="24"/>
      <c r="E124" s="24"/>
      <c r="F124" s="24"/>
      <c r="G124" s="31" t="str">
        <f t="shared" si="6"/>
        <v/>
      </c>
    </row>
    <row r="125" spans="1:7" x14ac:dyDescent="0.25">
      <c r="A125" s="20">
        <f t="shared" si="5"/>
        <v>20</v>
      </c>
      <c r="B125" s="11">
        <f t="shared" si="7"/>
        <v>44335</v>
      </c>
      <c r="C125" s="24"/>
      <c r="D125" s="24"/>
      <c r="E125" s="24"/>
      <c r="F125" s="24"/>
      <c r="G125" s="31" t="str">
        <f t="shared" si="6"/>
        <v/>
      </c>
    </row>
    <row r="126" spans="1:7" x14ac:dyDescent="0.25">
      <c r="A126" s="20">
        <f t="shared" si="5"/>
        <v>20</v>
      </c>
      <c r="B126" s="11">
        <f t="shared" si="7"/>
        <v>44336</v>
      </c>
      <c r="C126" s="24"/>
      <c r="D126" s="24"/>
      <c r="E126" s="24"/>
      <c r="F126" s="24"/>
      <c r="G126" s="31" t="str">
        <f t="shared" si="6"/>
        <v/>
      </c>
    </row>
    <row r="127" spans="1:7" x14ac:dyDescent="0.25">
      <c r="A127" s="20">
        <f t="shared" si="5"/>
        <v>20</v>
      </c>
      <c r="B127" s="11">
        <f t="shared" si="7"/>
        <v>44337</v>
      </c>
      <c r="C127" s="24"/>
      <c r="D127" s="24"/>
      <c r="E127" s="24"/>
      <c r="F127" s="24"/>
      <c r="G127" s="31" t="str">
        <f t="shared" si="6"/>
        <v/>
      </c>
    </row>
    <row r="128" spans="1:7" x14ac:dyDescent="0.25">
      <c r="A128" s="20">
        <f t="shared" si="5"/>
        <v>20</v>
      </c>
      <c r="B128" s="11">
        <f t="shared" si="7"/>
        <v>44338</v>
      </c>
      <c r="C128" s="24"/>
      <c r="D128" s="24"/>
      <c r="E128" s="24"/>
      <c r="F128" s="24"/>
      <c r="G128" s="31" t="str">
        <f t="shared" si="6"/>
        <v/>
      </c>
    </row>
    <row r="129" spans="1:7" x14ac:dyDescent="0.25">
      <c r="A129" s="20">
        <f t="shared" si="5"/>
        <v>21</v>
      </c>
      <c r="B129" s="11">
        <f t="shared" si="7"/>
        <v>44340</v>
      </c>
      <c r="C129" s="24"/>
      <c r="D129" s="24"/>
      <c r="E129" s="24"/>
      <c r="F129" s="24"/>
      <c r="G129" s="31" t="str">
        <f t="shared" si="6"/>
        <v/>
      </c>
    </row>
    <row r="130" spans="1:7" x14ac:dyDescent="0.25">
      <c r="A130" s="20">
        <f t="shared" si="5"/>
        <v>21</v>
      </c>
      <c r="B130" s="11">
        <f t="shared" si="7"/>
        <v>44341</v>
      </c>
      <c r="C130" s="24"/>
      <c r="D130" s="24"/>
      <c r="E130" s="24"/>
      <c r="F130" s="24"/>
      <c r="G130" s="31" t="str">
        <f t="shared" si="6"/>
        <v/>
      </c>
    </row>
    <row r="131" spans="1:7" x14ac:dyDescent="0.25">
      <c r="A131" s="20">
        <f t="shared" si="5"/>
        <v>21</v>
      </c>
      <c r="B131" s="11">
        <f t="shared" si="7"/>
        <v>44342</v>
      </c>
      <c r="C131" s="24"/>
      <c r="D131" s="24"/>
      <c r="E131" s="24"/>
      <c r="F131" s="24"/>
      <c r="G131" s="31" t="str">
        <f t="shared" si="6"/>
        <v/>
      </c>
    </row>
    <row r="132" spans="1:7" x14ac:dyDescent="0.25">
      <c r="A132" s="20">
        <f t="shared" si="5"/>
        <v>21</v>
      </c>
      <c r="B132" s="11">
        <f t="shared" si="7"/>
        <v>44343</v>
      </c>
      <c r="C132" s="24"/>
      <c r="D132" s="24"/>
      <c r="E132" s="24"/>
      <c r="F132" s="24"/>
      <c r="G132" s="31" t="str">
        <f t="shared" si="6"/>
        <v/>
      </c>
    </row>
    <row r="133" spans="1:7" x14ac:dyDescent="0.25">
      <c r="A133" s="20">
        <f t="shared" si="5"/>
        <v>21</v>
      </c>
      <c r="B133" s="11">
        <f t="shared" si="7"/>
        <v>44344</v>
      </c>
      <c r="C133" s="24"/>
      <c r="D133" s="24"/>
      <c r="E133" s="24"/>
      <c r="F133" s="24"/>
      <c r="G133" s="31" t="str">
        <f t="shared" si="6"/>
        <v/>
      </c>
    </row>
    <row r="134" spans="1:7" x14ac:dyDescent="0.25">
      <c r="A134" s="20">
        <f t="shared" si="5"/>
        <v>21</v>
      </c>
      <c r="B134" s="11">
        <f t="shared" si="7"/>
        <v>44345</v>
      </c>
      <c r="C134" s="24"/>
      <c r="D134" s="24"/>
      <c r="E134" s="24"/>
      <c r="F134" s="24"/>
      <c r="G134" s="31" t="str">
        <f t="shared" si="6"/>
        <v/>
      </c>
    </row>
    <row r="135" spans="1:7" x14ac:dyDescent="0.25">
      <c r="A135" s="20">
        <f t="shared" si="5"/>
        <v>22</v>
      </c>
      <c r="B135" s="11">
        <f t="shared" si="7"/>
        <v>44347</v>
      </c>
      <c r="C135" s="24"/>
      <c r="D135" s="24"/>
      <c r="E135" s="24"/>
      <c r="F135" s="24"/>
      <c r="G135" s="31" t="str">
        <f t="shared" si="6"/>
        <v/>
      </c>
    </row>
    <row r="136" spans="1:7" x14ac:dyDescent="0.25">
      <c r="A136" s="20">
        <f t="shared" ref="A136:A199" si="8">WEEKNUM(B136,21)</f>
        <v>22</v>
      </c>
      <c r="B136" s="11">
        <f t="shared" si="7"/>
        <v>44348</v>
      </c>
      <c r="C136" s="24"/>
      <c r="D136" s="24"/>
      <c r="E136" s="24"/>
      <c r="F136" s="24"/>
      <c r="G136" s="31" t="str">
        <f t="shared" ref="G136:G199" si="9">IF(COUNTIF(C136:F136,"CP")&gt;=2,"X","")</f>
        <v/>
      </c>
    </row>
    <row r="137" spans="1:7" x14ac:dyDescent="0.25">
      <c r="A137" s="20">
        <f t="shared" si="8"/>
        <v>22</v>
      </c>
      <c r="B137" s="11">
        <f t="shared" ref="B137:B200" si="10">IF(WEEKDAY(B136,2)=6,B136+2,B136+1)</f>
        <v>44349</v>
      </c>
      <c r="C137" s="24"/>
      <c r="D137" s="24"/>
      <c r="E137" s="24"/>
      <c r="F137" s="24"/>
      <c r="G137" s="31" t="str">
        <f t="shared" si="9"/>
        <v/>
      </c>
    </row>
    <row r="138" spans="1:7" x14ac:dyDescent="0.25">
      <c r="A138" s="20">
        <f t="shared" si="8"/>
        <v>22</v>
      </c>
      <c r="B138" s="11">
        <f t="shared" si="10"/>
        <v>44350</v>
      </c>
      <c r="C138" s="24"/>
      <c r="D138" s="24"/>
      <c r="E138" s="24"/>
      <c r="F138" s="24"/>
      <c r="G138" s="31" t="str">
        <f t="shared" si="9"/>
        <v/>
      </c>
    </row>
    <row r="139" spans="1:7" x14ac:dyDescent="0.25">
      <c r="A139" s="20">
        <f t="shared" si="8"/>
        <v>22</v>
      </c>
      <c r="B139" s="11">
        <f t="shared" si="10"/>
        <v>44351</v>
      </c>
      <c r="C139" s="24"/>
      <c r="D139" s="24"/>
      <c r="E139" s="24"/>
      <c r="F139" s="24"/>
      <c r="G139" s="31" t="str">
        <f t="shared" si="9"/>
        <v/>
      </c>
    </row>
    <row r="140" spans="1:7" x14ac:dyDescent="0.25">
      <c r="A140" s="20">
        <f t="shared" si="8"/>
        <v>22</v>
      </c>
      <c r="B140" s="11">
        <f t="shared" si="10"/>
        <v>44352</v>
      </c>
      <c r="C140" s="24"/>
      <c r="D140" s="24"/>
      <c r="E140" s="24"/>
      <c r="F140" s="24"/>
      <c r="G140" s="31" t="str">
        <f t="shared" si="9"/>
        <v/>
      </c>
    </row>
    <row r="141" spans="1:7" x14ac:dyDescent="0.25">
      <c r="A141" s="20">
        <f t="shared" si="8"/>
        <v>23</v>
      </c>
      <c r="B141" s="11">
        <f t="shared" si="10"/>
        <v>44354</v>
      </c>
      <c r="C141" s="24"/>
      <c r="D141" s="24"/>
      <c r="E141" s="24"/>
      <c r="F141" s="24"/>
      <c r="G141" s="31" t="str">
        <f t="shared" si="9"/>
        <v/>
      </c>
    </row>
    <row r="142" spans="1:7" x14ac:dyDescent="0.25">
      <c r="A142" s="20">
        <f t="shared" si="8"/>
        <v>23</v>
      </c>
      <c r="B142" s="11">
        <f t="shared" si="10"/>
        <v>44355</v>
      </c>
      <c r="C142" s="24"/>
      <c r="D142" s="24"/>
      <c r="E142" s="24"/>
      <c r="F142" s="24"/>
      <c r="G142" s="31" t="str">
        <f t="shared" si="9"/>
        <v/>
      </c>
    </row>
    <row r="143" spans="1:7" x14ac:dyDescent="0.25">
      <c r="A143" s="20">
        <f t="shared" si="8"/>
        <v>23</v>
      </c>
      <c r="B143" s="11">
        <f t="shared" si="10"/>
        <v>44356</v>
      </c>
      <c r="C143" s="24"/>
      <c r="D143" s="24"/>
      <c r="E143" s="24"/>
      <c r="F143" s="24"/>
      <c r="G143" s="31" t="str">
        <f t="shared" si="9"/>
        <v/>
      </c>
    </row>
    <row r="144" spans="1:7" x14ac:dyDescent="0.25">
      <c r="A144" s="20">
        <f t="shared" si="8"/>
        <v>23</v>
      </c>
      <c r="B144" s="11">
        <f t="shared" si="10"/>
        <v>44357</v>
      </c>
      <c r="C144" s="24"/>
      <c r="D144" s="24"/>
      <c r="E144" s="24"/>
      <c r="F144" s="24"/>
      <c r="G144" s="31" t="str">
        <f t="shared" si="9"/>
        <v/>
      </c>
    </row>
    <row r="145" spans="1:7" x14ac:dyDescent="0.25">
      <c r="A145" s="20">
        <f t="shared" si="8"/>
        <v>23</v>
      </c>
      <c r="B145" s="11">
        <f t="shared" si="10"/>
        <v>44358</v>
      </c>
      <c r="C145" s="24"/>
      <c r="D145" s="24"/>
      <c r="E145" s="24"/>
      <c r="F145" s="24"/>
      <c r="G145" s="31" t="str">
        <f t="shared" si="9"/>
        <v/>
      </c>
    </row>
    <row r="146" spans="1:7" x14ac:dyDescent="0.25">
      <c r="A146" s="20">
        <f t="shared" si="8"/>
        <v>23</v>
      </c>
      <c r="B146" s="11">
        <f t="shared" si="10"/>
        <v>44359</v>
      </c>
      <c r="C146" s="24"/>
      <c r="D146" s="24"/>
      <c r="E146" s="24"/>
      <c r="F146" s="24"/>
      <c r="G146" s="31" t="str">
        <f t="shared" si="9"/>
        <v/>
      </c>
    </row>
    <row r="147" spans="1:7" x14ac:dyDescent="0.25">
      <c r="A147" s="20">
        <f t="shared" si="8"/>
        <v>24</v>
      </c>
      <c r="B147" s="11">
        <f t="shared" si="10"/>
        <v>44361</v>
      </c>
      <c r="C147" s="24"/>
      <c r="D147" s="24"/>
      <c r="E147" s="24"/>
      <c r="F147" s="24"/>
      <c r="G147" s="31" t="str">
        <f t="shared" si="9"/>
        <v/>
      </c>
    </row>
    <row r="148" spans="1:7" x14ac:dyDescent="0.25">
      <c r="A148" s="20">
        <f t="shared" si="8"/>
        <v>24</v>
      </c>
      <c r="B148" s="11">
        <f t="shared" si="10"/>
        <v>44362</v>
      </c>
      <c r="C148" s="24"/>
      <c r="D148" s="24"/>
      <c r="E148" s="24"/>
      <c r="F148" s="24"/>
      <c r="G148" s="31" t="str">
        <f t="shared" si="9"/>
        <v/>
      </c>
    </row>
    <row r="149" spans="1:7" x14ac:dyDescent="0.25">
      <c r="A149" s="20">
        <f t="shared" si="8"/>
        <v>24</v>
      </c>
      <c r="B149" s="11">
        <f t="shared" si="10"/>
        <v>44363</v>
      </c>
      <c r="C149" s="24"/>
      <c r="D149" s="24"/>
      <c r="E149" s="24"/>
      <c r="F149" s="24"/>
      <c r="G149" s="31" t="str">
        <f t="shared" si="9"/>
        <v/>
      </c>
    </row>
    <row r="150" spans="1:7" x14ac:dyDescent="0.25">
      <c r="A150" s="20">
        <f t="shared" si="8"/>
        <v>24</v>
      </c>
      <c r="B150" s="11">
        <f t="shared" si="10"/>
        <v>44364</v>
      </c>
      <c r="C150" s="24"/>
      <c r="D150" s="24"/>
      <c r="E150" s="24"/>
      <c r="F150" s="24"/>
      <c r="G150" s="31" t="str">
        <f t="shared" si="9"/>
        <v/>
      </c>
    </row>
    <row r="151" spans="1:7" x14ac:dyDescent="0.25">
      <c r="A151" s="20">
        <f t="shared" si="8"/>
        <v>24</v>
      </c>
      <c r="B151" s="11">
        <f t="shared" si="10"/>
        <v>44365</v>
      </c>
      <c r="C151" s="24"/>
      <c r="D151" s="24"/>
      <c r="E151" s="24"/>
      <c r="F151" s="24"/>
      <c r="G151" s="31" t="str">
        <f t="shared" si="9"/>
        <v/>
      </c>
    </row>
    <row r="152" spans="1:7" x14ac:dyDescent="0.25">
      <c r="A152" s="20">
        <f t="shared" si="8"/>
        <v>24</v>
      </c>
      <c r="B152" s="11">
        <f t="shared" si="10"/>
        <v>44366</v>
      </c>
      <c r="C152" s="24"/>
      <c r="D152" s="24"/>
      <c r="E152" s="24"/>
      <c r="F152" s="24"/>
      <c r="G152" s="31" t="str">
        <f t="shared" si="9"/>
        <v/>
      </c>
    </row>
    <row r="153" spans="1:7" x14ac:dyDescent="0.25">
      <c r="A153" s="20">
        <f t="shared" si="8"/>
        <v>25</v>
      </c>
      <c r="B153" s="11">
        <f t="shared" si="10"/>
        <v>44368</v>
      </c>
      <c r="C153" s="24"/>
      <c r="D153" s="24"/>
      <c r="E153" s="24"/>
      <c r="F153" s="24"/>
      <c r="G153" s="31" t="str">
        <f t="shared" si="9"/>
        <v/>
      </c>
    </row>
    <row r="154" spans="1:7" x14ac:dyDescent="0.25">
      <c r="A154" s="20">
        <f t="shared" si="8"/>
        <v>25</v>
      </c>
      <c r="B154" s="11">
        <f t="shared" si="10"/>
        <v>44369</v>
      </c>
      <c r="C154" s="24"/>
      <c r="D154" s="24"/>
      <c r="E154" s="24"/>
      <c r="F154" s="24"/>
      <c r="G154" s="31" t="str">
        <f t="shared" si="9"/>
        <v/>
      </c>
    </row>
    <row r="155" spans="1:7" x14ac:dyDescent="0.25">
      <c r="A155" s="20">
        <f t="shared" si="8"/>
        <v>25</v>
      </c>
      <c r="B155" s="11">
        <f t="shared" si="10"/>
        <v>44370</v>
      </c>
      <c r="C155" s="24"/>
      <c r="D155" s="24"/>
      <c r="E155" s="24"/>
      <c r="F155" s="24"/>
      <c r="G155" s="31" t="str">
        <f t="shared" si="9"/>
        <v/>
      </c>
    </row>
    <row r="156" spans="1:7" x14ac:dyDescent="0.25">
      <c r="A156" s="20">
        <f t="shared" si="8"/>
        <v>25</v>
      </c>
      <c r="B156" s="11">
        <f t="shared" si="10"/>
        <v>44371</v>
      </c>
      <c r="C156" s="24"/>
      <c r="D156" s="24"/>
      <c r="E156" s="24"/>
      <c r="F156" s="24"/>
      <c r="G156" s="31" t="str">
        <f t="shared" si="9"/>
        <v/>
      </c>
    </row>
    <row r="157" spans="1:7" x14ac:dyDescent="0.25">
      <c r="A157" s="20">
        <f t="shared" si="8"/>
        <v>25</v>
      </c>
      <c r="B157" s="11">
        <f t="shared" si="10"/>
        <v>44372</v>
      </c>
      <c r="C157" s="24"/>
      <c r="D157" s="24"/>
      <c r="E157" s="24"/>
      <c r="F157" s="24"/>
      <c r="G157" s="31" t="str">
        <f t="shared" si="9"/>
        <v/>
      </c>
    </row>
    <row r="158" spans="1:7" x14ac:dyDescent="0.25">
      <c r="A158" s="20">
        <f t="shared" si="8"/>
        <v>25</v>
      </c>
      <c r="B158" s="11">
        <f t="shared" si="10"/>
        <v>44373</v>
      </c>
      <c r="C158" s="24"/>
      <c r="D158" s="24"/>
      <c r="E158" s="24"/>
      <c r="F158" s="24"/>
      <c r="G158" s="31" t="str">
        <f t="shared" si="9"/>
        <v/>
      </c>
    </row>
    <row r="159" spans="1:7" x14ac:dyDescent="0.25">
      <c r="A159" s="20">
        <f t="shared" si="8"/>
        <v>26</v>
      </c>
      <c r="B159" s="11">
        <f t="shared" si="10"/>
        <v>44375</v>
      </c>
      <c r="C159" s="24"/>
      <c r="D159" s="24"/>
      <c r="E159" s="24"/>
      <c r="F159" s="24"/>
      <c r="G159" s="31" t="str">
        <f t="shared" si="9"/>
        <v/>
      </c>
    </row>
    <row r="160" spans="1:7" x14ac:dyDescent="0.25">
      <c r="A160" s="20">
        <f t="shared" si="8"/>
        <v>26</v>
      </c>
      <c r="B160" s="11">
        <f t="shared" si="10"/>
        <v>44376</v>
      </c>
      <c r="C160" s="24"/>
      <c r="D160" s="24"/>
      <c r="E160" s="24"/>
      <c r="F160" s="24"/>
      <c r="G160" s="31" t="str">
        <f t="shared" si="9"/>
        <v/>
      </c>
    </row>
    <row r="161" spans="1:7" x14ac:dyDescent="0.25">
      <c r="A161" s="20">
        <f t="shared" si="8"/>
        <v>26</v>
      </c>
      <c r="B161" s="11">
        <f t="shared" si="10"/>
        <v>44377</v>
      </c>
      <c r="C161" s="24"/>
      <c r="D161" s="24"/>
      <c r="E161" s="24"/>
      <c r="F161" s="24"/>
      <c r="G161" s="31" t="str">
        <f t="shared" si="9"/>
        <v/>
      </c>
    </row>
    <row r="162" spans="1:7" x14ac:dyDescent="0.25">
      <c r="A162" s="20">
        <f t="shared" si="8"/>
        <v>26</v>
      </c>
      <c r="B162" s="11">
        <f t="shared" si="10"/>
        <v>44378</v>
      </c>
      <c r="C162" s="24"/>
      <c r="D162" s="24"/>
      <c r="E162" s="24"/>
      <c r="F162" s="24"/>
      <c r="G162" s="31" t="str">
        <f t="shared" si="9"/>
        <v/>
      </c>
    </row>
    <row r="163" spans="1:7" x14ac:dyDescent="0.25">
      <c r="A163" s="20">
        <f t="shared" si="8"/>
        <v>26</v>
      </c>
      <c r="B163" s="11">
        <f t="shared" si="10"/>
        <v>44379</v>
      </c>
      <c r="C163" s="24"/>
      <c r="D163" s="24"/>
      <c r="E163" s="24"/>
      <c r="F163" s="24"/>
      <c r="G163" s="31" t="str">
        <f t="shared" si="9"/>
        <v/>
      </c>
    </row>
    <row r="164" spans="1:7" x14ac:dyDescent="0.25">
      <c r="A164" s="20">
        <f t="shared" si="8"/>
        <v>26</v>
      </c>
      <c r="B164" s="11">
        <f t="shared" si="10"/>
        <v>44380</v>
      </c>
      <c r="C164" s="24"/>
      <c r="D164" s="24"/>
      <c r="E164" s="24"/>
      <c r="F164" s="24"/>
      <c r="G164" s="31" t="str">
        <f t="shared" si="9"/>
        <v/>
      </c>
    </row>
    <row r="165" spans="1:7" x14ac:dyDescent="0.25">
      <c r="A165" s="20">
        <f t="shared" si="8"/>
        <v>27</v>
      </c>
      <c r="B165" s="11">
        <f t="shared" si="10"/>
        <v>44382</v>
      </c>
      <c r="C165" s="24"/>
      <c r="D165" s="24"/>
      <c r="E165" s="24"/>
      <c r="F165" s="24"/>
      <c r="G165" s="31" t="str">
        <f t="shared" si="9"/>
        <v/>
      </c>
    </row>
    <row r="166" spans="1:7" x14ac:dyDescent="0.25">
      <c r="A166" s="20">
        <f t="shared" si="8"/>
        <v>27</v>
      </c>
      <c r="B166" s="11">
        <f t="shared" si="10"/>
        <v>44383</v>
      </c>
      <c r="C166" s="24"/>
      <c r="D166" s="24"/>
      <c r="E166" s="24"/>
      <c r="F166" s="24"/>
      <c r="G166" s="31" t="str">
        <f t="shared" si="9"/>
        <v/>
      </c>
    </row>
    <row r="167" spans="1:7" x14ac:dyDescent="0.25">
      <c r="A167" s="20">
        <f t="shared" si="8"/>
        <v>27</v>
      </c>
      <c r="B167" s="11">
        <f t="shared" si="10"/>
        <v>44384</v>
      </c>
      <c r="C167" s="24"/>
      <c r="D167" s="24"/>
      <c r="E167" s="24"/>
      <c r="F167" s="24"/>
      <c r="G167" s="31" t="str">
        <f t="shared" si="9"/>
        <v/>
      </c>
    </row>
    <row r="168" spans="1:7" x14ac:dyDescent="0.25">
      <c r="A168" s="20">
        <f t="shared" si="8"/>
        <v>27</v>
      </c>
      <c r="B168" s="11">
        <f t="shared" si="10"/>
        <v>44385</v>
      </c>
      <c r="C168" s="24"/>
      <c r="D168" s="24"/>
      <c r="E168" s="24"/>
      <c r="F168" s="24"/>
      <c r="G168" s="31" t="str">
        <f t="shared" si="9"/>
        <v/>
      </c>
    </row>
    <row r="169" spans="1:7" x14ac:dyDescent="0.25">
      <c r="A169" s="20">
        <f t="shared" si="8"/>
        <v>27</v>
      </c>
      <c r="B169" s="11">
        <f t="shared" si="10"/>
        <v>44386</v>
      </c>
      <c r="C169" s="24"/>
      <c r="D169" s="24"/>
      <c r="E169" s="24"/>
      <c r="F169" s="24"/>
      <c r="G169" s="31" t="str">
        <f t="shared" si="9"/>
        <v/>
      </c>
    </row>
    <row r="170" spans="1:7" x14ac:dyDescent="0.25">
      <c r="A170" s="20">
        <f t="shared" si="8"/>
        <v>27</v>
      </c>
      <c r="B170" s="11">
        <f t="shared" si="10"/>
        <v>44387</v>
      </c>
      <c r="C170" s="24"/>
      <c r="D170" s="24"/>
      <c r="E170" s="24"/>
      <c r="F170" s="24"/>
      <c r="G170" s="31" t="str">
        <f t="shared" si="9"/>
        <v/>
      </c>
    </row>
    <row r="171" spans="1:7" x14ac:dyDescent="0.25">
      <c r="A171" s="20">
        <f t="shared" si="8"/>
        <v>28</v>
      </c>
      <c r="B171" s="11">
        <f t="shared" si="10"/>
        <v>44389</v>
      </c>
      <c r="C171" s="24"/>
      <c r="D171" s="24"/>
      <c r="E171" s="24"/>
      <c r="F171" s="24"/>
      <c r="G171" s="31" t="str">
        <f t="shared" si="9"/>
        <v/>
      </c>
    </row>
    <row r="172" spans="1:7" x14ac:dyDescent="0.25">
      <c r="A172" s="20">
        <f t="shared" si="8"/>
        <v>28</v>
      </c>
      <c r="B172" s="11">
        <f t="shared" si="10"/>
        <v>44390</v>
      </c>
      <c r="C172" s="24"/>
      <c r="D172" s="24"/>
      <c r="E172" s="24"/>
      <c r="F172" s="24"/>
      <c r="G172" s="31" t="str">
        <f t="shared" si="9"/>
        <v/>
      </c>
    </row>
    <row r="173" spans="1:7" x14ac:dyDescent="0.25">
      <c r="A173" s="20">
        <f t="shared" si="8"/>
        <v>28</v>
      </c>
      <c r="B173" s="11">
        <f t="shared" si="10"/>
        <v>44391</v>
      </c>
      <c r="C173" s="24"/>
      <c r="D173" s="24"/>
      <c r="E173" s="24"/>
      <c r="F173" s="24"/>
      <c r="G173" s="31" t="str">
        <f t="shared" si="9"/>
        <v/>
      </c>
    </row>
    <row r="174" spans="1:7" x14ac:dyDescent="0.25">
      <c r="A174" s="20">
        <f t="shared" si="8"/>
        <v>28</v>
      </c>
      <c r="B174" s="11">
        <f t="shared" si="10"/>
        <v>44392</v>
      </c>
      <c r="C174" s="24"/>
      <c r="D174" s="24"/>
      <c r="E174" s="24"/>
      <c r="F174" s="24"/>
      <c r="G174" s="31" t="str">
        <f t="shared" si="9"/>
        <v/>
      </c>
    </row>
    <row r="175" spans="1:7" x14ac:dyDescent="0.25">
      <c r="A175" s="20">
        <f t="shared" si="8"/>
        <v>28</v>
      </c>
      <c r="B175" s="11">
        <f t="shared" si="10"/>
        <v>44393</v>
      </c>
      <c r="C175" s="24"/>
      <c r="D175" s="24"/>
      <c r="E175" s="24"/>
      <c r="F175" s="24"/>
      <c r="G175" s="31" t="str">
        <f t="shared" si="9"/>
        <v/>
      </c>
    </row>
    <row r="176" spans="1:7" x14ac:dyDescent="0.25">
      <c r="A176" s="20">
        <f t="shared" si="8"/>
        <v>28</v>
      </c>
      <c r="B176" s="11">
        <f t="shared" si="10"/>
        <v>44394</v>
      </c>
      <c r="C176" s="24"/>
      <c r="D176" s="24"/>
      <c r="E176" s="24"/>
      <c r="F176" s="24"/>
      <c r="G176" s="31" t="str">
        <f t="shared" si="9"/>
        <v/>
      </c>
    </row>
    <row r="177" spans="1:7" x14ac:dyDescent="0.25">
      <c r="A177" s="20">
        <f t="shared" si="8"/>
        <v>29</v>
      </c>
      <c r="B177" s="11">
        <f t="shared" si="10"/>
        <v>44396</v>
      </c>
      <c r="C177" s="24"/>
      <c r="D177" s="24"/>
      <c r="E177" s="24"/>
      <c r="F177" s="24"/>
      <c r="G177" s="31" t="str">
        <f t="shared" si="9"/>
        <v/>
      </c>
    </row>
    <row r="178" spans="1:7" x14ac:dyDescent="0.25">
      <c r="A178" s="20">
        <f t="shared" si="8"/>
        <v>29</v>
      </c>
      <c r="B178" s="11">
        <f t="shared" si="10"/>
        <v>44397</v>
      </c>
      <c r="C178" s="24"/>
      <c r="D178" s="24"/>
      <c r="E178" s="24"/>
      <c r="F178" s="24"/>
      <c r="G178" s="31" t="str">
        <f t="shared" si="9"/>
        <v/>
      </c>
    </row>
    <row r="179" spans="1:7" x14ac:dyDescent="0.25">
      <c r="A179" s="20">
        <f t="shared" si="8"/>
        <v>29</v>
      </c>
      <c r="B179" s="11">
        <f t="shared" si="10"/>
        <v>44398</v>
      </c>
      <c r="C179" s="24"/>
      <c r="D179" s="24"/>
      <c r="E179" s="24"/>
      <c r="F179" s="24"/>
      <c r="G179" s="31" t="str">
        <f t="shared" si="9"/>
        <v/>
      </c>
    </row>
    <row r="180" spans="1:7" x14ac:dyDescent="0.25">
      <c r="A180" s="20">
        <f t="shared" si="8"/>
        <v>29</v>
      </c>
      <c r="B180" s="11">
        <f t="shared" si="10"/>
        <v>44399</v>
      </c>
      <c r="C180" s="24"/>
      <c r="D180" s="24"/>
      <c r="E180" s="24"/>
      <c r="F180" s="24"/>
      <c r="G180" s="31" t="str">
        <f t="shared" si="9"/>
        <v/>
      </c>
    </row>
    <row r="181" spans="1:7" x14ac:dyDescent="0.25">
      <c r="A181" s="20">
        <f t="shared" si="8"/>
        <v>29</v>
      </c>
      <c r="B181" s="11">
        <f t="shared" si="10"/>
        <v>44400</v>
      </c>
      <c r="C181" s="24"/>
      <c r="D181" s="24"/>
      <c r="E181" s="24"/>
      <c r="F181" s="24"/>
      <c r="G181" s="31" t="str">
        <f t="shared" si="9"/>
        <v/>
      </c>
    </row>
    <row r="182" spans="1:7" x14ac:dyDescent="0.25">
      <c r="A182" s="20">
        <f t="shared" si="8"/>
        <v>29</v>
      </c>
      <c r="B182" s="11">
        <f t="shared" si="10"/>
        <v>44401</v>
      </c>
      <c r="C182" s="24"/>
      <c r="D182" s="24"/>
      <c r="E182" s="24"/>
      <c r="F182" s="24"/>
      <c r="G182" s="31" t="str">
        <f t="shared" si="9"/>
        <v/>
      </c>
    </row>
    <row r="183" spans="1:7" x14ac:dyDescent="0.25">
      <c r="A183" s="20">
        <f t="shared" si="8"/>
        <v>30</v>
      </c>
      <c r="B183" s="11">
        <f t="shared" si="10"/>
        <v>44403</v>
      </c>
      <c r="C183" s="24"/>
      <c r="D183" s="24"/>
      <c r="E183" s="24"/>
      <c r="F183" s="24"/>
      <c r="G183" s="31" t="str">
        <f t="shared" si="9"/>
        <v/>
      </c>
    </row>
    <row r="184" spans="1:7" x14ac:dyDescent="0.25">
      <c r="A184" s="20">
        <f t="shared" si="8"/>
        <v>30</v>
      </c>
      <c r="B184" s="11">
        <f t="shared" si="10"/>
        <v>44404</v>
      </c>
      <c r="C184" s="24"/>
      <c r="D184" s="24"/>
      <c r="E184" s="24"/>
      <c r="F184" s="24"/>
      <c r="G184" s="31" t="str">
        <f t="shared" si="9"/>
        <v/>
      </c>
    </row>
    <row r="185" spans="1:7" x14ac:dyDescent="0.25">
      <c r="A185" s="20">
        <f t="shared" si="8"/>
        <v>30</v>
      </c>
      <c r="B185" s="11">
        <f t="shared" si="10"/>
        <v>44405</v>
      </c>
      <c r="C185" s="24"/>
      <c r="D185" s="24"/>
      <c r="E185" s="24"/>
      <c r="F185" s="24"/>
      <c r="G185" s="31" t="str">
        <f t="shared" si="9"/>
        <v/>
      </c>
    </row>
    <row r="186" spans="1:7" x14ac:dyDescent="0.25">
      <c r="A186" s="20">
        <f t="shared" si="8"/>
        <v>30</v>
      </c>
      <c r="B186" s="11">
        <f t="shared" si="10"/>
        <v>44406</v>
      </c>
      <c r="C186" s="24"/>
      <c r="D186" s="24"/>
      <c r="E186" s="24"/>
      <c r="F186" s="24"/>
      <c r="G186" s="31" t="str">
        <f t="shared" si="9"/>
        <v/>
      </c>
    </row>
    <row r="187" spans="1:7" x14ac:dyDescent="0.25">
      <c r="A187" s="20">
        <f t="shared" si="8"/>
        <v>30</v>
      </c>
      <c r="B187" s="11">
        <f t="shared" si="10"/>
        <v>44407</v>
      </c>
      <c r="C187" s="24"/>
      <c r="D187" s="24"/>
      <c r="E187" s="24"/>
      <c r="F187" s="24"/>
      <c r="G187" s="31" t="str">
        <f t="shared" si="9"/>
        <v/>
      </c>
    </row>
    <row r="188" spans="1:7" x14ac:dyDescent="0.25">
      <c r="A188" s="20">
        <f t="shared" si="8"/>
        <v>30</v>
      </c>
      <c r="B188" s="11">
        <f t="shared" si="10"/>
        <v>44408</v>
      </c>
      <c r="C188" s="24"/>
      <c r="D188" s="24"/>
      <c r="E188" s="24"/>
      <c r="F188" s="24"/>
      <c r="G188" s="31" t="str">
        <f t="shared" si="9"/>
        <v/>
      </c>
    </row>
    <row r="189" spans="1:7" x14ac:dyDescent="0.25">
      <c r="A189" s="20">
        <f t="shared" si="8"/>
        <v>31</v>
      </c>
      <c r="B189" s="11">
        <f t="shared" si="10"/>
        <v>44410</v>
      </c>
      <c r="C189" s="24"/>
      <c r="D189" s="24"/>
      <c r="E189" s="24"/>
      <c r="F189" s="24"/>
      <c r="G189" s="31" t="str">
        <f t="shared" si="9"/>
        <v/>
      </c>
    </row>
    <row r="190" spans="1:7" x14ac:dyDescent="0.25">
      <c r="A190" s="20">
        <f t="shared" si="8"/>
        <v>31</v>
      </c>
      <c r="B190" s="11">
        <f t="shared" si="10"/>
        <v>44411</v>
      </c>
      <c r="C190" s="24"/>
      <c r="D190" s="24"/>
      <c r="E190" s="24"/>
      <c r="F190" s="24"/>
      <c r="G190" s="31" t="str">
        <f t="shared" si="9"/>
        <v/>
      </c>
    </row>
    <row r="191" spans="1:7" x14ac:dyDescent="0.25">
      <c r="A191" s="20">
        <f t="shared" si="8"/>
        <v>31</v>
      </c>
      <c r="B191" s="11">
        <f t="shared" si="10"/>
        <v>44412</v>
      </c>
      <c r="C191" s="24"/>
      <c r="D191" s="24"/>
      <c r="E191" s="24"/>
      <c r="F191" s="24"/>
      <c r="G191" s="31" t="str">
        <f t="shared" si="9"/>
        <v/>
      </c>
    </row>
    <row r="192" spans="1:7" x14ac:dyDescent="0.25">
      <c r="A192" s="20">
        <f t="shared" si="8"/>
        <v>31</v>
      </c>
      <c r="B192" s="11">
        <f t="shared" si="10"/>
        <v>44413</v>
      </c>
      <c r="C192" s="24"/>
      <c r="D192" s="24"/>
      <c r="E192" s="24"/>
      <c r="F192" s="24"/>
      <c r="G192" s="31" t="str">
        <f t="shared" si="9"/>
        <v/>
      </c>
    </row>
    <row r="193" spans="1:7" x14ac:dyDescent="0.25">
      <c r="A193" s="20">
        <f t="shared" si="8"/>
        <v>31</v>
      </c>
      <c r="B193" s="11">
        <f t="shared" si="10"/>
        <v>44414</v>
      </c>
      <c r="C193" s="24"/>
      <c r="D193" s="24"/>
      <c r="E193" s="24"/>
      <c r="F193" s="24"/>
      <c r="G193" s="31" t="str">
        <f t="shared" si="9"/>
        <v/>
      </c>
    </row>
    <row r="194" spans="1:7" x14ac:dyDescent="0.25">
      <c r="A194" s="20">
        <f t="shared" si="8"/>
        <v>31</v>
      </c>
      <c r="B194" s="11">
        <f t="shared" si="10"/>
        <v>44415</v>
      </c>
      <c r="C194" s="24"/>
      <c r="D194" s="24"/>
      <c r="E194" s="24"/>
      <c r="F194" s="24"/>
      <c r="G194" s="31" t="str">
        <f t="shared" si="9"/>
        <v/>
      </c>
    </row>
    <row r="195" spans="1:7" x14ac:dyDescent="0.25">
      <c r="A195" s="20">
        <f t="shared" si="8"/>
        <v>32</v>
      </c>
      <c r="B195" s="11">
        <f t="shared" si="10"/>
        <v>44417</v>
      </c>
      <c r="C195" s="24"/>
      <c r="D195" s="24"/>
      <c r="E195" s="24"/>
      <c r="F195" s="24"/>
      <c r="G195" s="31" t="str">
        <f t="shared" si="9"/>
        <v/>
      </c>
    </row>
    <row r="196" spans="1:7" x14ac:dyDescent="0.25">
      <c r="A196" s="20">
        <f t="shared" si="8"/>
        <v>32</v>
      </c>
      <c r="B196" s="11">
        <f t="shared" si="10"/>
        <v>44418</v>
      </c>
      <c r="C196" s="24"/>
      <c r="D196" s="24"/>
      <c r="E196" s="24"/>
      <c r="F196" s="24"/>
      <c r="G196" s="31" t="str">
        <f t="shared" si="9"/>
        <v/>
      </c>
    </row>
    <row r="197" spans="1:7" x14ac:dyDescent="0.25">
      <c r="A197" s="20">
        <f t="shared" si="8"/>
        <v>32</v>
      </c>
      <c r="B197" s="11">
        <f t="shared" si="10"/>
        <v>44419</v>
      </c>
      <c r="C197" s="24"/>
      <c r="D197" s="24"/>
      <c r="E197" s="24"/>
      <c r="F197" s="24"/>
      <c r="G197" s="31" t="str">
        <f t="shared" si="9"/>
        <v/>
      </c>
    </row>
    <row r="198" spans="1:7" x14ac:dyDescent="0.25">
      <c r="A198" s="20">
        <f t="shared" si="8"/>
        <v>32</v>
      </c>
      <c r="B198" s="11">
        <f t="shared" si="10"/>
        <v>44420</v>
      </c>
      <c r="C198" s="24"/>
      <c r="D198" s="24"/>
      <c r="E198" s="24"/>
      <c r="F198" s="24"/>
      <c r="G198" s="31" t="str">
        <f t="shared" si="9"/>
        <v/>
      </c>
    </row>
    <row r="199" spans="1:7" x14ac:dyDescent="0.25">
      <c r="A199" s="20">
        <f t="shared" si="8"/>
        <v>32</v>
      </c>
      <c r="B199" s="11">
        <f t="shared" si="10"/>
        <v>44421</v>
      </c>
      <c r="C199" s="24"/>
      <c r="D199" s="24"/>
      <c r="E199" s="24"/>
      <c r="F199" s="24"/>
      <c r="G199" s="31" t="str">
        <f t="shared" si="9"/>
        <v/>
      </c>
    </row>
    <row r="200" spans="1:7" x14ac:dyDescent="0.25">
      <c r="A200" s="20">
        <f t="shared" ref="A200:A263" si="11">WEEKNUM(B200,21)</f>
        <v>32</v>
      </c>
      <c r="B200" s="11">
        <f t="shared" si="10"/>
        <v>44422</v>
      </c>
      <c r="C200" s="24"/>
      <c r="D200" s="24"/>
      <c r="E200" s="24"/>
      <c r="F200" s="24"/>
      <c r="G200" s="31" t="str">
        <f t="shared" ref="G200:G263" si="12">IF(COUNTIF(C200:F200,"CP")&gt;=2,"X","")</f>
        <v/>
      </c>
    </row>
    <row r="201" spans="1:7" x14ac:dyDescent="0.25">
      <c r="A201" s="20">
        <f t="shared" si="11"/>
        <v>33</v>
      </c>
      <c r="B201" s="11">
        <f t="shared" ref="B201:B264" si="13">IF(WEEKDAY(B200,2)=6,B200+2,B200+1)</f>
        <v>44424</v>
      </c>
      <c r="C201" s="24"/>
      <c r="D201" s="24"/>
      <c r="E201" s="24"/>
      <c r="F201" s="24"/>
      <c r="G201" s="31" t="str">
        <f t="shared" si="12"/>
        <v/>
      </c>
    </row>
    <row r="202" spans="1:7" x14ac:dyDescent="0.25">
      <c r="A202" s="20">
        <f t="shared" si="11"/>
        <v>33</v>
      </c>
      <c r="B202" s="11">
        <f t="shared" si="13"/>
        <v>44425</v>
      </c>
      <c r="C202" s="24"/>
      <c r="D202" s="24"/>
      <c r="E202" s="24"/>
      <c r="F202" s="24"/>
      <c r="G202" s="31" t="str">
        <f t="shared" si="12"/>
        <v/>
      </c>
    </row>
    <row r="203" spans="1:7" x14ac:dyDescent="0.25">
      <c r="A203" s="20">
        <f t="shared" si="11"/>
        <v>33</v>
      </c>
      <c r="B203" s="11">
        <f t="shared" si="13"/>
        <v>44426</v>
      </c>
      <c r="C203" s="24"/>
      <c r="D203" s="24"/>
      <c r="E203" s="24"/>
      <c r="F203" s="24"/>
      <c r="G203" s="31" t="str">
        <f t="shared" si="12"/>
        <v/>
      </c>
    </row>
    <row r="204" spans="1:7" x14ac:dyDescent="0.25">
      <c r="A204" s="20">
        <f t="shared" si="11"/>
        <v>33</v>
      </c>
      <c r="B204" s="11">
        <f t="shared" si="13"/>
        <v>44427</v>
      </c>
      <c r="C204" s="24"/>
      <c r="D204" s="24"/>
      <c r="E204" s="24"/>
      <c r="F204" s="24"/>
      <c r="G204" s="31" t="str">
        <f t="shared" si="12"/>
        <v/>
      </c>
    </row>
    <row r="205" spans="1:7" x14ac:dyDescent="0.25">
      <c r="A205" s="20">
        <f t="shared" si="11"/>
        <v>33</v>
      </c>
      <c r="B205" s="11">
        <f t="shared" si="13"/>
        <v>44428</v>
      </c>
      <c r="C205" s="24"/>
      <c r="D205" s="24"/>
      <c r="E205" s="24"/>
      <c r="F205" s="24"/>
      <c r="G205" s="31" t="str">
        <f t="shared" si="12"/>
        <v/>
      </c>
    </row>
    <row r="206" spans="1:7" x14ac:dyDescent="0.25">
      <c r="A206" s="20">
        <f t="shared" si="11"/>
        <v>33</v>
      </c>
      <c r="B206" s="11">
        <f t="shared" si="13"/>
        <v>44429</v>
      </c>
      <c r="C206" s="24"/>
      <c r="D206" s="24"/>
      <c r="E206" s="24"/>
      <c r="F206" s="24"/>
      <c r="G206" s="31" t="str">
        <f t="shared" si="12"/>
        <v/>
      </c>
    </row>
    <row r="207" spans="1:7" x14ac:dyDescent="0.25">
      <c r="A207" s="20">
        <f t="shared" si="11"/>
        <v>34</v>
      </c>
      <c r="B207" s="11">
        <f t="shared" si="13"/>
        <v>44431</v>
      </c>
      <c r="C207" s="24"/>
      <c r="D207" s="24"/>
      <c r="E207" s="24"/>
      <c r="F207" s="24"/>
      <c r="G207" s="31" t="str">
        <f t="shared" si="12"/>
        <v/>
      </c>
    </row>
    <row r="208" spans="1:7" x14ac:dyDescent="0.25">
      <c r="A208" s="20">
        <f t="shared" si="11"/>
        <v>34</v>
      </c>
      <c r="B208" s="11">
        <f t="shared" si="13"/>
        <v>44432</v>
      </c>
      <c r="C208" s="24"/>
      <c r="D208" s="24"/>
      <c r="E208" s="24"/>
      <c r="F208" s="24"/>
      <c r="G208" s="31" t="str">
        <f t="shared" si="12"/>
        <v/>
      </c>
    </row>
    <row r="209" spans="1:7" x14ac:dyDescent="0.25">
      <c r="A209" s="20">
        <f t="shared" si="11"/>
        <v>34</v>
      </c>
      <c r="B209" s="11">
        <f t="shared" si="13"/>
        <v>44433</v>
      </c>
      <c r="C209" s="24"/>
      <c r="D209" s="24"/>
      <c r="E209" s="24"/>
      <c r="F209" s="24"/>
      <c r="G209" s="31" t="str">
        <f t="shared" si="12"/>
        <v/>
      </c>
    </row>
    <row r="210" spans="1:7" x14ac:dyDescent="0.25">
      <c r="A210" s="20">
        <f t="shared" si="11"/>
        <v>34</v>
      </c>
      <c r="B210" s="11">
        <f t="shared" si="13"/>
        <v>44434</v>
      </c>
      <c r="C210" s="24"/>
      <c r="D210" s="24"/>
      <c r="E210" s="24"/>
      <c r="F210" s="24"/>
      <c r="G210" s="31" t="str">
        <f t="shared" si="12"/>
        <v/>
      </c>
    </row>
    <row r="211" spans="1:7" x14ac:dyDescent="0.25">
      <c r="A211" s="20">
        <f t="shared" si="11"/>
        <v>34</v>
      </c>
      <c r="B211" s="11">
        <f t="shared" si="13"/>
        <v>44435</v>
      </c>
      <c r="C211" s="24"/>
      <c r="D211" s="24"/>
      <c r="E211" s="24"/>
      <c r="F211" s="24"/>
      <c r="G211" s="31" t="str">
        <f t="shared" si="12"/>
        <v/>
      </c>
    </row>
    <row r="212" spans="1:7" x14ac:dyDescent="0.25">
      <c r="A212" s="20">
        <f t="shared" si="11"/>
        <v>34</v>
      </c>
      <c r="B212" s="11">
        <f t="shared" si="13"/>
        <v>44436</v>
      </c>
      <c r="C212" s="24"/>
      <c r="D212" s="24"/>
      <c r="E212" s="24"/>
      <c r="F212" s="24"/>
      <c r="G212" s="31" t="str">
        <f t="shared" si="12"/>
        <v/>
      </c>
    </row>
    <row r="213" spans="1:7" x14ac:dyDescent="0.25">
      <c r="A213" s="20">
        <f t="shared" si="11"/>
        <v>35</v>
      </c>
      <c r="B213" s="11">
        <f t="shared" si="13"/>
        <v>44438</v>
      </c>
      <c r="C213" s="24"/>
      <c r="D213" s="24"/>
      <c r="E213" s="24"/>
      <c r="F213" s="24"/>
      <c r="G213" s="31" t="str">
        <f t="shared" si="12"/>
        <v/>
      </c>
    </row>
    <row r="214" spans="1:7" x14ac:dyDescent="0.25">
      <c r="A214" s="20">
        <f t="shared" si="11"/>
        <v>35</v>
      </c>
      <c r="B214" s="11">
        <f t="shared" si="13"/>
        <v>44439</v>
      </c>
      <c r="C214" s="24"/>
      <c r="D214" s="24"/>
      <c r="E214" s="24"/>
      <c r="F214" s="24"/>
      <c r="G214" s="31" t="str">
        <f t="shared" si="12"/>
        <v/>
      </c>
    </row>
    <row r="215" spans="1:7" x14ac:dyDescent="0.25">
      <c r="A215" s="20">
        <f t="shared" si="11"/>
        <v>35</v>
      </c>
      <c r="B215" s="11">
        <f t="shared" si="13"/>
        <v>44440</v>
      </c>
      <c r="C215" s="24"/>
      <c r="D215" s="24"/>
      <c r="E215" s="24"/>
      <c r="F215" s="24"/>
      <c r="G215" s="31" t="str">
        <f t="shared" si="12"/>
        <v/>
      </c>
    </row>
    <row r="216" spans="1:7" x14ac:dyDescent="0.25">
      <c r="A216" s="20">
        <f t="shared" si="11"/>
        <v>35</v>
      </c>
      <c r="B216" s="11">
        <f t="shared" si="13"/>
        <v>44441</v>
      </c>
      <c r="C216" s="24"/>
      <c r="D216" s="24"/>
      <c r="E216" s="24"/>
      <c r="F216" s="24"/>
      <c r="G216" s="31" t="str">
        <f t="shared" si="12"/>
        <v/>
      </c>
    </row>
    <row r="217" spans="1:7" x14ac:dyDescent="0.25">
      <c r="A217" s="20">
        <f t="shared" si="11"/>
        <v>35</v>
      </c>
      <c r="B217" s="11">
        <f t="shared" si="13"/>
        <v>44442</v>
      </c>
      <c r="C217" s="24"/>
      <c r="D217" s="24"/>
      <c r="E217" s="24"/>
      <c r="F217" s="24"/>
      <c r="G217" s="31" t="str">
        <f t="shared" si="12"/>
        <v/>
      </c>
    </row>
    <row r="218" spans="1:7" x14ac:dyDescent="0.25">
      <c r="A218" s="20">
        <f t="shared" si="11"/>
        <v>35</v>
      </c>
      <c r="B218" s="11">
        <f t="shared" si="13"/>
        <v>44443</v>
      </c>
      <c r="C218" s="24"/>
      <c r="D218" s="24"/>
      <c r="E218" s="24"/>
      <c r="F218" s="24"/>
      <c r="G218" s="31" t="str">
        <f t="shared" si="12"/>
        <v/>
      </c>
    </row>
    <row r="219" spans="1:7" x14ac:dyDescent="0.25">
      <c r="A219" s="20">
        <f t="shared" si="11"/>
        <v>36</v>
      </c>
      <c r="B219" s="11">
        <f t="shared" si="13"/>
        <v>44445</v>
      </c>
      <c r="C219" s="24"/>
      <c r="D219" s="24"/>
      <c r="E219" s="24"/>
      <c r="F219" s="24"/>
      <c r="G219" s="31" t="str">
        <f t="shared" si="12"/>
        <v/>
      </c>
    </row>
    <row r="220" spans="1:7" x14ac:dyDescent="0.25">
      <c r="A220" s="20">
        <f t="shared" si="11"/>
        <v>36</v>
      </c>
      <c r="B220" s="11">
        <f t="shared" si="13"/>
        <v>44446</v>
      </c>
      <c r="C220" s="24"/>
      <c r="D220" s="24"/>
      <c r="E220" s="24"/>
      <c r="F220" s="24"/>
      <c r="G220" s="31" t="str">
        <f t="shared" si="12"/>
        <v/>
      </c>
    </row>
    <row r="221" spans="1:7" x14ac:dyDescent="0.25">
      <c r="A221" s="20">
        <f t="shared" si="11"/>
        <v>36</v>
      </c>
      <c r="B221" s="11">
        <f t="shared" si="13"/>
        <v>44447</v>
      </c>
      <c r="C221" s="24"/>
      <c r="D221" s="24"/>
      <c r="E221" s="24"/>
      <c r="F221" s="24"/>
      <c r="G221" s="31" t="str">
        <f t="shared" si="12"/>
        <v/>
      </c>
    </row>
    <row r="222" spans="1:7" x14ac:dyDescent="0.25">
      <c r="A222" s="20">
        <f t="shared" si="11"/>
        <v>36</v>
      </c>
      <c r="B222" s="11">
        <f t="shared" si="13"/>
        <v>44448</v>
      </c>
      <c r="C222" s="24"/>
      <c r="D222" s="24"/>
      <c r="E222" s="24"/>
      <c r="F222" s="24"/>
      <c r="G222" s="31" t="str">
        <f t="shared" si="12"/>
        <v/>
      </c>
    </row>
    <row r="223" spans="1:7" x14ac:dyDescent="0.25">
      <c r="A223" s="20">
        <f t="shared" si="11"/>
        <v>36</v>
      </c>
      <c r="B223" s="11">
        <f t="shared" si="13"/>
        <v>44449</v>
      </c>
      <c r="C223" s="24"/>
      <c r="D223" s="24"/>
      <c r="E223" s="24"/>
      <c r="F223" s="24"/>
      <c r="G223" s="31" t="str">
        <f t="shared" si="12"/>
        <v/>
      </c>
    </row>
    <row r="224" spans="1:7" x14ac:dyDescent="0.25">
      <c r="A224" s="20">
        <f t="shared" si="11"/>
        <v>36</v>
      </c>
      <c r="B224" s="11">
        <f t="shared" si="13"/>
        <v>44450</v>
      </c>
      <c r="C224" s="24"/>
      <c r="D224" s="24"/>
      <c r="E224" s="24"/>
      <c r="F224" s="24"/>
      <c r="G224" s="31" t="str">
        <f t="shared" si="12"/>
        <v/>
      </c>
    </row>
    <row r="225" spans="1:7" x14ac:dyDescent="0.25">
      <c r="A225" s="20">
        <f t="shared" si="11"/>
        <v>37</v>
      </c>
      <c r="B225" s="11">
        <f t="shared" si="13"/>
        <v>44452</v>
      </c>
      <c r="C225" s="24"/>
      <c r="D225" s="24"/>
      <c r="E225" s="24"/>
      <c r="F225" s="24"/>
      <c r="G225" s="31" t="str">
        <f t="shared" si="12"/>
        <v/>
      </c>
    </row>
    <row r="226" spans="1:7" x14ac:dyDescent="0.25">
      <c r="A226" s="20">
        <f t="shared" si="11"/>
        <v>37</v>
      </c>
      <c r="B226" s="11">
        <f t="shared" si="13"/>
        <v>44453</v>
      </c>
      <c r="C226" s="24"/>
      <c r="D226" s="24"/>
      <c r="E226" s="24"/>
      <c r="F226" s="24"/>
      <c r="G226" s="31" t="str">
        <f t="shared" si="12"/>
        <v/>
      </c>
    </row>
    <row r="227" spans="1:7" x14ac:dyDescent="0.25">
      <c r="A227" s="20">
        <f t="shared" si="11"/>
        <v>37</v>
      </c>
      <c r="B227" s="11">
        <f t="shared" si="13"/>
        <v>44454</v>
      </c>
      <c r="C227" s="24"/>
      <c r="D227" s="24"/>
      <c r="E227" s="24"/>
      <c r="F227" s="24"/>
      <c r="G227" s="31" t="str">
        <f t="shared" si="12"/>
        <v/>
      </c>
    </row>
    <row r="228" spans="1:7" x14ac:dyDescent="0.25">
      <c r="A228" s="20">
        <f t="shared" si="11"/>
        <v>37</v>
      </c>
      <c r="B228" s="11">
        <f t="shared" si="13"/>
        <v>44455</v>
      </c>
      <c r="C228" s="24"/>
      <c r="D228" s="24"/>
      <c r="E228" s="24"/>
      <c r="F228" s="24"/>
      <c r="G228" s="31" t="str">
        <f t="shared" si="12"/>
        <v/>
      </c>
    </row>
    <row r="229" spans="1:7" x14ac:dyDescent="0.25">
      <c r="A229" s="20">
        <f t="shared" si="11"/>
        <v>37</v>
      </c>
      <c r="B229" s="11">
        <f t="shared" si="13"/>
        <v>44456</v>
      </c>
      <c r="C229" s="24"/>
      <c r="D229" s="24"/>
      <c r="E229" s="24"/>
      <c r="F229" s="24"/>
      <c r="G229" s="31" t="str">
        <f t="shared" si="12"/>
        <v/>
      </c>
    </row>
    <row r="230" spans="1:7" x14ac:dyDescent="0.25">
      <c r="A230" s="20">
        <f t="shared" si="11"/>
        <v>37</v>
      </c>
      <c r="B230" s="11">
        <f t="shared" si="13"/>
        <v>44457</v>
      </c>
      <c r="C230" s="24"/>
      <c r="D230" s="24"/>
      <c r="E230" s="24"/>
      <c r="F230" s="24"/>
      <c r="G230" s="31" t="str">
        <f t="shared" si="12"/>
        <v/>
      </c>
    </row>
    <row r="231" spans="1:7" x14ac:dyDescent="0.25">
      <c r="A231" s="20">
        <f t="shared" si="11"/>
        <v>38</v>
      </c>
      <c r="B231" s="11">
        <f t="shared" si="13"/>
        <v>44459</v>
      </c>
      <c r="C231" s="24"/>
      <c r="D231" s="24"/>
      <c r="E231" s="24"/>
      <c r="F231" s="24"/>
      <c r="G231" s="31" t="str">
        <f t="shared" si="12"/>
        <v/>
      </c>
    </row>
    <row r="232" spans="1:7" x14ac:dyDescent="0.25">
      <c r="A232" s="20">
        <f t="shared" si="11"/>
        <v>38</v>
      </c>
      <c r="B232" s="11">
        <f t="shared" si="13"/>
        <v>44460</v>
      </c>
      <c r="C232" s="24"/>
      <c r="D232" s="24"/>
      <c r="E232" s="24"/>
      <c r="F232" s="24"/>
      <c r="G232" s="31" t="str">
        <f t="shared" si="12"/>
        <v/>
      </c>
    </row>
    <row r="233" spans="1:7" x14ac:dyDescent="0.25">
      <c r="A233" s="20">
        <f t="shared" si="11"/>
        <v>38</v>
      </c>
      <c r="B233" s="11">
        <f t="shared" si="13"/>
        <v>44461</v>
      </c>
      <c r="C233" s="24"/>
      <c r="D233" s="24"/>
      <c r="E233" s="24"/>
      <c r="F233" s="24"/>
      <c r="G233" s="31" t="str">
        <f t="shared" si="12"/>
        <v/>
      </c>
    </row>
    <row r="234" spans="1:7" x14ac:dyDescent="0.25">
      <c r="A234" s="20">
        <f t="shared" si="11"/>
        <v>38</v>
      </c>
      <c r="B234" s="11">
        <f t="shared" si="13"/>
        <v>44462</v>
      </c>
      <c r="C234" s="24"/>
      <c r="D234" s="24"/>
      <c r="E234" s="24"/>
      <c r="F234" s="24"/>
      <c r="G234" s="31" t="str">
        <f t="shared" si="12"/>
        <v/>
      </c>
    </row>
    <row r="235" spans="1:7" x14ac:dyDescent="0.25">
      <c r="A235" s="20">
        <f t="shared" si="11"/>
        <v>38</v>
      </c>
      <c r="B235" s="11">
        <f t="shared" si="13"/>
        <v>44463</v>
      </c>
      <c r="C235" s="24"/>
      <c r="D235" s="24"/>
      <c r="E235" s="24"/>
      <c r="F235" s="24"/>
      <c r="G235" s="31" t="str">
        <f t="shared" si="12"/>
        <v/>
      </c>
    </row>
    <row r="236" spans="1:7" x14ac:dyDescent="0.25">
      <c r="A236" s="20">
        <f t="shared" si="11"/>
        <v>38</v>
      </c>
      <c r="B236" s="11">
        <f t="shared" si="13"/>
        <v>44464</v>
      </c>
      <c r="C236" s="24"/>
      <c r="D236" s="24"/>
      <c r="E236" s="24"/>
      <c r="F236" s="24"/>
      <c r="G236" s="31" t="str">
        <f t="shared" si="12"/>
        <v/>
      </c>
    </row>
    <row r="237" spans="1:7" x14ac:dyDescent="0.25">
      <c r="A237" s="20">
        <f t="shared" si="11"/>
        <v>39</v>
      </c>
      <c r="B237" s="11">
        <f t="shared" si="13"/>
        <v>44466</v>
      </c>
      <c r="C237" s="24"/>
      <c r="D237" s="24"/>
      <c r="E237" s="24"/>
      <c r="F237" s="24"/>
      <c r="G237" s="31" t="str">
        <f t="shared" si="12"/>
        <v/>
      </c>
    </row>
    <row r="238" spans="1:7" x14ac:dyDescent="0.25">
      <c r="A238" s="20">
        <f t="shared" si="11"/>
        <v>39</v>
      </c>
      <c r="B238" s="11">
        <f t="shared" si="13"/>
        <v>44467</v>
      </c>
      <c r="C238" s="24"/>
      <c r="D238" s="24"/>
      <c r="E238" s="24"/>
      <c r="F238" s="24"/>
      <c r="G238" s="31" t="str">
        <f t="shared" si="12"/>
        <v/>
      </c>
    </row>
    <row r="239" spans="1:7" x14ac:dyDescent="0.25">
      <c r="A239" s="20">
        <f t="shared" si="11"/>
        <v>39</v>
      </c>
      <c r="B239" s="11">
        <f t="shared" si="13"/>
        <v>44468</v>
      </c>
      <c r="C239" s="24"/>
      <c r="D239" s="24"/>
      <c r="E239" s="24"/>
      <c r="F239" s="24"/>
      <c r="G239" s="31" t="str">
        <f t="shared" si="12"/>
        <v/>
      </c>
    </row>
    <row r="240" spans="1:7" x14ac:dyDescent="0.25">
      <c r="A240" s="20">
        <f t="shared" si="11"/>
        <v>39</v>
      </c>
      <c r="B240" s="11">
        <f t="shared" si="13"/>
        <v>44469</v>
      </c>
      <c r="C240" s="24"/>
      <c r="D240" s="24"/>
      <c r="E240" s="24"/>
      <c r="F240" s="24"/>
      <c r="G240" s="31" t="str">
        <f t="shared" si="12"/>
        <v/>
      </c>
    </row>
    <row r="241" spans="1:7" x14ac:dyDescent="0.25">
      <c r="A241" s="20">
        <f t="shared" si="11"/>
        <v>39</v>
      </c>
      <c r="B241" s="11">
        <f t="shared" si="13"/>
        <v>44470</v>
      </c>
      <c r="C241" s="24"/>
      <c r="D241" s="24"/>
      <c r="E241" s="24"/>
      <c r="F241" s="24"/>
      <c r="G241" s="31" t="str">
        <f t="shared" si="12"/>
        <v/>
      </c>
    </row>
    <row r="242" spans="1:7" x14ac:dyDescent="0.25">
      <c r="A242" s="20">
        <f t="shared" si="11"/>
        <v>39</v>
      </c>
      <c r="B242" s="11">
        <f t="shared" si="13"/>
        <v>44471</v>
      </c>
      <c r="C242" s="24"/>
      <c r="D242" s="24"/>
      <c r="E242" s="24"/>
      <c r="F242" s="24"/>
      <c r="G242" s="31" t="str">
        <f t="shared" si="12"/>
        <v/>
      </c>
    </row>
    <row r="243" spans="1:7" x14ac:dyDescent="0.25">
      <c r="A243" s="20">
        <f t="shared" si="11"/>
        <v>40</v>
      </c>
      <c r="B243" s="11">
        <f t="shared" si="13"/>
        <v>44473</v>
      </c>
      <c r="C243" s="24"/>
      <c r="D243" s="24"/>
      <c r="E243" s="24"/>
      <c r="F243" s="24"/>
      <c r="G243" s="31" t="str">
        <f t="shared" si="12"/>
        <v/>
      </c>
    </row>
    <row r="244" spans="1:7" x14ac:dyDescent="0.25">
      <c r="A244" s="20">
        <f t="shared" si="11"/>
        <v>40</v>
      </c>
      <c r="B244" s="11">
        <f t="shared" si="13"/>
        <v>44474</v>
      </c>
      <c r="C244" s="24"/>
      <c r="D244" s="24"/>
      <c r="E244" s="24"/>
      <c r="F244" s="24"/>
      <c r="G244" s="31" t="str">
        <f t="shared" si="12"/>
        <v/>
      </c>
    </row>
    <row r="245" spans="1:7" x14ac:dyDescent="0.25">
      <c r="A245" s="20">
        <f t="shared" si="11"/>
        <v>40</v>
      </c>
      <c r="B245" s="11">
        <f t="shared" si="13"/>
        <v>44475</v>
      </c>
      <c r="C245" s="24"/>
      <c r="D245" s="24"/>
      <c r="E245" s="24"/>
      <c r="F245" s="24"/>
      <c r="G245" s="31" t="str">
        <f t="shared" si="12"/>
        <v/>
      </c>
    </row>
    <row r="246" spans="1:7" x14ac:dyDescent="0.25">
      <c r="A246" s="20">
        <f t="shared" si="11"/>
        <v>40</v>
      </c>
      <c r="B246" s="11">
        <f t="shared" si="13"/>
        <v>44476</v>
      </c>
      <c r="C246" s="24"/>
      <c r="D246" s="24"/>
      <c r="E246" s="24"/>
      <c r="F246" s="24"/>
      <c r="G246" s="31" t="str">
        <f t="shared" si="12"/>
        <v/>
      </c>
    </row>
    <row r="247" spans="1:7" x14ac:dyDescent="0.25">
      <c r="A247" s="20">
        <f t="shared" si="11"/>
        <v>40</v>
      </c>
      <c r="B247" s="11">
        <f t="shared" si="13"/>
        <v>44477</v>
      </c>
      <c r="C247" s="24"/>
      <c r="D247" s="24"/>
      <c r="E247" s="24"/>
      <c r="F247" s="24"/>
      <c r="G247" s="31" t="str">
        <f t="shared" si="12"/>
        <v/>
      </c>
    </row>
    <row r="248" spans="1:7" x14ac:dyDescent="0.25">
      <c r="A248" s="20">
        <f t="shared" si="11"/>
        <v>40</v>
      </c>
      <c r="B248" s="11">
        <f t="shared" si="13"/>
        <v>44478</v>
      </c>
      <c r="C248" s="24"/>
      <c r="D248" s="24"/>
      <c r="E248" s="24"/>
      <c r="F248" s="24"/>
      <c r="G248" s="31" t="str">
        <f t="shared" si="12"/>
        <v/>
      </c>
    </row>
    <row r="249" spans="1:7" x14ac:dyDescent="0.25">
      <c r="A249" s="20">
        <f t="shared" si="11"/>
        <v>41</v>
      </c>
      <c r="B249" s="11">
        <f t="shared" si="13"/>
        <v>44480</v>
      </c>
      <c r="C249" s="24"/>
      <c r="D249" s="24"/>
      <c r="E249" s="24"/>
      <c r="F249" s="24"/>
      <c r="G249" s="31" t="str">
        <f t="shared" si="12"/>
        <v/>
      </c>
    </row>
    <row r="250" spans="1:7" x14ac:dyDescent="0.25">
      <c r="A250" s="20">
        <f t="shared" si="11"/>
        <v>41</v>
      </c>
      <c r="B250" s="11">
        <f t="shared" si="13"/>
        <v>44481</v>
      </c>
      <c r="C250" s="24"/>
      <c r="D250" s="24"/>
      <c r="E250" s="24"/>
      <c r="F250" s="24"/>
      <c r="G250" s="31" t="str">
        <f t="shared" si="12"/>
        <v/>
      </c>
    </row>
    <row r="251" spans="1:7" x14ac:dyDescent="0.25">
      <c r="A251" s="20">
        <f t="shared" si="11"/>
        <v>41</v>
      </c>
      <c r="B251" s="11">
        <f t="shared" si="13"/>
        <v>44482</v>
      </c>
      <c r="C251" s="24"/>
      <c r="D251" s="24"/>
      <c r="E251" s="24"/>
      <c r="F251" s="24"/>
      <c r="G251" s="31" t="str">
        <f t="shared" si="12"/>
        <v/>
      </c>
    </row>
    <row r="252" spans="1:7" x14ac:dyDescent="0.25">
      <c r="A252" s="20">
        <f t="shared" si="11"/>
        <v>41</v>
      </c>
      <c r="B252" s="11">
        <f t="shared" si="13"/>
        <v>44483</v>
      </c>
      <c r="C252" s="24"/>
      <c r="D252" s="24"/>
      <c r="E252" s="24"/>
      <c r="F252" s="24"/>
      <c r="G252" s="31" t="str">
        <f t="shared" si="12"/>
        <v/>
      </c>
    </row>
    <row r="253" spans="1:7" x14ac:dyDescent="0.25">
      <c r="A253" s="20">
        <f t="shared" si="11"/>
        <v>41</v>
      </c>
      <c r="B253" s="11">
        <f t="shared" si="13"/>
        <v>44484</v>
      </c>
      <c r="C253" s="24"/>
      <c r="D253" s="24"/>
      <c r="E253" s="24"/>
      <c r="F253" s="24"/>
      <c r="G253" s="31" t="str">
        <f t="shared" si="12"/>
        <v/>
      </c>
    </row>
    <row r="254" spans="1:7" x14ac:dyDescent="0.25">
      <c r="A254" s="20">
        <f t="shared" si="11"/>
        <v>41</v>
      </c>
      <c r="B254" s="11">
        <f t="shared" si="13"/>
        <v>44485</v>
      </c>
      <c r="C254" s="24"/>
      <c r="D254" s="24"/>
      <c r="E254" s="24"/>
      <c r="F254" s="24"/>
      <c r="G254" s="31" t="str">
        <f t="shared" si="12"/>
        <v/>
      </c>
    </row>
    <row r="255" spans="1:7" x14ac:dyDescent="0.25">
      <c r="A255" s="20">
        <f t="shared" si="11"/>
        <v>42</v>
      </c>
      <c r="B255" s="11">
        <f t="shared" si="13"/>
        <v>44487</v>
      </c>
      <c r="C255" s="24"/>
      <c r="D255" s="24"/>
      <c r="E255" s="24"/>
      <c r="F255" s="24"/>
      <c r="G255" s="31" t="str">
        <f t="shared" si="12"/>
        <v/>
      </c>
    </row>
    <row r="256" spans="1:7" x14ac:dyDescent="0.25">
      <c r="A256" s="20">
        <f t="shared" si="11"/>
        <v>42</v>
      </c>
      <c r="B256" s="11">
        <f t="shared" si="13"/>
        <v>44488</v>
      </c>
      <c r="C256" s="24"/>
      <c r="D256" s="24"/>
      <c r="E256" s="24"/>
      <c r="F256" s="24"/>
      <c r="G256" s="31" t="str">
        <f t="shared" si="12"/>
        <v/>
      </c>
    </row>
    <row r="257" spans="1:7" x14ac:dyDescent="0.25">
      <c r="A257" s="20">
        <f t="shared" si="11"/>
        <v>42</v>
      </c>
      <c r="B257" s="11">
        <f t="shared" si="13"/>
        <v>44489</v>
      </c>
      <c r="C257" s="24"/>
      <c r="D257" s="24"/>
      <c r="E257" s="24"/>
      <c r="F257" s="24"/>
      <c r="G257" s="31" t="str">
        <f t="shared" si="12"/>
        <v/>
      </c>
    </row>
    <row r="258" spans="1:7" x14ac:dyDescent="0.25">
      <c r="A258" s="20">
        <f t="shared" si="11"/>
        <v>42</v>
      </c>
      <c r="B258" s="11">
        <f t="shared" si="13"/>
        <v>44490</v>
      </c>
      <c r="C258" s="24"/>
      <c r="D258" s="24"/>
      <c r="E258" s="24"/>
      <c r="F258" s="24"/>
      <c r="G258" s="31" t="str">
        <f t="shared" si="12"/>
        <v/>
      </c>
    </row>
    <row r="259" spans="1:7" x14ac:dyDescent="0.25">
      <c r="A259" s="20">
        <f t="shared" si="11"/>
        <v>42</v>
      </c>
      <c r="B259" s="11">
        <f t="shared" si="13"/>
        <v>44491</v>
      </c>
      <c r="C259" s="24"/>
      <c r="D259" s="24"/>
      <c r="E259" s="24"/>
      <c r="F259" s="24"/>
      <c r="G259" s="31" t="str">
        <f t="shared" si="12"/>
        <v/>
      </c>
    </row>
    <row r="260" spans="1:7" x14ac:dyDescent="0.25">
      <c r="A260" s="20">
        <f t="shared" si="11"/>
        <v>42</v>
      </c>
      <c r="B260" s="11">
        <f t="shared" si="13"/>
        <v>44492</v>
      </c>
      <c r="C260" s="24"/>
      <c r="D260" s="24"/>
      <c r="E260" s="24"/>
      <c r="F260" s="24"/>
      <c r="G260" s="31" t="str">
        <f t="shared" si="12"/>
        <v/>
      </c>
    </row>
    <row r="261" spans="1:7" x14ac:dyDescent="0.25">
      <c r="A261" s="20">
        <f t="shared" si="11"/>
        <v>43</v>
      </c>
      <c r="B261" s="11">
        <f t="shared" si="13"/>
        <v>44494</v>
      </c>
      <c r="C261" s="24"/>
      <c r="D261" s="24"/>
      <c r="E261" s="24"/>
      <c r="F261" s="24"/>
      <c r="G261" s="31" t="str">
        <f t="shared" si="12"/>
        <v/>
      </c>
    </row>
    <row r="262" spans="1:7" x14ac:dyDescent="0.25">
      <c r="A262" s="20">
        <f t="shared" si="11"/>
        <v>43</v>
      </c>
      <c r="B262" s="11">
        <f t="shared" si="13"/>
        <v>44495</v>
      </c>
      <c r="C262" s="24"/>
      <c r="D262" s="24"/>
      <c r="E262" s="24"/>
      <c r="F262" s="24"/>
      <c r="G262" s="31" t="str">
        <f t="shared" si="12"/>
        <v/>
      </c>
    </row>
    <row r="263" spans="1:7" x14ac:dyDescent="0.25">
      <c r="A263" s="20">
        <f t="shared" si="11"/>
        <v>43</v>
      </c>
      <c r="B263" s="11">
        <f t="shared" si="13"/>
        <v>44496</v>
      </c>
      <c r="C263" s="24"/>
      <c r="D263" s="24"/>
      <c r="E263" s="24"/>
      <c r="F263" s="24"/>
      <c r="G263" s="31" t="str">
        <f t="shared" si="12"/>
        <v/>
      </c>
    </row>
    <row r="264" spans="1:7" x14ac:dyDescent="0.25">
      <c r="A264" s="20">
        <f t="shared" ref="A264:A319" si="14">WEEKNUM(B264,21)</f>
        <v>43</v>
      </c>
      <c r="B264" s="11">
        <f t="shared" si="13"/>
        <v>44497</v>
      </c>
      <c r="C264" s="24"/>
      <c r="D264" s="24"/>
      <c r="E264" s="24"/>
      <c r="F264" s="24"/>
      <c r="G264" s="31" t="str">
        <f t="shared" ref="G264:G319" si="15">IF(COUNTIF(C264:F264,"CP")&gt;=2,"X","")</f>
        <v/>
      </c>
    </row>
    <row r="265" spans="1:7" x14ac:dyDescent="0.25">
      <c r="A265" s="20">
        <f t="shared" si="14"/>
        <v>43</v>
      </c>
      <c r="B265" s="11">
        <f t="shared" ref="B265:B315" si="16">IF(WEEKDAY(B264,2)=6,B264+2,B264+1)</f>
        <v>44498</v>
      </c>
      <c r="C265" s="24"/>
      <c r="D265" s="24"/>
      <c r="E265" s="24"/>
      <c r="F265" s="24"/>
      <c r="G265" s="31" t="str">
        <f t="shared" si="15"/>
        <v/>
      </c>
    </row>
    <row r="266" spans="1:7" x14ac:dyDescent="0.25">
      <c r="A266" s="20">
        <f t="shared" si="14"/>
        <v>43</v>
      </c>
      <c r="B266" s="11">
        <f t="shared" si="16"/>
        <v>44499</v>
      </c>
      <c r="C266" s="24"/>
      <c r="D266" s="24"/>
      <c r="E266" s="24"/>
      <c r="F266" s="24"/>
      <c r="G266" s="31" t="str">
        <f t="shared" si="15"/>
        <v/>
      </c>
    </row>
    <row r="267" spans="1:7" x14ac:dyDescent="0.25">
      <c r="A267" s="20">
        <f t="shared" si="14"/>
        <v>44</v>
      </c>
      <c r="B267" s="11">
        <f t="shared" si="16"/>
        <v>44501</v>
      </c>
      <c r="C267" s="24"/>
      <c r="D267" s="24"/>
      <c r="E267" s="24"/>
      <c r="F267" s="24"/>
      <c r="G267" s="31" t="str">
        <f t="shared" si="15"/>
        <v/>
      </c>
    </row>
    <row r="268" spans="1:7" x14ac:dyDescent="0.25">
      <c r="A268" s="20">
        <f t="shared" si="14"/>
        <v>44</v>
      </c>
      <c r="B268" s="11">
        <f t="shared" si="16"/>
        <v>44502</v>
      </c>
      <c r="C268" s="24"/>
      <c r="D268" s="24"/>
      <c r="E268" s="24"/>
      <c r="F268" s="24"/>
      <c r="G268" s="31" t="str">
        <f t="shared" si="15"/>
        <v/>
      </c>
    </row>
    <row r="269" spans="1:7" x14ac:dyDescent="0.25">
      <c r="A269" s="20">
        <f t="shared" si="14"/>
        <v>44</v>
      </c>
      <c r="B269" s="11">
        <f t="shared" si="16"/>
        <v>44503</v>
      </c>
      <c r="C269" s="24"/>
      <c r="D269" s="24"/>
      <c r="E269" s="24"/>
      <c r="F269" s="24"/>
      <c r="G269" s="31" t="str">
        <f t="shared" si="15"/>
        <v/>
      </c>
    </row>
    <row r="270" spans="1:7" x14ac:dyDescent="0.25">
      <c r="A270" s="20">
        <f t="shared" si="14"/>
        <v>44</v>
      </c>
      <c r="B270" s="11">
        <f t="shared" si="16"/>
        <v>44504</v>
      </c>
      <c r="C270" s="24"/>
      <c r="D270" s="24"/>
      <c r="E270" s="24"/>
      <c r="F270" s="24"/>
      <c r="G270" s="31" t="str">
        <f t="shared" si="15"/>
        <v/>
      </c>
    </row>
    <row r="271" spans="1:7" x14ac:dyDescent="0.25">
      <c r="A271" s="20">
        <f t="shared" si="14"/>
        <v>44</v>
      </c>
      <c r="B271" s="11">
        <f t="shared" si="16"/>
        <v>44505</v>
      </c>
      <c r="C271" s="24"/>
      <c r="D271" s="24"/>
      <c r="E271" s="24"/>
      <c r="F271" s="24"/>
      <c r="G271" s="31" t="str">
        <f t="shared" si="15"/>
        <v/>
      </c>
    </row>
    <row r="272" spans="1:7" x14ac:dyDescent="0.25">
      <c r="A272" s="20">
        <f t="shared" si="14"/>
        <v>44</v>
      </c>
      <c r="B272" s="11">
        <f t="shared" si="16"/>
        <v>44506</v>
      </c>
      <c r="C272" s="24"/>
      <c r="D272" s="24"/>
      <c r="E272" s="24"/>
      <c r="F272" s="24"/>
      <c r="G272" s="31" t="str">
        <f t="shared" si="15"/>
        <v/>
      </c>
    </row>
    <row r="273" spans="1:7" x14ac:dyDescent="0.25">
      <c r="A273" s="20">
        <f t="shared" si="14"/>
        <v>45</v>
      </c>
      <c r="B273" s="11">
        <f t="shared" si="16"/>
        <v>44508</v>
      </c>
      <c r="C273" s="24"/>
      <c r="D273" s="24"/>
      <c r="E273" s="24"/>
      <c r="F273" s="24"/>
      <c r="G273" s="31" t="str">
        <f t="shared" si="15"/>
        <v/>
      </c>
    </row>
    <row r="274" spans="1:7" x14ac:dyDescent="0.25">
      <c r="A274" s="20">
        <f t="shared" si="14"/>
        <v>45</v>
      </c>
      <c r="B274" s="11">
        <f t="shared" si="16"/>
        <v>44509</v>
      </c>
      <c r="C274" s="24"/>
      <c r="D274" s="24"/>
      <c r="E274" s="24"/>
      <c r="F274" s="24"/>
      <c r="G274" s="31" t="str">
        <f t="shared" si="15"/>
        <v/>
      </c>
    </row>
    <row r="275" spans="1:7" x14ac:dyDescent="0.25">
      <c r="A275" s="20">
        <f t="shared" si="14"/>
        <v>45</v>
      </c>
      <c r="B275" s="11">
        <f t="shared" si="16"/>
        <v>44510</v>
      </c>
      <c r="C275" s="24"/>
      <c r="D275" s="24"/>
      <c r="E275" s="24"/>
      <c r="F275" s="24"/>
      <c r="G275" s="31" t="str">
        <f t="shared" si="15"/>
        <v/>
      </c>
    </row>
    <row r="276" spans="1:7" x14ac:dyDescent="0.25">
      <c r="A276" s="20">
        <f t="shared" si="14"/>
        <v>45</v>
      </c>
      <c r="B276" s="11">
        <f t="shared" si="16"/>
        <v>44511</v>
      </c>
      <c r="C276" s="24"/>
      <c r="D276" s="24"/>
      <c r="E276" s="24"/>
      <c r="F276" s="24"/>
      <c r="G276" s="31" t="str">
        <f t="shared" si="15"/>
        <v/>
      </c>
    </row>
    <row r="277" spans="1:7" x14ac:dyDescent="0.25">
      <c r="A277" s="20">
        <f t="shared" si="14"/>
        <v>45</v>
      </c>
      <c r="B277" s="11">
        <f t="shared" si="16"/>
        <v>44512</v>
      </c>
      <c r="C277" s="24"/>
      <c r="D277" s="24"/>
      <c r="E277" s="24"/>
      <c r="F277" s="24"/>
      <c r="G277" s="31" t="str">
        <f t="shared" si="15"/>
        <v/>
      </c>
    </row>
    <row r="278" spans="1:7" x14ac:dyDescent="0.25">
      <c r="A278" s="20">
        <f t="shared" si="14"/>
        <v>45</v>
      </c>
      <c r="B278" s="11">
        <f t="shared" si="16"/>
        <v>44513</v>
      </c>
      <c r="C278" s="24"/>
      <c r="D278" s="24"/>
      <c r="E278" s="24"/>
      <c r="F278" s="24"/>
      <c r="G278" s="31" t="str">
        <f t="shared" si="15"/>
        <v/>
      </c>
    </row>
    <row r="279" spans="1:7" x14ac:dyDescent="0.25">
      <c r="A279" s="20">
        <f t="shared" si="14"/>
        <v>46</v>
      </c>
      <c r="B279" s="11">
        <f t="shared" si="16"/>
        <v>44515</v>
      </c>
      <c r="C279" s="24"/>
      <c r="D279" s="24"/>
      <c r="E279" s="24"/>
      <c r="F279" s="24"/>
      <c r="G279" s="31" t="str">
        <f t="shared" si="15"/>
        <v/>
      </c>
    </row>
    <row r="280" spans="1:7" x14ac:dyDescent="0.25">
      <c r="A280" s="20">
        <f t="shared" si="14"/>
        <v>46</v>
      </c>
      <c r="B280" s="11">
        <f t="shared" si="16"/>
        <v>44516</v>
      </c>
      <c r="C280" s="24"/>
      <c r="D280" s="24"/>
      <c r="E280" s="24"/>
      <c r="F280" s="24"/>
      <c r="G280" s="31" t="str">
        <f t="shared" si="15"/>
        <v/>
      </c>
    </row>
    <row r="281" spans="1:7" x14ac:dyDescent="0.25">
      <c r="A281" s="20">
        <f t="shared" si="14"/>
        <v>46</v>
      </c>
      <c r="B281" s="11">
        <f t="shared" si="16"/>
        <v>44517</v>
      </c>
      <c r="C281" s="24"/>
      <c r="D281" s="24"/>
      <c r="E281" s="24"/>
      <c r="F281" s="24"/>
      <c r="G281" s="31" t="str">
        <f t="shared" si="15"/>
        <v/>
      </c>
    </row>
    <row r="282" spans="1:7" x14ac:dyDescent="0.25">
      <c r="A282" s="20">
        <f t="shared" si="14"/>
        <v>46</v>
      </c>
      <c r="B282" s="11">
        <f t="shared" si="16"/>
        <v>44518</v>
      </c>
      <c r="C282" s="24"/>
      <c r="D282" s="24"/>
      <c r="E282" s="24"/>
      <c r="F282" s="24"/>
      <c r="G282" s="31" t="str">
        <f t="shared" si="15"/>
        <v/>
      </c>
    </row>
    <row r="283" spans="1:7" x14ac:dyDescent="0.25">
      <c r="A283" s="20">
        <f t="shared" si="14"/>
        <v>46</v>
      </c>
      <c r="B283" s="11">
        <f t="shared" si="16"/>
        <v>44519</v>
      </c>
      <c r="C283" s="24"/>
      <c r="D283" s="24"/>
      <c r="E283" s="24"/>
      <c r="F283" s="24"/>
      <c r="G283" s="31" t="str">
        <f t="shared" si="15"/>
        <v/>
      </c>
    </row>
    <row r="284" spans="1:7" x14ac:dyDescent="0.25">
      <c r="A284" s="20">
        <f t="shared" si="14"/>
        <v>46</v>
      </c>
      <c r="B284" s="11">
        <f t="shared" si="16"/>
        <v>44520</v>
      </c>
      <c r="C284" s="24"/>
      <c r="D284" s="24"/>
      <c r="E284" s="24"/>
      <c r="F284" s="24"/>
      <c r="G284" s="31" t="str">
        <f t="shared" si="15"/>
        <v/>
      </c>
    </row>
    <row r="285" spans="1:7" x14ac:dyDescent="0.25">
      <c r="A285" s="20">
        <f t="shared" si="14"/>
        <v>47</v>
      </c>
      <c r="B285" s="11">
        <f t="shared" si="16"/>
        <v>44522</v>
      </c>
      <c r="C285" s="24"/>
      <c r="D285" s="24"/>
      <c r="E285" s="24"/>
      <c r="F285" s="24"/>
      <c r="G285" s="31" t="str">
        <f t="shared" si="15"/>
        <v/>
      </c>
    </row>
    <row r="286" spans="1:7" x14ac:dyDescent="0.25">
      <c r="A286" s="20">
        <f t="shared" si="14"/>
        <v>47</v>
      </c>
      <c r="B286" s="11">
        <f t="shared" si="16"/>
        <v>44523</v>
      </c>
      <c r="C286" s="24"/>
      <c r="D286" s="24"/>
      <c r="E286" s="24"/>
      <c r="F286" s="24"/>
      <c r="G286" s="31" t="str">
        <f t="shared" si="15"/>
        <v/>
      </c>
    </row>
    <row r="287" spans="1:7" x14ac:dyDescent="0.25">
      <c r="A287" s="20">
        <f t="shared" si="14"/>
        <v>47</v>
      </c>
      <c r="B287" s="11">
        <f t="shared" si="16"/>
        <v>44524</v>
      </c>
      <c r="C287" s="24"/>
      <c r="D287" s="24"/>
      <c r="E287" s="24"/>
      <c r="F287" s="24"/>
      <c r="G287" s="31" t="str">
        <f t="shared" si="15"/>
        <v/>
      </c>
    </row>
    <row r="288" spans="1:7" x14ac:dyDescent="0.25">
      <c r="A288" s="20">
        <f t="shared" si="14"/>
        <v>47</v>
      </c>
      <c r="B288" s="11">
        <f t="shared" si="16"/>
        <v>44525</v>
      </c>
      <c r="C288" s="24"/>
      <c r="D288" s="24"/>
      <c r="E288" s="24"/>
      <c r="F288" s="24"/>
      <c r="G288" s="31" t="str">
        <f t="shared" si="15"/>
        <v/>
      </c>
    </row>
    <row r="289" spans="1:7" x14ac:dyDescent="0.25">
      <c r="A289" s="20">
        <f t="shared" si="14"/>
        <v>47</v>
      </c>
      <c r="B289" s="11">
        <f t="shared" si="16"/>
        <v>44526</v>
      </c>
      <c r="C289" s="24"/>
      <c r="D289" s="24"/>
      <c r="E289" s="24"/>
      <c r="F289" s="24"/>
      <c r="G289" s="31" t="str">
        <f t="shared" si="15"/>
        <v/>
      </c>
    </row>
    <row r="290" spans="1:7" x14ac:dyDescent="0.25">
      <c r="A290" s="20">
        <f t="shared" si="14"/>
        <v>47</v>
      </c>
      <c r="B290" s="11">
        <f t="shared" si="16"/>
        <v>44527</v>
      </c>
      <c r="C290" s="24"/>
      <c r="D290" s="24"/>
      <c r="E290" s="24"/>
      <c r="F290" s="24"/>
      <c r="G290" s="31" t="str">
        <f t="shared" si="15"/>
        <v/>
      </c>
    </row>
    <row r="291" spans="1:7" x14ac:dyDescent="0.25">
      <c r="A291" s="20">
        <f t="shared" si="14"/>
        <v>48</v>
      </c>
      <c r="B291" s="11">
        <f t="shared" si="16"/>
        <v>44529</v>
      </c>
      <c r="C291" s="24"/>
      <c r="D291" s="24"/>
      <c r="E291" s="24"/>
      <c r="F291" s="24"/>
      <c r="G291" s="31" t="str">
        <f t="shared" si="15"/>
        <v/>
      </c>
    </row>
    <row r="292" spans="1:7" x14ac:dyDescent="0.25">
      <c r="A292" s="20">
        <f t="shared" si="14"/>
        <v>48</v>
      </c>
      <c r="B292" s="11">
        <f t="shared" si="16"/>
        <v>44530</v>
      </c>
      <c r="C292" s="24"/>
      <c r="D292" s="24"/>
      <c r="E292" s="24"/>
      <c r="F292" s="24"/>
      <c r="G292" s="31" t="str">
        <f t="shared" si="15"/>
        <v/>
      </c>
    </row>
    <row r="293" spans="1:7" x14ac:dyDescent="0.25">
      <c r="A293" s="20">
        <f t="shared" si="14"/>
        <v>48</v>
      </c>
      <c r="B293" s="11">
        <f t="shared" si="16"/>
        <v>44531</v>
      </c>
      <c r="C293" s="24"/>
      <c r="D293" s="24"/>
      <c r="E293" s="24"/>
      <c r="F293" s="24"/>
      <c r="G293" s="31" t="str">
        <f t="shared" si="15"/>
        <v/>
      </c>
    </row>
    <row r="294" spans="1:7" x14ac:dyDescent="0.25">
      <c r="A294" s="20">
        <f t="shared" si="14"/>
        <v>48</v>
      </c>
      <c r="B294" s="11">
        <f t="shared" si="16"/>
        <v>44532</v>
      </c>
      <c r="C294" s="24"/>
      <c r="D294" s="24"/>
      <c r="E294" s="24"/>
      <c r="F294" s="24"/>
      <c r="G294" s="31" t="str">
        <f t="shared" si="15"/>
        <v/>
      </c>
    </row>
    <row r="295" spans="1:7" x14ac:dyDescent="0.25">
      <c r="A295" s="20">
        <f t="shared" si="14"/>
        <v>48</v>
      </c>
      <c r="B295" s="11">
        <f t="shared" si="16"/>
        <v>44533</v>
      </c>
      <c r="C295" s="24"/>
      <c r="D295" s="24"/>
      <c r="E295" s="24"/>
      <c r="F295" s="24"/>
      <c r="G295" s="31" t="str">
        <f t="shared" si="15"/>
        <v/>
      </c>
    </row>
    <row r="296" spans="1:7" x14ac:dyDescent="0.25">
      <c r="A296" s="20">
        <f t="shared" si="14"/>
        <v>48</v>
      </c>
      <c r="B296" s="11">
        <f t="shared" si="16"/>
        <v>44534</v>
      </c>
      <c r="C296" s="24"/>
      <c r="D296" s="24"/>
      <c r="E296" s="24"/>
      <c r="F296" s="24"/>
      <c r="G296" s="31" t="str">
        <f t="shared" si="15"/>
        <v/>
      </c>
    </row>
    <row r="297" spans="1:7" x14ac:dyDescent="0.25">
      <c r="A297" s="20">
        <f t="shared" si="14"/>
        <v>49</v>
      </c>
      <c r="B297" s="11">
        <f t="shared" si="16"/>
        <v>44536</v>
      </c>
      <c r="C297" s="24"/>
      <c r="D297" s="24"/>
      <c r="E297" s="24"/>
      <c r="F297" s="24"/>
      <c r="G297" s="31" t="str">
        <f t="shared" si="15"/>
        <v/>
      </c>
    </row>
    <row r="298" spans="1:7" x14ac:dyDescent="0.25">
      <c r="A298" s="20">
        <f t="shared" si="14"/>
        <v>49</v>
      </c>
      <c r="B298" s="11">
        <f t="shared" si="16"/>
        <v>44537</v>
      </c>
      <c r="C298" s="24"/>
      <c r="D298" s="24"/>
      <c r="E298" s="24"/>
      <c r="F298" s="24"/>
      <c r="G298" s="31" t="str">
        <f t="shared" si="15"/>
        <v/>
      </c>
    </row>
    <row r="299" spans="1:7" x14ac:dyDescent="0.25">
      <c r="A299" s="20">
        <f t="shared" si="14"/>
        <v>49</v>
      </c>
      <c r="B299" s="11">
        <f t="shared" si="16"/>
        <v>44538</v>
      </c>
      <c r="C299" s="24"/>
      <c r="D299" s="24"/>
      <c r="E299" s="24"/>
      <c r="F299" s="24"/>
      <c r="G299" s="31" t="str">
        <f t="shared" si="15"/>
        <v/>
      </c>
    </row>
    <row r="300" spans="1:7" x14ac:dyDescent="0.25">
      <c r="A300" s="20">
        <f t="shared" si="14"/>
        <v>49</v>
      </c>
      <c r="B300" s="11">
        <f t="shared" si="16"/>
        <v>44539</v>
      </c>
      <c r="C300" s="24"/>
      <c r="D300" s="24"/>
      <c r="E300" s="24"/>
      <c r="F300" s="24"/>
      <c r="G300" s="31" t="str">
        <f t="shared" si="15"/>
        <v/>
      </c>
    </row>
    <row r="301" spans="1:7" x14ac:dyDescent="0.25">
      <c r="A301" s="20">
        <f t="shared" si="14"/>
        <v>49</v>
      </c>
      <c r="B301" s="11">
        <f t="shared" si="16"/>
        <v>44540</v>
      </c>
      <c r="C301" s="24"/>
      <c r="D301" s="24"/>
      <c r="E301" s="24"/>
      <c r="F301" s="24"/>
      <c r="G301" s="31" t="str">
        <f t="shared" si="15"/>
        <v/>
      </c>
    </row>
    <row r="302" spans="1:7" x14ac:dyDescent="0.25">
      <c r="A302" s="20">
        <f t="shared" si="14"/>
        <v>49</v>
      </c>
      <c r="B302" s="11">
        <f t="shared" si="16"/>
        <v>44541</v>
      </c>
      <c r="C302" s="24"/>
      <c r="D302" s="24"/>
      <c r="E302" s="24"/>
      <c r="F302" s="24"/>
      <c r="G302" s="31" t="str">
        <f t="shared" si="15"/>
        <v/>
      </c>
    </row>
    <row r="303" spans="1:7" x14ac:dyDescent="0.25">
      <c r="A303" s="20">
        <f t="shared" si="14"/>
        <v>50</v>
      </c>
      <c r="B303" s="11">
        <f t="shared" si="16"/>
        <v>44543</v>
      </c>
      <c r="C303" s="24"/>
      <c r="D303" s="24"/>
      <c r="E303" s="24"/>
      <c r="F303" s="24"/>
      <c r="G303" s="31" t="str">
        <f t="shared" si="15"/>
        <v/>
      </c>
    </row>
    <row r="304" spans="1:7" x14ac:dyDescent="0.25">
      <c r="A304" s="20">
        <f t="shared" si="14"/>
        <v>50</v>
      </c>
      <c r="B304" s="11">
        <f t="shared" si="16"/>
        <v>44544</v>
      </c>
      <c r="C304" s="24"/>
      <c r="D304" s="24"/>
      <c r="E304" s="24"/>
      <c r="F304" s="24"/>
      <c r="G304" s="31" t="str">
        <f t="shared" si="15"/>
        <v/>
      </c>
    </row>
    <row r="305" spans="1:7" x14ac:dyDescent="0.25">
      <c r="A305" s="20">
        <f t="shared" si="14"/>
        <v>50</v>
      </c>
      <c r="B305" s="11">
        <f t="shared" si="16"/>
        <v>44545</v>
      </c>
      <c r="C305" s="24"/>
      <c r="D305" s="24"/>
      <c r="E305" s="24"/>
      <c r="F305" s="24"/>
      <c r="G305" s="31" t="str">
        <f t="shared" si="15"/>
        <v/>
      </c>
    </row>
    <row r="306" spans="1:7" x14ac:dyDescent="0.25">
      <c r="A306" s="20">
        <f t="shared" si="14"/>
        <v>50</v>
      </c>
      <c r="B306" s="11">
        <f t="shared" si="16"/>
        <v>44546</v>
      </c>
      <c r="C306" s="24"/>
      <c r="D306" s="24"/>
      <c r="E306" s="24"/>
      <c r="F306" s="24"/>
      <c r="G306" s="31" t="str">
        <f t="shared" si="15"/>
        <v/>
      </c>
    </row>
    <row r="307" spans="1:7" x14ac:dyDescent="0.25">
      <c r="A307" s="20">
        <f t="shared" si="14"/>
        <v>50</v>
      </c>
      <c r="B307" s="11">
        <f t="shared" si="16"/>
        <v>44547</v>
      </c>
      <c r="C307" s="24"/>
      <c r="D307" s="24"/>
      <c r="E307" s="24"/>
      <c r="F307" s="24"/>
      <c r="G307" s="31" t="str">
        <f t="shared" si="15"/>
        <v/>
      </c>
    </row>
    <row r="308" spans="1:7" x14ac:dyDescent="0.25">
      <c r="A308" s="20">
        <f t="shared" si="14"/>
        <v>50</v>
      </c>
      <c r="B308" s="11">
        <f t="shared" si="16"/>
        <v>44548</v>
      </c>
      <c r="C308" s="24"/>
      <c r="D308" s="24"/>
      <c r="E308" s="24"/>
      <c r="F308" s="24"/>
      <c r="G308" s="31" t="str">
        <f t="shared" si="15"/>
        <v/>
      </c>
    </row>
    <row r="309" spans="1:7" x14ac:dyDescent="0.25">
      <c r="A309" s="20">
        <f t="shared" si="14"/>
        <v>51</v>
      </c>
      <c r="B309" s="11">
        <f t="shared" si="16"/>
        <v>44550</v>
      </c>
      <c r="C309" s="24"/>
      <c r="D309" s="24"/>
      <c r="E309" s="24"/>
      <c r="F309" s="24"/>
      <c r="G309" s="31" t="str">
        <f t="shared" si="15"/>
        <v/>
      </c>
    </row>
    <row r="310" spans="1:7" x14ac:dyDescent="0.25">
      <c r="A310" s="20">
        <f t="shared" si="14"/>
        <v>51</v>
      </c>
      <c r="B310" s="11">
        <f t="shared" si="16"/>
        <v>44551</v>
      </c>
      <c r="C310" s="24"/>
      <c r="D310" s="24"/>
      <c r="E310" s="24"/>
      <c r="F310" s="24"/>
      <c r="G310" s="31" t="str">
        <f t="shared" si="15"/>
        <v/>
      </c>
    </row>
    <row r="311" spans="1:7" x14ac:dyDescent="0.25">
      <c r="A311" s="20">
        <f t="shared" si="14"/>
        <v>51</v>
      </c>
      <c r="B311" s="11">
        <f t="shared" si="16"/>
        <v>44552</v>
      </c>
      <c r="C311" s="24"/>
      <c r="D311" s="24"/>
      <c r="E311" s="24"/>
      <c r="F311" s="24"/>
      <c r="G311" s="31" t="str">
        <f t="shared" si="15"/>
        <v/>
      </c>
    </row>
    <row r="312" spans="1:7" x14ac:dyDescent="0.25">
      <c r="A312" s="20">
        <f t="shared" si="14"/>
        <v>51</v>
      </c>
      <c r="B312" s="11">
        <f t="shared" si="16"/>
        <v>44553</v>
      </c>
      <c r="C312" s="24"/>
      <c r="D312" s="24"/>
      <c r="E312" s="24"/>
      <c r="F312" s="24"/>
      <c r="G312" s="31" t="str">
        <f t="shared" si="15"/>
        <v/>
      </c>
    </row>
    <row r="313" spans="1:7" x14ac:dyDescent="0.25">
      <c r="A313" s="20">
        <f t="shared" si="14"/>
        <v>51</v>
      </c>
      <c r="B313" s="11">
        <f t="shared" si="16"/>
        <v>44554</v>
      </c>
      <c r="C313" s="24"/>
      <c r="D313" s="24"/>
      <c r="E313" s="24"/>
      <c r="F313" s="24"/>
      <c r="G313" s="31" t="str">
        <f t="shared" si="15"/>
        <v/>
      </c>
    </row>
    <row r="314" spans="1:7" x14ac:dyDescent="0.25">
      <c r="A314" s="20">
        <f t="shared" si="14"/>
        <v>51</v>
      </c>
      <c r="B314" s="11">
        <f t="shared" si="16"/>
        <v>44555</v>
      </c>
      <c r="C314" s="24"/>
      <c r="D314" s="24"/>
      <c r="E314" s="24"/>
      <c r="F314" s="24"/>
      <c r="G314" s="31" t="str">
        <f t="shared" si="15"/>
        <v/>
      </c>
    </row>
    <row r="315" spans="1:7" x14ac:dyDescent="0.25">
      <c r="A315" s="20">
        <f t="shared" si="14"/>
        <v>52</v>
      </c>
      <c r="B315" s="11">
        <f t="shared" si="16"/>
        <v>44557</v>
      </c>
      <c r="C315" s="24"/>
      <c r="D315" s="24"/>
      <c r="E315" s="24"/>
      <c r="F315" s="24"/>
      <c r="G315" s="31" t="str">
        <f t="shared" si="15"/>
        <v/>
      </c>
    </row>
    <row r="316" spans="1:7" x14ac:dyDescent="0.25">
      <c r="A316" s="20">
        <f t="shared" si="14"/>
        <v>52</v>
      </c>
      <c r="B316" s="11">
        <f>IF(WEEKDAY(B315,2)=6,B315+2,B315+1)</f>
        <v>44558</v>
      </c>
      <c r="C316" s="24"/>
      <c r="D316" s="24"/>
      <c r="E316" s="24"/>
      <c r="F316" s="24"/>
      <c r="G316" s="31" t="str">
        <f t="shared" si="15"/>
        <v/>
      </c>
    </row>
    <row r="317" spans="1:7" x14ac:dyDescent="0.25">
      <c r="A317" s="20">
        <f t="shared" si="14"/>
        <v>52</v>
      </c>
      <c r="B317" s="11">
        <f t="shared" ref="B317" si="17">IF(WEEKDAY(B316,2)=6,B316+2,B316+1)</f>
        <v>44559</v>
      </c>
      <c r="C317" s="24"/>
      <c r="D317" s="24"/>
      <c r="E317" s="24"/>
      <c r="F317" s="24"/>
      <c r="G317" s="31" t="str">
        <f t="shared" si="15"/>
        <v/>
      </c>
    </row>
    <row r="318" spans="1:7" x14ac:dyDescent="0.25">
      <c r="A318" s="20">
        <f t="shared" si="14"/>
        <v>52</v>
      </c>
      <c r="B318" s="11">
        <f>IF(WEEKDAY(B317,2)=6,B317+2,B317+1)</f>
        <v>44560</v>
      </c>
      <c r="C318" s="24"/>
      <c r="D318" s="24"/>
      <c r="E318" s="24"/>
      <c r="F318" s="24"/>
      <c r="G318" s="31" t="str">
        <f t="shared" si="15"/>
        <v/>
      </c>
    </row>
    <row r="319" spans="1:7" x14ac:dyDescent="0.25">
      <c r="A319" s="21">
        <f t="shared" si="14"/>
        <v>52</v>
      </c>
      <c r="B319" s="12">
        <f>IF(WEEKDAY(B318,2)=6,B318+2,B318+1)</f>
        <v>44561</v>
      </c>
      <c r="C319" s="25"/>
      <c r="D319" s="25"/>
      <c r="E319" s="25"/>
      <c r="F319" s="25"/>
      <c r="G319" s="31" t="str">
        <f t="shared" si="15"/>
        <v/>
      </c>
    </row>
    <row r="320" spans="1:7" x14ac:dyDescent="0.25">
      <c r="B320" s="8"/>
    </row>
  </sheetData>
  <mergeCells count="3">
    <mergeCell ref="A1:F2"/>
    <mergeCell ref="H1:K2"/>
    <mergeCell ref="M1:P2"/>
  </mergeCells>
  <conditionalFormatting sqref="A7:F319">
    <cfRule type="expression" dxfId="2" priority="3">
      <formula>ISEVEN($A7)</formula>
    </cfRule>
  </conditionalFormatting>
  <conditionalFormatting sqref="C7:F319">
    <cfRule type="cellIs" dxfId="1" priority="1" operator="equal">
      <formula>"M"</formula>
    </cfRule>
    <cfRule type="cellIs" dxfId="0" priority="2" operator="equal">
      <formula>"CP"</formula>
    </cfRule>
  </conditionalFormatting>
  <dataValidations count="1">
    <dataValidation type="list" allowBlank="1" showInputMessage="1" showErrorMessage="1" sqref="C7:F319" xr:uid="{9481C16D-9E04-4648-9F01-E338E4764F29}">
      <formula1>"CP,M"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2022</vt:lpstr>
      <vt:lpstr>FERIES</vt:lpstr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</dc:creator>
  <cp:lastModifiedBy>MELANIE</cp:lastModifiedBy>
  <cp:lastPrinted>2021-03-15T13:30:21Z</cp:lastPrinted>
  <dcterms:created xsi:type="dcterms:W3CDTF">2021-03-10T11:27:17Z</dcterms:created>
  <dcterms:modified xsi:type="dcterms:W3CDTF">2022-02-02T12:57:04Z</dcterms:modified>
</cp:coreProperties>
</file>