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codeName="ThisWorkbook"/>
  <mc:AlternateContent xmlns:mc="http://schemas.openxmlformats.org/markup-compatibility/2006">
    <mc:Choice Requires="x15">
      <x15ac:absPath xmlns:x15ac="http://schemas.microsoft.com/office/spreadsheetml/2010/11/ac" url="https://puydufou-my.sharepoint.com/personal/lgiocanti_puydufou_com1/Documents/Bureau/"/>
    </mc:Choice>
  </mc:AlternateContent>
  <xr:revisionPtr revIDLastSave="84" documentId="8_{F177757E-0622-4D58-983D-8B7EA1A5B3AD}" xr6:coauthVersionLast="47" xr6:coauthVersionMax="47" xr10:uidLastSave="{FA936F21-50FD-4E31-8DF8-4B60F57352C2}"/>
  <bookViews>
    <workbookView xWindow="-120" yWindow="-120" windowWidth="29040" windowHeight="15840" xr2:uid="{00000000-000D-0000-FFFF-FFFF00000000}"/>
  </bookViews>
  <sheets>
    <sheet name="FORMULAIRE" sheetId="1" r:id="rId1"/>
    <sheet name="LISTE VEH" sheetId="2" r:id="rId2"/>
    <sheet name="FEUILLE DE TRAVAIL" sheetId="16" r:id="rId3"/>
  </sheets>
  <definedNames>
    <definedName name="_xlnm._FilterDatabase" localSheetId="0" hidden="1">FORMULAIRE!$H$9:$K$9</definedName>
    <definedName name="_xlnm._FilterDatabase" localSheetId="1" hidden="1">'LISTE VEH'!$A$4:$Z$4</definedName>
    <definedName name="ENTRETIEN">FORMULAIRE!$H$10:$K$10</definedName>
    <definedName name="IMMAT">FORMULAIRE!$F$3</definedName>
    <definedName name="IMMATRICULATION">'LISTE VEH'!$A:$A</definedName>
    <definedName name="LISTEVEH" localSheetId="1">Tableau1[#All]</definedName>
    <definedName name="RECH_SERV">FORMULAIRE!$B$3</definedName>
    <definedName name="SERV">FORMULAIRE!$D$3</definedName>
    <definedName name="SERVICE">Tableau4[SERVICE]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6" l="1" a="1"/>
  <c r="C2" i="16" s="1"/>
  <c r="N3" i="1"/>
  <c r="K3" i="1"/>
  <c r="C28" i="1" s="1" a="1"/>
  <c r="C28" i="1" s="1"/>
  <c r="J3" i="1"/>
  <c r="H10" i="1" a="1"/>
  <c r="H10" i="1" s="1"/>
  <c r="C29" i="1" l="1" a="1"/>
  <c r="C29" i="1" s="1"/>
  <c r="C30" i="1" a="1"/>
  <c r="C30" i="1" s="1"/>
  <c r="C24" i="1" a="1"/>
  <c r="C24" i="1" s="1"/>
  <c r="C20" i="1" a="1"/>
  <c r="C20" i="1" s="1"/>
  <c r="C23" i="1" a="1"/>
  <c r="C23" i="1" s="1"/>
  <c r="C26" i="1" a="1"/>
  <c r="C26" i="1" s="1"/>
  <c r="C32" i="1" a="1"/>
  <c r="C32" i="1" s="1"/>
  <c r="C33" i="1" a="1"/>
  <c r="C33" i="1" s="1"/>
  <c r="C21" i="1" a="1"/>
  <c r="C21" i="1" s="1"/>
  <c r="C27" i="1" a="1"/>
  <c r="C27" i="1" s="1"/>
  <c r="K10" i="1" l="1" a="1"/>
  <c r="K10" i="1" s="1"/>
  <c r="J10" i="1" a="1"/>
  <c r="J10" i="1" s="1"/>
  <c r="I10" i="1" a="1"/>
  <c r="I10" i="1" s="1"/>
  <c r="P280" i="2"/>
  <c r="S280" i="2"/>
  <c r="N25" i="1" l="1" a="1"/>
  <c r="N25" i="1" s="1"/>
  <c r="M25" i="1" a="1"/>
  <c r="M25" i="1" s="1"/>
  <c r="O10" i="1" a="1"/>
  <c r="O10" i="1" s="1"/>
  <c r="N10" i="1" a="1"/>
  <c r="N10" i="1" s="1"/>
  <c r="M10" i="1" a="1"/>
  <c r="M10" i="1" s="1"/>
  <c r="F38" i="1"/>
  <c r="F37" i="1"/>
  <c r="F35" i="1"/>
  <c r="F34" i="1"/>
  <c r="F33" i="1"/>
  <c r="F31" i="1"/>
  <c r="F30" i="1"/>
  <c r="F29" i="1"/>
  <c r="F28" i="1"/>
  <c r="F25" i="1"/>
  <c r="F24" i="1"/>
  <c r="F21" i="1"/>
  <c r="F20" i="1"/>
  <c r="F18" i="1"/>
  <c r="F17" i="1"/>
  <c r="C16" i="1"/>
  <c r="C15" i="1"/>
  <c r="C14" i="1"/>
  <c r="C12" i="1"/>
  <c r="C11" i="1"/>
  <c r="C10" i="1"/>
  <c r="C9" i="1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F12" i="1" l="1"/>
  <c r="F9" i="1"/>
  <c r="F10" i="1"/>
  <c r="F11" i="1"/>
  <c r="C3" i="2" l="1"/>
  <c r="F26" i="1" l="1"/>
  <c r="F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tc={C4CD577B-50C2-4E58-AF8F-3CBDE931309C}</author>
    <author>tc={51A9D478-8534-4481-9EE0-25AEE582F0DB}</author>
  </authors>
  <commentList>
    <comment ref="A103" authorId="0" shapeId="0" xr:uid="{C4CD577B-50C2-4E58-AF8F-3CBDE931309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7388-PS-93 sur CG</t>
      </text>
    </comment>
    <comment ref="A115" authorId="1" shapeId="0" xr:uid="{51A9D478-8534-4481-9EE0-25AEE582F0D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714-MK-18 sur CG</t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<sst xmlns="http://schemas.openxmlformats.org/spreadsheetml/2006/main" count="117" uniqueCount="89">
  <si>
    <t>Immatriculation</t>
  </si>
  <si>
    <t>MARQUE</t>
  </si>
  <si>
    <t>Modèle</t>
  </si>
  <si>
    <t>Propriétaire</t>
  </si>
  <si>
    <t>Identité véhicule</t>
  </si>
  <si>
    <t>Carburant</t>
  </si>
  <si>
    <t>Année</t>
  </si>
  <si>
    <t>Réf pneus</t>
  </si>
  <si>
    <t>Marque</t>
  </si>
  <si>
    <t>Informations techniques</t>
  </si>
  <si>
    <t>Date acquisition</t>
  </si>
  <si>
    <t>KM actuel</t>
  </si>
  <si>
    <t>Fournisseur</t>
  </si>
  <si>
    <t>Prix HT</t>
  </si>
  <si>
    <t>Date</t>
  </si>
  <si>
    <t>Désignation</t>
  </si>
  <si>
    <t>Service</t>
  </si>
  <si>
    <t>Mis à jour le</t>
  </si>
  <si>
    <t>Prochain CT</t>
  </si>
  <si>
    <t>Km actuel</t>
  </si>
  <si>
    <t>Affectation</t>
  </si>
  <si>
    <t>Réf filtre huile</t>
  </si>
  <si>
    <t>Réf filtre gasoil</t>
  </si>
  <si>
    <t>Réf filtre air</t>
  </si>
  <si>
    <t>Réf filtre habitacle</t>
  </si>
  <si>
    <t>Qualité huile</t>
  </si>
  <si>
    <t>Qté avec filtre</t>
  </si>
  <si>
    <t>KILOMÉTRAGE</t>
  </si>
  <si>
    <t>Dernier CT</t>
  </si>
  <si>
    <t>CT dépassée ?</t>
  </si>
  <si>
    <t>Aujourd'hui :</t>
  </si>
  <si>
    <t>CONTRÔLE TECHNIQUE</t>
  </si>
  <si>
    <t>ENTRETIENS</t>
  </si>
  <si>
    <t>Problème / Panne</t>
  </si>
  <si>
    <t>Tavaux effectués</t>
  </si>
  <si>
    <t>Achats</t>
  </si>
  <si>
    <t>Coût entretien</t>
  </si>
  <si>
    <t>Suivi KM Commerciaux</t>
  </si>
  <si>
    <t>Début CTT</t>
  </si>
  <si>
    <t>Fin CTT</t>
  </si>
  <si>
    <t>Km initial</t>
  </si>
  <si>
    <t>Km inclus/an</t>
  </si>
  <si>
    <t>Total Km effectués</t>
  </si>
  <si>
    <t>KM inclus restants</t>
  </si>
  <si>
    <t>Prises en charge</t>
  </si>
  <si>
    <t>Date début location</t>
  </si>
  <si>
    <t>Date fin location</t>
  </si>
  <si>
    <t>LOCATION</t>
  </si>
  <si>
    <t>Fournitures utilisés</t>
  </si>
  <si>
    <t>Fourniture utilisé</t>
  </si>
  <si>
    <t>Prochaine vidange</t>
  </si>
  <si>
    <t>Dernière vidange</t>
  </si>
  <si>
    <t>CONTRÔLE TECHNIQUE COMPLÉMENTAIRE</t>
  </si>
  <si>
    <t>Dernier CTC</t>
  </si>
  <si>
    <t>Prochain CTC</t>
  </si>
  <si>
    <t>CTC dépassé ?</t>
  </si>
  <si>
    <t>CT dépassé ?</t>
  </si>
  <si>
    <t>CTC dépassée ?</t>
  </si>
  <si>
    <t>GOLFETTES</t>
  </si>
  <si>
    <t>N° Carte</t>
  </si>
  <si>
    <t>SERVICE</t>
  </si>
  <si>
    <t>RESULTAT RECHERCHE PAR SERVICE</t>
  </si>
  <si>
    <t>Saisissez l'immatriculation ou                                recherchez-en une en sélectionnant un service</t>
  </si>
  <si>
    <t>RECHERCHER UN VÉHICULE</t>
  </si>
  <si>
    <t>AA-111-AA</t>
  </si>
  <si>
    <t>AA-222-AA</t>
  </si>
  <si>
    <t>AA-333-AA</t>
  </si>
  <si>
    <t>AA-444-AA</t>
  </si>
  <si>
    <t>AA-555-AA</t>
  </si>
  <si>
    <t>AA-111-BB</t>
  </si>
  <si>
    <t>AA-222-BB</t>
  </si>
  <si>
    <t>AA-333-BB</t>
  </si>
  <si>
    <t>AA-444-BB</t>
  </si>
  <si>
    <t>AA-555-BB</t>
  </si>
  <si>
    <t>AA-111-CC</t>
  </si>
  <si>
    <t>AA-222-CC</t>
  </si>
  <si>
    <t>AA-333-CC</t>
  </si>
  <si>
    <t>AA-444-CC</t>
  </si>
  <si>
    <t>AA-555-CC</t>
  </si>
  <si>
    <t>AA-111-DD</t>
  </si>
  <si>
    <t>AA-222-DD</t>
  </si>
  <si>
    <t>AA-333-DD</t>
  </si>
  <si>
    <t>AA-444-DD</t>
  </si>
  <si>
    <t>AA-555-DD</t>
  </si>
  <si>
    <t>AA-111-EE</t>
  </si>
  <si>
    <t>AA-222-EE</t>
  </si>
  <si>
    <t>AA-333-EE</t>
  </si>
  <si>
    <t>AA-444-EE</t>
  </si>
  <si>
    <t>AA-555-EE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</si>
</sst>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9"/>
      <color theme="0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Bahnschrift"/>
      <family val="2"/>
    </font>
    <font>
      <i/>
      <sz val="11"/>
      <color theme="0" tint="-0.499984740745262"/>
      <name val="Calibri"/>
      <family val="2"/>
      <scheme val="minor"/>
    </font>
    <font>
      <i/>
      <sz val="10"/>
      <color theme="0" tint="-0.499984740745262"/>
      <name val="Bahnschrift"/>
      <family val="2"/>
    </font>
    <font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b/>
      <sz val="17"/>
      <color rgb="FFC00000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0" tint="-0.34998626667073579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" fillId="0" borderId="1" applyAlignment="0">
      <alignment horizontal="center" vertical="center"/>
    </xf>
    <xf numFmtId="0" fontId="5" fillId="2" borderId="1"/>
    <xf numFmtId="0" fontId="1" fillId="3" borderId="1"/>
  </cellStyleXfs>
  <cellXfs count="114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3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14" fontId="3" fillId="0" borderId="2" xfId="0" applyNumberFormat="1" applyFont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3" fillId="0" borderId="2" xfId="0" applyNumberFormat="1" applyFont="1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14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14" fontId="2" fillId="0" borderId="0" xfId="0" applyNumberFormat="1" applyFont="1" applyBorder="1" applyAlignment="1" applyProtection="1">
      <alignment horizont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164" fontId="0" fillId="0" borderId="0" xfId="1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0" fillId="0" borderId="0" xfId="0" applyNumberFormat="1" applyAlignment="1" applyProtection="1">
      <alignment horizontal="left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0" fontId="0" fillId="0" borderId="0" xfId="0" applyNumberFormat="1" applyAlignment="1" applyProtection="1">
      <alignment horizontal="left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1" applyNumberFormat="1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164" fontId="0" fillId="0" borderId="0" xfId="1" applyNumberFormat="1" applyFont="1" applyAlignment="1" applyProtection="1">
      <alignment horizontal="left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164" fontId="6" fillId="0" borderId="0" xfId="0" applyNumberFormat="1" applyFont="1" applyBorder="1" applyAlignment="1" applyProtection="1">
      <alignment horizontal="center" vertical="center"/>
      <protection locked="0"/>
    </xf>
    <xf numFmtId="164" fontId="2" fillId="0" borderId="0" xfId="1" applyNumberFormat="1" applyFon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left" vertical="center"/>
      <protection locked="0"/>
    </xf>
    <xf numFmtId="0" fontId="0" fillId="0" borderId="2" xfId="0" applyNumberFormat="1" applyBorder="1" applyAlignment="1" applyProtection="1">
      <alignment horizontal="left" vertical="center"/>
      <protection locked="0"/>
    </xf>
    <xf numFmtId="0" fontId="0" fillId="0" borderId="0" xfId="0" applyNumberFormat="1" applyAlignment="1" applyProtection="1">
      <alignment horizontal="left" vertical="center"/>
    </xf>
    <xf numFmtId="0" fontId="8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164" fontId="0" fillId="0" borderId="0" xfId="1" applyNumberFormat="1" applyFont="1" applyBorder="1" applyAlignment="1" applyProtection="1">
      <alignment horizontal="left" vertical="center"/>
    </xf>
    <xf numFmtId="0" fontId="8" fillId="0" borderId="0" xfId="0" applyFont="1" applyBorder="1" applyProtection="1">
      <protection locked="0"/>
    </xf>
    <xf numFmtId="14" fontId="8" fillId="0" borderId="0" xfId="0" applyNumberFormat="1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14" fontId="9" fillId="0" borderId="0" xfId="0" applyNumberFormat="1" applyFont="1" applyBorder="1" applyProtection="1"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/>
      <protection locked="0"/>
    </xf>
    <xf numFmtId="0" fontId="8" fillId="0" borderId="0" xfId="0" applyNumberFormat="1" applyFont="1" applyBorder="1" applyAlignment="1" applyProtection="1">
      <alignment horizontal="left" vertical="center"/>
      <protection locked="0"/>
    </xf>
    <xf numFmtId="14" fontId="8" fillId="0" borderId="0" xfId="0" applyNumberFormat="1" applyFon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left" vertical="center"/>
    </xf>
    <xf numFmtId="0" fontId="0" fillId="0" borderId="0" xfId="0" applyBorder="1" applyAlignment="1" applyProtection="1">
      <alignment horizontal="left"/>
      <protection locked="0"/>
    </xf>
    <xf numFmtId="14" fontId="3" fillId="0" borderId="0" xfId="0" applyNumberFormat="1" applyFont="1" applyBorder="1" applyProtection="1">
      <protection locked="0"/>
    </xf>
    <xf numFmtId="0" fontId="0" fillId="0" borderId="0" xfId="0" applyNumberFormat="1" applyBorder="1" applyAlignment="1" applyProtection="1">
      <alignment horizontal="left" vertical="center"/>
      <protection locked="0"/>
    </xf>
    <xf numFmtId="14" fontId="0" fillId="0" borderId="0" xfId="0" applyNumberFormat="1" applyProtection="1"/>
    <xf numFmtId="0" fontId="0" fillId="0" borderId="0" xfId="0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14" fontId="2" fillId="0" borderId="0" xfId="0" applyNumberFormat="1" applyFont="1" applyAlignment="1" applyProtection="1">
      <alignment horizontal="left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 vertical="center"/>
      <protection locked="0"/>
    </xf>
    <xf numFmtId="14" fontId="0" fillId="0" borderId="0" xfId="0" applyNumberFormat="1" applyAlignment="1" applyProtection="1">
      <alignment horizontal="left" vertical="center"/>
    </xf>
    <xf numFmtId="0" fontId="7" fillId="5" borderId="6" xfId="0" applyFont="1" applyFill="1" applyBorder="1" applyAlignment="1" applyProtection="1">
      <alignment horizontal="center" vertical="center"/>
      <protection locked="0"/>
    </xf>
    <xf numFmtId="1" fontId="0" fillId="0" borderId="0" xfId="0" applyNumberFormat="1" applyAlignment="1">
      <alignment horizontal="left"/>
    </xf>
    <xf numFmtId="0" fontId="0" fillId="0" borderId="0" xfId="0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11" fillId="0" borderId="0" xfId="0" applyFont="1" applyBorder="1" applyAlignment="1" applyProtection="1">
      <alignment horizontal="right" vertical="center" wrapText="1"/>
      <protection locked="0"/>
    </xf>
    <xf numFmtId="0" fontId="11" fillId="0" borderId="19" xfId="0" applyFont="1" applyBorder="1" applyAlignment="1" applyProtection="1">
      <alignment horizontal="right" vertical="center" wrapText="1"/>
      <protection locked="0"/>
    </xf>
    <xf numFmtId="0" fontId="0" fillId="0" borderId="19" xfId="0" applyBorder="1" applyProtection="1">
      <protection locked="0"/>
    </xf>
    <xf numFmtId="0" fontId="10" fillId="0" borderId="0" xfId="0" applyFont="1" applyAlignme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horizontal="left"/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1" fontId="13" fillId="4" borderId="7" xfId="0" applyNumberFormat="1" applyFont="1" applyFill="1" applyBorder="1" applyAlignment="1" applyProtection="1">
      <alignment horizontal="center" vertical="center"/>
      <protection locked="0"/>
    </xf>
    <xf numFmtId="1" fontId="13" fillId="4" borderId="8" xfId="0" applyNumberFormat="1" applyFont="1" applyFill="1" applyBorder="1" applyAlignment="1" applyProtection="1">
      <alignment horizontal="center" vertical="center"/>
      <protection locked="0"/>
    </xf>
    <xf numFmtId="1" fontId="13" fillId="4" borderId="9" xfId="0" applyNumberFormat="1" applyFont="1" applyFill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right" vertical="center" wrapText="1"/>
      <protection locked="0"/>
    </xf>
    <xf numFmtId="0" fontId="14" fillId="0" borderId="14" xfId="0" applyFont="1" applyBorder="1" applyAlignment="1" applyProtection="1">
      <alignment horizontal="right" vertical="center" wrapText="1"/>
      <protection locked="0"/>
    </xf>
    <xf numFmtId="0" fontId="15" fillId="0" borderId="18" xfId="0" applyFont="1" applyBorder="1" applyAlignment="1" applyProtection="1">
      <alignment horizontal="center" vertical="center"/>
      <protection locked="0"/>
    </xf>
    <xf numFmtId="0" fontId="15" fillId="0" borderId="0" xfId="0" applyFont="1" applyBorder="1" applyAlignment="1" applyProtection="1">
      <alignment horizontal="center" vertical="center"/>
      <protection locked="0"/>
    </xf>
    <xf numFmtId="1" fontId="13" fillId="4" borderId="12" xfId="0" applyNumberFormat="1" applyFont="1" applyFill="1" applyBorder="1" applyAlignment="1" applyProtection="1">
      <alignment horizontal="center" vertical="center"/>
      <protection locked="0"/>
    </xf>
    <xf numFmtId="1" fontId="13" fillId="4" borderId="19" xfId="0" applyNumberFormat="1" applyFont="1" applyFill="1" applyBorder="1" applyAlignment="1" applyProtection="1">
      <alignment horizontal="center" vertical="center"/>
      <protection locked="0"/>
    </xf>
    <xf numFmtId="1" fontId="13" fillId="4" borderId="13" xfId="0" applyNumberFormat="1" applyFont="1" applyFill="1" applyBorder="1" applyAlignment="1" applyProtection="1">
      <alignment horizontal="center" vertical="center"/>
      <protection locked="0"/>
    </xf>
    <xf numFmtId="1" fontId="13" fillId="4" borderId="10" xfId="0" applyNumberFormat="1" applyFont="1" applyFill="1" applyBorder="1" applyAlignment="1" applyProtection="1">
      <alignment horizontal="center" vertical="center"/>
      <protection locked="0"/>
    </xf>
    <xf numFmtId="1" fontId="13" fillId="4" borderId="0" xfId="0" applyNumberFormat="1" applyFont="1" applyFill="1" applyBorder="1" applyAlignment="1" applyProtection="1">
      <alignment horizontal="center" vertical="center"/>
      <protection locked="0"/>
    </xf>
    <xf numFmtId="1" fontId="13" fillId="4" borderId="14" xfId="0" applyNumberFormat="1" applyFont="1" applyFill="1" applyBorder="1" applyAlignment="1" applyProtection="1">
      <alignment horizontal="center" vertical="center"/>
      <protection locked="0"/>
    </xf>
    <xf numFmtId="1" fontId="13" fillId="4" borderId="15" xfId="0" applyNumberFormat="1" applyFont="1" applyFill="1" applyBorder="1" applyAlignment="1" applyProtection="1">
      <alignment horizontal="center" vertical="center"/>
      <protection locked="0"/>
    </xf>
    <xf numFmtId="1" fontId="13" fillId="4" borderId="17" xfId="0" applyNumberFormat="1" applyFont="1" applyFill="1" applyBorder="1" applyAlignment="1" applyProtection="1">
      <alignment horizontal="center" vertical="center"/>
      <protection locked="0"/>
    </xf>
    <xf numFmtId="1" fontId="13" fillId="4" borderId="16" xfId="0" applyNumberFormat="1" applyFont="1" applyFill="1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13" fillId="4" borderId="7" xfId="0" applyNumberFormat="1" applyFont="1" applyFill="1" applyBorder="1" applyAlignment="1" applyProtection="1">
      <alignment horizontal="center" vertical="center"/>
      <protection locked="0"/>
    </xf>
    <xf numFmtId="0" fontId="13" fillId="4" borderId="8" xfId="0" applyNumberFormat="1" applyFont="1" applyFill="1" applyBorder="1" applyAlignment="1" applyProtection="1">
      <alignment horizontal="center" vertical="center"/>
      <protection locked="0"/>
    </xf>
    <xf numFmtId="0" fontId="13" fillId="4" borderId="9" xfId="0" applyNumberFormat="1" applyFont="1" applyFill="1" applyBorder="1" applyAlignment="1" applyProtection="1">
      <alignment horizontal="center" vertical="center"/>
      <protection locked="0"/>
    </xf>
    <xf numFmtId="1" fontId="0" fillId="4" borderId="7" xfId="0" applyNumberFormat="1" applyFont="1" applyFill="1" applyBorder="1" applyAlignment="1" applyProtection="1">
      <alignment horizontal="center" vertical="center"/>
      <protection locked="0"/>
    </xf>
    <xf numFmtId="1" fontId="0" fillId="4" borderId="8" xfId="0" applyNumberFormat="1" applyFont="1" applyFill="1" applyBorder="1" applyAlignment="1" applyProtection="1">
      <alignment horizontal="center" vertical="center"/>
      <protection locked="0"/>
    </xf>
    <xf numFmtId="1" fontId="0" fillId="4" borderId="9" xfId="0" applyNumberFormat="1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/>
      <protection locked="0"/>
    </xf>
    <xf numFmtId="0" fontId="7" fillId="5" borderId="3" xfId="0" applyFont="1" applyFill="1" applyBorder="1" applyAlignment="1" applyProtection="1">
      <alignment horizontal="center" vertical="center"/>
      <protection locked="0"/>
    </xf>
    <xf numFmtId="0" fontId="7" fillId="5" borderId="4" xfId="0" applyFont="1" applyFill="1" applyBorder="1" applyAlignment="1" applyProtection="1">
      <alignment horizontal="center" vertical="center"/>
      <protection locked="0"/>
    </xf>
    <xf numFmtId="14" fontId="7" fillId="5" borderId="3" xfId="0" applyNumberFormat="1" applyFont="1" applyFill="1" applyBorder="1" applyAlignment="1" applyProtection="1">
      <alignment horizontal="center" vertical="center"/>
      <protection locked="0"/>
    </xf>
    <xf numFmtId="14" fontId="7" fillId="5" borderId="5" xfId="0" applyNumberFormat="1" applyFont="1" applyFill="1" applyBorder="1" applyAlignment="1" applyProtection="1">
      <alignment horizontal="center" vertical="center"/>
      <protection locked="0"/>
    </xf>
    <xf numFmtId="14" fontId="7" fillId="5" borderId="4" xfId="0" applyNumberFormat="1" applyFont="1" applyFill="1" applyBorder="1" applyAlignment="1" applyProtection="1">
      <alignment horizontal="center" vertical="center"/>
      <protection locked="0"/>
    </xf>
    <xf numFmtId="0" fontId="7" fillId="5" borderId="6" xfId="0" applyFont="1" applyFill="1" applyBorder="1" applyAlignment="1" applyProtection="1">
      <alignment horizontal="center" vertical="center"/>
      <protection locked="0"/>
    </xf>
    <xf numFmtId="0" fontId="7" fillId="5" borderId="0" xfId="0" applyFont="1" applyFill="1" applyBorder="1" applyAlignment="1" applyProtection="1">
      <alignment horizontal="center" vertical="center"/>
      <protection locked="0"/>
    </xf>
  </cellXfs>
  <cellStyles count="5">
    <cellStyle name="Monétaire" xfId="1" builtinId="4"/>
    <cellStyle name="Normal" xfId="0" builtinId="0"/>
    <cellStyle name="Style 2" xfId="3" xr:uid="{751AB391-C77B-408E-8C87-A4F802F5AFEB}"/>
    <cellStyle name="Style 3" xfId="2" xr:uid="{446AC2F0-AC7F-4D3E-979A-1CF7A5C16018}"/>
    <cellStyle name="Style 4" xfId="4" xr:uid="{DE39392B-ADD6-4896-AA92-0F7741928F26}"/>
  </cellStyles>
  <dxfs count="34">
    <dxf>
      <font>
        <color theme="0"/>
      </font>
      <fill>
        <patternFill>
          <bgColor rgb="FFC51718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1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1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C51718"/>
      <color rgb="FFFF7C80"/>
      <color rgb="FFFF5050"/>
      <color rgb="FFFF8181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0</xdr:rowOff>
    </xdr:from>
    <xdr:to>
      <xdr:col>0</xdr:col>
      <xdr:colOff>602908</xdr:colOff>
      <xdr:row>3</xdr:row>
      <xdr:rowOff>85725</xdr:rowOff>
    </xdr:to>
    <xdr:pic>
      <xdr:nvPicPr>
        <xdr:cNvPr id="4" name="Image 3" descr="Symbole de stationnement de voiture">
          <a:extLst>
            <a:ext uri="{FF2B5EF4-FFF2-40B4-BE49-F238E27FC236}">
              <a16:creationId xmlns:a16="http://schemas.microsoft.com/office/drawing/2014/main" id="{2E9ABC67-DEE4-4554-AF2D-6AB72A4B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0"/>
          <a:ext cx="574333" cy="542925"/>
        </a:xfrm>
        <a:prstGeom prst="rect">
          <a:avLst/>
        </a:prstGeom>
        <a:solidFill>
          <a:srgbClr val="C00000"/>
        </a:solidFill>
      </xdr:spPr>
    </xdr:pic>
    <xdr:clientData/>
  </xdr:twoCellAnchor>
  <xdr:oneCellAnchor>
    <xdr:from>
      <xdr:col>0</xdr:col>
      <xdr:colOff>1</xdr:colOff>
      <xdr:row>3</xdr:row>
      <xdr:rowOff>95251</xdr:rowOff>
    </xdr:from>
    <xdr:ext cx="625976" cy="290512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E664AF48-E934-4221-98DF-E23FC5BD4368}"/>
            </a:ext>
          </a:extLst>
        </xdr:cNvPr>
        <xdr:cNvSpPr/>
      </xdr:nvSpPr>
      <xdr:spPr>
        <a:xfrm rot="16200000">
          <a:off x="-1139574" y="1692026"/>
          <a:ext cx="2905125" cy="62597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40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Le Grand Regular" panose="00000500000000000000" pitchFamily="50" charset="0"/>
            </a:rPr>
            <a:t>s</a:t>
          </a:r>
          <a:r>
            <a:rPr lang="fr-FR" sz="4000" b="0" cap="none" spc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Le Grand Regular" panose="00000500000000000000" pitchFamily="50" charset="0"/>
            </a:rPr>
            <a:t>u</a:t>
          </a:r>
          <a:r>
            <a:rPr lang="fr-FR" sz="4000" b="0" cap="none" spc="0">
              <a:ln w="0"/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Le Grand Regular" panose="00000500000000000000" pitchFamily="50" charset="0"/>
            </a:rPr>
            <a:t>ivi véhicules</a:t>
          </a:r>
          <a:r>
            <a:rPr lang="fr-FR" sz="4000" b="0" cap="none" spc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Le Grand Regular" panose="00000500000000000000" pitchFamily="50" charset="0"/>
            </a:rPr>
            <a:t>.</a:t>
          </a:r>
          <a:endParaRPr lang="fr-FR" sz="4000" b="0" cap="none" spc="0">
            <a:ln w="0"/>
            <a:solidFill>
              <a:srgbClr val="C00000"/>
            </a:solidFill>
            <a:effectLst/>
            <a:latin typeface="Le Grand Regular" panose="00000500000000000000" pitchFamily="50" charset="0"/>
          </a:endParaRPr>
        </a:p>
      </xdr:txBody>
    </xdr:sp>
    <xdr:clientData/>
  </xdr:oneCellAnchor>
  <xdr:twoCellAnchor>
    <xdr:from>
      <xdr:col>1</xdr:col>
      <xdr:colOff>0</xdr:colOff>
      <xdr:row>0</xdr:row>
      <xdr:rowOff>0</xdr:rowOff>
    </xdr:from>
    <xdr:to>
      <xdr:col>8</xdr:col>
      <xdr:colOff>28575</xdr:colOff>
      <xdr:row>5</xdr:row>
      <xdr:rowOff>47625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EA7C0F2A-AC8D-42A1-BEB6-6B12D91167B0}"/>
            </a:ext>
          </a:extLst>
        </xdr:cNvPr>
        <xdr:cNvSpPr/>
      </xdr:nvSpPr>
      <xdr:spPr>
        <a:xfrm>
          <a:off x="609600" y="0"/>
          <a:ext cx="619125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Laura GIOCANTI" id="{88340465-EB3A-43B4-9E95-D7F01410548C}" userId="S::lgiocanti@puydufou.com::e885cdd8-5c88-48a6-b454-1c61c245feaf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C15C86-A25C-4AA2-9929-4B275389B6F2}" name="Tableau1" displayName="Tableau1" ref="A4:AC280" totalsRowShown="0" headerRowDxfId="33" dataDxfId="32">
  <autoFilter ref="A4:AC280" xr:uid="{30C15C86-A25C-4AA2-9929-4B275389B6F2}"/>
  <sortState xmlns:xlrd2="http://schemas.microsoft.com/office/spreadsheetml/2017/richdata2" ref="A5:AC280">
    <sortCondition ref="A4:A280"/>
  </sortState>
  <tableColumns count="29">
    <tableColumn id="1" xr3:uid="{5A8B3069-4F0C-4D9E-8AB3-049D641C5DDA}" name="Immatriculation" dataDxfId="31"/>
    <tableColumn id="2" xr3:uid="{BEBD38CD-09BB-4060-9432-DCC943559227}" name="MARQUE" dataDxfId="30"/>
    <tableColumn id="3" xr3:uid="{268C8ECB-1661-437E-B30B-200591C1AEC8}" name="Modèle" dataDxfId="29"/>
    <tableColumn id="4" xr3:uid="{099727E7-4216-4D22-9AC5-609F6432C1FD}" name="Année" dataDxfId="28"/>
    <tableColumn id="5" xr3:uid="{E357E88F-2B62-445B-9C7B-60FBCCBBA301}" name="Carburant" dataDxfId="27"/>
    <tableColumn id="6" xr3:uid="{44BC4BED-5C85-47DA-BA7C-A1D015C7DB47}" name="Propriétaire" dataDxfId="26"/>
    <tableColumn id="7" xr3:uid="{19B753FF-80F0-4C6B-80D7-D2F5A6E60A16}" name="Service" dataDxfId="25"/>
    <tableColumn id="8" xr3:uid="{F98EC2AF-11B2-4FC9-B61F-F7E0F584AA5B}" name="Affectation" dataDxfId="24"/>
    <tableColumn id="9" xr3:uid="{2D7379CA-9BD1-4DC2-BA14-5B97C42A0620}" name="Date acquisition" dataDxfId="23"/>
    <tableColumn id="23" xr3:uid="{32C5CBE4-BB5A-43AC-B313-9FF0DA89E702}" name="Date début location" dataDxfId="22"/>
    <tableColumn id="20" xr3:uid="{99A78F21-1BE8-414D-AAE9-EB41BFEC0C90}" name="Date fin location" dataDxfId="21"/>
    <tableColumn id="10" xr3:uid="{E506DE8D-A0B8-430E-B5BA-7A3ECA279BA3}" name="Km actuel" dataDxfId="20"/>
    <tableColumn id="11" xr3:uid="{50F931BA-3A8C-4B53-AB84-75B6CE9B6853}" name="Mis à jour le" dataDxfId="19"/>
    <tableColumn id="12" xr3:uid="{B8CA5A4F-7F4A-49E5-A634-FF08251D6879}" name="Dernier CT" dataDxfId="18"/>
    <tableColumn id="21" xr3:uid="{0ADD07FA-C4ED-4C5F-83D8-E62C4978B236}" name="Prochain CT" dataDxfId="17"/>
    <tableColumn id="22" xr3:uid="{28794557-75B5-4B2B-9C48-E60E44263BDC}" name="CT dépassé ?" dataDxfId="16">
      <calculatedColumnFormula>IF(ISBLANK(Tableau1[[#This Row],[Prochain CT]]),"",IF(Tableau1[[#This Row],[Prochain CT]]&lt;$C$3,"Oui",""))</calculatedColumnFormula>
    </tableColumn>
    <tableColumn id="28" xr3:uid="{5160D50A-7D66-4CF5-A361-789680E8AAFA}" name="Dernier CTC" dataDxfId="15"/>
    <tableColumn id="27" xr3:uid="{280F3DA2-9FC5-43C3-A964-41BF1627C06E}" name="Prochain CTC" dataDxfId="14"/>
    <tableColumn id="26" xr3:uid="{AB8ABEDA-F48E-4C95-8968-10883D50FD2A}" name="CTC dépassé ?" dataDxfId="13">
      <calculatedColumnFormula>IF(ISBLANK(Tableau1[[#This Row],[Prochain CTC]]),"",IF(Tableau1[[#This Row],[Prochain CTC]]&lt;$C$3,"Oui",""))</calculatedColumnFormula>
    </tableColumn>
    <tableColumn id="13" xr3:uid="{59D7D99C-50BD-4D77-B123-B8921BBFCD30}" name="Réf pneus" dataDxfId="12"/>
    <tableColumn id="14" xr3:uid="{34DEF26B-CD0E-44B9-97AB-E8C39C382989}" name="Réf filtre gasoil" dataDxfId="11"/>
    <tableColumn id="15" xr3:uid="{342197AD-E8BA-43F5-9C1D-67F1497D77EC}" name="Réf filtre air" dataDxfId="10"/>
    <tableColumn id="16" xr3:uid="{9D749F7F-DE80-4700-B7E4-2AC56FFDA0DC}" name="Réf filtre habitacle" dataDxfId="9"/>
    <tableColumn id="17" xr3:uid="{FB14A56E-4DC1-4E95-AB87-292DC5D5072D}" name="Réf filtre huile" dataDxfId="8"/>
    <tableColumn id="18" xr3:uid="{9B24E2D4-A214-44F9-B2B0-7F0DAD1DF461}" name="Qualité huile" dataDxfId="7"/>
    <tableColumn id="19" xr3:uid="{0252FC21-16F2-4542-89ED-D0BDD134B929}" name="Qté avec filtre" dataDxfId="6"/>
    <tableColumn id="25" xr3:uid="{FC9ECBB5-6218-4E9A-A395-0664D193C33E}" name="Dernière vidange" dataDxfId="5"/>
    <tableColumn id="24" xr3:uid="{F963F0F9-8B64-4D96-8D81-6ECF46977326}" name="Prochaine vidange" dataDxfId="4"/>
    <tableColumn id="29" xr3:uid="{5E6B6C47-04D5-4BB3-B833-BC98404CB9D1}" name="N° Carte" dataDxfId="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AA6ACA-F349-4E48-B579-6E8D04BD2479}" name="Tableau4" displayName="Tableau4" ref="A1:A21" totalsRowShown="0">
  <autoFilter ref="A1:A21" xr:uid="{F5AA6ACA-F349-4E48-B579-6E8D04BD2479}"/>
  <tableColumns count="1">
    <tableColumn id="1" xr3:uid="{6AB72AA8-FECC-423B-92EA-D2E344280BC5}" name="SERVI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03" dT="2022-01-28T10:58:32.81" personId="{88340465-EB3A-43B4-9E95-D7F01410548C}" id="{C4CD577B-50C2-4E58-AF8F-3CBDE931309C}">
    <text>7388-PS-93 sur CG</text>
  </threadedComment>
  <threadedComment ref="A115" dT="2022-01-28T10:59:13.79" personId="{88340465-EB3A-43B4-9E95-D7F01410548C}" id="{51A9D478-8534-4481-9EE0-25AEE582F0DB}">
    <text>714-MK-18 sur CG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Q286"/>
  <sheetViews>
    <sheetView showGridLines="0" tabSelected="1" zoomScaleNormal="100" workbookViewId="0">
      <selection activeCell="H34" sqref="H34"/>
    </sheetView>
  </sheetViews>
  <sheetFormatPr baseColWidth="10" defaultColWidth="9.140625" defaultRowHeight="15" x14ac:dyDescent="0.25"/>
  <cols>
    <col min="1" max="1" width="9.140625" style="1"/>
    <col min="2" max="2" width="18.5703125" style="1" customWidth="1"/>
    <col min="3" max="3" width="22.140625" style="11" bestFit="1" customWidth="1"/>
    <col min="4" max="4" width="5.7109375" style="1" customWidth="1"/>
    <col min="5" max="5" width="18.85546875" style="1" customWidth="1"/>
    <col min="6" max="6" width="10.7109375" style="11" bestFit="1" customWidth="1"/>
    <col min="7" max="7" width="5.7109375" style="1" customWidth="1"/>
    <col min="8" max="8" width="10.7109375" style="2" bestFit="1" customWidth="1"/>
    <col min="9" max="9" width="20" style="3" customWidth="1"/>
    <col min="10" max="10" width="28.5703125" style="1" customWidth="1"/>
    <col min="11" max="11" width="14.5703125" style="21" bestFit="1" customWidth="1"/>
    <col min="12" max="12" width="5.7109375" style="3" customWidth="1"/>
    <col min="13" max="13" width="10.7109375" style="4" bestFit="1" customWidth="1"/>
    <col min="14" max="14" width="35.7109375" style="38" customWidth="1"/>
    <col min="15" max="15" width="47" style="38" customWidth="1"/>
    <col min="16" max="16" width="6.7109375" style="1" customWidth="1"/>
    <col min="17" max="16384" width="9.140625" style="1"/>
  </cols>
  <sheetData>
    <row r="1" spans="1:17" ht="6" customHeight="1" x14ac:dyDescent="0.25">
      <c r="A1" s="70"/>
      <c r="B1" s="87" t="s">
        <v>63</v>
      </c>
      <c r="C1" s="88"/>
      <c r="F1" s="1"/>
      <c r="H1" s="1"/>
      <c r="I1" s="1"/>
    </row>
    <row r="2" spans="1:17" ht="15" customHeight="1" x14ac:dyDescent="0.25">
      <c r="A2" s="70"/>
      <c r="B2" s="87"/>
      <c r="C2" s="88"/>
      <c r="D2" s="105" t="s">
        <v>16</v>
      </c>
      <c r="E2" s="105"/>
      <c r="F2" s="106" t="s">
        <v>0</v>
      </c>
      <c r="G2" s="106"/>
      <c r="H2" s="106"/>
      <c r="I2" s="1"/>
      <c r="J2" s="75" t="s">
        <v>3</v>
      </c>
      <c r="K2" s="98" t="s">
        <v>16</v>
      </c>
      <c r="L2" s="98"/>
      <c r="M2" s="98"/>
      <c r="N2" s="69" t="s">
        <v>20</v>
      </c>
      <c r="O2" s="1"/>
      <c r="P2" s="74"/>
      <c r="Q2" s="74"/>
    </row>
    <row r="3" spans="1:17" ht="15" customHeight="1" x14ac:dyDescent="0.25">
      <c r="A3" s="70"/>
      <c r="B3" s="85" t="s">
        <v>62</v>
      </c>
      <c r="C3" s="86"/>
      <c r="D3" s="102">
        <v>3</v>
      </c>
      <c r="E3" s="102"/>
      <c r="F3" s="102" t="s">
        <v>77</v>
      </c>
      <c r="G3" s="102"/>
      <c r="H3" s="102"/>
      <c r="I3" s="1"/>
      <c r="J3" s="82">
        <f>IFERROR(VLOOKUP($F$3,'LISTE VEH'!$A$5:$Z$65615,6,FALSE),"")</f>
        <v>0</v>
      </c>
      <c r="K3" s="89">
        <f>IFERROR(VLOOKUP($F$3,'LISTE VEH'!$A$5:$Z$65615,7,FALSE),"")</f>
        <v>3</v>
      </c>
      <c r="L3" s="90"/>
      <c r="M3" s="91"/>
      <c r="N3" s="99">
        <f>IFERROR(VLOOKUP($F$3,'LISTE VEH'!$A$5:$Z$65615,8,FALSE),"")</f>
        <v>0</v>
      </c>
      <c r="O3" s="1"/>
    </row>
    <row r="4" spans="1:17" ht="15" customHeight="1" x14ac:dyDescent="0.25">
      <c r="A4" s="70"/>
      <c r="B4" s="85"/>
      <c r="C4" s="86"/>
      <c r="D4" s="103"/>
      <c r="E4" s="103"/>
      <c r="F4" s="103"/>
      <c r="G4" s="103"/>
      <c r="H4" s="103"/>
      <c r="I4" s="1"/>
      <c r="J4" s="83"/>
      <c r="K4" s="92"/>
      <c r="L4" s="93"/>
      <c r="M4" s="94"/>
      <c r="N4" s="100"/>
      <c r="O4" s="1"/>
    </row>
    <row r="5" spans="1:17" ht="15" customHeight="1" x14ac:dyDescent="0.25">
      <c r="A5" s="70"/>
      <c r="B5" s="85"/>
      <c r="C5" s="86"/>
      <c r="D5" s="104"/>
      <c r="E5" s="104"/>
      <c r="F5" s="104"/>
      <c r="G5" s="104"/>
      <c r="H5" s="104"/>
      <c r="I5" s="1"/>
      <c r="J5" s="84"/>
      <c r="K5" s="95"/>
      <c r="L5" s="96"/>
      <c r="M5" s="97"/>
      <c r="N5" s="101"/>
      <c r="O5" s="1"/>
    </row>
    <row r="6" spans="1:17" x14ac:dyDescent="0.25">
      <c r="A6" s="70"/>
      <c r="B6" s="71"/>
      <c r="C6" s="71"/>
      <c r="D6" s="71"/>
      <c r="E6" s="72"/>
      <c r="F6" s="73"/>
      <c r="H6" s="1"/>
      <c r="K6" s="35"/>
      <c r="L6" s="5"/>
    </row>
    <row r="7" spans="1:17" x14ac:dyDescent="0.25">
      <c r="A7" s="70"/>
      <c r="B7" s="6" t="s">
        <v>4</v>
      </c>
      <c r="C7" s="50"/>
      <c r="E7" s="10" t="s">
        <v>36</v>
      </c>
      <c r="F7" s="39"/>
      <c r="G7" s="42"/>
      <c r="H7" s="8" t="s">
        <v>35</v>
      </c>
      <c r="I7" s="9"/>
      <c r="J7" s="7"/>
      <c r="K7" s="37"/>
      <c r="L7" s="34"/>
      <c r="M7" s="10" t="s">
        <v>44</v>
      </c>
      <c r="N7" s="39"/>
      <c r="O7" s="39"/>
    </row>
    <row r="8" spans="1:17" ht="6.95" customHeight="1" x14ac:dyDescent="0.25">
      <c r="A8" s="70"/>
      <c r="G8" s="17"/>
    </row>
    <row r="9" spans="1:17" x14ac:dyDescent="0.25">
      <c r="A9" s="70"/>
      <c r="B9" s="1" t="s">
        <v>8</v>
      </c>
      <c r="C9" s="25">
        <f>IFERROR(VLOOKUP($F$3,'LISTE VEH'!$A$5:$Z$65615,2,FALSE),"")</f>
        <v>0</v>
      </c>
      <c r="E9" s="49">
        <v>2019</v>
      </c>
      <c r="F9" s="32">
        <f>IF(IMMAT="","",SUMIFS(_xlfn.ANCHORARRAY($K$10),_xlfn.ANCHORARRAY($H$10),"&gt;=01/01/2019",_xlfn.ANCHORARRAY($H$10),"&lt;=31/12/2019"))</f>
        <v>0</v>
      </c>
      <c r="G9" s="43"/>
      <c r="H9" s="12" t="s">
        <v>14</v>
      </c>
      <c r="I9" s="13" t="s">
        <v>12</v>
      </c>
      <c r="J9" s="14" t="s">
        <v>15</v>
      </c>
      <c r="K9" s="36" t="s">
        <v>13</v>
      </c>
      <c r="M9" s="15" t="s">
        <v>14</v>
      </c>
      <c r="N9" s="16" t="s">
        <v>33</v>
      </c>
      <c r="O9" s="16" t="s">
        <v>34</v>
      </c>
    </row>
    <row r="10" spans="1:17" x14ac:dyDescent="0.25">
      <c r="A10" s="70"/>
      <c r="B10" s="1" t="s">
        <v>2</v>
      </c>
      <c r="C10" s="25">
        <f>IFERROR(VLOOKUP($F$3,'LISTE VEH'!$A$5:$Z$65615,3,FALSE),"")</f>
        <v>0</v>
      </c>
      <c r="D10" s="17"/>
      <c r="E10" s="49">
        <v>2020</v>
      </c>
      <c r="F10" s="32">
        <f>IF(IMMAT="","",SUMIFS(_xlfn.ANCHORARRAY($K$10),_xlfn.ANCHORARRAY($H$10),"&gt;=01/01/2020",_xlfn.ANCHORARRAY($H$10),"&lt;=31/12/2020"))</f>
        <v>0</v>
      </c>
      <c r="G10" s="43"/>
      <c r="H10" s="28" t="e" cm="1">
        <f t="array" ref="H10">IF(IMMAT="","",_xlfn._xlws.FILTER(#REF!,#REF!=FORMULAIRE!$F$3,""))</f>
        <v>#REF!</v>
      </c>
      <c r="I10" s="29" t="e" cm="1">
        <f t="array" ref="I10">IF(IMMAT="","",_xlfn._xlws.FILTER(#REF!,#REF!=FORMULAIRE!$F$3,""))</f>
        <v>#REF!</v>
      </c>
      <c r="J10" s="25" t="e" cm="1">
        <f t="array" ref="J10">IF(IMMAT="","",_xlfn._xlws.FILTER(#REF!,#REF!=FORMULAIRE!$F$3,""))</f>
        <v>#REF!</v>
      </c>
      <c r="K10" s="30" t="e" cm="1">
        <f t="array" ref="K10">IF(IMMAT="","",_xlfn._xlws.FILTER(#REF!,#REF!=FORMULAIRE!$F$3,""))</f>
        <v>#REF!</v>
      </c>
      <c r="M10" s="31" t="e" cm="1">
        <f t="array" ref="M10">IF(IMMAT="","",_xlfn._xlws.FILTER(#REF!,#REF!=FORMULAIRE!$F$3,""))</f>
        <v>#REF!</v>
      </c>
      <c r="N10" s="40" t="e" cm="1">
        <f t="array" ref="N10">IF(IMMAT="","",_xlfn._xlws.FILTER(#REF!,#REF!=FORMULAIRE!$F$3,""))</f>
        <v>#REF!</v>
      </c>
      <c r="O10" s="40" t="e" cm="1">
        <f t="array" ref="O10">IF(IMMAT="","",_xlfn._xlws.FILTER(#REF!,#REF!=FORMULAIRE!$F$3,""))</f>
        <v>#REF!</v>
      </c>
    </row>
    <row r="11" spans="1:17" x14ac:dyDescent="0.25">
      <c r="A11" s="70"/>
      <c r="B11" s="1" t="s">
        <v>6</v>
      </c>
      <c r="C11" s="26">
        <f>IFERROR(VLOOKUP($F$3,'LISTE VEH'!$A$5:$Z$65615,4,FALSE),"")</f>
        <v>0</v>
      </c>
      <c r="E11" s="49">
        <v>2021</v>
      </c>
      <c r="F11" s="32">
        <f>IF(IMMAT="","",SUMIFS(_xlfn.ANCHORARRAY($K$10),_xlfn.ANCHORARRAY($H$10),"&gt;=01/01/2021",_xlfn.ANCHORARRAY($H$10),"&lt;=31/12/2021"))</f>
        <v>0</v>
      </c>
      <c r="G11" s="43"/>
      <c r="J11" s="11"/>
      <c r="K11" s="18"/>
      <c r="M11" s="19"/>
      <c r="N11" s="23"/>
    </row>
    <row r="12" spans="1:17" x14ac:dyDescent="0.25">
      <c r="A12" s="70"/>
      <c r="B12" s="1" t="s">
        <v>5</v>
      </c>
      <c r="C12" s="26">
        <f>IFERROR(VLOOKUP($F$3,'LISTE VEH'!$A$5:$Z$65615,5,FALSE),"")</f>
        <v>0</v>
      </c>
      <c r="D12" s="11"/>
      <c r="E12" s="49">
        <v>2022</v>
      </c>
      <c r="F12" s="32">
        <f>IF(IMMAT="","",SUMIFS(_xlfn.ANCHORARRAY($K$10),_xlfn.ANCHORARRAY($H$10),"&gt;=01/01/2022",_xlfn.ANCHORARRAY($H$10),"&lt;=31/12/2022"))</f>
        <v>0</v>
      </c>
      <c r="G12" s="43"/>
      <c r="J12" s="11"/>
      <c r="K12" s="18"/>
    </row>
    <row r="13" spans="1:17" x14ac:dyDescent="0.25">
      <c r="A13" s="70"/>
      <c r="C13" s="20"/>
      <c r="D13" s="11"/>
      <c r="G13" s="17"/>
      <c r="J13" s="11"/>
      <c r="K13" s="18"/>
    </row>
    <row r="14" spans="1:17" x14ac:dyDescent="0.25">
      <c r="A14" s="70"/>
      <c r="B14" s="1" t="s">
        <v>10</v>
      </c>
      <c r="C14" s="26">
        <f>IFERROR(VLOOKUP($F$3,'LISTE VEH'!$A$5:$Z$65615,9,FALSE),"")</f>
        <v>0</v>
      </c>
      <c r="D14" s="20"/>
      <c r="G14" s="17"/>
      <c r="J14" s="11"/>
      <c r="K14" s="18"/>
    </row>
    <row r="15" spans="1:17" x14ac:dyDescent="0.25">
      <c r="A15" s="70"/>
      <c r="B15" s="1" t="s">
        <v>45</v>
      </c>
      <c r="C15" s="26">
        <f>IFERROR(VLOOKUP($F$3,'LISTE VEH'!$A$5:$Z$65615,10,FALSE),"")</f>
        <v>0</v>
      </c>
      <c r="D15" s="20"/>
      <c r="E15" s="6" t="s">
        <v>9</v>
      </c>
      <c r="F15" s="50"/>
      <c r="G15" s="17"/>
      <c r="J15" s="11"/>
      <c r="K15" s="18"/>
      <c r="M15" s="19"/>
      <c r="N15" s="23"/>
      <c r="O15" s="23"/>
    </row>
    <row r="16" spans="1:17" x14ac:dyDescent="0.25">
      <c r="A16" s="70"/>
      <c r="B16" s="1" t="s">
        <v>46</v>
      </c>
      <c r="C16" s="26">
        <f>IFERROR(VLOOKUP($F$3,'LISTE VEH'!$A$5:$Z$65615,11,FALSE),"")</f>
        <v>0</v>
      </c>
      <c r="D16" s="20"/>
      <c r="E16" s="22"/>
      <c r="F16" s="55"/>
      <c r="G16" s="17"/>
      <c r="J16" s="11"/>
      <c r="L16" s="18"/>
      <c r="M16" s="19"/>
      <c r="N16" s="23"/>
      <c r="O16" s="23"/>
    </row>
    <row r="17" spans="1:15" x14ac:dyDescent="0.25">
      <c r="A17" s="70"/>
      <c r="C17" s="1"/>
      <c r="D17" s="20"/>
      <c r="E17" s="1" t="s">
        <v>11</v>
      </c>
      <c r="F17" s="27">
        <f>IFERROR(VLOOKUP($F$3,'LISTE VEH'!$A$5:$Z$65615,12,FALSE),"")</f>
        <v>0</v>
      </c>
      <c r="G17" s="17"/>
      <c r="L17" s="21"/>
      <c r="M17" s="19"/>
      <c r="N17" s="23"/>
      <c r="O17" s="23"/>
    </row>
    <row r="18" spans="1:15" x14ac:dyDescent="0.25">
      <c r="A18" s="70"/>
      <c r="B18" s="47" t="s">
        <v>37</v>
      </c>
      <c r="C18" s="51"/>
      <c r="D18" s="20"/>
      <c r="E18" s="1" t="s">
        <v>17</v>
      </c>
      <c r="F18" s="26">
        <f>IFERROR(VLOOKUP($F$3,'LISTE VEH'!$A$5:$Z$65615,13,FALSE),"")</f>
        <v>0</v>
      </c>
      <c r="G18" s="17"/>
      <c r="L18" s="21"/>
      <c r="M18" s="19"/>
      <c r="N18" s="23"/>
      <c r="O18" s="23"/>
    </row>
    <row r="19" spans="1:15" x14ac:dyDescent="0.25">
      <c r="A19" s="70"/>
      <c r="B19" s="47"/>
      <c r="C19" s="51"/>
      <c r="D19" s="20"/>
      <c r="F19" s="20"/>
      <c r="G19" s="41"/>
      <c r="N19" s="23"/>
      <c r="O19" s="23"/>
    </row>
    <row r="20" spans="1:15" ht="15" customHeight="1" x14ac:dyDescent="0.25">
      <c r="A20" s="70"/>
      <c r="B20" s="48" t="s">
        <v>38</v>
      </c>
      <c r="C20" s="52" t="str" cm="1">
        <f t="array" ref="C20">IF($K$3="Commercial",_xlfn._xlws.FILTER(#REF!,#REF!=FORMULAIRE!$F$3,""),"")</f>
        <v/>
      </c>
      <c r="D20" s="20"/>
      <c r="E20" s="1" t="s">
        <v>28</v>
      </c>
      <c r="F20" s="26">
        <f>IFERROR(VLOOKUP($F$3,'LISTE VEH'!$A$5:$Z$65615,14,FALSE),"")</f>
        <v>0</v>
      </c>
      <c r="G20" s="44"/>
      <c r="N20" s="23"/>
      <c r="O20" s="23"/>
    </row>
    <row r="21" spans="1:15" x14ac:dyDescent="0.25">
      <c r="A21" s="70"/>
      <c r="B21" s="48" t="s">
        <v>39</v>
      </c>
      <c r="C21" s="52" t="str" cm="1">
        <f t="array" ref="C21">IF(K3="Commercial",_xlfn._xlws.FILTER(#REF!,#REF!=FORMULAIRE!$F$3,""),"")</f>
        <v/>
      </c>
      <c r="D21" s="20"/>
      <c r="E21" s="1" t="s">
        <v>18</v>
      </c>
      <c r="F21" s="26">
        <f>IFERROR(VLOOKUP($F$3,'LISTE VEH'!$A$5:$Z$65615,15,FALSE),"")</f>
        <v>0</v>
      </c>
      <c r="G21" s="45"/>
    </row>
    <row r="22" spans="1:15" x14ac:dyDescent="0.25">
      <c r="A22" s="70"/>
      <c r="B22" s="48"/>
      <c r="C22" s="53"/>
      <c r="D22" s="19"/>
      <c r="E22" s="1" t="s">
        <v>29</v>
      </c>
      <c r="F22" s="26">
        <f>IFERROR(VLOOKUP($F$3,'LISTE VEH'!$A$5:$Z$65615,16,FALSE),"")</f>
        <v>0</v>
      </c>
      <c r="G22" s="45"/>
      <c r="M22" s="10" t="s">
        <v>48</v>
      </c>
      <c r="N22" s="39"/>
      <c r="O22" s="39"/>
    </row>
    <row r="23" spans="1:15" ht="15" customHeight="1" x14ac:dyDescent="0.25">
      <c r="A23" s="70"/>
      <c r="B23" s="48" t="s">
        <v>40</v>
      </c>
      <c r="C23" s="54" t="str" cm="1">
        <f t="array" ref="C23">IF(K3="Commercial",_xlfn._xlws.FILTER(#REF!,#REF!=FORMULAIRE!$F$3,""),"")</f>
        <v/>
      </c>
      <c r="D23" s="19"/>
      <c r="G23" s="45"/>
      <c r="M23" s="56"/>
      <c r="N23" s="57"/>
      <c r="O23" s="57"/>
    </row>
    <row r="24" spans="1:15" ht="15" customHeight="1" x14ac:dyDescent="0.25">
      <c r="A24" s="70"/>
      <c r="B24" s="48" t="s">
        <v>41</v>
      </c>
      <c r="C24" s="54" t="str" cm="1">
        <f t="array" ref="C24">IF(K3="Commercial",_xlfn._xlws.FILTER(#REF!,#REF!=FORMULAIRE!$F$3,""),"")</f>
        <v/>
      </c>
      <c r="D24" s="19"/>
      <c r="E24" s="1" t="s">
        <v>53</v>
      </c>
      <c r="F24" s="26">
        <f>IFERROR(VLOOKUP($F$3,'LISTE VEH'!$A$5:$Z$65615,17,FALSE),"")</f>
        <v>0</v>
      </c>
      <c r="G24" s="45"/>
      <c r="M24" s="15" t="s">
        <v>14</v>
      </c>
      <c r="N24" s="15" t="s">
        <v>49</v>
      </c>
      <c r="O24" s="57"/>
    </row>
    <row r="25" spans="1:15" ht="15" customHeight="1" x14ac:dyDescent="0.25">
      <c r="A25" s="70"/>
      <c r="B25" s="48"/>
      <c r="C25" s="53"/>
      <c r="D25" s="19"/>
      <c r="E25" s="1" t="s">
        <v>54</v>
      </c>
      <c r="F25" s="26">
        <f>IFERROR(VLOOKUP($F$3,'LISTE VEH'!$A$5:$Z$65615,18,FALSE),"")</f>
        <v>0</v>
      </c>
      <c r="G25" s="46"/>
      <c r="M25" s="58" t="e" cm="1">
        <f t="array" ref="M25">IF(IMMAT="","",_xlfn._xlws.FILTER(#REF!,#REF!=FORMULAIRE!$F$3,""))</f>
        <v>#REF!</v>
      </c>
      <c r="N25" s="40" t="e" cm="1">
        <f t="array" ref="N25">IF(IMMAT="","",_xlfn._xlws.FILTER(#REF!,#REF!=FORMULAIRE!$F$3,""))</f>
        <v>#REF!</v>
      </c>
    </row>
    <row r="26" spans="1:15" ht="15" customHeight="1" x14ac:dyDescent="0.25">
      <c r="A26" s="70"/>
      <c r="B26" s="48">
        <v>2018</v>
      </c>
      <c r="C26" s="54" t="str" cm="1">
        <f t="array" ref="C26">IF(K3="Commercial",_xlfn._xlws.FILTER(#REF!,#REF!=FORMULAIRE!$F$3,""),"")</f>
        <v/>
      </c>
      <c r="D26" s="19"/>
      <c r="E26" s="1" t="s">
        <v>57</v>
      </c>
      <c r="F26" s="26">
        <f>IFERROR(VLOOKUP($F$3,'LISTE VEH'!$A$5:$Z$65615,19,FALSE),"")</f>
        <v>0</v>
      </c>
      <c r="G26" s="46"/>
    </row>
    <row r="27" spans="1:15" ht="15" customHeight="1" x14ac:dyDescent="0.25">
      <c r="A27" s="70"/>
      <c r="B27" s="48">
        <v>2019</v>
      </c>
      <c r="C27" s="54" t="str" cm="1">
        <f t="array" ref="C27">IF(K3="Commercial",_xlfn._xlws.FILTER(#REF!,#REF!=FORMULAIRE!$F$3,""),"")</f>
        <v/>
      </c>
      <c r="D27" s="19"/>
      <c r="F27" s="20"/>
      <c r="G27" s="46"/>
    </row>
    <row r="28" spans="1:15" x14ac:dyDescent="0.25">
      <c r="A28" s="70"/>
      <c r="B28" s="48">
        <v>2020</v>
      </c>
      <c r="C28" s="54" t="str" cm="1">
        <f t="array" ref="C28">IF(K3="Commercial",_xlfn._xlws.FILTER(#REF!,#REF!=FORMULAIRE!$F$3,""),"")</f>
        <v/>
      </c>
      <c r="D28" s="4"/>
      <c r="E28" s="1" t="s">
        <v>7</v>
      </c>
      <c r="F28" s="27">
        <f>IFERROR(VLOOKUP($F$3,'LISTE VEH'!$A$5:$Z$65615,20,FALSE),"")</f>
        <v>0</v>
      </c>
      <c r="G28" s="33"/>
      <c r="M28" s="1"/>
      <c r="N28" s="1"/>
    </row>
    <row r="29" spans="1:15" x14ac:dyDescent="0.25">
      <c r="A29" s="70"/>
      <c r="B29" s="48">
        <v>2021</v>
      </c>
      <c r="C29" s="54" t="str" cm="1">
        <f t="array" ref="C29">IF(K3="Commercial",_xlfn._xlws.FILTER(#REF!,#REF!=FORMULAIRE!$F$3,""),"")</f>
        <v/>
      </c>
      <c r="D29" s="4"/>
      <c r="E29" s="1" t="s">
        <v>22</v>
      </c>
      <c r="F29" s="27">
        <f>IFERROR(VLOOKUP($F$3,'LISTE VEH'!$A$5:$Z$65615,21,FALSE),"")</f>
        <v>0</v>
      </c>
      <c r="G29" s="33"/>
      <c r="M29" s="1"/>
      <c r="N29" s="1"/>
    </row>
    <row r="30" spans="1:15" x14ac:dyDescent="0.25">
      <c r="A30" s="70"/>
      <c r="B30" s="48">
        <v>2022</v>
      </c>
      <c r="C30" s="54" t="str" cm="1">
        <f t="array" ref="C30">IF(K3="Commercial",_xlfn._xlws.FILTER(#REF!,#REF!=FORMULAIRE!$F$3,""),"")</f>
        <v/>
      </c>
      <c r="D30" s="4"/>
      <c r="E30" s="1" t="s">
        <v>23</v>
      </c>
      <c r="F30" s="27">
        <f>IFERROR(VLOOKUP($F$3,'LISTE VEH'!$A$5:$Z$65615,22,FALSE),"")</f>
        <v>0</v>
      </c>
      <c r="G30" s="24"/>
    </row>
    <row r="31" spans="1:15" x14ac:dyDescent="0.25">
      <c r="A31" s="70"/>
      <c r="B31" s="80"/>
      <c r="C31" s="81"/>
      <c r="D31" s="4"/>
      <c r="E31" s="1" t="s">
        <v>24</v>
      </c>
      <c r="F31" s="27">
        <f>IFERROR(VLOOKUP($F$3,'LISTE VEH'!$A$5:$Z$65615,23,FALSE),"")</f>
        <v>0</v>
      </c>
      <c r="G31" s="33"/>
    </row>
    <row r="32" spans="1:15" x14ac:dyDescent="0.25">
      <c r="A32" s="70"/>
      <c r="B32" s="48" t="s">
        <v>42</v>
      </c>
      <c r="C32" s="54" t="str" cm="1">
        <f t="array" ref="C32">IF(K3="Commercial",_xlfn._xlws.FILTER(#REF!,#REF!=FORMULAIRE!$F$3,""),"")</f>
        <v/>
      </c>
      <c r="D32" s="4"/>
      <c r="F32" s="23"/>
      <c r="G32" s="33"/>
    </row>
    <row r="33" spans="1:12" x14ac:dyDescent="0.25">
      <c r="A33" s="70"/>
      <c r="B33" s="48" t="s">
        <v>43</v>
      </c>
      <c r="C33" s="54" t="str" cm="1">
        <f t="array" ref="C33">IF(K3="Commercial",_xlfn._xlws.FILTER(#REF!,#REF!=FORMULAIRE!$F$3,""),"")</f>
        <v/>
      </c>
      <c r="D33" s="4"/>
      <c r="E33" s="1" t="s">
        <v>21</v>
      </c>
      <c r="F33" s="27">
        <f>IFERROR(VLOOKUP($F$3,'LISTE VEH'!$A$5:$Z$65615,24,FALSE),"")</f>
        <v>0</v>
      </c>
      <c r="G33" s="33"/>
    </row>
    <row r="34" spans="1:12" x14ac:dyDescent="0.25">
      <c r="A34" s="70"/>
      <c r="C34" s="1"/>
      <c r="D34" s="4"/>
      <c r="E34" s="1" t="s">
        <v>25</v>
      </c>
      <c r="F34" s="27">
        <f>IFERROR(VLOOKUP($F$3,'LISTE VEH'!$A$5:$Z$65615,25,FALSE),"")</f>
        <v>0</v>
      </c>
      <c r="G34" s="33"/>
    </row>
    <row r="35" spans="1:12" x14ac:dyDescent="0.25">
      <c r="A35" s="70"/>
      <c r="C35" s="1"/>
      <c r="D35" s="4"/>
      <c r="E35" s="1" t="s">
        <v>26</v>
      </c>
      <c r="F35" s="27">
        <f>IFERROR(VLOOKUP($F$3,'LISTE VEH'!$A$5:$Z$65615,26,FALSE),"")</f>
        <v>0</v>
      </c>
      <c r="G35" s="33"/>
    </row>
    <row r="36" spans="1:12" x14ac:dyDescent="0.25">
      <c r="A36" s="70"/>
      <c r="C36" s="1"/>
      <c r="D36" s="4"/>
      <c r="G36" s="24"/>
    </row>
    <row r="37" spans="1:12" x14ac:dyDescent="0.25">
      <c r="A37" s="70"/>
      <c r="C37" s="1"/>
      <c r="D37" s="4"/>
      <c r="E37" s="1" t="s">
        <v>51</v>
      </c>
      <c r="F37" s="25" t="str">
        <f>IFERROR(VLOOKUP($F$3,'LISTE VEH'!$A$5:$Z$65615,27,FALSE),"")</f>
        <v/>
      </c>
      <c r="G37" s="33"/>
    </row>
    <row r="38" spans="1:12" x14ac:dyDescent="0.25">
      <c r="A38" s="70"/>
      <c r="B38" s="76"/>
      <c r="C38" s="77"/>
      <c r="D38" s="4"/>
      <c r="E38" s="1" t="s">
        <v>50</v>
      </c>
      <c r="F38" s="26" t="str">
        <f>IFERROR(VLOOKUP($F$3,'LISTE VEH'!$A$5:$Z$65615,28,FALSE),"")</f>
        <v/>
      </c>
      <c r="G38" s="33"/>
    </row>
    <row r="39" spans="1:12" x14ac:dyDescent="0.25">
      <c r="A39" s="70"/>
      <c r="B39" s="78"/>
      <c r="C39" s="79"/>
      <c r="D39" s="4"/>
      <c r="L39" s="21"/>
    </row>
    <row r="40" spans="1:12" x14ac:dyDescent="0.25">
      <c r="A40" s="70"/>
      <c r="B40" s="76"/>
      <c r="C40" s="77"/>
      <c r="D40" s="4"/>
      <c r="L40" s="21"/>
    </row>
    <row r="41" spans="1:12" x14ac:dyDescent="0.25">
      <c r="D41" s="4"/>
      <c r="L41" s="21"/>
    </row>
    <row r="42" spans="1:12" x14ac:dyDescent="0.25">
      <c r="D42" s="20"/>
      <c r="L42" s="21"/>
    </row>
    <row r="43" spans="1:12" x14ac:dyDescent="0.25">
      <c r="D43" s="23"/>
      <c r="L43" s="21"/>
    </row>
    <row r="44" spans="1:12" x14ac:dyDescent="0.25">
      <c r="L44" s="21"/>
    </row>
    <row r="45" spans="1:12" x14ac:dyDescent="0.25">
      <c r="L45" s="21"/>
    </row>
    <row r="46" spans="1:12" x14ac:dyDescent="0.25">
      <c r="L46" s="21"/>
    </row>
    <row r="47" spans="1:12" x14ac:dyDescent="0.25">
      <c r="L47" s="21"/>
    </row>
    <row r="48" spans="1:12" x14ac:dyDescent="0.25">
      <c r="L48" s="21"/>
    </row>
    <row r="49" spans="12:12" x14ac:dyDescent="0.25">
      <c r="L49" s="21"/>
    </row>
    <row r="50" spans="12:12" x14ac:dyDescent="0.25">
      <c r="L50" s="21"/>
    </row>
    <row r="51" spans="12:12" x14ac:dyDescent="0.25">
      <c r="L51" s="21"/>
    </row>
    <row r="52" spans="12:12" x14ac:dyDescent="0.25">
      <c r="L52" s="21"/>
    </row>
    <row r="53" spans="12:12" x14ac:dyDescent="0.25">
      <c r="L53" s="21"/>
    </row>
    <row r="54" spans="12:12" x14ac:dyDescent="0.25">
      <c r="L54" s="21"/>
    </row>
    <row r="55" spans="12:12" x14ac:dyDescent="0.25">
      <c r="L55" s="21"/>
    </row>
    <row r="56" spans="12:12" x14ac:dyDescent="0.25">
      <c r="L56" s="21"/>
    </row>
    <row r="57" spans="12:12" x14ac:dyDescent="0.25">
      <c r="L57" s="21"/>
    </row>
    <row r="58" spans="12:12" x14ac:dyDescent="0.25">
      <c r="L58" s="21"/>
    </row>
    <row r="59" spans="12:12" x14ac:dyDescent="0.25">
      <c r="L59" s="21"/>
    </row>
    <row r="60" spans="12:12" x14ac:dyDescent="0.25">
      <c r="L60" s="21"/>
    </row>
    <row r="61" spans="12:12" x14ac:dyDescent="0.25">
      <c r="L61" s="21"/>
    </row>
    <row r="62" spans="12:12" x14ac:dyDescent="0.25">
      <c r="L62" s="21"/>
    </row>
    <row r="63" spans="12:12" x14ac:dyDescent="0.25">
      <c r="L63" s="21"/>
    </row>
    <row r="64" spans="12:12" x14ac:dyDescent="0.25">
      <c r="L64" s="21"/>
    </row>
    <row r="65" spans="12:12" x14ac:dyDescent="0.25">
      <c r="L65" s="21"/>
    </row>
    <row r="66" spans="12:12" x14ac:dyDescent="0.25">
      <c r="L66" s="21"/>
    </row>
    <row r="67" spans="12:12" x14ac:dyDescent="0.25">
      <c r="L67" s="21"/>
    </row>
    <row r="68" spans="12:12" x14ac:dyDescent="0.25">
      <c r="L68" s="21"/>
    </row>
    <row r="69" spans="12:12" x14ac:dyDescent="0.25">
      <c r="L69" s="21"/>
    </row>
    <row r="70" spans="12:12" x14ac:dyDescent="0.25">
      <c r="L70" s="21"/>
    </row>
    <row r="71" spans="12:12" x14ac:dyDescent="0.25">
      <c r="L71" s="21"/>
    </row>
    <row r="72" spans="12:12" x14ac:dyDescent="0.25">
      <c r="L72" s="21"/>
    </row>
    <row r="73" spans="12:12" x14ac:dyDescent="0.25">
      <c r="L73" s="21"/>
    </row>
    <row r="74" spans="12:12" x14ac:dyDescent="0.25">
      <c r="L74" s="21"/>
    </row>
    <row r="75" spans="12:12" x14ac:dyDescent="0.25">
      <c r="L75" s="21"/>
    </row>
    <row r="76" spans="12:12" x14ac:dyDescent="0.25">
      <c r="L76" s="21"/>
    </row>
    <row r="77" spans="12:12" x14ac:dyDescent="0.25">
      <c r="L77" s="21"/>
    </row>
    <row r="78" spans="12:12" x14ac:dyDescent="0.25">
      <c r="L78" s="21"/>
    </row>
    <row r="79" spans="12:12" x14ac:dyDescent="0.25">
      <c r="L79" s="21"/>
    </row>
    <row r="80" spans="12:12" x14ac:dyDescent="0.25">
      <c r="L80" s="21"/>
    </row>
    <row r="81" spans="12:12" x14ac:dyDescent="0.25">
      <c r="L81" s="21"/>
    </row>
    <row r="82" spans="12:12" x14ac:dyDescent="0.25">
      <c r="L82" s="21"/>
    </row>
    <row r="83" spans="12:12" x14ac:dyDescent="0.25">
      <c r="L83" s="21"/>
    </row>
    <row r="84" spans="12:12" x14ac:dyDescent="0.25">
      <c r="L84" s="21"/>
    </row>
    <row r="85" spans="12:12" x14ac:dyDescent="0.25">
      <c r="L85" s="21"/>
    </row>
    <row r="86" spans="12:12" x14ac:dyDescent="0.25">
      <c r="L86" s="21"/>
    </row>
    <row r="87" spans="12:12" x14ac:dyDescent="0.25">
      <c r="L87" s="21"/>
    </row>
    <row r="88" spans="12:12" x14ac:dyDescent="0.25">
      <c r="L88" s="21"/>
    </row>
    <row r="89" spans="12:12" x14ac:dyDescent="0.25">
      <c r="L89" s="21"/>
    </row>
    <row r="90" spans="12:12" x14ac:dyDescent="0.25">
      <c r="L90" s="21"/>
    </row>
    <row r="91" spans="12:12" x14ac:dyDescent="0.25">
      <c r="L91" s="21"/>
    </row>
    <row r="92" spans="12:12" x14ac:dyDescent="0.25">
      <c r="L92" s="21"/>
    </row>
    <row r="93" spans="12:12" x14ac:dyDescent="0.25">
      <c r="L93" s="21"/>
    </row>
    <row r="94" spans="12:12" x14ac:dyDescent="0.25">
      <c r="L94" s="21"/>
    </row>
    <row r="95" spans="12:12" x14ac:dyDescent="0.25">
      <c r="L95" s="21"/>
    </row>
    <row r="96" spans="12:12" x14ac:dyDescent="0.25">
      <c r="L96" s="21"/>
    </row>
    <row r="97" spans="12:12" x14ac:dyDescent="0.25">
      <c r="L97" s="21"/>
    </row>
    <row r="98" spans="12:12" x14ac:dyDescent="0.25">
      <c r="L98" s="21"/>
    </row>
    <row r="99" spans="12:12" x14ac:dyDescent="0.25">
      <c r="L99" s="21"/>
    </row>
    <row r="100" spans="12:12" x14ac:dyDescent="0.25">
      <c r="L100" s="21"/>
    </row>
    <row r="101" spans="12:12" x14ac:dyDescent="0.25">
      <c r="L101" s="21"/>
    </row>
    <row r="102" spans="12:12" x14ac:dyDescent="0.25">
      <c r="L102" s="21"/>
    </row>
    <row r="103" spans="12:12" x14ac:dyDescent="0.25">
      <c r="L103" s="21"/>
    </row>
    <row r="104" spans="12:12" x14ac:dyDescent="0.25">
      <c r="L104" s="21"/>
    </row>
    <row r="105" spans="12:12" x14ac:dyDescent="0.25">
      <c r="L105" s="21"/>
    </row>
    <row r="106" spans="12:12" x14ac:dyDescent="0.25">
      <c r="L106" s="21"/>
    </row>
    <row r="107" spans="12:12" x14ac:dyDescent="0.25">
      <c r="L107" s="21"/>
    </row>
    <row r="108" spans="12:12" x14ac:dyDescent="0.25">
      <c r="L108" s="21"/>
    </row>
    <row r="109" spans="12:12" x14ac:dyDescent="0.25">
      <c r="L109" s="21"/>
    </row>
    <row r="110" spans="12:12" x14ac:dyDescent="0.25">
      <c r="L110" s="21"/>
    </row>
    <row r="111" spans="12:12" x14ac:dyDescent="0.25">
      <c r="L111" s="21"/>
    </row>
    <row r="112" spans="12:12" x14ac:dyDescent="0.25">
      <c r="L112" s="21"/>
    </row>
    <row r="113" spans="12:12" x14ac:dyDescent="0.25">
      <c r="L113" s="21"/>
    </row>
    <row r="114" spans="12:12" x14ac:dyDescent="0.25">
      <c r="L114" s="21"/>
    </row>
    <row r="115" spans="12:12" x14ac:dyDescent="0.25">
      <c r="L115" s="21"/>
    </row>
    <row r="116" spans="12:12" x14ac:dyDescent="0.25">
      <c r="L116" s="21"/>
    </row>
    <row r="117" spans="12:12" x14ac:dyDescent="0.25">
      <c r="L117" s="21"/>
    </row>
    <row r="118" spans="12:12" x14ac:dyDescent="0.25">
      <c r="L118" s="21"/>
    </row>
    <row r="119" spans="12:12" x14ac:dyDescent="0.25">
      <c r="L119" s="21"/>
    </row>
    <row r="120" spans="12:12" x14ac:dyDescent="0.25">
      <c r="L120" s="21"/>
    </row>
    <row r="121" spans="12:12" x14ac:dyDescent="0.25">
      <c r="L121" s="21"/>
    </row>
    <row r="122" spans="12:12" x14ac:dyDescent="0.25">
      <c r="L122" s="21"/>
    </row>
    <row r="123" spans="12:12" x14ac:dyDescent="0.25">
      <c r="L123" s="21"/>
    </row>
    <row r="124" spans="12:12" x14ac:dyDescent="0.25">
      <c r="L124" s="21"/>
    </row>
    <row r="125" spans="12:12" x14ac:dyDescent="0.25">
      <c r="L125" s="21"/>
    </row>
    <row r="126" spans="12:12" x14ac:dyDescent="0.25">
      <c r="L126" s="21"/>
    </row>
    <row r="127" spans="12:12" x14ac:dyDescent="0.25">
      <c r="L127" s="21"/>
    </row>
    <row r="128" spans="12:12" x14ac:dyDescent="0.25">
      <c r="L128" s="21"/>
    </row>
    <row r="129" spans="12:12" x14ac:dyDescent="0.25">
      <c r="L129" s="21"/>
    </row>
    <row r="130" spans="12:12" x14ac:dyDescent="0.25">
      <c r="L130" s="21"/>
    </row>
    <row r="131" spans="12:12" x14ac:dyDescent="0.25">
      <c r="L131" s="21"/>
    </row>
    <row r="132" spans="12:12" x14ac:dyDescent="0.25">
      <c r="L132" s="21"/>
    </row>
    <row r="133" spans="12:12" x14ac:dyDescent="0.25">
      <c r="L133" s="21"/>
    </row>
    <row r="134" spans="12:12" x14ac:dyDescent="0.25">
      <c r="L134" s="21"/>
    </row>
    <row r="135" spans="12:12" x14ac:dyDescent="0.25">
      <c r="L135" s="21"/>
    </row>
    <row r="136" spans="12:12" x14ac:dyDescent="0.25">
      <c r="L136" s="21"/>
    </row>
    <row r="137" spans="12:12" x14ac:dyDescent="0.25">
      <c r="L137" s="21"/>
    </row>
    <row r="138" spans="12:12" x14ac:dyDescent="0.25">
      <c r="L138" s="21"/>
    </row>
    <row r="139" spans="12:12" x14ac:dyDescent="0.25">
      <c r="L139" s="21"/>
    </row>
    <row r="140" spans="12:12" x14ac:dyDescent="0.25">
      <c r="L140" s="21"/>
    </row>
    <row r="141" spans="12:12" x14ac:dyDescent="0.25">
      <c r="L141" s="21"/>
    </row>
    <row r="142" spans="12:12" x14ac:dyDescent="0.25">
      <c r="L142" s="21"/>
    </row>
    <row r="143" spans="12:12" x14ac:dyDescent="0.25">
      <c r="L143" s="21"/>
    </row>
    <row r="144" spans="12:12" x14ac:dyDescent="0.25">
      <c r="L144" s="21"/>
    </row>
    <row r="145" spans="12:12" x14ac:dyDescent="0.25">
      <c r="L145" s="21"/>
    </row>
    <row r="146" spans="12:12" x14ac:dyDescent="0.25">
      <c r="L146" s="21"/>
    </row>
    <row r="147" spans="12:12" x14ac:dyDescent="0.25">
      <c r="L147" s="21"/>
    </row>
    <row r="148" spans="12:12" x14ac:dyDescent="0.25">
      <c r="L148" s="21"/>
    </row>
    <row r="149" spans="12:12" x14ac:dyDescent="0.25">
      <c r="L149" s="21"/>
    </row>
    <row r="150" spans="12:12" x14ac:dyDescent="0.25">
      <c r="L150" s="21"/>
    </row>
    <row r="151" spans="12:12" x14ac:dyDescent="0.25">
      <c r="L151" s="21"/>
    </row>
    <row r="152" spans="12:12" x14ac:dyDescent="0.25">
      <c r="L152" s="21"/>
    </row>
    <row r="153" spans="12:12" x14ac:dyDescent="0.25">
      <c r="L153" s="21"/>
    </row>
    <row r="154" spans="12:12" x14ac:dyDescent="0.25">
      <c r="L154" s="21"/>
    </row>
    <row r="155" spans="12:12" x14ac:dyDescent="0.25">
      <c r="L155" s="21"/>
    </row>
    <row r="156" spans="12:12" x14ac:dyDescent="0.25">
      <c r="L156" s="21"/>
    </row>
    <row r="157" spans="12:12" x14ac:dyDescent="0.25">
      <c r="L157" s="21"/>
    </row>
    <row r="158" spans="12:12" x14ac:dyDescent="0.25">
      <c r="L158" s="21"/>
    </row>
    <row r="159" spans="12:12" x14ac:dyDescent="0.25">
      <c r="L159" s="21"/>
    </row>
    <row r="160" spans="12:12" x14ac:dyDescent="0.25">
      <c r="L160" s="21"/>
    </row>
    <row r="161" spans="12:12" x14ac:dyDescent="0.25">
      <c r="L161" s="21"/>
    </row>
    <row r="162" spans="12:12" x14ac:dyDescent="0.25">
      <c r="L162" s="21"/>
    </row>
    <row r="163" spans="12:12" x14ac:dyDescent="0.25">
      <c r="L163" s="21"/>
    </row>
    <row r="164" spans="12:12" x14ac:dyDescent="0.25">
      <c r="L164" s="21"/>
    </row>
    <row r="165" spans="12:12" x14ac:dyDescent="0.25">
      <c r="L165" s="21"/>
    </row>
    <row r="166" spans="12:12" x14ac:dyDescent="0.25">
      <c r="L166" s="21"/>
    </row>
    <row r="167" spans="12:12" x14ac:dyDescent="0.25">
      <c r="L167" s="21"/>
    </row>
    <row r="168" spans="12:12" x14ac:dyDescent="0.25">
      <c r="L168" s="21"/>
    </row>
    <row r="169" spans="12:12" x14ac:dyDescent="0.25">
      <c r="L169" s="21"/>
    </row>
    <row r="170" spans="12:12" x14ac:dyDescent="0.25">
      <c r="L170" s="21"/>
    </row>
    <row r="171" spans="12:12" x14ac:dyDescent="0.25">
      <c r="L171" s="21"/>
    </row>
    <row r="172" spans="12:12" x14ac:dyDescent="0.25">
      <c r="L172" s="21"/>
    </row>
    <row r="173" spans="12:12" x14ac:dyDescent="0.25">
      <c r="L173" s="21"/>
    </row>
    <row r="174" spans="12:12" x14ac:dyDescent="0.25">
      <c r="L174" s="21"/>
    </row>
    <row r="175" spans="12:12" x14ac:dyDescent="0.25">
      <c r="L175" s="21"/>
    </row>
    <row r="176" spans="12:12" x14ac:dyDescent="0.25">
      <c r="L176" s="21"/>
    </row>
    <row r="177" spans="12:12" x14ac:dyDescent="0.25">
      <c r="L177" s="21"/>
    </row>
    <row r="178" spans="12:12" x14ac:dyDescent="0.25">
      <c r="L178" s="21"/>
    </row>
    <row r="179" spans="12:12" x14ac:dyDescent="0.25">
      <c r="L179" s="21"/>
    </row>
    <row r="180" spans="12:12" x14ac:dyDescent="0.25">
      <c r="L180" s="21"/>
    </row>
    <row r="181" spans="12:12" x14ac:dyDescent="0.25">
      <c r="L181" s="21"/>
    </row>
    <row r="182" spans="12:12" x14ac:dyDescent="0.25">
      <c r="L182" s="21"/>
    </row>
    <row r="183" spans="12:12" x14ac:dyDescent="0.25">
      <c r="L183" s="21"/>
    </row>
    <row r="184" spans="12:12" x14ac:dyDescent="0.25">
      <c r="L184" s="21"/>
    </row>
    <row r="185" spans="12:12" x14ac:dyDescent="0.25">
      <c r="L185" s="21"/>
    </row>
    <row r="186" spans="12:12" x14ac:dyDescent="0.25">
      <c r="L186" s="21"/>
    </row>
    <row r="187" spans="12:12" x14ac:dyDescent="0.25">
      <c r="L187" s="21"/>
    </row>
    <row r="188" spans="12:12" x14ac:dyDescent="0.25">
      <c r="L188" s="21"/>
    </row>
    <row r="189" spans="12:12" x14ac:dyDescent="0.25">
      <c r="L189" s="21"/>
    </row>
    <row r="190" spans="12:12" x14ac:dyDescent="0.25">
      <c r="L190" s="21"/>
    </row>
    <row r="191" spans="12:12" x14ac:dyDescent="0.25">
      <c r="L191" s="21"/>
    </row>
    <row r="192" spans="12:12" x14ac:dyDescent="0.25">
      <c r="L192" s="21"/>
    </row>
    <row r="193" spans="12:12" x14ac:dyDescent="0.25">
      <c r="L193" s="21"/>
    </row>
    <row r="194" spans="12:12" x14ac:dyDescent="0.25">
      <c r="L194" s="21"/>
    </row>
    <row r="195" spans="12:12" x14ac:dyDescent="0.25">
      <c r="L195" s="21"/>
    </row>
    <row r="196" spans="12:12" x14ac:dyDescent="0.25">
      <c r="L196" s="21"/>
    </row>
    <row r="197" spans="12:12" x14ac:dyDescent="0.25">
      <c r="L197" s="21"/>
    </row>
    <row r="198" spans="12:12" x14ac:dyDescent="0.25">
      <c r="L198" s="21"/>
    </row>
    <row r="199" spans="12:12" x14ac:dyDescent="0.25">
      <c r="L199" s="21"/>
    </row>
    <row r="200" spans="12:12" x14ac:dyDescent="0.25">
      <c r="L200" s="21"/>
    </row>
    <row r="201" spans="12:12" x14ac:dyDescent="0.25">
      <c r="L201" s="21"/>
    </row>
    <row r="202" spans="12:12" x14ac:dyDescent="0.25">
      <c r="L202" s="21"/>
    </row>
    <row r="203" spans="12:12" x14ac:dyDescent="0.25">
      <c r="L203" s="21"/>
    </row>
    <row r="204" spans="12:12" x14ac:dyDescent="0.25">
      <c r="L204" s="21"/>
    </row>
    <row r="205" spans="12:12" x14ac:dyDescent="0.25">
      <c r="L205" s="21"/>
    </row>
    <row r="206" spans="12:12" x14ac:dyDescent="0.25">
      <c r="L206" s="21"/>
    </row>
    <row r="207" spans="12:12" x14ac:dyDescent="0.25">
      <c r="L207" s="21"/>
    </row>
    <row r="208" spans="12:12" x14ac:dyDescent="0.25">
      <c r="L208" s="21"/>
    </row>
    <row r="209" spans="12:12" x14ac:dyDescent="0.25">
      <c r="L209" s="21"/>
    </row>
    <row r="210" spans="12:12" x14ac:dyDescent="0.25">
      <c r="L210" s="21"/>
    </row>
    <row r="211" spans="12:12" x14ac:dyDescent="0.25">
      <c r="L211" s="21"/>
    </row>
    <row r="212" spans="12:12" x14ac:dyDescent="0.25">
      <c r="L212" s="21"/>
    </row>
    <row r="213" spans="12:12" x14ac:dyDescent="0.25">
      <c r="L213" s="21"/>
    </row>
    <row r="214" spans="12:12" x14ac:dyDescent="0.25">
      <c r="L214" s="21"/>
    </row>
    <row r="215" spans="12:12" x14ac:dyDescent="0.25">
      <c r="L215" s="21"/>
    </row>
    <row r="216" spans="12:12" x14ac:dyDescent="0.25">
      <c r="L216" s="21"/>
    </row>
    <row r="217" spans="12:12" x14ac:dyDescent="0.25">
      <c r="L217" s="21"/>
    </row>
    <row r="218" spans="12:12" x14ac:dyDescent="0.25">
      <c r="L218" s="21"/>
    </row>
    <row r="219" spans="12:12" x14ac:dyDescent="0.25">
      <c r="L219" s="21"/>
    </row>
    <row r="220" spans="12:12" x14ac:dyDescent="0.25">
      <c r="L220" s="21"/>
    </row>
    <row r="221" spans="12:12" x14ac:dyDescent="0.25">
      <c r="L221" s="21"/>
    </row>
    <row r="222" spans="12:12" x14ac:dyDescent="0.25">
      <c r="L222" s="21"/>
    </row>
    <row r="223" spans="12:12" x14ac:dyDescent="0.25">
      <c r="L223" s="21"/>
    </row>
    <row r="224" spans="12:12" x14ac:dyDescent="0.25">
      <c r="L224" s="21"/>
    </row>
    <row r="225" spans="12:12" x14ac:dyDescent="0.25">
      <c r="L225" s="21"/>
    </row>
    <row r="226" spans="12:12" x14ac:dyDescent="0.25">
      <c r="L226" s="21"/>
    </row>
    <row r="227" spans="12:12" x14ac:dyDescent="0.25">
      <c r="L227" s="21"/>
    </row>
    <row r="228" spans="12:12" x14ac:dyDescent="0.25">
      <c r="L228" s="21"/>
    </row>
    <row r="229" spans="12:12" x14ac:dyDescent="0.25">
      <c r="L229" s="21"/>
    </row>
    <row r="230" spans="12:12" x14ac:dyDescent="0.25">
      <c r="L230" s="21"/>
    </row>
    <row r="231" spans="12:12" x14ac:dyDescent="0.25">
      <c r="L231" s="21"/>
    </row>
    <row r="232" spans="12:12" x14ac:dyDescent="0.25">
      <c r="L232" s="21"/>
    </row>
    <row r="233" spans="12:12" x14ac:dyDescent="0.25">
      <c r="L233" s="21"/>
    </row>
    <row r="234" spans="12:12" x14ac:dyDescent="0.25">
      <c r="L234" s="21"/>
    </row>
    <row r="235" spans="12:12" x14ac:dyDescent="0.25">
      <c r="L235" s="21"/>
    </row>
    <row r="236" spans="12:12" x14ac:dyDescent="0.25">
      <c r="L236" s="21"/>
    </row>
    <row r="237" spans="12:12" x14ac:dyDescent="0.25">
      <c r="L237" s="21"/>
    </row>
    <row r="238" spans="12:12" x14ac:dyDescent="0.25">
      <c r="L238" s="21"/>
    </row>
    <row r="239" spans="12:12" x14ac:dyDescent="0.25">
      <c r="L239" s="21"/>
    </row>
    <row r="240" spans="12:12" x14ac:dyDescent="0.25">
      <c r="L240" s="21"/>
    </row>
    <row r="241" spans="12:12" x14ac:dyDescent="0.25">
      <c r="L241" s="21"/>
    </row>
    <row r="242" spans="12:12" x14ac:dyDescent="0.25">
      <c r="L242" s="21"/>
    </row>
    <row r="243" spans="12:12" x14ac:dyDescent="0.25">
      <c r="L243" s="21"/>
    </row>
    <row r="244" spans="12:12" x14ac:dyDescent="0.25">
      <c r="L244" s="21"/>
    </row>
    <row r="245" spans="12:12" x14ac:dyDescent="0.25">
      <c r="L245" s="21"/>
    </row>
    <row r="246" spans="12:12" x14ac:dyDescent="0.25">
      <c r="L246" s="21"/>
    </row>
    <row r="247" spans="12:12" x14ac:dyDescent="0.25">
      <c r="L247" s="21"/>
    </row>
    <row r="248" spans="12:12" x14ac:dyDescent="0.25">
      <c r="L248" s="21"/>
    </row>
    <row r="249" spans="12:12" x14ac:dyDescent="0.25">
      <c r="L249" s="21"/>
    </row>
    <row r="250" spans="12:12" x14ac:dyDescent="0.25">
      <c r="L250" s="21"/>
    </row>
    <row r="251" spans="12:12" x14ac:dyDescent="0.25">
      <c r="L251" s="21"/>
    </row>
    <row r="252" spans="12:12" x14ac:dyDescent="0.25">
      <c r="L252" s="21"/>
    </row>
    <row r="253" spans="12:12" x14ac:dyDescent="0.25">
      <c r="L253" s="21"/>
    </row>
    <row r="254" spans="12:12" x14ac:dyDescent="0.25">
      <c r="L254" s="21"/>
    </row>
    <row r="255" spans="12:12" x14ac:dyDescent="0.25">
      <c r="L255" s="21"/>
    </row>
    <row r="256" spans="12:12" x14ac:dyDescent="0.25">
      <c r="L256" s="21"/>
    </row>
    <row r="257" spans="12:12" x14ac:dyDescent="0.25">
      <c r="L257" s="21"/>
    </row>
    <row r="258" spans="12:12" x14ac:dyDescent="0.25">
      <c r="L258" s="21"/>
    </row>
    <row r="259" spans="12:12" x14ac:dyDescent="0.25">
      <c r="L259" s="21"/>
    </row>
    <row r="260" spans="12:12" x14ac:dyDescent="0.25">
      <c r="L260" s="21"/>
    </row>
    <row r="261" spans="12:12" x14ac:dyDescent="0.25">
      <c r="L261" s="21"/>
    </row>
    <row r="262" spans="12:12" x14ac:dyDescent="0.25">
      <c r="L262" s="21"/>
    </row>
    <row r="263" spans="12:12" x14ac:dyDescent="0.25">
      <c r="L263" s="21"/>
    </row>
    <row r="264" spans="12:12" x14ac:dyDescent="0.25">
      <c r="L264" s="21"/>
    </row>
    <row r="265" spans="12:12" x14ac:dyDescent="0.25">
      <c r="L265" s="21"/>
    </row>
    <row r="266" spans="12:12" x14ac:dyDescent="0.25">
      <c r="L266" s="21"/>
    </row>
    <row r="267" spans="12:12" x14ac:dyDescent="0.25">
      <c r="L267" s="21"/>
    </row>
    <row r="268" spans="12:12" x14ac:dyDescent="0.25">
      <c r="L268" s="21"/>
    </row>
    <row r="269" spans="12:12" x14ac:dyDescent="0.25">
      <c r="L269" s="21"/>
    </row>
    <row r="270" spans="12:12" x14ac:dyDescent="0.25">
      <c r="L270" s="21"/>
    </row>
    <row r="271" spans="12:12" x14ac:dyDescent="0.25">
      <c r="L271" s="21"/>
    </row>
    <row r="272" spans="12:12" x14ac:dyDescent="0.25">
      <c r="L272" s="21"/>
    </row>
    <row r="273" spans="12:12" x14ac:dyDescent="0.25">
      <c r="L273" s="21"/>
    </row>
    <row r="274" spans="12:12" x14ac:dyDescent="0.25">
      <c r="L274" s="21"/>
    </row>
    <row r="275" spans="12:12" x14ac:dyDescent="0.25">
      <c r="L275" s="21"/>
    </row>
    <row r="276" spans="12:12" x14ac:dyDescent="0.25">
      <c r="L276" s="21"/>
    </row>
    <row r="277" spans="12:12" x14ac:dyDescent="0.25">
      <c r="L277" s="21"/>
    </row>
    <row r="278" spans="12:12" x14ac:dyDescent="0.25">
      <c r="L278" s="21"/>
    </row>
    <row r="279" spans="12:12" x14ac:dyDescent="0.25">
      <c r="L279" s="21"/>
    </row>
    <row r="280" spans="12:12" x14ac:dyDescent="0.25">
      <c r="L280" s="21"/>
    </row>
    <row r="281" spans="12:12" x14ac:dyDescent="0.25">
      <c r="L281" s="21"/>
    </row>
    <row r="282" spans="12:12" x14ac:dyDescent="0.25">
      <c r="L282" s="21"/>
    </row>
    <row r="283" spans="12:12" x14ac:dyDescent="0.25">
      <c r="L283" s="21"/>
    </row>
    <row r="284" spans="12:12" x14ac:dyDescent="0.25">
      <c r="L284" s="21"/>
    </row>
    <row r="285" spans="12:12" x14ac:dyDescent="0.25">
      <c r="L285" s="21"/>
    </row>
    <row r="286" spans="12:12" x14ac:dyDescent="0.25">
      <c r="L286" s="21"/>
    </row>
  </sheetData>
  <mergeCells count="10">
    <mergeCell ref="N3:N5"/>
    <mergeCell ref="F3:H5"/>
    <mergeCell ref="D2:E2"/>
    <mergeCell ref="F2:H2"/>
    <mergeCell ref="D3:E5"/>
    <mergeCell ref="J3:J5"/>
    <mergeCell ref="B3:C5"/>
    <mergeCell ref="B1:C2"/>
    <mergeCell ref="K3:M5"/>
    <mergeCell ref="K2:M2"/>
  </mergeCells>
  <phoneticPr fontId="4" type="noConversion"/>
  <conditionalFormatting sqref="J3:N5">
    <cfRule type="expression" dxfId="2" priority="1">
      <formula>$K$3="Association"</formula>
    </cfRule>
    <cfRule type="expression" dxfId="1" priority="2">
      <formula>$J$3="Association"</formula>
    </cfRule>
    <cfRule type="expression" dxfId="0" priority="3">
      <formula>$J$3="PDFF"</formula>
    </cfRule>
  </conditionalFormatting>
  <dataValidations count="1">
    <dataValidation type="list" allowBlank="1" showInputMessage="1" showErrorMessage="1" sqref="D3" xr:uid="{70AD3507-0A3E-4148-A4A4-1BE71E4347AD}">
      <formula1>INDIRECT("Tableau4[SERVICE]")</formula1>
    </dataValidation>
  </dataValidation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Format de saisie" prompt="XX-000-XX" xr:uid="{BA44BBE4-EEE1-4868-90A2-727F85E29ADC}">
          <x14:formula1>
            <xm:f>_xlfn.ANCHORARRAY('FEUILLE DE TRAVAIL'!$C$2)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F2DD0-A1DA-4F12-8FDF-B2B0308D74AD}">
  <sheetPr codeName="Feuil2">
    <tabColor theme="0"/>
  </sheetPr>
  <dimension ref="A2:AC280"/>
  <sheetViews>
    <sheetView showGridLines="0" zoomScaleNormal="100" workbookViewId="0">
      <pane xSplit="3" ySplit="4" topLeftCell="D5" activePane="bottomRight" state="frozen"/>
      <selection pane="topRight" activeCell="D1" sqref="D1"/>
      <selection pane="bottomLeft" activeCell="A2" sqref="A2"/>
      <selection pane="bottomRight" activeCell="I28" sqref="I28"/>
    </sheetView>
  </sheetViews>
  <sheetFormatPr baseColWidth="10" defaultRowHeight="15" x14ac:dyDescent="0.25"/>
  <cols>
    <col min="1" max="1" width="17.28515625" style="11" customWidth="1"/>
    <col min="2" max="2" width="15.7109375" style="1" customWidth="1"/>
    <col min="3" max="3" width="22.7109375" style="1" bestFit="1" customWidth="1"/>
    <col min="4" max="4" width="15.7109375" style="11" customWidth="1"/>
    <col min="5" max="5" width="15.7109375" style="1" customWidth="1"/>
    <col min="6" max="6" width="16.28515625" style="1" bestFit="1" customWidth="1"/>
    <col min="7" max="7" width="24.28515625" style="1" bestFit="1" customWidth="1"/>
    <col min="8" max="8" width="16.28515625" style="1" bestFit="1" customWidth="1"/>
    <col min="9" max="11" width="21.7109375" style="11" customWidth="1"/>
    <col min="12" max="12" width="12" style="11" bestFit="1" customWidth="1"/>
    <col min="13" max="13" width="14.140625" style="11" bestFit="1" customWidth="1"/>
    <col min="14" max="14" width="13.5703125" style="20" customWidth="1"/>
    <col min="15" max="15" width="18.140625" style="20" bestFit="1" customWidth="1"/>
    <col min="16" max="19" width="18.140625" style="2" customWidth="1"/>
    <col min="20" max="20" width="29.7109375" style="1" customWidth="1"/>
    <col min="21" max="21" width="16.5703125" style="11" customWidth="1"/>
    <col min="22" max="22" width="13.7109375" style="11" customWidth="1"/>
    <col min="23" max="23" width="20" style="11" customWidth="1"/>
    <col min="24" max="24" width="16" style="11" customWidth="1"/>
    <col min="25" max="25" width="14.7109375" style="11" customWidth="1"/>
    <col min="26" max="27" width="15.7109375" style="11" customWidth="1"/>
    <col min="28" max="28" width="22" style="1" bestFit="1" customWidth="1"/>
    <col min="29" max="29" width="19.7109375" style="1" customWidth="1"/>
    <col min="30" max="16384" width="11.42578125" style="1"/>
  </cols>
  <sheetData>
    <row r="2" spans="1:29" ht="46.5" customHeight="1" x14ac:dyDescent="0.25"/>
    <row r="3" spans="1:29" ht="30.75" customHeight="1" x14ac:dyDescent="0.25">
      <c r="B3" s="59" t="s">
        <v>30</v>
      </c>
      <c r="C3" s="66">
        <f ca="1">TODAY()</f>
        <v>44610</v>
      </c>
      <c r="J3" s="107" t="s">
        <v>47</v>
      </c>
      <c r="K3" s="108"/>
      <c r="L3" s="107" t="s">
        <v>27</v>
      </c>
      <c r="M3" s="108"/>
      <c r="N3" s="109" t="s">
        <v>31</v>
      </c>
      <c r="O3" s="110"/>
      <c r="P3" s="111"/>
      <c r="Q3" s="109" t="s">
        <v>52</v>
      </c>
      <c r="R3" s="110"/>
      <c r="S3" s="111"/>
      <c r="T3" s="112" t="s">
        <v>32</v>
      </c>
      <c r="U3" s="113"/>
      <c r="V3" s="113"/>
      <c r="W3" s="113"/>
      <c r="X3" s="113"/>
      <c r="Y3" s="113"/>
      <c r="Z3" s="113"/>
      <c r="AA3" s="113"/>
      <c r="AB3" s="113"/>
      <c r="AC3" s="67" t="s">
        <v>58</v>
      </c>
    </row>
    <row r="4" spans="1:29" x14ac:dyDescent="0.25">
      <c r="A4" s="60" t="s">
        <v>0</v>
      </c>
      <c r="B4" s="61" t="s">
        <v>1</v>
      </c>
      <c r="C4" s="61" t="s">
        <v>2</v>
      </c>
      <c r="D4" s="61" t="s">
        <v>6</v>
      </c>
      <c r="E4" s="61" t="s">
        <v>5</v>
      </c>
      <c r="F4" s="61" t="s">
        <v>3</v>
      </c>
      <c r="G4" s="61" t="s">
        <v>16</v>
      </c>
      <c r="H4" s="61" t="s">
        <v>20</v>
      </c>
      <c r="I4" s="61" t="s">
        <v>10</v>
      </c>
      <c r="J4" s="61" t="s">
        <v>45</v>
      </c>
      <c r="K4" s="61" t="s">
        <v>46</v>
      </c>
      <c r="L4" s="60" t="s">
        <v>19</v>
      </c>
      <c r="M4" s="60" t="s">
        <v>17</v>
      </c>
      <c r="N4" s="62" t="s">
        <v>28</v>
      </c>
      <c r="O4" s="62" t="s">
        <v>18</v>
      </c>
      <c r="P4" s="63" t="s">
        <v>56</v>
      </c>
      <c r="Q4" s="62" t="s">
        <v>53</v>
      </c>
      <c r="R4" s="62" t="s">
        <v>54</v>
      </c>
      <c r="S4" s="63" t="s">
        <v>55</v>
      </c>
      <c r="T4" s="61" t="s">
        <v>7</v>
      </c>
      <c r="U4" s="61" t="s">
        <v>22</v>
      </c>
      <c r="V4" s="61" t="s">
        <v>23</v>
      </c>
      <c r="W4" s="61" t="s">
        <v>24</v>
      </c>
      <c r="X4" s="61" t="s">
        <v>21</v>
      </c>
      <c r="Y4" s="61" t="s">
        <v>25</v>
      </c>
      <c r="Z4" s="61" t="s">
        <v>26</v>
      </c>
      <c r="AA4" s="61" t="s">
        <v>51</v>
      </c>
      <c r="AB4" s="61" t="s">
        <v>50</v>
      </c>
      <c r="AC4" s="61" t="s">
        <v>59</v>
      </c>
    </row>
    <row r="5" spans="1:29" x14ac:dyDescent="0.25">
      <c r="A5" s="11" t="s">
        <v>64</v>
      </c>
      <c r="D5" s="20"/>
      <c r="F5" s="11"/>
      <c r="G5" s="1">
        <v>1</v>
      </c>
      <c r="I5" s="20"/>
      <c r="J5" s="20"/>
      <c r="K5" s="20"/>
      <c r="M5" s="20"/>
      <c r="P5" s="28"/>
      <c r="S5" s="28"/>
      <c r="AB5" s="11"/>
      <c r="AC5" s="11"/>
    </row>
    <row r="6" spans="1:29" x14ac:dyDescent="0.25">
      <c r="A6" s="11" t="s">
        <v>65</v>
      </c>
      <c r="D6" s="20"/>
      <c r="F6" s="11"/>
      <c r="G6" s="1">
        <v>1</v>
      </c>
      <c r="I6" s="20"/>
      <c r="J6" s="20"/>
      <c r="K6" s="20"/>
      <c r="M6" s="20"/>
      <c r="P6" s="28"/>
      <c r="S6" s="28"/>
      <c r="AB6" s="11"/>
      <c r="AC6" s="11"/>
    </row>
    <row r="7" spans="1:29" x14ac:dyDescent="0.25">
      <c r="A7" s="11" t="s">
        <v>66</v>
      </c>
      <c r="D7" s="20"/>
      <c r="F7" s="11"/>
      <c r="G7" s="1">
        <v>2</v>
      </c>
      <c r="I7" s="20"/>
      <c r="J7" s="20"/>
      <c r="K7" s="20"/>
      <c r="M7" s="20"/>
      <c r="P7" s="28"/>
      <c r="S7" s="28"/>
      <c r="AB7" s="11"/>
      <c r="AC7" s="11"/>
    </row>
    <row r="8" spans="1:29" x14ac:dyDescent="0.25">
      <c r="A8" s="11" t="s">
        <v>67</v>
      </c>
      <c r="D8" s="20"/>
      <c r="F8" s="11"/>
      <c r="G8" s="1">
        <v>3</v>
      </c>
      <c r="I8" s="20"/>
      <c r="J8" s="20"/>
      <c r="K8" s="20"/>
      <c r="M8" s="20"/>
      <c r="P8" s="28"/>
      <c r="S8" s="28"/>
      <c r="AB8" s="11"/>
      <c r="AC8" s="11"/>
    </row>
    <row r="9" spans="1:29" x14ac:dyDescent="0.25">
      <c r="A9" s="11" t="s">
        <v>68</v>
      </c>
      <c r="D9" s="20"/>
      <c r="F9" s="11"/>
      <c r="G9" s="1">
        <v>4</v>
      </c>
      <c r="I9" s="20"/>
      <c r="J9" s="20"/>
      <c r="K9" s="20"/>
      <c r="M9" s="20"/>
      <c r="P9" s="28"/>
      <c r="S9" s="28"/>
      <c r="AB9" s="11"/>
      <c r="AC9" s="11"/>
    </row>
    <row r="10" spans="1:29" x14ac:dyDescent="0.25">
      <c r="A10" s="11" t="s">
        <v>69</v>
      </c>
      <c r="D10" s="20"/>
      <c r="F10" s="11"/>
      <c r="G10" s="1">
        <v>8</v>
      </c>
      <c r="I10" s="20"/>
      <c r="J10" s="20"/>
      <c r="K10" s="20"/>
      <c r="M10" s="20"/>
      <c r="P10" s="28"/>
      <c r="S10" s="28"/>
      <c r="AB10" s="11"/>
      <c r="AC10" s="11"/>
    </row>
    <row r="11" spans="1:29" x14ac:dyDescent="0.25">
      <c r="A11" s="11" t="s">
        <v>70</v>
      </c>
      <c r="D11" s="20"/>
      <c r="F11" s="11"/>
      <c r="G11" s="1">
        <v>9</v>
      </c>
      <c r="I11" s="20"/>
      <c r="J11" s="20"/>
      <c r="K11" s="20"/>
      <c r="M11" s="20"/>
      <c r="P11" s="28"/>
      <c r="S11" s="28"/>
      <c r="AB11" s="11"/>
      <c r="AC11" s="11"/>
    </row>
    <row r="12" spans="1:29" x14ac:dyDescent="0.25">
      <c r="A12" s="11" t="s">
        <v>71</v>
      </c>
      <c r="D12" s="20"/>
      <c r="F12" s="11"/>
      <c r="G12" s="1">
        <v>2</v>
      </c>
      <c r="I12" s="20"/>
      <c r="J12" s="20"/>
      <c r="K12" s="20"/>
      <c r="M12" s="20"/>
      <c r="P12" s="28"/>
      <c r="S12" s="28"/>
      <c r="AB12" s="11"/>
      <c r="AC12" s="11"/>
    </row>
    <row r="13" spans="1:29" x14ac:dyDescent="0.25">
      <c r="A13" s="11" t="s">
        <v>72</v>
      </c>
      <c r="D13" s="20"/>
      <c r="F13" s="11"/>
      <c r="G13" s="1">
        <v>7</v>
      </c>
      <c r="I13" s="20"/>
      <c r="J13" s="20"/>
      <c r="K13" s="20"/>
      <c r="M13" s="20"/>
      <c r="P13" s="28"/>
      <c r="S13" s="28"/>
      <c r="AB13" s="11"/>
      <c r="AC13" s="11"/>
    </row>
    <row r="14" spans="1:29" x14ac:dyDescent="0.25">
      <c r="A14" s="11" t="s">
        <v>73</v>
      </c>
      <c r="D14" s="20"/>
      <c r="F14" s="11"/>
      <c r="G14" s="1">
        <v>2</v>
      </c>
      <c r="I14" s="20"/>
      <c r="J14" s="20"/>
      <c r="K14" s="20"/>
      <c r="M14" s="20"/>
      <c r="P14" s="28"/>
      <c r="S14" s="28"/>
      <c r="AB14" s="11"/>
      <c r="AC14" s="11"/>
    </row>
    <row r="15" spans="1:29" x14ac:dyDescent="0.25">
      <c r="A15" s="11" t="s">
        <v>74</v>
      </c>
      <c r="D15" s="20"/>
      <c r="F15" s="11"/>
      <c r="G15" s="1">
        <v>7</v>
      </c>
      <c r="I15" s="20"/>
      <c r="J15" s="20"/>
      <c r="K15" s="20"/>
      <c r="M15" s="20"/>
      <c r="P15" s="28"/>
      <c r="S15" s="28"/>
      <c r="AB15" s="11"/>
      <c r="AC15" s="11"/>
    </row>
    <row r="16" spans="1:29" x14ac:dyDescent="0.25">
      <c r="A16" s="11" t="s">
        <v>75</v>
      </c>
      <c r="D16" s="20"/>
      <c r="F16" s="11"/>
      <c r="G16" s="1">
        <v>8</v>
      </c>
      <c r="I16" s="20"/>
      <c r="J16" s="20"/>
      <c r="K16" s="20"/>
      <c r="M16" s="20"/>
      <c r="P16" s="28"/>
      <c r="S16" s="28"/>
      <c r="AB16" s="11"/>
      <c r="AC16" s="11"/>
    </row>
    <row r="17" spans="1:29" x14ac:dyDescent="0.25">
      <c r="A17" s="11" t="s">
        <v>76</v>
      </c>
      <c r="D17" s="20"/>
      <c r="F17" s="11"/>
      <c r="G17" s="1">
        <v>5</v>
      </c>
      <c r="I17" s="20"/>
      <c r="J17" s="20"/>
      <c r="K17" s="20"/>
      <c r="M17" s="20"/>
      <c r="P17" s="28"/>
      <c r="S17" s="28"/>
      <c r="AB17" s="11"/>
      <c r="AC17" s="11"/>
    </row>
    <row r="18" spans="1:29" x14ac:dyDescent="0.25">
      <c r="A18" s="11" t="s">
        <v>77</v>
      </c>
      <c r="D18" s="20"/>
      <c r="F18" s="11"/>
      <c r="G18" s="1">
        <v>3</v>
      </c>
      <c r="I18" s="20"/>
      <c r="J18" s="20"/>
      <c r="K18" s="20"/>
      <c r="M18" s="20"/>
      <c r="P18" s="28"/>
      <c r="S18" s="28"/>
      <c r="AB18" s="11"/>
      <c r="AC18" s="11"/>
    </row>
    <row r="19" spans="1:29" x14ac:dyDescent="0.25">
      <c r="A19" s="11" t="s">
        <v>78</v>
      </c>
      <c r="D19" s="20"/>
      <c r="F19" s="11"/>
      <c r="G19" s="1">
        <v>5</v>
      </c>
      <c r="I19" s="20"/>
      <c r="J19" s="20"/>
      <c r="K19" s="20"/>
      <c r="M19" s="20"/>
      <c r="P19" s="28"/>
      <c r="S19" s="28"/>
      <c r="AB19" s="11"/>
      <c r="AC19" s="11"/>
    </row>
    <row r="20" spans="1:29" x14ac:dyDescent="0.25">
      <c r="A20" s="11" t="s">
        <v>79</v>
      </c>
      <c r="D20" s="20"/>
      <c r="F20" s="11"/>
      <c r="G20" s="1">
        <v>4</v>
      </c>
      <c r="I20" s="20"/>
      <c r="J20" s="20"/>
      <c r="K20" s="20"/>
      <c r="M20" s="20"/>
      <c r="P20" s="28"/>
      <c r="S20" s="28"/>
      <c r="AB20" s="11"/>
      <c r="AC20" s="11"/>
    </row>
    <row r="21" spans="1:29" x14ac:dyDescent="0.25">
      <c r="A21" s="11" t="s">
        <v>80</v>
      </c>
      <c r="D21" s="20"/>
      <c r="F21" s="11"/>
      <c r="G21" s="1">
        <v>1</v>
      </c>
      <c r="I21" s="20"/>
      <c r="J21" s="20"/>
      <c r="K21" s="20"/>
      <c r="M21" s="20"/>
      <c r="P21" s="28"/>
      <c r="S21" s="28"/>
      <c r="AB21" s="11"/>
      <c r="AC21" s="11"/>
    </row>
    <row r="22" spans="1:29" x14ac:dyDescent="0.25">
      <c r="A22" s="11" t="s">
        <v>81</v>
      </c>
      <c r="D22" s="20"/>
      <c r="F22" s="11"/>
      <c r="G22" s="1">
        <v>2</v>
      </c>
      <c r="I22" s="20"/>
      <c r="J22" s="20"/>
      <c r="K22" s="20"/>
      <c r="M22" s="20"/>
      <c r="P22" s="28"/>
      <c r="S22" s="28"/>
      <c r="AB22" s="11"/>
      <c r="AC22" s="11"/>
    </row>
    <row r="23" spans="1:29" x14ac:dyDescent="0.25">
      <c r="A23" s="11" t="s">
        <v>82</v>
      </c>
      <c r="D23" s="20"/>
      <c r="F23" s="11"/>
      <c r="G23" s="1">
        <v>3</v>
      </c>
      <c r="I23" s="20"/>
      <c r="J23" s="20"/>
      <c r="K23" s="20"/>
      <c r="M23" s="20"/>
      <c r="P23" s="28"/>
      <c r="S23" s="28"/>
      <c r="AB23" s="11"/>
      <c r="AC23" s="11"/>
    </row>
    <row r="24" spans="1:29" x14ac:dyDescent="0.25">
      <c r="A24" s="11" t="s">
        <v>83</v>
      </c>
      <c r="D24" s="20"/>
      <c r="F24" s="11"/>
      <c r="G24" s="1">
        <v>4</v>
      </c>
      <c r="I24" s="20"/>
      <c r="J24" s="20"/>
      <c r="K24" s="20"/>
      <c r="M24" s="20"/>
      <c r="P24" s="28"/>
      <c r="S24" s="28"/>
      <c r="AB24" s="11"/>
      <c r="AC24" s="11"/>
    </row>
    <row r="25" spans="1:29" x14ac:dyDescent="0.25">
      <c r="A25" s="11" t="s">
        <v>84</v>
      </c>
      <c r="D25" s="20"/>
      <c r="F25" s="11"/>
      <c r="G25" s="1">
        <v>5</v>
      </c>
      <c r="I25" s="20"/>
      <c r="J25" s="20"/>
      <c r="K25" s="20"/>
      <c r="M25" s="20"/>
      <c r="P25" s="28"/>
      <c r="S25" s="28"/>
      <c r="AB25" s="11"/>
      <c r="AC25" s="11"/>
    </row>
    <row r="26" spans="1:29" x14ac:dyDescent="0.25">
      <c r="A26" s="11" t="s">
        <v>85</v>
      </c>
      <c r="D26" s="20"/>
      <c r="F26" s="11"/>
      <c r="G26" s="1">
        <v>6</v>
      </c>
      <c r="I26" s="20"/>
      <c r="J26" s="20"/>
      <c r="K26" s="20"/>
      <c r="M26" s="20"/>
      <c r="P26" s="28"/>
      <c r="S26" s="28"/>
      <c r="AB26" s="11"/>
      <c r="AC26" s="11"/>
    </row>
    <row r="27" spans="1:29" x14ac:dyDescent="0.25">
      <c r="A27" s="11" t="s">
        <v>86</v>
      </c>
      <c r="D27" s="20"/>
      <c r="F27" s="11"/>
      <c r="G27" s="1">
        <v>7</v>
      </c>
      <c r="I27" s="20"/>
      <c r="J27" s="20"/>
      <c r="K27" s="20"/>
      <c r="M27" s="20"/>
      <c r="P27" s="28"/>
      <c r="S27" s="28"/>
      <c r="AB27" s="11"/>
      <c r="AC27" s="11"/>
    </row>
    <row r="28" spans="1:29" x14ac:dyDescent="0.25">
      <c r="A28" s="11" t="s">
        <v>87</v>
      </c>
      <c r="D28" s="20"/>
      <c r="F28" s="11"/>
      <c r="G28" s="1">
        <v>8</v>
      </c>
      <c r="I28" s="20"/>
      <c r="J28" s="20"/>
      <c r="K28" s="20"/>
      <c r="M28" s="20"/>
      <c r="P28" s="28"/>
      <c r="S28" s="28"/>
      <c r="AB28" s="11"/>
      <c r="AC28" s="11"/>
    </row>
    <row r="29" spans="1:29" x14ac:dyDescent="0.25">
      <c r="A29" s="11" t="s">
        <v>88</v>
      </c>
      <c r="D29" s="20"/>
      <c r="F29" s="11"/>
      <c r="G29" s="1">
        <v>9</v>
      </c>
      <c r="I29" s="20"/>
      <c r="J29" s="20"/>
      <c r="K29" s="20"/>
      <c r="M29" s="20"/>
      <c r="P29" s="28"/>
      <c r="S29" s="28"/>
      <c r="AB29" s="11"/>
      <c r="AC29" s="11"/>
    </row>
    <row r="30" spans="1:29" x14ac:dyDescent="0.25">
      <c r="D30" s="20"/>
      <c r="F30" s="11"/>
      <c r="I30" s="20"/>
      <c r="J30" s="20"/>
      <c r="K30" s="20"/>
      <c r="M30" s="20"/>
      <c r="P30" s="28"/>
      <c r="S30" s="28"/>
      <c r="AB30" s="11"/>
      <c r="AC30" s="11"/>
    </row>
    <row r="31" spans="1:29" x14ac:dyDescent="0.25">
      <c r="D31" s="20"/>
      <c r="F31" s="11"/>
      <c r="I31" s="20"/>
      <c r="J31" s="20"/>
      <c r="K31" s="20"/>
      <c r="M31" s="20"/>
      <c r="P31" s="28"/>
      <c r="S31" s="28"/>
      <c r="AB31" s="11"/>
      <c r="AC31" s="11"/>
    </row>
    <row r="32" spans="1:29" x14ac:dyDescent="0.25">
      <c r="D32" s="20"/>
      <c r="F32" s="11"/>
      <c r="I32" s="20"/>
      <c r="J32" s="20"/>
      <c r="K32" s="20"/>
      <c r="M32" s="20"/>
      <c r="P32" s="28"/>
      <c r="S32" s="28"/>
      <c r="AB32" s="11"/>
      <c r="AC32" s="11"/>
    </row>
    <row r="33" spans="1:29" x14ac:dyDescent="0.25">
      <c r="A33" s="64"/>
      <c r="D33" s="20"/>
      <c r="F33" s="11"/>
      <c r="I33" s="20"/>
      <c r="J33" s="20"/>
      <c r="K33" s="20"/>
      <c r="M33" s="20"/>
      <c r="P33" s="28"/>
      <c r="S33" s="28"/>
      <c r="AB33" s="11"/>
      <c r="AC33" s="11"/>
    </row>
    <row r="34" spans="1:29" x14ac:dyDescent="0.25">
      <c r="A34" s="64"/>
      <c r="D34" s="20"/>
      <c r="F34" s="11"/>
      <c r="I34" s="20"/>
      <c r="J34" s="20"/>
      <c r="K34" s="20"/>
      <c r="M34" s="20"/>
      <c r="P34" s="28"/>
      <c r="S34" s="28"/>
      <c r="AB34" s="11"/>
      <c r="AC34" s="11"/>
    </row>
    <row r="35" spans="1:29" x14ac:dyDescent="0.25">
      <c r="A35" s="64"/>
      <c r="D35" s="20"/>
      <c r="F35" s="11"/>
      <c r="I35" s="20"/>
      <c r="J35" s="20"/>
      <c r="K35" s="20"/>
      <c r="M35" s="20"/>
      <c r="P35" s="28"/>
      <c r="S35" s="28"/>
      <c r="AB35" s="11"/>
      <c r="AC35" s="11"/>
    </row>
    <row r="36" spans="1:29" x14ac:dyDescent="0.25">
      <c r="A36" s="64"/>
      <c r="D36" s="20"/>
      <c r="F36" s="11"/>
      <c r="I36" s="20"/>
      <c r="J36" s="20"/>
      <c r="K36" s="20"/>
      <c r="M36" s="20"/>
      <c r="P36" s="28"/>
      <c r="S36" s="28"/>
      <c r="AB36" s="11"/>
      <c r="AC36" s="11"/>
    </row>
    <row r="37" spans="1:29" x14ac:dyDescent="0.25">
      <c r="A37" s="64"/>
      <c r="D37" s="20"/>
      <c r="F37" s="11"/>
      <c r="I37" s="20"/>
      <c r="J37" s="20"/>
      <c r="K37" s="20"/>
      <c r="M37" s="20"/>
      <c r="P37" s="28"/>
      <c r="S37" s="28"/>
      <c r="AB37" s="11"/>
      <c r="AC37" s="11"/>
    </row>
    <row r="38" spans="1:29" x14ac:dyDescent="0.25">
      <c r="A38" s="64"/>
      <c r="D38" s="20"/>
      <c r="F38" s="11"/>
      <c r="I38" s="20"/>
      <c r="J38" s="20"/>
      <c r="K38" s="20"/>
      <c r="M38" s="20"/>
      <c r="P38" s="28"/>
      <c r="S38" s="28"/>
      <c r="AB38" s="11"/>
      <c r="AC38" s="11"/>
    </row>
    <row r="39" spans="1:29" x14ac:dyDescent="0.25">
      <c r="A39" s="64"/>
      <c r="D39" s="20"/>
      <c r="F39" s="11"/>
      <c r="I39" s="20"/>
      <c r="J39" s="20"/>
      <c r="K39" s="20"/>
      <c r="M39" s="20"/>
      <c r="P39" s="28"/>
      <c r="S39" s="28"/>
      <c r="AB39" s="11"/>
      <c r="AC39" s="11"/>
    </row>
    <row r="40" spans="1:29" x14ac:dyDescent="0.25">
      <c r="A40" s="64"/>
      <c r="D40" s="20"/>
      <c r="F40" s="11"/>
      <c r="I40" s="20"/>
      <c r="J40" s="20"/>
      <c r="K40" s="20"/>
      <c r="M40" s="20"/>
      <c r="P40" s="28"/>
      <c r="S40" s="28"/>
      <c r="AB40" s="11"/>
      <c r="AC40" s="11"/>
    </row>
    <row r="41" spans="1:29" x14ac:dyDescent="0.25">
      <c r="A41" s="64"/>
      <c r="D41" s="20"/>
      <c r="F41" s="11"/>
      <c r="I41" s="20"/>
      <c r="J41" s="20"/>
      <c r="K41" s="20"/>
      <c r="M41" s="20"/>
      <c r="P41" s="28"/>
      <c r="S41" s="28"/>
      <c r="AB41" s="11"/>
      <c r="AC41" s="11"/>
    </row>
    <row r="42" spans="1:29" x14ac:dyDescent="0.25">
      <c r="A42" s="64"/>
      <c r="D42" s="20"/>
      <c r="F42" s="11"/>
      <c r="I42" s="20"/>
      <c r="J42" s="20"/>
      <c r="K42" s="20"/>
      <c r="M42" s="20"/>
      <c r="P42" s="28"/>
      <c r="S42" s="28"/>
      <c r="AB42" s="11"/>
      <c r="AC42" s="11"/>
    </row>
    <row r="43" spans="1:29" x14ac:dyDescent="0.25">
      <c r="A43" s="64"/>
      <c r="D43" s="20"/>
      <c r="F43" s="11"/>
      <c r="I43" s="20"/>
      <c r="J43" s="20"/>
      <c r="K43" s="20"/>
      <c r="M43" s="20"/>
      <c r="P43" s="28"/>
      <c r="S43" s="28"/>
      <c r="AB43" s="11"/>
      <c r="AC43" s="11"/>
    </row>
    <row r="44" spans="1:29" x14ac:dyDescent="0.25">
      <c r="A44" s="64"/>
      <c r="D44" s="20"/>
      <c r="F44" s="11"/>
      <c r="I44" s="20"/>
      <c r="J44" s="20"/>
      <c r="K44" s="20"/>
      <c r="M44" s="20"/>
      <c r="P44" s="28"/>
      <c r="S44" s="28"/>
      <c r="AB44" s="11"/>
      <c r="AC44" s="11"/>
    </row>
    <row r="45" spans="1:29" x14ac:dyDescent="0.25">
      <c r="A45" s="64"/>
      <c r="D45" s="20"/>
      <c r="F45" s="11"/>
      <c r="I45" s="20"/>
      <c r="J45" s="20"/>
      <c r="K45" s="20"/>
      <c r="M45" s="20"/>
      <c r="P45" s="28"/>
      <c r="S45" s="28"/>
      <c r="AB45" s="11"/>
      <c r="AC45" s="11"/>
    </row>
    <row r="46" spans="1:29" x14ac:dyDescent="0.25">
      <c r="A46" s="64"/>
      <c r="D46" s="20"/>
      <c r="F46" s="11"/>
      <c r="I46" s="20"/>
      <c r="J46" s="20"/>
      <c r="K46" s="20"/>
      <c r="M46" s="20"/>
      <c r="P46" s="28"/>
      <c r="S46" s="28"/>
      <c r="AB46" s="11"/>
      <c r="AC46" s="11"/>
    </row>
    <row r="47" spans="1:29" x14ac:dyDescent="0.25">
      <c r="A47" s="64"/>
      <c r="D47" s="20"/>
      <c r="F47" s="11"/>
      <c r="I47" s="20"/>
      <c r="J47" s="20"/>
      <c r="K47" s="20"/>
      <c r="M47" s="20"/>
      <c r="P47" s="28"/>
      <c r="S47" s="28"/>
      <c r="AB47" s="11"/>
      <c r="AC47" s="11"/>
    </row>
    <row r="48" spans="1:29" x14ac:dyDescent="0.25">
      <c r="A48" s="64"/>
      <c r="D48" s="20"/>
      <c r="F48" s="11"/>
      <c r="I48" s="20"/>
      <c r="J48" s="20"/>
      <c r="K48" s="20"/>
      <c r="M48" s="20"/>
      <c r="P48" s="28"/>
      <c r="S48" s="28"/>
      <c r="AB48" s="11"/>
      <c r="AC48" s="11"/>
    </row>
    <row r="49" spans="1:29" x14ac:dyDescent="0.25">
      <c r="A49" s="64"/>
      <c r="D49" s="20"/>
      <c r="F49" s="11"/>
      <c r="I49" s="20"/>
      <c r="J49" s="20"/>
      <c r="K49" s="20"/>
      <c r="M49" s="20"/>
      <c r="P49" s="28"/>
      <c r="S49" s="28"/>
      <c r="AB49" s="11"/>
      <c r="AC49" s="11"/>
    </row>
    <row r="50" spans="1:29" x14ac:dyDescent="0.25">
      <c r="A50" s="64"/>
      <c r="D50" s="20"/>
      <c r="F50" s="11"/>
      <c r="I50" s="20"/>
      <c r="J50" s="20"/>
      <c r="K50" s="20"/>
      <c r="M50" s="20"/>
      <c r="P50" s="28"/>
      <c r="S50" s="28"/>
      <c r="AB50" s="11"/>
      <c r="AC50" s="11"/>
    </row>
    <row r="51" spans="1:29" x14ac:dyDescent="0.25">
      <c r="A51" s="64"/>
      <c r="D51" s="20"/>
      <c r="F51" s="11"/>
      <c r="I51" s="20"/>
      <c r="J51" s="20"/>
      <c r="K51" s="20"/>
      <c r="M51" s="20"/>
      <c r="P51" s="28"/>
      <c r="S51" s="28"/>
      <c r="AB51" s="11"/>
      <c r="AC51" s="11"/>
    </row>
    <row r="52" spans="1:29" x14ac:dyDescent="0.25">
      <c r="A52" s="64"/>
      <c r="D52" s="20"/>
      <c r="F52" s="11"/>
      <c r="I52" s="20"/>
      <c r="J52" s="20"/>
      <c r="K52" s="20"/>
      <c r="M52" s="20"/>
      <c r="P52" s="28"/>
      <c r="S52" s="28"/>
      <c r="AB52" s="11"/>
      <c r="AC52" s="11"/>
    </row>
    <row r="53" spans="1:29" x14ac:dyDescent="0.25">
      <c r="A53" s="64"/>
      <c r="D53" s="20"/>
      <c r="F53" s="11"/>
      <c r="I53" s="20"/>
      <c r="J53" s="20"/>
      <c r="K53" s="20"/>
      <c r="M53" s="20"/>
      <c r="P53" s="28"/>
      <c r="S53" s="28"/>
      <c r="AB53" s="11"/>
      <c r="AC53" s="11"/>
    </row>
    <row r="54" spans="1:29" x14ac:dyDescent="0.25">
      <c r="A54" s="64"/>
      <c r="D54" s="20"/>
      <c r="F54" s="11"/>
      <c r="I54" s="20"/>
      <c r="J54" s="20"/>
      <c r="K54" s="20"/>
      <c r="M54" s="20"/>
      <c r="P54" s="28"/>
      <c r="S54" s="28"/>
      <c r="AB54" s="11"/>
      <c r="AC54" s="11"/>
    </row>
    <row r="55" spans="1:29" x14ac:dyDescent="0.25">
      <c r="A55" s="64"/>
      <c r="D55" s="20"/>
      <c r="F55" s="11"/>
      <c r="I55" s="20"/>
      <c r="J55" s="20"/>
      <c r="K55" s="20"/>
      <c r="M55" s="20"/>
      <c r="P55" s="28"/>
      <c r="S55" s="28"/>
      <c r="AB55" s="11"/>
      <c r="AC55" s="11"/>
    </row>
    <row r="56" spans="1:29" x14ac:dyDescent="0.25">
      <c r="A56" s="64"/>
      <c r="D56" s="20"/>
      <c r="F56" s="11"/>
      <c r="I56" s="20"/>
      <c r="J56" s="20"/>
      <c r="K56" s="20"/>
      <c r="M56" s="20"/>
      <c r="P56" s="28"/>
      <c r="S56" s="28"/>
      <c r="AB56" s="11"/>
      <c r="AC56" s="11"/>
    </row>
    <row r="57" spans="1:29" x14ac:dyDescent="0.25">
      <c r="A57" s="64"/>
      <c r="D57" s="20"/>
      <c r="F57" s="11"/>
      <c r="I57" s="20"/>
      <c r="J57" s="20"/>
      <c r="K57" s="20"/>
      <c r="M57" s="20"/>
      <c r="P57" s="28"/>
      <c r="S57" s="28"/>
      <c r="AB57" s="11"/>
      <c r="AC57" s="11"/>
    </row>
    <row r="58" spans="1:29" x14ac:dyDescent="0.25">
      <c r="A58" s="64"/>
      <c r="D58" s="20"/>
      <c r="F58" s="11"/>
      <c r="I58" s="20"/>
      <c r="J58" s="20"/>
      <c r="K58" s="20"/>
      <c r="M58" s="20"/>
      <c r="P58" s="28"/>
      <c r="S58" s="28"/>
      <c r="AB58" s="11"/>
      <c r="AC58" s="11"/>
    </row>
    <row r="59" spans="1:29" x14ac:dyDescent="0.25">
      <c r="A59" s="64"/>
      <c r="D59" s="20"/>
      <c r="F59" s="11"/>
      <c r="I59" s="20"/>
      <c r="J59" s="20"/>
      <c r="K59" s="20"/>
      <c r="M59" s="20"/>
      <c r="P59" s="28"/>
      <c r="S59" s="28"/>
      <c r="AB59" s="11"/>
      <c r="AC59" s="11"/>
    </row>
    <row r="60" spans="1:29" x14ac:dyDescent="0.25">
      <c r="A60" s="64"/>
      <c r="D60" s="20"/>
      <c r="F60" s="11"/>
      <c r="I60" s="20"/>
      <c r="J60" s="20"/>
      <c r="K60" s="20"/>
      <c r="M60" s="20"/>
      <c r="P60" s="28"/>
      <c r="S60" s="28"/>
      <c r="AB60" s="11"/>
      <c r="AC60" s="11"/>
    </row>
    <row r="61" spans="1:29" x14ac:dyDescent="0.25">
      <c r="A61" s="64"/>
      <c r="D61" s="20"/>
      <c r="F61" s="11"/>
      <c r="I61" s="20"/>
      <c r="J61" s="20"/>
      <c r="K61" s="20"/>
      <c r="M61" s="20"/>
      <c r="P61" s="28"/>
      <c r="S61" s="28"/>
      <c r="AB61" s="11"/>
      <c r="AC61" s="11"/>
    </row>
    <row r="62" spans="1:29" x14ac:dyDescent="0.25">
      <c r="A62" s="64"/>
      <c r="D62" s="20"/>
      <c r="F62" s="11"/>
      <c r="I62" s="20"/>
      <c r="J62" s="20"/>
      <c r="K62" s="20"/>
      <c r="M62" s="20"/>
      <c r="P62" s="28"/>
      <c r="S62" s="28"/>
      <c r="AB62" s="11"/>
      <c r="AC62" s="11"/>
    </row>
    <row r="63" spans="1:29" x14ac:dyDescent="0.25">
      <c r="A63" s="64"/>
      <c r="D63" s="20"/>
      <c r="F63" s="11"/>
      <c r="I63" s="20"/>
      <c r="J63" s="20"/>
      <c r="K63" s="20"/>
      <c r="M63" s="20"/>
      <c r="P63" s="28"/>
      <c r="S63" s="28"/>
      <c r="AB63" s="11"/>
      <c r="AC63" s="11"/>
    </row>
    <row r="64" spans="1:29" x14ac:dyDescent="0.25">
      <c r="A64" s="64"/>
      <c r="D64" s="20"/>
      <c r="F64" s="11"/>
      <c r="I64" s="20"/>
      <c r="J64" s="20"/>
      <c r="K64" s="20"/>
      <c r="M64" s="20"/>
      <c r="P64" s="28"/>
      <c r="S64" s="28"/>
      <c r="AB64" s="11"/>
      <c r="AC64" s="11"/>
    </row>
    <row r="65" spans="1:29" x14ac:dyDescent="0.25">
      <c r="A65" s="64"/>
      <c r="D65" s="20"/>
      <c r="F65" s="11"/>
      <c r="I65" s="20"/>
      <c r="J65" s="20"/>
      <c r="K65" s="20"/>
      <c r="M65" s="20"/>
      <c r="P65" s="28"/>
      <c r="S65" s="28"/>
      <c r="AB65" s="11"/>
      <c r="AC65" s="11"/>
    </row>
    <row r="66" spans="1:29" x14ac:dyDescent="0.25">
      <c r="A66" s="64"/>
      <c r="D66" s="20"/>
      <c r="F66" s="11"/>
      <c r="I66" s="20"/>
      <c r="J66" s="20"/>
      <c r="K66" s="20"/>
      <c r="M66" s="20"/>
      <c r="P66" s="28"/>
      <c r="S66" s="28"/>
      <c r="AB66" s="11"/>
      <c r="AC66" s="11"/>
    </row>
    <row r="67" spans="1:29" x14ac:dyDescent="0.25">
      <c r="A67" s="64"/>
      <c r="D67" s="20"/>
      <c r="F67" s="11"/>
      <c r="I67" s="20"/>
      <c r="J67" s="20"/>
      <c r="K67" s="20"/>
      <c r="M67" s="20"/>
      <c r="P67" s="28"/>
      <c r="S67" s="28"/>
      <c r="AB67" s="11"/>
      <c r="AC67" s="11"/>
    </row>
    <row r="68" spans="1:29" x14ac:dyDescent="0.25">
      <c r="A68" s="64"/>
      <c r="D68" s="20"/>
      <c r="F68" s="11"/>
      <c r="I68" s="20"/>
      <c r="J68" s="20"/>
      <c r="K68" s="20"/>
      <c r="M68" s="20"/>
      <c r="P68" s="28"/>
      <c r="S68" s="28"/>
      <c r="AB68" s="11"/>
      <c r="AC68" s="11"/>
    </row>
    <row r="69" spans="1:29" x14ac:dyDescent="0.25">
      <c r="A69" s="64"/>
      <c r="D69" s="20"/>
      <c r="F69" s="11"/>
      <c r="I69" s="20"/>
      <c r="J69" s="20"/>
      <c r="K69" s="20"/>
      <c r="M69" s="20"/>
      <c r="P69" s="28"/>
      <c r="S69" s="28"/>
      <c r="AB69" s="11"/>
      <c r="AC69" s="11"/>
    </row>
    <row r="70" spans="1:29" x14ac:dyDescent="0.25">
      <c r="A70" s="64"/>
      <c r="D70" s="20"/>
      <c r="F70" s="11"/>
      <c r="I70" s="20"/>
      <c r="J70" s="20"/>
      <c r="K70" s="20"/>
      <c r="M70" s="20"/>
      <c r="P70" s="28"/>
      <c r="S70" s="28"/>
      <c r="AB70" s="11"/>
      <c r="AC70" s="11"/>
    </row>
    <row r="71" spans="1:29" x14ac:dyDescent="0.25">
      <c r="A71" s="64"/>
      <c r="D71" s="20"/>
      <c r="F71" s="11"/>
      <c r="I71" s="20"/>
      <c r="J71" s="20"/>
      <c r="K71" s="20"/>
      <c r="M71" s="20"/>
      <c r="P71" s="28"/>
      <c r="S71" s="28"/>
      <c r="AB71" s="11"/>
      <c r="AC71" s="11"/>
    </row>
    <row r="72" spans="1:29" x14ac:dyDescent="0.25">
      <c r="A72" s="64"/>
      <c r="D72" s="20"/>
      <c r="F72" s="11"/>
      <c r="I72" s="20"/>
      <c r="J72" s="20"/>
      <c r="K72" s="20"/>
      <c r="M72" s="20"/>
      <c r="P72" s="28"/>
      <c r="S72" s="28"/>
      <c r="AB72" s="11"/>
      <c r="AC72" s="11"/>
    </row>
    <row r="73" spans="1:29" x14ac:dyDescent="0.25">
      <c r="A73" s="64"/>
      <c r="D73" s="20"/>
      <c r="F73" s="11"/>
      <c r="I73" s="20"/>
      <c r="J73" s="20"/>
      <c r="K73" s="20"/>
      <c r="M73" s="20"/>
      <c r="P73" s="28"/>
      <c r="S73" s="28"/>
      <c r="AB73" s="11"/>
      <c r="AC73" s="11"/>
    </row>
    <row r="74" spans="1:29" x14ac:dyDescent="0.25">
      <c r="A74" s="64"/>
      <c r="D74" s="20"/>
      <c r="F74" s="11"/>
      <c r="I74" s="20"/>
      <c r="J74" s="20"/>
      <c r="K74" s="20"/>
      <c r="M74" s="20"/>
      <c r="P74" s="28"/>
      <c r="S74" s="28"/>
      <c r="AB74" s="11"/>
      <c r="AC74" s="11"/>
    </row>
    <row r="75" spans="1:29" x14ac:dyDescent="0.25">
      <c r="A75" s="64"/>
      <c r="D75" s="20"/>
      <c r="F75" s="11"/>
      <c r="I75" s="20"/>
      <c r="J75" s="20"/>
      <c r="K75" s="20"/>
      <c r="M75" s="20"/>
      <c r="P75" s="28"/>
      <c r="S75" s="28"/>
      <c r="AB75" s="11"/>
      <c r="AC75" s="11"/>
    </row>
    <row r="76" spans="1:29" x14ac:dyDescent="0.25">
      <c r="A76" s="64"/>
      <c r="D76" s="20"/>
      <c r="F76" s="11"/>
      <c r="I76" s="20"/>
      <c r="J76" s="20"/>
      <c r="K76" s="20"/>
      <c r="M76" s="20"/>
      <c r="P76" s="28"/>
      <c r="S76" s="28"/>
      <c r="AB76" s="11"/>
      <c r="AC76" s="11"/>
    </row>
    <row r="77" spans="1:29" x14ac:dyDescent="0.25">
      <c r="A77" s="64"/>
      <c r="D77" s="20"/>
      <c r="F77" s="11"/>
      <c r="I77" s="20"/>
      <c r="J77" s="20"/>
      <c r="K77" s="20"/>
      <c r="M77" s="20"/>
      <c r="P77" s="28"/>
      <c r="S77" s="28"/>
      <c r="AB77" s="11"/>
      <c r="AC77" s="11"/>
    </row>
    <row r="78" spans="1:29" x14ac:dyDescent="0.25">
      <c r="A78" s="64"/>
      <c r="D78" s="20"/>
      <c r="F78" s="11"/>
      <c r="I78" s="20"/>
      <c r="J78" s="20"/>
      <c r="K78" s="20"/>
      <c r="M78" s="20"/>
      <c r="P78" s="28"/>
      <c r="S78" s="28"/>
      <c r="AB78" s="11"/>
      <c r="AC78" s="11"/>
    </row>
    <row r="79" spans="1:29" x14ac:dyDescent="0.25">
      <c r="A79" s="64"/>
      <c r="D79" s="20"/>
      <c r="F79" s="11"/>
      <c r="I79" s="20"/>
      <c r="J79" s="20"/>
      <c r="K79" s="20"/>
      <c r="M79" s="20"/>
      <c r="P79" s="28"/>
      <c r="S79" s="28"/>
      <c r="AB79" s="11"/>
      <c r="AC79" s="11"/>
    </row>
    <row r="80" spans="1:29" x14ac:dyDescent="0.25">
      <c r="A80" s="64"/>
      <c r="D80" s="20"/>
      <c r="F80" s="11"/>
      <c r="I80" s="20"/>
      <c r="J80" s="20"/>
      <c r="K80" s="20"/>
      <c r="M80" s="20"/>
      <c r="P80" s="28"/>
      <c r="S80" s="28"/>
      <c r="AB80" s="11"/>
      <c r="AC80" s="11"/>
    </row>
    <row r="81" spans="1:29" x14ac:dyDescent="0.25">
      <c r="A81" s="64"/>
      <c r="D81" s="20"/>
      <c r="F81" s="11"/>
      <c r="I81" s="20"/>
      <c r="J81" s="20"/>
      <c r="K81" s="20"/>
      <c r="M81" s="20"/>
      <c r="P81" s="28"/>
      <c r="S81" s="28"/>
      <c r="AB81" s="11"/>
      <c r="AC81" s="11"/>
    </row>
    <row r="82" spans="1:29" x14ac:dyDescent="0.25">
      <c r="A82" s="64"/>
      <c r="D82" s="20"/>
      <c r="F82" s="11"/>
      <c r="I82" s="20"/>
      <c r="J82" s="20"/>
      <c r="K82" s="20"/>
      <c r="M82" s="20"/>
      <c r="P82" s="28"/>
      <c r="S82" s="28"/>
      <c r="AB82" s="11"/>
      <c r="AC82" s="11"/>
    </row>
    <row r="83" spans="1:29" x14ac:dyDescent="0.25">
      <c r="A83" s="64"/>
      <c r="D83" s="20"/>
      <c r="F83" s="11"/>
      <c r="I83" s="20"/>
      <c r="J83" s="20"/>
      <c r="K83" s="20"/>
      <c r="M83" s="20"/>
      <c r="P83" s="28"/>
      <c r="S83" s="28"/>
      <c r="AB83" s="11"/>
      <c r="AC83" s="11"/>
    </row>
    <row r="84" spans="1:29" x14ac:dyDescent="0.25">
      <c r="A84" s="64"/>
      <c r="D84" s="20"/>
      <c r="F84" s="11"/>
      <c r="I84" s="20"/>
      <c r="J84" s="20"/>
      <c r="K84" s="20"/>
      <c r="M84" s="20"/>
      <c r="P84" s="28"/>
      <c r="S84" s="28"/>
      <c r="AB84" s="11"/>
      <c r="AC84" s="11"/>
    </row>
    <row r="85" spans="1:29" x14ac:dyDescent="0.25">
      <c r="A85" s="64"/>
      <c r="D85" s="20"/>
      <c r="F85" s="11"/>
      <c r="I85" s="20"/>
      <c r="J85" s="20"/>
      <c r="K85" s="20"/>
      <c r="M85" s="20"/>
      <c r="P85" s="28"/>
      <c r="S85" s="28"/>
      <c r="AB85" s="11"/>
      <c r="AC85" s="11"/>
    </row>
    <row r="86" spans="1:29" x14ac:dyDescent="0.25">
      <c r="A86" s="64"/>
      <c r="D86" s="20"/>
      <c r="F86" s="11"/>
      <c r="I86" s="20"/>
      <c r="J86" s="20"/>
      <c r="K86" s="20"/>
      <c r="M86" s="20"/>
      <c r="P86" s="28"/>
      <c r="S86" s="28"/>
      <c r="AB86" s="11"/>
      <c r="AC86" s="11"/>
    </row>
    <row r="87" spans="1:29" x14ac:dyDescent="0.25">
      <c r="A87" s="64"/>
      <c r="D87" s="20"/>
      <c r="F87" s="11"/>
      <c r="I87" s="20"/>
      <c r="J87" s="20"/>
      <c r="K87" s="20"/>
      <c r="M87" s="20"/>
      <c r="P87" s="28"/>
      <c r="S87" s="28"/>
      <c r="AB87" s="11"/>
      <c r="AC87" s="11"/>
    </row>
    <row r="88" spans="1:29" x14ac:dyDescent="0.25">
      <c r="A88" s="64"/>
      <c r="D88" s="20"/>
      <c r="F88" s="11"/>
      <c r="I88" s="20"/>
      <c r="J88" s="20"/>
      <c r="K88" s="20"/>
      <c r="M88" s="20"/>
      <c r="P88" s="28"/>
      <c r="S88" s="28"/>
      <c r="AB88" s="11"/>
      <c r="AC88" s="11"/>
    </row>
    <row r="89" spans="1:29" x14ac:dyDescent="0.25">
      <c r="A89" s="64"/>
      <c r="D89" s="20"/>
      <c r="F89" s="11"/>
      <c r="I89" s="20"/>
      <c r="J89" s="20"/>
      <c r="K89" s="20"/>
      <c r="M89" s="20"/>
      <c r="P89" s="28"/>
      <c r="S89" s="28"/>
      <c r="AB89" s="11"/>
      <c r="AC89" s="11"/>
    </row>
    <row r="90" spans="1:29" x14ac:dyDescent="0.25">
      <c r="A90" s="64"/>
      <c r="D90" s="20"/>
      <c r="F90" s="11"/>
      <c r="I90" s="20"/>
      <c r="J90" s="20"/>
      <c r="K90" s="20"/>
      <c r="M90" s="20"/>
      <c r="P90" s="28"/>
      <c r="S90" s="28"/>
      <c r="AB90" s="11"/>
      <c r="AC90" s="11"/>
    </row>
    <row r="91" spans="1:29" x14ac:dyDescent="0.25">
      <c r="A91" s="64"/>
      <c r="D91" s="20"/>
      <c r="F91" s="11"/>
      <c r="I91" s="20"/>
      <c r="J91" s="20"/>
      <c r="K91" s="20"/>
      <c r="M91" s="20"/>
      <c r="P91" s="28"/>
      <c r="S91" s="28"/>
      <c r="AB91" s="11"/>
      <c r="AC91" s="11"/>
    </row>
    <row r="92" spans="1:29" x14ac:dyDescent="0.25">
      <c r="A92" s="64"/>
      <c r="D92" s="20"/>
      <c r="F92" s="11"/>
      <c r="I92" s="20"/>
      <c r="J92" s="20"/>
      <c r="K92" s="20"/>
      <c r="M92" s="20"/>
      <c r="P92" s="28"/>
      <c r="S92" s="28"/>
      <c r="AB92" s="11"/>
      <c r="AC92" s="11"/>
    </row>
    <row r="93" spans="1:29" x14ac:dyDescent="0.25">
      <c r="D93" s="20"/>
      <c r="F93" s="11"/>
      <c r="I93" s="20"/>
      <c r="J93" s="20"/>
      <c r="K93" s="20"/>
      <c r="M93" s="20"/>
      <c r="P93" s="28"/>
      <c r="S93" s="28"/>
      <c r="AB93" s="11"/>
      <c r="AC93" s="11"/>
    </row>
    <row r="94" spans="1:29" x14ac:dyDescent="0.25">
      <c r="D94" s="20"/>
      <c r="F94" s="11"/>
      <c r="I94" s="20"/>
      <c r="J94" s="20"/>
      <c r="K94" s="20"/>
      <c r="M94" s="20"/>
      <c r="P94" s="28"/>
      <c r="S94" s="28"/>
      <c r="AB94" s="11"/>
      <c r="AC94" s="11"/>
    </row>
    <row r="95" spans="1:29" x14ac:dyDescent="0.25">
      <c r="D95" s="20"/>
      <c r="F95" s="11"/>
      <c r="I95" s="20"/>
      <c r="J95" s="20"/>
      <c r="K95" s="20"/>
      <c r="M95" s="20"/>
      <c r="P95" s="28"/>
      <c r="S95" s="28"/>
      <c r="AB95" s="11"/>
      <c r="AC95" s="11"/>
    </row>
    <row r="96" spans="1:29" x14ac:dyDescent="0.25">
      <c r="D96" s="20"/>
      <c r="F96" s="11"/>
      <c r="I96" s="20"/>
      <c r="J96" s="20"/>
      <c r="K96" s="20"/>
      <c r="M96" s="20"/>
      <c r="P96" s="28"/>
      <c r="S96" s="28"/>
      <c r="AB96" s="11"/>
      <c r="AC96" s="11"/>
    </row>
    <row r="97" spans="1:29" x14ac:dyDescent="0.25">
      <c r="D97" s="20"/>
      <c r="F97" s="11"/>
      <c r="I97" s="20"/>
      <c r="J97" s="20"/>
      <c r="K97" s="20"/>
      <c r="M97" s="20"/>
      <c r="P97" s="28"/>
      <c r="S97" s="28"/>
      <c r="AB97" s="11"/>
      <c r="AC97" s="11"/>
    </row>
    <row r="98" spans="1:29" x14ac:dyDescent="0.25">
      <c r="D98" s="20"/>
      <c r="F98" s="11"/>
      <c r="I98" s="20"/>
      <c r="J98" s="20"/>
      <c r="K98" s="20"/>
      <c r="M98" s="20"/>
      <c r="P98" s="28"/>
      <c r="S98" s="28"/>
      <c r="AB98" s="11"/>
      <c r="AC98" s="11"/>
    </row>
    <row r="99" spans="1:29" x14ac:dyDescent="0.25">
      <c r="D99" s="20"/>
      <c r="F99" s="11"/>
      <c r="I99" s="20"/>
      <c r="J99" s="20"/>
      <c r="K99" s="20"/>
      <c r="M99" s="20"/>
      <c r="P99" s="28"/>
      <c r="S99" s="28"/>
      <c r="AB99" s="11"/>
      <c r="AC99" s="11"/>
    </row>
    <row r="100" spans="1:29" x14ac:dyDescent="0.25">
      <c r="D100" s="20"/>
      <c r="F100" s="11"/>
      <c r="I100" s="20"/>
      <c r="J100" s="20"/>
      <c r="K100" s="20"/>
      <c r="M100" s="20"/>
      <c r="P100" s="28"/>
      <c r="S100" s="28"/>
      <c r="AB100" s="11"/>
      <c r="AC100" s="11"/>
    </row>
    <row r="101" spans="1:29" x14ac:dyDescent="0.25">
      <c r="F101" s="11"/>
      <c r="M101" s="20"/>
      <c r="P101" s="28"/>
      <c r="S101" s="28"/>
      <c r="AB101" s="11"/>
      <c r="AC101" s="11"/>
    </row>
    <row r="102" spans="1:29" x14ac:dyDescent="0.25">
      <c r="D102" s="20"/>
      <c r="F102" s="11"/>
      <c r="I102" s="20"/>
      <c r="J102" s="20"/>
      <c r="K102" s="20"/>
      <c r="M102" s="20"/>
      <c r="P102" s="28"/>
      <c r="S102" s="28"/>
      <c r="AB102" s="11"/>
      <c r="AC102" s="11"/>
    </row>
    <row r="103" spans="1:29" x14ac:dyDescent="0.25">
      <c r="C103" s="65"/>
      <c r="D103" s="20"/>
      <c r="F103" s="11"/>
      <c r="I103" s="20"/>
      <c r="J103" s="20"/>
      <c r="K103" s="20"/>
      <c r="M103" s="20"/>
      <c r="P103" s="28"/>
      <c r="S103" s="28"/>
      <c r="AB103" s="11"/>
      <c r="AC103" s="11"/>
    </row>
    <row r="104" spans="1:29" x14ac:dyDescent="0.25">
      <c r="D104" s="20"/>
      <c r="F104" s="11"/>
      <c r="I104" s="20"/>
      <c r="J104" s="20"/>
      <c r="K104" s="20"/>
      <c r="M104" s="20"/>
      <c r="P104" s="28"/>
      <c r="S104" s="28"/>
      <c r="AB104" s="11"/>
      <c r="AC104" s="11"/>
    </row>
    <row r="105" spans="1:29" x14ac:dyDescent="0.25">
      <c r="D105" s="20"/>
      <c r="F105" s="11"/>
      <c r="I105" s="20"/>
      <c r="J105" s="20"/>
      <c r="K105" s="20"/>
      <c r="M105" s="20"/>
      <c r="P105" s="28"/>
      <c r="S105" s="28"/>
      <c r="AB105" s="11"/>
      <c r="AC105" s="11"/>
    </row>
    <row r="106" spans="1:29" x14ac:dyDescent="0.25">
      <c r="D106" s="20"/>
      <c r="F106" s="11"/>
      <c r="I106" s="20"/>
      <c r="J106" s="20"/>
      <c r="K106" s="20"/>
      <c r="M106" s="20"/>
      <c r="P106" s="28"/>
      <c r="S106" s="28"/>
      <c r="AB106" s="11"/>
      <c r="AC106" s="11"/>
    </row>
    <row r="107" spans="1:29" x14ac:dyDescent="0.25">
      <c r="D107" s="20"/>
      <c r="F107" s="11"/>
      <c r="I107" s="20"/>
      <c r="J107" s="20"/>
      <c r="K107" s="20"/>
      <c r="M107" s="20"/>
      <c r="P107" s="28"/>
      <c r="S107" s="28"/>
      <c r="AB107" s="11"/>
      <c r="AC107" s="11"/>
    </row>
    <row r="108" spans="1:29" x14ac:dyDescent="0.25">
      <c r="D108" s="20"/>
      <c r="F108" s="11"/>
      <c r="I108" s="20"/>
      <c r="J108" s="20"/>
      <c r="K108" s="20"/>
      <c r="M108" s="20"/>
      <c r="P108" s="28"/>
      <c r="S108" s="28"/>
      <c r="AB108" s="11"/>
      <c r="AC108" s="11"/>
    </row>
    <row r="109" spans="1:29" x14ac:dyDescent="0.25">
      <c r="D109" s="20"/>
      <c r="F109" s="11"/>
      <c r="I109" s="20"/>
      <c r="J109" s="20"/>
      <c r="K109" s="20"/>
      <c r="M109" s="20"/>
      <c r="P109" s="28"/>
      <c r="S109" s="28"/>
      <c r="AB109" s="11"/>
      <c r="AC109" s="11"/>
    </row>
    <row r="110" spans="1:29" x14ac:dyDescent="0.25">
      <c r="C110" s="65"/>
      <c r="D110" s="20"/>
      <c r="F110" s="11"/>
      <c r="I110" s="20"/>
      <c r="J110" s="20"/>
      <c r="K110" s="20"/>
      <c r="M110" s="20"/>
      <c r="P110" s="28"/>
      <c r="S110" s="28"/>
      <c r="AB110" s="11"/>
      <c r="AC110" s="11"/>
    </row>
    <row r="111" spans="1:29" x14ac:dyDescent="0.25">
      <c r="D111" s="20"/>
      <c r="F111" s="11"/>
      <c r="M111" s="20"/>
      <c r="P111" s="28"/>
      <c r="S111" s="28"/>
      <c r="AB111" s="11"/>
      <c r="AC111" s="11"/>
    </row>
    <row r="112" spans="1:29" x14ac:dyDescent="0.25">
      <c r="D112" s="20"/>
      <c r="F112" s="11"/>
      <c r="M112" s="20"/>
      <c r="P112" s="28"/>
      <c r="S112" s="28"/>
      <c r="AB112" s="11"/>
      <c r="AC112" s="11"/>
    </row>
    <row r="113" spans="1:29" x14ac:dyDescent="0.25">
      <c r="D113" s="20"/>
      <c r="F113" s="11"/>
      <c r="I113" s="20"/>
      <c r="J113" s="20"/>
      <c r="K113" s="20"/>
      <c r="M113" s="20"/>
      <c r="P113" s="28"/>
      <c r="S113" s="28"/>
      <c r="AB113" s="11"/>
      <c r="AC113" s="11"/>
    </row>
    <row r="114" spans="1:29" x14ac:dyDescent="0.25">
      <c r="F114" s="11"/>
      <c r="M114" s="20"/>
      <c r="P114" s="28"/>
      <c r="S114" s="28"/>
      <c r="AB114" s="11"/>
      <c r="AC114" s="11"/>
    </row>
    <row r="115" spans="1:29" x14ac:dyDescent="0.25">
      <c r="D115" s="20"/>
      <c r="F115" s="11"/>
      <c r="I115" s="20"/>
      <c r="J115" s="20"/>
      <c r="K115" s="20"/>
      <c r="M115" s="20"/>
      <c r="P115" s="28"/>
      <c r="S115" s="28"/>
      <c r="AB115" s="11"/>
      <c r="AC115" s="11"/>
    </row>
    <row r="116" spans="1:29" x14ac:dyDescent="0.25">
      <c r="D116" s="20"/>
      <c r="F116" s="11"/>
      <c r="I116" s="20"/>
      <c r="J116" s="20"/>
      <c r="K116" s="20"/>
      <c r="M116" s="20"/>
      <c r="P116" s="28"/>
      <c r="S116" s="28"/>
      <c r="AB116" s="11"/>
      <c r="AC116" s="11"/>
    </row>
    <row r="117" spans="1:29" x14ac:dyDescent="0.25">
      <c r="D117" s="20"/>
      <c r="F117" s="11"/>
      <c r="I117" s="20"/>
      <c r="J117" s="20"/>
      <c r="K117" s="20"/>
      <c r="M117" s="20"/>
      <c r="P117" s="28"/>
      <c r="S117" s="28"/>
      <c r="AB117" s="11"/>
      <c r="AC117" s="11"/>
    </row>
    <row r="118" spans="1:29" x14ac:dyDescent="0.25">
      <c r="D118" s="20"/>
      <c r="F118" s="11"/>
      <c r="I118" s="20"/>
      <c r="J118" s="20"/>
      <c r="K118" s="20"/>
      <c r="M118" s="20"/>
      <c r="P118" s="28"/>
      <c r="S118" s="28"/>
      <c r="AB118" s="11"/>
      <c r="AC118" s="11"/>
    </row>
    <row r="119" spans="1:29" x14ac:dyDescent="0.25">
      <c r="D119" s="20"/>
      <c r="F119" s="11"/>
      <c r="M119" s="20"/>
      <c r="P119" s="28"/>
      <c r="S119" s="28"/>
      <c r="AB119" s="11"/>
      <c r="AC119" s="11"/>
    </row>
    <row r="120" spans="1:29" x14ac:dyDescent="0.25">
      <c r="D120" s="20"/>
      <c r="F120" s="11"/>
      <c r="M120" s="20"/>
      <c r="P120" s="28"/>
      <c r="S120" s="28"/>
      <c r="AB120" s="11"/>
      <c r="AC120" s="11"/>
    </row>
    <row r="121" spans="1:29" x14ac:dyDescent="0.25">
      <c r="D121" s="20"/>
      <c r="F121" s="11"/>
      <c r="M121" s="20"/>
      <c r="P121" s="28"/>
      <c r="S121" s="28"/>
      <c r="AB121" s="11"/>
      <c r="AC121" s="11"/>
    </row>
    <row r="122" spans="1:29" x14ac:dyDescent="0.25">
      <c r="D122" s="20"/>
      <c r="F122" s="11"/>
      <c r="I122" s="20"/>
      <c r="J122" s="20"/>
      <c r="K122" s="20"/>
      <c r="M122" s="20"/>
      <c r="P122" s="28"/>
      <c r="S122" s="28"/>
      <c r="AB122" s="11"/>
      <c r="AC122" s="11"/>
    </row>
    <row r="123" spans="1:29" x14ac:dyDescent="0.25">
      <c r="D123" s="20"/>
      <c r="F123" s="11"/>
      <c r="I123" s="20"/>
      <c r="J123" s="20"/>
      <c r="K123" s="20"/>
      <c r="M123" s="20"/>
      <c r="P123" s="28"/>
      <c r="S123" s="28"/>
      <c r="AB123" s="11"/>
      <c r="AC123" s="11"/>
    </row>
    <row r="124" spans="1:29" x14ac:dyDescent="0.25">
      <c r="F124" s="11"/>
      <c r="M124" s="20"/>
      <c r="P124" s="28"/>
      <c r="S124" s="28"/>
      <c r="AB124" s="11"/>
      <c r="AC124" s="11"/>
    </row>
    <row r="125" spans="1:29" x14ac:dyDescent="0.25">
      <c r="D125" s="20"/>
      <c r="F125" s="11"/>
      <c r="I125" s="20"/>
      <c r="J125" s="20"/>
      <c r="K125" s="20"/>
      <c r="M125" s="20"/>
      <c r="P125" s="28"/>
      <c r="S125" s="28"/>
      <c r="AB125" s="11"/>
      <c r="AC125" s="11"/>
    </row>
    <row r="126" spans="1:29" x14ac:dyDescent="0.25">
      <c r="F126" s="11"/>
      <c r="M126" s="20"/>
      <c r="P126" s="28"/>
      <c r="S126" s="28"/>
      <c r="AB126" s="11"/>
      <c r="AC126" s="11"/>
    </row>
    <row r="127" spans="1:29" x14ac:dyDescent="0.25">
      <c r="D127" s="20"/>
      <c r="F127" s="11"/>
      <c r="I127" s="20"/>
      <c r="J127" s="20"/>
      <c r="K127" s="20"/>
      <c r="M127" s="20"/>
      <c r="P127" s="28"/>
      <c r="S127" s="28"/>
      <c r="AB127" s="11"/>
      <c r="AC127" s="11"/>
    </row>
    <row r="128" spans="1:29" x14ac:dyDescent="0.25">
      <c r="D128" s="20"/>
      <c r="F128" s="11"/>
      <c r="I128" s="20"/>
      <c r="J128" s="20"/>
      <c r="K128" s="20"/>
      <c r="M128" s="20"/>
      <c r="P128" s="28"/>
      <c r="S128" s="28"/>
      <c r="AB128" s="11"/>
      <c r="AC128" s="11"/>
    </row>
    <row r="129" spans="4:29" x14ac:dyDescent="0.25">
      <c r="D129" s="20"/>
      <c r="F129" s="11"/>
      <c r="M129" s="20"/>
      <c r="P129" s="28"/>
      <c r="S129" s="28"/>
      <c r="AB129" s="11"/>
      <c r="AC129" s="11"/>
    </row>
    <row r="130" spans="4:29" x14ac:dyDescent="0.25">
      <c r="D130" s="20"/>
      <c r="F130" s="11"/>
      <c r="M130" s="20"/>
      <c r="P130" s="28"/>
      <c r="S130" s="28"/>
      <c r="AB130" s="11"/>
      <c r="AC130" s="11"/>
    </row>
    <row r="131" spans="4:29" x14ac:dyDescent="0.25">
      <c r="D131" s="20"/>
      <c r="F131" s="11"/>
      <c r="I131" s="20"/>
      <c r="J131" s="20"/>
      <c r="K131" s="20"/>
      <c r="M131" s="20"/>
      <c r="P131" s="28"/>
      <c r="S131" s="28"/>
      <c r="AB131" s="11"/>
      <c r="AC131" s="11"/>
    </row>
    <row r="132" spans="4:29" x14ac:dyDescent="0.25">
      <c r="D132" s="20"/>
      <c r="F132" s="11"/>
      <c r="M132" s="20"/>
      <c r="P132" s="28"/>
      <c r="S132" s="28"/>
      <c r="AB132" s="11"/>
      <c r="AC132" s="11"/>
    </row>
    <row r="133" spans="4:29" x14ac:dyDescent="0.25">
      <c r="D133" s="20"/>
      <c r="F133" s="11"/>
      <c r="I133" s="20"/>
      <c r="J133" s="20"/>
      <c r="K133" s="20"/>
      <c r="M133" s="20"/>
      <c r="P133" s="28"/>
      <c r="S133" s="28"/>
      <c r="AB133" s="11"/>
      <c r="AC133" s="11"/>
    </row>
    <row r="134" spans="4:29" x14ac:dyDescent="0.25">
      <c r="D134" s="20"/>
      <c r="F134" s="11"/>
      <c r="I134" s="20"/>
      <c r="J134" s="20"/>
      <c r="K134" s="20"/>
      <c r="M134" s="20"/>
      <c r="P134" s="28"/>
      <c r="S134" s="28"/>
      <c r="AB134" s="11"/>
      <c r="AC134" s="11"/>
    </row>
    <row r="135" spans="4:29" x14ac:dyDescent="0.25">
      <c r="D135" s="20"/>
      <c r="F135" s="11"/>
      <c r="I135" s="20"/>
      <c r="J135" s="20"/>
      <c r="K135" s="20"/>
      <c r="M135" s="20"/>
      <c r="P135" s="28"/>
      <c r="S135" s="28"/>
      <c r="AB135" s="11"/>
      <c r="AC135" s="11"/>
    </row>
    <row r="136" spans="4:29" x14ac:dyDescent="0.25">
      <c r="F136" s="11"/>
      <c r="M136" s="20"/>
      <c r="P136" s="28"/>
      <c r="S136" s="28"/>
      <c r="AB136" s="11"/>
      <c r="AC136" s="11"/>
    </row>
    <row r="137" spans="4:29" x14ac:dyDescent="0.25">
      <c r="D137" s="20"/>
      <c r="F137" s="11"/>
      <c r="I137" s="20"/>
      <c r="J137" s="20"/>
      <c r="K137" s="20"/>
      <c r="M137" s="20"/>
      <c r="P137" s="28"/>
      <c r="S137" s="28"/>
      <c r="AB137" s="11"/>
      <c r="AC137" s="11"/>
    </row>
    <row r="138" spans="4:29" x14ac:dyDescent="0.25">
      <c r="F138" s="11"/>
      <c r="M138" s="20"/>
      <c r="P138" s="28"/>
      <c r="S138" s="28"/>
      <c r="AB138" s="11"/>
      <c r="AC138" s="11"/>
    </row>
    <row r="139" spans="4:29" x14ac:dyDescent="0.25">
      <c r="F139" s="11"/>
      <c r="M139" s="20"/>
      <c r="P139" s="28"/>
      <c r="S139" s="28"/>
      <c r="AB139" s="11"/>
      <c r="AC139" s="11"/>
    </row>
    <row r="140" spans="4:29" x14ac:dyDescent="0.25">
      <c r="D140" s="20"/>
      <c r="F140" s="11"/>
      <c r="I140" s="20"/>
      <c r="J140" s="20"/>
      <c r="K140" s="20"/>
      <c r="M140" s="20"/>
      <c r="P140" s="28"/>
      <c r="S140" s="28"/>
      <c r="AB140" s="11"/>
      <c r="AC140" s="11"/>
    </row>
    <row r="141" spans="4:29" x14ac:dyDescent="0.25">
      <c r="D141" s="20"/>
      <c r="F141" s="11"/>
      <c r="I141" s="20"/>
      <c r="J141" s="20"/>
      <c r="K141" s="20"/>
      <c r="M141" s="20"/>
      <c r="P141" s="28"/>
      <c r="S141" s="28"/>
      <c r="AB141" s="11"/>
      <c r="AC141" s="11"/>
    </row>
    <row r="142" spans="4:29" x14ac:dyDescent="0.25">
      <c r="D142" s="20"/>
      <c r="F142" s="11"/>
      <c r="I142" s="20"/>
      <c r="J142" s="20"/>
      <c r="K142" s="20"/>
      <c r="M142" s="20"/>
      <c r="P142" s="28"/>
      <c r="S142" s="28"/>
      <c r="AB142" s="11"/>
      <c r="AC142" s="11"/>
    </row>
    <row r="143" spans="4:29" x14ac:dyDescent="0.25">
      <c r="D143" s="20"/>
      <c r="F143" s="11"/>
      <c r="M143" s="20"/>
      <c r="P143" s="28"/>
      <c r="S143" s="28"/>
      <c r="AB143" s="11"/>
      <c r="AC143" s="11"/>
    </row>
    <row r="144" spans="4:29" x14ac:dyDescent="0.25">
      <c r="D144" s="20"/>
      <c r="F144" s="11"/>
      <c r="M144" s="20"/>
      <c r="P144" s="28"/>
      <c r="S144" s="28"/>
      <c r="AB144" s="11"/>
      <c r="AC144" s="11"/>
    </row>
    <row r="145" spans="4:29" x14ac:dyDescent="0.25">
      <c r="D145" s="20"/>
      <c r="F145" s="11"/>
      <c r="M145" s="20"/>
      <c r="P145" s="28"/>
      <c r="S145" s="28"/>
      <c r="AB145" s="11"/>
      <c r="AC145" s="11"/>
    </row>
    <row r="146" spans="4:29" x14ac:dyDescent="0.25">
      <c r="D146" s="20"/>
      <c r="F146" s="11"/>
      <c r="I146" s="20"/>
      <c r="J146" s="20"/>
      <c r="K146" s="20"/>
      <c r="M146" s="20"/>
      <c r="P146" s="28"/>
      <c r="S146" s="28"/>
      <c r="AB146" s="11"/>
      <c r="AC146" s="11"/>
    </row>
    <row r="147" spans="4:29" x14ac:dyDescent="0.25">
      <c r="D147" s="20"/>
      <c r="F147" s="11"/>
      <c r="I147" s="20"/>
      <c r="J147" s="20"/>
      <c r="K147" s="20"/>
      <c r="M147" s="20"/>
      <c r="P147" s="28"/>
      <c r="S147" s="28"/>
      <c r="AB147" s="11"/>
      <c r="AC147" s="11"/>
    </row>
    <row r="148" spans="4:29" x14ac:dyDescent="0.25">
      <c r="D148" s="20"/>
      <c r="F148" s="11"/>
      <c r="I148" s="20"/>
      <c r="J148" s="20"/>
      <c r="K148" s="20"/>
      <c r="M148" s="20"/>
      <c r="P148" s="28"/>
      <c r="S148" s="28"/>
      <c r="AB148" s="11"/>
      <c r="AC148" s="11"/>
    </row>
    <row r="149" spans="4:29" x14ac:dyDescent="0.25">
      <c r="D149" s="20"/>
      <c r="F149" s="11"/>
      <c r="I149" s="20"/>
      <c r="J149" s="20"/>
      <c r="K149" s="20"/>
      <c r="M149" s="20"/>
      <c r="P149" s="28"/>
      <c r="S149" s="28"/>
      <c r="AB149" s="11"/>
      <c r="AC149" s="11"/>
    </row>
    <row r="150" spans="4:29" x14ac:dyDescent="0.25">
      <c r="D150" s="20"/>
      <c r="F150" s="11"/>
      <c r="M150" s="20"/>
      <c r="P150" s="28"/>
      <c r="S150" s="28"/>
      <c r="AB150" s="11"/>
      <c r="AC150" s="11"/>
    </row>
    <row r="151" spans="4:29" x14ac:dyDescent="0.25">
      <c r="D151" s="20"/>
      <c r="F151" s="11"/>
      <c r="I151" s="20"/>
      <c r="J151" s="20"/>
      <c r="K151" s="20"/>
      <c r="M151" s="20"/>
      <c r="P151" s="28"/>
      <c r="S151" s="28"/>
      <c r="AB151" s="11"/>
      <c r="AC151" s="11"/>
    </row>
    <row r="152" spans="4:29" x14ac:dyDescent="0.25">
      <c r="D152" s="20"/>
      <c r="F152" s="11"/>
      <c r="M152" s="20"/>
      <c r="P152" s="28"/>
      <c r="S152" s="28"/>
      <c r="AB152" s="11"/>
      <c r="AC152" s="11"/>
    </row>
    <row r="153" spans="4:29" x14ac:dyDescent="0.25">
      <c r="D153" s="20"/>
      <c r="F153" s="11"/>
      <c r="M153" s="20"/>
      <c r="P153" s="28"/>
      <c r="S153" s="28"/>
      <c r="AB153" s="11"/>
      <c r="AC153" s="11"/>
    </row>
    <row r="154" spans="4:29" x14ac:dyDescent="0.25">
      <c r="F154" s="11"/>
      <c r="M154" s="20"/>
      <c r="P154" s="28"/>
      <c r="S154" s="28"/>
      <c r="AB154" s="11"/>
      <c r="AC154" s="11"/>
    </row>
    <row r="155" spans="4:29" x14ac:dyDescent="0.25">
      <c r="D155" s="20"/>
      <c r="F155" s="11"/>
      <c r="M155" s="20"/>
      <c r="P155" s="28"/>
      <c r="S155" s="28"/>
      <c r="AB155" s="11"/>
      <c r="AC155" s="11"/>
    </row>
    <row r="156" spans="4:29" x14ac:dyDescent="0.25">
      <c r="D156" s="20"/>
      <c r="F156" s="11"/>
      <c r="I156" s="20"/>
      <c r="J156" s="20"/>
      <c r="K156" s="20"/>
      <c r="M156" s="20"/>
      <c r="P156" s="28"/>
      <c r="S156" s="28"/>
      <c r="AB156" s="11"/>
      <c r="AC156" s="11"/>
    </row>
    <row r="157" spans="4:29" x14ac:dyDescent="0.25">
      <c r="D157" s="20"/>
      <c r="F157" s="11"/>
      <c r="M157" s="20"/>
      <c r="P157" s="28"/>
      <c r="S157" s="28"/>
      <c r="AB157" s="11"/>
      <c r="AC157" s="11"/>
    </row>
    <row r="158" spans="4:29" x14ac:dyDescent="0.25">
      <c r="D158" s="20"/>
      <c r="F158" s="11"/>
      <c r="M158" s="20"/>
      <c r="P158" s="28"/>
      <c r="S158" s="28"/>
      <c r="AB158" s="11"/>
      <c r="AC158" s="11"/>
    </row>
    <row r="159" spans="4:29" x14ac:dyDescent="0.25">
      <c r="D159" s="20"/>
      <c r="F159" s="11"/>
      <c r="I159" s="20"/>
      <c r="J159" s="20"/>
      <c r="K159" s="20"/>
      <c r="M159" s="20"/>
      <c r="P159" s="28"/>
      <c r="S159" s="28"/>
      <c r="AB159" s="11"/>
      <c r="AC159" s="11"/>
    </row>
    <row r="160" spans="4:29" x14ac:dyDescent="0.25">
      <c r="F160" s="11"/>
      <c r="M160" s="20"/>
      <c r="P160" s="28"/>
      <c r="S160" s="28"/>
      <c r="AB160" s="11"/>
      <c r="AC160" s="11"/>
    </row>
    <row r="161" spans="4:29" x14ac:dyDescent="0.25">
      <c r="D161" s="20"/>
      <c r="F161" s="11"/>
      <c r="M161" s="20"/>
      <c r="P161" s="28"/>
      <c r="S161" s="28"/>
      <c r="AB161" s="11"/>
      <c r="AC161" s="11"/>
    </row>
    <row r="162" spans="4:29" x14ac:dyDescent="0.25">
      <c r="D162" s="20"/>
      <c r="F162" s="11"/>
      <c r="M162" s="20"/>
      <c r="P162" s="28"/>
      <c r="S162" s="28"/>
      <c r="AB162" s="11"/>
      <c r="AC162" s="11"/>
    </row>
    <row r="163" spans="4:29" x14ac:dyDescent="0.25">
      <c r="D163" s="20"/>
      <c r="F163" s="11"/>
      <c r="I163" s="20"/>
      <c r="J163" s="20"/>
      <c r="K163" s="20"/>
      <c r="M163" s="20"/>
      <c r="P163" s="28"/>
      <c r="S163" s="28"/>
      <c r="AB163" s="11"/>
      <c r="AC163" s="11"/>
    </row>
    <row r="164" spans="4:29" x14ac:dyDescent="0.25">
      <c r="D164" s="20"/>
      <c r="F164" s="11"/>
      <c r="M164" s="20"/>
      <c r="P164" s="28"/>
      <c r="S164" s="28"/>
      <c r="AB164" s="11"/>
      <c r="AC164" s="11"/>
    </row>
    <row r="165" spans="4:29" x14ac:dyDescent="0.25">
      <c r="D165" s="20"/>
      <c r="F165" s="11"/>
      <c r="M165" s="20"/>
      <c r="P165" s="28"/>
      <c r="S165" s="28"/>
      <c r="AB165" s="11"/>
      <c r="AC165" s="11"/>
    </row>
    <row r="166" spans="4:29" x14ac:dyDescent="0.25">
      <c r="D166" s="20"/>
      <c r="F166" s="11"/>
      <c r="I166" s="20"/>
      <c r="J166" s="20"/>
      <c r="K166" s="20"/>
      <c r="M166" s="20"/>
      <c r="P166" s="28"/>
      <c r="S166" s="28"/>
      <c r="AB166" s="11"/>
      <c r="AC166" s="11"/>
    </row>
    <row r="167" spans="4:29" x14ac:dyDescent="0.25">
      <c r="D167" s="20"/>
      <c r="F167" s="11"/>
      <c r="I167" s="20"/>
      <c r="M167" s="20"/>
      <c r="P167" s="28"/>
      <c r="S167" s="28"/>
      <c r="AB167" s="11"/>
      <c r="AC167" s="11"/>
    </row>
    <row r="168" spans="4:29" x14ac:dyDescent="0.25">
      <c r="F168" s="11"/>
      <c r="M168" s="20"/>
      <c r="P168" s="28"/>
      <c r="S168" s="28"/>
      <c r="AB168" s="11"/>
      <c r="AC168" s="11"/>
    </row>
    <row r="169" spans="4:29" x14ac:dyDescent="0.25">
      <c r="D169" s="20"/>
      <c r="F169" s="11"/>
      <c r="M169" s="20"/>
      <c r="P169" s="28"/>
      <c r="S169" s="28"/>
      <c r="AB169" s="11"/>
      <c r="AC169" s="11"/>
    </row>
    <row r="170" spans="4:29" x14ac:dyDescent="0.25">
      <c r="D170" s="20"/>
      <c r="F170" s="11"/>
      <c r="M170" s="20"/>
      <c r="P170" s="28"/>
      <c r="S170" s="28"/>
      <c r="AB170" s="11"/>
      <c r="AC170" s="11"/>
    </row>
    <row r="171" spans="4:29" x14ac:dyDescent="0.25">
      <c r="D171" s="20"/>
      <c r="F171" s="11"/>
      <c r="I171" s="20"/>
      <c r="J171" s="20"/>
      <c r="K171" s="20"/>
      <c r="M171" s="20"/>
      <c r="P171" s="28"/>
      <c r="S171" s="28"/>
      <c r="AB171" s="11"/>
      <c r="AC171" s="11"/>
    </row>
    <row r="172" spans="4:29" x14ac:dyDescent="0.25">
      <c r="F172" s="11"/>
      <c r="J172" s="20"/>
      <c r="K172" s="20"/>
      <c r="M172" s="20"/>
      <c r="P172" s="28"/>
      <c r="S172" s="28"/>
      <c r="AB172" s="11"/>
      <c r="AC172" s="11"/>
    </row>
    <row r="173" spans="4:29" x14ac:dyDescent="0.25">
      <c r="F173" s="11"/>
      <c r="M173" s="20"/>
      <c r="P173" s="28"/>
      <c r="S173" s="28"/>
      <c r="AB173" s="11"/>
      <c r="AC173" s="11"/>
    </row>
    <row r="174" spans="4:29" x14ac:dyDescent="0.25">
      <c r="D174" s="20"/>
      <c r="F174" s="11"/>
      <c r="I174" s="20"/>
      <c r="J174" s="20"/>
      <c r="K174" s="20"/>
      <c r="M174" s="20"/>
      <c r="P174" s="28"/>
      <c r="S174" s="28"/>
      <c r="AB174" s="11"/>
      <c r="AC174" s="11"/>
    </row>
    <row r="175" spans="4:29" x14ac:dyDescent="0.25">
      <c r="D175" s="20"/>
      <c r="F175" s="11"/>
      <c r="I175" s="20"/>
      <c r="J175" s="20"/>
      <c r="K175" s="20"/>
      <c r="M175" s="20"/>
      <c r="P175" s="28"/>
      <c r="S175" s="28"/>
      <c r="AB175" s="11"/>
      <c r="AC175" s="11"/>
    </row>
    <row r="176" spans="4:29" x14ac:dyDescent="0.25">
      <c r="D176" s="20"/>
      <c r="F176" s="11"/>
      <c r="I176" s="20"/>
      <c r="J176" s="20"/>
      <c r="K176" s="20"/>
      <c r="M176" s="20"/>
      <c r="P176" s="28"/>
      <c r="S176" s="28"/>
      <c r="AB176" s="11"/>
      <c r="AC176" s="11"/>
    </row>
    <row r="177" spans="4:29" x14ac:dyDescent="0.25">
      <c r="D177" s="20"/>
      <c r="F177" s="11"/>
      <c r="M177" s="20"/>
      <c r="P177" s="28"/>
      <c r="S177" s="28"/>
      <c r="AB177" s="11"/>
      <c r="AC177" s="11"/>
    </row>
    <row r="178" spans="4:29" x14ac:dyDescent="0.25">
      <c r="D178" s="20"/>
      <c r="F178" s="11"/>
      <c r="I178" s="20"/>
      <c r="J178" s="20"/>
      <c r="K178" s="20"/>
      <c r="M178" s="20"/>
      <c r="P178" s="28"/>
      <c r="S178" s="28"/>
      <c r="AB178" s="11"/>
      <c r="AC178" s="11"/>
    </row>
    <row r="179" spans="4:29" x14ac:dyDescent="0.25">
      <c r="D179" s="20"/>
      <c r="F179" s="11"/>
      <c r="M179" s="20"/>
      <c r="P179" s="28"/>
      <c r="S179" s="28"/>
      <c r="AB179" s="11"/>
      <c r="AC179" s="11"/>
    </row>
    <row r="180" spans="4:29" x14ac:dyDescent="0.25">
      <c r="D180" s="20"/>
      <c r="F180" s="11"/>
      <c r="I180" s="20"/>
      <c r="J180" s="20"/>
      <c r="K180" s="20"/>
      <c r="M180" s="20"/>
      <c r="P180" s="28"/>
      <c r="S180" s="28"/>
      <c r="AB180" s="11"/>
      <c r="AC180" s="11"/>
    </row>
    <row r="181" spans="4:29" x14ac:dyDescent="0.25">
      <c r="F181" s="11"/>
      <c r="M181" s="20"/>
      <c r="P181" s="28"/>
      <c r="S181" s="28"/>
      <c r="AB181" s="11"/>
      <c r="AC181" s="11"/>
    </row>
    <row r="182" spans="4:29" x14ac:dyDescent="0.25">
      <c r="D182" s="20"/>
      <c r="F182" s="11"/>
      <c r="I182" s="20"/>
      <c r="J182" s="20"/>
      <c r="K182" s="20"/>
      <c r="M182" s="20"/>
      <c r="P182" s="28"/>
      <c r="S182" s="28"/>
      <c r="AB182" s="11"/>
      <c r="AC182" s="11"/>
    </row>
    <row r="183" spans="4:29" x14ac:dyDescent="0.25">
      <c r="D183" s="20"/>
      <c r="F183" s="11"/>
      <c r="M183" s="20"/>
      <c r="P183" s="28"/>
      <c r="S183" s="28"/>
      <c r="AB183" s="11"/>
      <c r="AC183" s="11"/>
    </row>
    <row r="184" spans="4:29" x14ac:dyDescent="0.25">
      <c r="D184" s="20"/>
      <c r="F184" s="11"/>
      <c r="M184" s="20"/>
      <c r="P184" s="28"/>
      <c r="S184" s="28"/>
      <c r="AB184" s="11"/>
      <c r="AC184" s="11"/>
    </row>
    <row r="185" spans="4:29" x14ac:dyDescent="0.25">
      <c r="D185" s="20"/>
      <c r="F185" s="11"/>
      <c r="I185" s="20"/>
      <c r="J185" s="20"/>
      <c r="K185" s="20"/>
      <c r="M185" s="20"/>
      <c r="P185" s="28"/>
      <c r="S185" s="28"/>
      <c r="AB185" s="11"/>
      <c r="AC185" s="11"/>
    </row>
    <row r="186" spans="4:29" x14ac:dyDescent="0.25">
      <c r="D186" s="20"/>
      <c r="F186" s="11"/>
      <c r="I186" s="20"/>
      <c r="J186" s="20"/>
      <c r="K186" s="20"/>
      <c r="M186" s="20"/>
      <c r="P186" s="28"/>
      <c r="S186" s="28"/>
      <c r="AB186" s="11"/>
      <c r="AC186" s="11"/>
    </row>
    <row r="187" spans="4:29" x14ac:dyDescent="0.25">
      <c r="D187" s="20"/>
      <c r="F187" s="11"/>
      <c r="I187" s="20"/>
      <c r="J187" s="20"/>
      <c r="K187" s="20"/>
      <c r="M187" s="20"/>
      <c r="P187" s="28"/>
      <c r="S187" s="28"/>
      <c r="AB187" s="11"/>
      <c r="AC187" s="11"/>
    </row>
    <row r="188" spans="4:29" x14ac:dyDescent="0.25">
      <c r="D188" s="20"/>
      <c r="F188" s="11"/>
      <c r="I188" s="20"/>
      <c r="J188" s="20"/>
      <c r="K188" s="20"/>
      <c r="M188" s="20"/>
      <c r="P188" s="28"/>
      <c r="S188" s="28"/>
      <c r="AB188" s="11"/>
      <c r="AC188" s="11"/>
    </row>
    <row r="189" spans="4:29" x14ac:dyDescent="0.25">
      <c r="F189" s="11"/>
      <c r="M189" s="20"/>
      <c r="P189" s="28"/>
      <c r="S189" s="28"/>
      <c r="AB189" s="11"/>
      <c r="AC189" s="11"/>
    </row>
    <row r="190" spans="4:29" x14ac:dyDescent="0.25">
      <c r="D190" s="20"/>
      <c r="F190" s="11"/>
      <c r="I190" s="20"/>
      <c r="J190" s="20"/>
      <c r="K190" s="20"/>
      <c r="M190" s="20"/>
      <c r="P190" s="28"/>
      <c r="S190" s="28"/>
      <c r="AB190" s="11"/>
      <c r="AC190" s="11"/>
    </row>
    <row r="191" spans="4:29" x14ac:dyDescent="0.25">
      <c r="D191" s="20"/>
      <c r="F191" s="11"/>
      <c r="I191" s="20"/>
      <c r="J191" s="20"/>
      <c r="K191" s="20"/>
      <c r="M191" s="20"/>
      <c r="P191" s="28"/>
      <c r="S191" s="28"/>
      <c r="AB191" s="11"/>
      <c r="AC191" s="11"/>
    </row>
    <row r="192" spans="4:29" x14ac:dyDescent="0.25">
      <c r="D192" s="20"/>
      <c r="F192" s="11"/>
      <c r="I192" s="20"/>
      <c r="J192" s="20"/>
      <c r="K192" s="20"/>
      <c r="M192" s="20"/>
      <c r="P192" s="28"/>
      <c r="S192" s="28"/>
      <c r="AB192" s="11"/>
      <c r="AC192" s="11"/>
    </row>
    <row r="193" spans="4:29" x14ac:dyDescent="0.25">
      <c r="D193" s="20"/>
      <c r="F193" s="11"/>
      <c r="M193" s="20"/>
      <c r="P193" s="28"/>
      <c r="S193" s="28"/>
      <c r="AB193" s="11"/>
      <c r="AC193" s="11"/>
    </row>
    <row r="194" spans="4:29" x14ac:dyDescent="0.25">
      <c r="D194" s="20"/>
      <c r="F194" s="11"/>
      <c r="I194" s="20"/>
      <c r="J194" s="20"/>
      <c r="K194" s="20"/>
      <c r="M194" s="20"/>
      <c r="P194" s="28"/>
      <c r="S194" s="28"/>
      <c r="AB194" s="11"/>
      <c r="AC194" s="11"/>
    </row>
    <row r="195" spans="4:29" x14ac:dyDescent="0.25">
      <c r="D195" s="20"/>
      <c r="F195" s="11"/>
      <c r="I195" s="20"/>
      <c r="J195" s="20"/>
      <c r="K195" s="20"/>
      <c r="M195" s="20"/>
      <c r="P195" s="28"/>
      <c r="S195" s="28"/>
      <c r="AB195" s="11"/>
      <c r="AC195" s="11"/>
    </row>
    <row r="196" spans="4:29" x14ac:dyDescent="0.25">
      <c r="D196" s="20"/>
      <c r="F196" s="11"/>
      <c r="I196" s="20"/>
      <c r="J196" s="20"/>
      <c r="K196" s="20"/>
      <c r="M196" s="20"/>
      <c r="P196" s="28"/>
      <c r="S196" s="28"/>
      <c r="AB196" s="11"/>
      <c r="AC196" s="11"/>
    </row>
    <row r="197" spans="4:29" x14ac:dyDescent="0.25">
      <c r="D197" s="20"/>
      <c r="F197" s="11"/>
      <c r="I197" s="20"/>
      <c r="M197" s="20"/>
      <c r="P197" s="28"/>
      <c r="S197" s="28"/>
      <c r="AB197" s="11"/>
      <c r="AC197" s="11"/>
    </row>
    <row r="198" spans="4:29" x14ac:dyDescent="0.25">
      <c r="D198" s="20"/>
      <c r="F198" s="11"/>
      <c r="M198" s="20"/>
      <c r="P198" s="28"/>
      <c r="S198" s="28"/>
      <c r="AB198" s="11"/>
      <c r="AC198" s="11"/>
    </row>
    <row r="199" spans="4:29" x14ac:dyDescent="0.25">
      <c r="D199" s="20"/>
      <c r="F199" s="11"/>
      <c r="I199" s="20"/>
      <c r="J199" s="20"/>
      <c r="K199" s="20"/>
      <c r="M199" s="20"/>
      <c r="P199" s="28"/>
      <c r="S199" s="28"/>
      <c r="AB199" s="11"/>
      <c r="AC199" s="11"/>
    </row>
    <row r="200" spans="4:29" x14ac:dyDescent="0.25">
      <c r="D200" s="20"/>
      <c r="F200" s="11"/>
      <c r="I200" s="20"/>
      <c r="J200" s="20"/>
      <c r="K200" s="20"/>
      <c r="M200" s="20"/>
      <c r="P200" s="28"/>
      <c r="S200" s="28"/>
      <c r="AB200" s="11"/>
      <c r="AC200" s="11"/>
    </row>
    <row r="201" spans="4:29" x14ac:dyDescent="0.25">
      <c r="D201" s="20"/>
      <c r="F201" s="11"/>
      <c r="I201" s="20"/>
      <c r="J201" s="20"/>
      <c r="K201" s="20"/>
      <c r="M201" s="20"/>
      <c r="P201" s="28"/>
      <c r="S201" s="28"/>
      <c r="AB201" s="11"/>
      <c r="AC201" s="11"/>
    </row>
    <row r="202" spans="4:29" x14ac:dyDescent="0.25">
      <c r="D202" s="20"/>
      <c r="F202" s="11"/>
      <c r="I202" s="20"/>
      <c r="J202" s="20"/>
      <c r="K202" s="20"/>
      <c r="M202" s="20"/>
      <c r="P202" s="28"/>
      <c r="S202" s="28"/>
      <c r="AB202" s="11"/>
      <c r="AC202" s="11"/>
    </row>
    <row r="203" spans="4:29" x14ac:dyDescent="0.25">
      <c r="D203" s="20"/>
      <c r="F203" s="11"/>
      <c r="I203" s="20"/>
      <c r="J203" s="20"/>
      <c r="K203" s="20"/>
      <c r="M203" s="20"/>
      <c r="P203" s="28"/>
      <c r="S203" s="28"/>
      <c r="AB203" s="11"/>
      <c r="AC203" s="11"/>
    </row>
    <row r="204" spans="4:29" x14ac:dyDescent="0.25">
      <c r="D204" s="20"/>
      <c r="F204" s="11"/>
      <c r="I204" s="20"/>
      <c r="J204" s="20"/>
      <c r="K204" s="20"/>
      <c r="M204" s="20"/>
      <c r="P204" s="28"/>
      <c r="S204" s="28"/>
      <c r="AB204" s="11"/>
      <c r="AC204" s="11"/>
    </row>
    <row r="205" spans="4:29" x14ac:dyDescent="0.25">
      <c r="D205" s="20"/>
      <c r="F205" s="11"/>
      <c r="I205" s="20"/>
      <c r="J205" s="20"/>
      <c r="K205" s="20"/>
      <c r="M205" s="20"/>
      <c r="P205" s="28"/>
      <c r="S205" s="28"/>
      <c r="AB205" s="11"/>
      <c r="AC205" s="11"/>
    </row>
    <row r="206" spans="4:29" x14ac:dyDescent="0.25">
      <c r="D206" s="20"/>
      <c r="F206" s="11"/>
      <c r="I206" s="20"/>
      <c r="J206" s="20"/>
      <c r="K206" s="20"/>
      <c r="M206" s="20"/>
      <c r="P206" s="28"/>
      <c r="S206" s="28"/>
      <c r="AB206" s="11"/>
      <c r="AC206" s="11"/>
    </row>
    <row r="207" spans="4:29" x14ac:dyDescent="0.25">
      <c r="D207" s="20"/>
      <c r="F207" s="11"/>
      <c r="I207" s="20"/>
      <c r="J207" s="20"/>
      <c r="K207" s="20"/>
      <c r="M207" s="20"/>
      <c r="P207" s="28"/>
      <c r="S207" s="28"/>
      <c r="AB207" s="11"/>
      <c r="AC207" s="11"/>
    </row>
    <row r="208" spans="4:29" x14ac:dyDescent="0.25">
      <c r="D208" s="20"/>
      <c r="F208" s="11"/>
      <c r="I208" s="20"/>
      <c r="J208" s="20"/>
      <c r="K208" s="20"/>
      <c r="M208" s="20"/>
      <c r="P208" s="28"/>
      <c r="S208" s="28"/>
      <c r="AB208" s="11"/>
      <c r="AC208" s="11"/>
    </row>
    <row r="209" spans="4:29" x14ac:dyDescent="0.25">
      <c r="D209" s="20"/>
      <c r="F209" s="11"/>
      <c r="I209" s="20"/>
      <c r="J209" s="20"/>
      <c r="K209" s="20"/>
      <c r="M209" s="20"/>
      <c r="P209" s="28"/>
      <c r="S209" s="28"/>
      <c r="AB209" s="11"/>
      <c r="AC209" s="11"/>
    </row>
    <row r="210" spans="4:29" x14ac:dyDescent="0.25">
      <c r="D210" s="20"/>
      <c r="F210" s="11"/>
      <c r="I210" s="20"/>
      <c r="J210" s="20"/>
      <c r="K210" s="20"/>
      <c r="M210" s="20"/>
      <c r="P210" s="28"/>
      <c r="S210" s="28"/>
      <c r="AB210" s="11"/>
      <c r="AC210" s="11"/>
    </row>
    <row r="211" spans="4:29" x14ac:dyDescent="0.25">
      <c r="F211" s="11"/>
      <c r="M211" s="20"/>
      <c r="P211" s="28"/>
      <c r="S211" s="28"/>
      <c r="AB211" s="11"/>
      <c r="AC211" s="11"/>
    </row>
    <row r="212" spans="4:29" x14ac:dyDescent="0.25">
      <c r="D212" s="20"/>
      <c r="F212" s="11"/>
      <c r="I212" s="20"/>
      <c r="J212" s="20"/>
      <c r="K212" s="20"/>
      <c r="M212" s="20"/>
      <c r="P212" s="28"/>
      <c r="S212" s="28"/>
      <c r="AB212" s="11"/>
      <c r="AC212" s="11"/>
    </row>
    <row r="213" spans="4:29" x14ac:dyDescent="0.25">
      <c r="D213" s="20"/>
      <c r="F213" s="11"/>
      <c r="I213" s="20"/>
      <c r="J213" s="20"/>
      <c r="K213" s="20"/>
      <c r="M213" s="20"/>
      <c r="P213" s="28"/>
      <c r="S213" s="28"/>
      <c r="AB213" s="11"/>
      <c r="AC213" s="11"/>
    </row>
    <row r="214" spans="4:29" x14ac:dyDescent="0.25">
      <c r="D214" s="20"/>
      <c r="F214" s="11"/>
      <c r="I214" s="20"/>
      <c r="J214" s="20"/>
      <c r="K214" s="20"/>
      <c r="M214" s="20"/>
      <c r="P214" s="28"/>
      <c r="S214" s="28"/>
      <c r="AB214" s="11"/>
      <c r="AC214" s="11"/>
    </row>
    <row r="215" spans="4:29" x14ac:dyDescent="0.25">
      <c r="D215" s="20"/>
      <c r="F215" s="11"/>
      <c r="I215" s="20"/>
      <c r="J215" s="20"/>
      <c r="K215" s="20"/>
      <c r="M215" s="20"/>
      <c r="P215" s="28"/>
      <c r="S215" s="28"/>
      <c r="AB215" s="11"/>
      <c r="AC215" s="11"/>
    </row>
    <row r="216" spans="4:29" x14ac:dyDescent="0.25">
      <c r="D216" s="20"/>
      <c r="F216" s="11"/>
      <c r="I216" s="20"/>
      <c r="J216" s="20"/>
      <c r="K216" s="20"/>
      <c r="M216" s="20"/>
      <c r="P216" s="28"/>
      <c r="S216" s="28"/>
      <c r="AB216" s="11"/>
      <c r="AC216" s="11"/>
    </row>
    <row r="217" spans="4:29" x14ac:dyDescent="0.25">
      <c r="D217" s="20"/>
      <c r="F217" s="11"/>
      <c r="I217" s="20"/>
      <c r="J217" s="20"/>
      <c r="K217" s="20"/>
      <c r="M217" s="20"/>
      <c r="P217" s="28"/>
      <c r="S217" s="28"/>
      <c r="AB217" s="11"/>
      <c r="AC217" s="11"/>
    </row>
    <row r="218" spans="4:29" x14ac:dyDescent="0.25">
      <c r="D218" s="20"/>
      <c r="F218" s="11"/>
      <c r="I218" s="20"/>
      <c r="J218" s="20"/>
      <c r="K218" s="20"/>
      <c r="M218" s="20"/>
      <c r="P218" s="28"/>
      <c r="S218" s="28"/>
      <c r="AB218" s="11"/>
      <c r="AC218" s="11"/>
    </row>
    <row r="219" spans="4:29" x14ac:dyDescent="0.25">
      <c r="D219" s="20"/>
      <c r="F219" s="11"/>
      <c r="I219" s="20"/>
      <c r="J219" s="20"/>
      <c r="K219" s="20"/>
      <c r="M219" s="20"/>
      <c r="P219" s="28"/>
      <c r="S219" s="28"/>
      <c r="AB219" s="11"/>
      <c r="AC219" s="11"/>
    </row>
    <row r="220" spans="4:29" x14ac:dyDescent="0.25">
      <c r="D220" s="20"/>
      <c r="F220" s="11"/>
      <c r="I220" s="20"/>
      <c r="J220" s="20"/>
      <c r="K220" s="20"/>
      <c r="M220" s="20"/>
      <c r="P220" s="28"/>
      <c r="S220" s="28"/>
      <c r="AB220" s="11"/>
      <c r="AC220" s="11"/>
    </row>
    <row r="221" spans="4:29" x14ac:dyDescent="0.25">
      <c r="D221" s="20"/>
      <c r="F221" s="11"/>
      <c r="I221" s="20"/>
      <c r="J221" s="20"/>
      <c r="K221" s="20"/>
      <c r="M221" s="20"/>
      <c r="P221" s="28"/>
      <c r="S221" s="28"/>
      <c r="AB221" s="11"/>
      <c r="AC221" s="11"/>
    </row>
    <row r="222" spans="4:29" x14ac:dyDescent="0.25">
      <c r="D222" s="20"/>
      <c r="F222" s="11"/>
      <c r="I222" s="20"/>
      <c r="J222" s="20"/>
      <c r="K222" s="20"/>
      <c r="M222" s="20"/>
      <c r="P222" s="28"/>
      <c r="S222" s="28"/>
      <c r="AB222" s="11"/>
      <c r="AC222" s="11"/>
    </row>
    <row r="223" spans="4:29" x14ac:dyDescent="0.25">
      <c r="D223" s="20"/>
      <c r="F223" s="11"/>
      <c r="I223" s="20"/>
      <c r="J223" s="20"/>
      <c r="K223" s="20"/>
      <c r="M223" s="20"/>
      <c r="P223" s="28"/>
      <c r="S223" s="28"/>
      <c r="AB223" s="11"/>
      <c r="AC223" s="11"/>
    </row>
    <row r="224" spans="4:29" x14ac:dyDescent="0.25">
      <c r="D224" s="20"/>
      <c r="F224" s="11"/>
      <c r="I224" s="20"/>
      <c r="J224" s="20"/>
      <c r="K224" s="20"/>
      <c r="M224" s="20"/>
      <c r="P224" s="28"/>
      <c r="S224" s="28"/>
      <c r="AB224" s="11"/>
      <c r="AC224" s="11"/>
    </row>
    <row r="225" spans="4:29" x14ac:dyDescent="0.25">
      <c r="D225" s="20"/>
      <c r="F225" s="11"/>
      <c r="I225" s="20"/>
      <c r="J225" s="20"/>
      <c r="K225" s="20"/>
      <c r="M225" s="20"/>
      <c r="P225" s="28"/>
      <c r="S225" s="28"/>
      <c r="AB225" s="11"/>
      <c r="AC225" s="11"/>
    </row>
    <row r="226" spans="4:29" x14ac:dyDescent="0.25">
      <c r="D226" s="20"/>
      <c r="F226" s="11"/>
      <c r="I226" s="20"/>
      <c r="J226" s="20"/>
      <c r="K226" s="20"/>
      <c r="M226" s="20"/>
      <c r="P226" s="28"/>
      <c r="S226" s="28"/>
      <c r="AB226" s="11"/>
      <c r="AC226" s="11"/>
    </row>
    <row r="227" spans="4:29" x14ac:dyDescent="0.25">
      <c r="D227" s="20"/>
      <c r="F227" s="11"/>
      <c r="I227" s="20"/>
      <c r="J227" s="20"/>
      <c r="K227" s="20"/>
      <c r="M227" s="20"/>
      <c r="P227" s="28"/>
      <c r="S227" s="28"/>
      <c r="AB227" s="11"/>
      <c r="AC227" s="11"/>
    </row>
    <row r="228" spans="4:29" x14ac:dyDescent="0.25">
      <c r="D228" s="20"/>
      <c r="F228" s="11"/>
      <c r="I228" s="20"/>
      <c r="J228" s="20"/>
      <c r="K228" s="20"/>
      <c r="M228" s="20"/>
      <c r="P228" s="28"/>
      <c r="S228" s="28"/>
      <c r="AB228" s="11"/>
      <c r="AC228" s="11"/>
    </row>
    <row r="229" spans="4:29" x14ac:dyDescent="0.25">
      <c r="D229" s="20"/>
      <c r="F229" s="11"/>
      <c r="I229" s="20"/>
      <c r="J229" s="20"/>
      <c r="K229" s="20"/>
      <c r="M229" s="20"/>
      <c r="P229" s="28"/>
      <c r="S229" s="28"/>
      <c r="AB229" s="11"/>
      <c r="AC229" s="11"/>
    </row>
    <row r="230" spans="4:29" x14ac:dyDescent="0.25">
      <c r="D230" s="20"/>
      <c r="F230" s="11"/>
      <c r="I230" s="20"/>
      <c r="J230" s="20"/>
      <c r="K230" s="20"/>
      <c r="M230" s="20"/>
      <c r="P230" s="28"/>
      <c r="S230" s="28"/>
      <c r="AB230" s="11"/>
      <c r="AC230" s="11"/>
    </row>
    <row r="231" spans="4:29" x14ac:dyDescent="0.25">
      <c r="D231" s="20"/>
      <c r="F231" s="11"/>
      <c r="I231" s="20"/>
      <c r="J231" s="20"/>
      <c r="K231" s="20"/>
      <c r="M231" s="20"/>
      <c r="P231" s="28"/>
      <c r="S231" s="28"/>
      <c r="AB231" s="11"/>
      <c r="AC231" s="11"/>
    </row>
    <row r="232" spans="4:29" x14ac:dyDescent="0.25">
      <c r="F232" s="11"/>
      <c r="M232" s="20"/>
      <c r="P232" s="28"/>
      <c r="S232" s="28"/>
      <c r="AB232" s="11"/>
      <c r="AC232" s="11"/>
    </row>
    <row r="233" spans="4:29" x14ac:dyDescent="0.25">
      <c r="D233" s="20"/>
      <c r="F233" s="11"/>
      <c r="I233" s="20"/>
      <c r="J233" s="20"/>
      <c r="K233" s="20"/>
      <c r="M233" s="20"/>
      <c r="P233" s="28"/>
      <c r="S233" s="28"/>
      <c r="AB233" s="11"/>
      <c r="AC233" s="11"/>
    </row>
    <row r="234" spans="4:29" x14ac:dyDescent="0.25">
      <c r="D234" s="20"/>
      <c r="F234" s="11"/>
      <c r="I234" s="20"/>
      <c r="J234" s="20"/>
      <c r="K234" s="20"/>
      <c r="M234" s="20"/>
      <c r="P234" s="28"/>
      <c r="S234" s="28"/>
      <c r="AB234" s="11"/>
      <c r="AC234" s="11"/>
    </row>
    <row r="235" spans="4:29" x14ac:dyDescent="0.25">
      <c r="D235" s="20"/>
      <c r="F235" s="11"/>
      <c r="I235" s="20"/>
      <c r="J235" s="20"/>
      <c r="K235" s="20"/>
      <c r="M235" s="20"/>
      <c r="P235" s="28"/>
      <c r="S235" s="28"/>
      <c r="AB235" s="11"/>
      <c r="AC235" s="11"/>
    </row>
    <row r="236" spans="4:29" x14ac:dyDescent="0.25">
      <c r="D236" s="20"/>
      <c r="F236" s="11"/>
      <c r="I236" s="20"/>
      <c r="J236" s="20"/>
      <c r="K236" s="20"/>
      <c r="M236" s="20"/>
      <c r="P236" s="28"/>
      <c r="S236" s="28"/>
      <c r="AB236" s="11"/>
      <c r="AC236" s="11"/>
    </row>
    <row r="237" spans="4:29" x14ac:dyDescent="0.25">
      <c r="D237" s="20"/>
      <c r="F237" s="11"/>
      <c r="I237" s="20"/>
      <c r="J237" s="20"/>
      <c r="K237" s="20"/>
      <c r="M237" s="20"/>
      <c r="P237" s="28"/>
      <c r="S237" s="28"/>
      <c r="AB237" s="11"/>
      <c r="AC237" s="11"/>
    </row>
    <row r="238" spans="4:29" x14ac:dyDescent="0.25">
      <c r="D238" s="20"/>
      <c r="F238" s="11"/>
      <c r="I238" s="20"/>
      <c r="J238" s="20"/>
      <c r="K238" s="20"/>
      <c r="M238" s="20"/>
      <c r="P238" s="28"/>
      <c r="S238" s="28"/>
      <c r="AB238" s="11"/>
      <c r="AC238" s="11"/>
    </row>
    <row r="239" spans="4:29" x14ac:dyDescent="0.25">
      <c r="D239" s="20"/>
      <c r="F239" s="11"/>
      <c r="I239" s="20"/>
      <c r="J239" s="20"/>
      <c r="K239" s="20"/>
      <c r="M239" s="20"/>
      <c r="P239" s="28"/>
      <c r="S239" s="28"/>
      <c r="AB239" s="11"/>
      <c r="AC239" s="11"/>
    </row>
    <row r="240" spans="4:29" x14ac:dyDescent="0.25">
      <c r="D240" s="20"/>
      <c r="F240" s="11"/>
      <c r="I240" s="20"/>
      <c r="J240" s="20"/>
      <c r="K240" s="20"/>
      <c r="M240" s="20"/>
      <c r="P240" s="28"/>
      <c r="S240" s="28"/>
      <c r="AB240" s="11"/>
      <c r="AC240" s="11"/>
    </row>
    <row r="241" spans="4:29" x14ac:dyDescent="0.25">
      <c r="D241" s="20"/>
      <c r="F241" s="11"/>
      <c r="I241" s="20"/>
      <c r="J241" s="20"/>
      <c r="K241" s="20"/>
      <c r="M241" s="20"/>
      <c r="P241" s="28"/>
      <c r="S241" s="28"/>
      <c r="AB241" s="11"/>
      <c r="AC241" s="11"/>
    </row>
    <row r="242" spans="4:29" x14ac:dyDescent="0.25">
      <c r="F242" s="11"/>
      <c r="M242" s="20"/>
      <c r="P242" s="28"/>
      <c r="S242" s="28"/>
      <c r="AB242" s="11"/>
      <c r="AC242" s="11"/>
    </row>
    <row r="243" spans="4:29" x14ac:dyDescent="0.25">
      <c r="D243" s="20"/>
      <c r="F243" s="11"/>
      <c r="I243" s="20"/>
      <c r="J243" s="20"/>
      <c r="K243" s="20"/>
      <c r="M243" s="20"/>
      <c r="P243" s="28"/>
      <c r="S243" s="28"/>
      <c r="AB243" s="11"/>
      <c r="AC243" s="11"/>
    </row>
    <row r="244" spans="4:29" x14ac:dyDescent="0.25">
      <c r="D244" s="20"/>
      <c r="F244" s="11"/>
      <c r="I244" s="20"/>
      <c r="J244" s="20"/>
      <c r="K244" s="20"/>
      <c r="M244" s="20"/>
      <c r="P244" s="28"/>
      <c r="S244" s="28"/>
      <c r="AB244" s="11"/>
      <c r="AC244" s="11"/>
    </row>
    <row r="245" spans="4:29" x14ac:dyDescent="0.25">
      <c r="D245" s="20"/>
      <c r="F245" s="11"/>
      <c r="I245" s="20"/>
      <c r="J245" s="20"/>
      <c r="K245" s="20"/>
      <c r="M245" s="20"/>
      <c r="P245" s="28"/>
      <c r="S245" s="28"/>
      <c r="AB245" s="11"/>
      <c r="AC245" s="11"/>
    </row>
    <row r="246" spans="4:29" x14ac:dyDescent="0.25">
      <c r="D246" s="20"/>
      <c r="F246" s="11"/>
      <c r="I246" s="20"/>
      <c r="J246" s="20"/>
      <c r="K246" s="20"/>
      <c r="M246" s="20"/>
      <c r="P246" s="28"/>
      <c r="S246" s="28"/>
      <c r="AB246" s="11"/>
      <c r="AC246" s="11"/>
    </row>
    <row r="247" spans="4:29" x14ac:dyDescent="0.25">
      <c r="D247" s="20"/>
      <c r="F247" s="11"/>
      <c r="I247" s="20"/>
      <c r="J247" s="20"/>
      <c r="K247" s="20"/>
      <c r="M247" s="20"/>
      <c r="P247" s="28"/>
      <c r="S247" s="28"/>
      <c r="AB247" s="11"/>
      <c r="AC247" s="11"/>
    </row>
    <row r="248" spans="4:29" x14ac:dyDescent="0.25">
      <c r="D248" s="20"/>
      <c r="F248" s="11"/>
      <c r="I248" s="20"/>
      <c r="J248" s="20"/>
      <c r="K248" s="20"/>
      <c r="M248" s="20"/>
      <c r="P248" s="28"/>
      <c r="S248" s="28"/>
      <c r="AB248" s="11"/>
      <c r="AC248" s="11"/>
    </row>
    <row r="249" spans="4:29" x14ac:dyDescent="0.25">
      <c r="D249" s="20"/>
      <c r="F249" s="11"/>
      <c r="I249" s="20"/>
      <c r="J249" s="20"/>
      <c r="K249" s="20"/>
      <c r="M249" s="20"/>
      <c r="P249" s="28"/>
      <c r="S249" s="28"/>
      <c r="AB249" s="11"/>
      <c r="AC249" s="11"/>
    </row>
    <row r="250" spans="4:29" x14ac:dyDescent="0.25">
      <c r="D250" s="20"/>
      <c r="F250" s="11"/>
      <c r="I250" s="20"/>
      <c r="J250" s="20"/>
      <c r="K250" s="20"/>
      <c r="M250" s="20"/>
      <c r="P250" s="28"/>
      <c r="S250" s="28"/>
      <c r="AB250" s="11"/>
      <c r="AC250" s="11"/>
    </row>
    <row r="251" spans="4:29" x14ac:dyDescent="0.25">
      <c r="D251" s="20"/>
      <c r="F251" s="11"/>
      <c r="I251" s="20"/>
      <c r="J251" s="20"/>
      <c r="K251" s="20"/>
      <c r="M251" s="20"/>
      <c r="P251" s="28"/>
      <c r="S251" s="28"/>
      <c r="AB251" s="11"/>
      <c r="AC251" s="11"/>
    </row>
    <row r="252" spans="4:29" x14ac:dyDescent="0.25">
      <c r="D252" s="20"/>
      <c r="F252" s="11"/>
      <c r="I252" s="20"/>
      <c r="J252" s="20"/>
      <c r="K252" s="20"/>
      <c r="M252" s="20"/>
      <c r="P252" s="28"/>
      <c r="S252" s="28"/>
      <c r="AB252" s="11"/>
      <c r="AC252" s="11"/>
    </row>
    <row r="253" spans="4:29" x14ac:dyDescent="0.25">
      <c r="D253" s="20"/>
      <c r="F253" s="11"/>
      <c r="I253" s="20"/>
      <c r="J253" s="20"/>
      <c r="K253" s="20"/>
      <c r="M253" s="20"/>
      <c r="P253" s="28"/>
      <c r="S253" s="28"/>
      <c r="AB253" s="11"/>
      <c r="AC253" s="11"/>
    </row>
    <row r="254" spans="4:29" x14ac:dyDescent="0.25">
      <c r="D254" s="20"/>
      <c r="F254" s="11"/>
      <c r="I254" s="20"/>
      <c r="J254" s="20"/>
      <c r="K254" s="20"/>
      <c r="M254" s="20"/>
      <c r="P254" s="28"/>
      <c r="S254" s="28"/>
      <c r="AB254" s="11"/>
      <c r="AC254" s="11"/>
    </row>
    <row r="255" spans="4:29" x14ac:dyDescent="0.25">
      <c r="D255" s="20"/>
      <c r="F255" s="11"/>
      <c r="I255" s="20"/>
      <c r="J255" s="20"/>
      <c r="K255" s="20"/>
      <c r="M255" s="20"/>
      <c r="P255" s="28"/>
      <c r="S255" s="28"/>
      <c r="AB255" s="11"/>
      <c r="AC255" s="11"/>
    </row>
    <row r="256" spans="4:29" x14ac:dyDescent="0.25">
      <c r="D256" s="20"/>
      <c r="F256" s="11"/>
      <c r="I256" s="20"/>
      <c r="J256" s="20"/>
      <c r="K256" s="20"/>
      <c r="M256" s="20"/>
      <c r="P256" s="28"/>
      <c r="S256" s="28"/>
      <c r="AB256" s="11"/>
      <c r="AC256" s="11"/>
    </row>
    <row r="257" spans="4:29" x14ac:dyDescent="0.25">
      <c r="D257" s="20"/>
      <c r="F257" s="11"/>
      <c r="I257" s="20"/>
      <c r="J257" s="20"/>
      <c r="K257" s="20"/>
      <c r="M257" s="20"/>
      <c r="P257" s="28"/>
      <c r="S257" s="28"/>
      <c r="AB257" s="11"/>
      <c r="AC257" s="11"/>
    </row>
    <row r="258" spans="4:29" x14ac:dyDescent="0.25">
      <c r="D258" s="20"/>
      <c r="F258" s="11"/>
      <c r="I258" s="20"/>
      <c r="J258" s="20"/>
      <c r="K258" s="20"/>
      <c r="M258" s="20"/>
      <c r="P258" s="28"/>
      <c r="S258" s="28"/>
      <c r="AB258" s="11"/>
      <c r="AC258" s="11"/>
    </row>
    <row r="259" spans="4:29" x14ac:dyDescent="0.25">
      <c r="D259" s="20"/>
      <c r="F259" s="11"/>
      <c r="I259" s="20"/>
      <c r="J259" s="20"/>
      <c r="K259" s="20"/>
      <c r="M259" s="20"/>
      <c r="P259" s="28"/>
      <c r="S259" s="28"/>
      <c r="AB259" s="11"/>
      <c r="AC259" s="11"/>
    </row>
    <row r="260" spans="4:29" x14ac:dyDescent="0.25">
      <c r="D260" s="20"/>
      <c r="F260" s="11"/>
      <c r="I260" s="20"/>
      <c r="J260" s="20"/>
      <c r="K260" s="20"/>
      <c r="M260" s="20"/>
      <c r="P260" s="28"/>
      <c r="S260" s="28"/>
      <c r="AB260" s="11"/>
      <c r="AC260" s="11"/>
    </row>
    <row r="261" spans="4:29" x14ac:dyDescent="0.25">
      <c r="D261" s="20"/>
      <c r="F261" s="11"/>
      <c r="I261" s="20"/>
      <c r="J261" s="20"/>
      <c r="K261" s="20"/>
      <c r="M261" s="20"/>
      <c r="P261" s="28"/>
      <c r="S261" s="28"/>
      <c r="AB261" s="11"/>
      <c r="AC261" s="11"/>
    </row>
    <row r="262" spans="4:29" x14ac:dyDescent="0.25">
      <c r="D262" s="20"/>
      <c r="F262" s="11"/>
      <c r="I262" s="20"/>
      <c r="J262" s="20"/>
      <c r="K262" s="20"/>
      <c r="M262" s="20"/>
      <c r="P262" s="28"/>
      <c r="S262" s="28"/>
      <c r="AB262" s="11"/>
      <c r="AC262" s="11"/>
    </row>
    <row r="263" spans="4:29" x14ac:dyDescent="0.25">
      <c r="D263" s="20"/>
      <c r="F263" s="11"/>
      <c r="I263" s="20"/>
      <c r="J263" s="20"/>
      <c r="K263" s="20"/>
      <c r="M263" s="20"/>
      <c r="P263" s="28"/>
      <c r="S263" s="28"/>
      <c r="AB263" s="11"/>
      <c r="AC263" s="11"/>
    </row>
    <row r="264" spans="4:29" x14ac:dyDescent="0.25">
      <c r="D264" s="20"/>
      <c r="F264" s="11"/>
      <c r="I264" s="20"/>
      <c r="J264" s="20"/>
      <c r="K264" s="20"/>
      <c r="M264" s="20"/>
      <c r="P264" s="28"/>
      <c r="S264" s="28"/>
      <c r="AB264" s="11"/>
      <c r="AC264" s="11"/>
    </row>
    <row r="265" spans="4:29" x14ac:dyDescent="0.25">
      <c r="D265" s="20"/>
      <c r="F265" s="11"/>
      <c r="I265" s="20"/>
      <c r="J265" s="20"/>
      <c r="K265" s="20"/>
      <c r="M265" s="20"/>
      <c r="P265" s="28" t="str">
        <f>IF(ISBLANK(Tableau1[[#This Row],[Prochain CT]]),"",IF(Tableau1[[#This Row],[Prochain CT]]&lt;$C$3,"Oui",""))</f>
        <v/>
      </c>
      <c r="S265" s="28" t="str">
        <f>IF(ISBLANK(Tableau1[[#This Row],[Prochain CTC]]),"",IF(Tableau1[[#This Row],[Prochain CTC]]&lt;$C$3,"Oui",""))</f>
        <v/>
      </c>
      <c r="AB265" s="11"/>
      <c r="AC265" s="11"/>
    </row>
    <row r="266" spans="4:29" x14ac:dyDescent="0.25">
      <c r="D266" s="20"/>
      <c r="F266" s="11"/>
      <c r="I266" s="20"/>
      <c r="J266" s="20"/>
      <c r="K266" s="20"/>
      <c r="M266" s="20"/>
      <c r="P266" s="28" t="str">
        <f>IF(ISBLANK(Tableau1[[#This Row],[Prochain CT]]),"",IF(Tableau1[[#This Row],[Prochain CT]]&lt;$C$3,"Oui",""))</f>
        <v/>
      </c>
      <c r="S266" s="28" t="str">
        <f>IF(ISBLANK(Tableau1[[#This Row],[Prochain CTC]]),"",IF(Tableau1[[#This Row],[Prochain CTC]]&lt;$C$3,"Oui",""))</f>
        <v/>
      </c>
      <c r="AB266" s="11"/>
      <c r="AC266" s="11"/>
    </row>
    <row r="267" spans="4:29" x14ac:dyDescent="0.25">
      <c r="D267" s="20"/>
      <c r="F267" s="11"/>
      <c r="I267" s="20"/>
      <c r="J267" s="20"/>
      <c r="K267" s="20"/>
      <c r="M267" s="20"/>
      <c r="P267" s="28" t="str">
        <f>IF(ISBLANK(Tableau1[[#This Row],[Prochain CT]]),"",IF(Tableau1[[#This Row],[Prochain CT]]&lt;$C$3,"Oui",""))</f>
        <v/>
      </c>
      <c r="S267" s="28" t="str">
        <f>IF(ISBLANK(Tableau1[[#This Row],[Prochain CTC]]),"",IF(Tableau1[[#This Row],[Prochain CTC]]&lt;$C$3,"Oui",""))</f>
        <v/>
      </c>
      <c r="AB267" s="11"/>
      <c r="AC267" s="11"/>
    </row>
    <row r="268" spans="4:29" x14ac:dyDescent="0.25">
      <c r="D268" s="20"/>
      <c r="F268" s="11"/>
      <c r="I268" s="20"/>
      <c r="J268" s="20"/>
      <c r="K268" s="20"/>
      <c r="M268" s="20"/>
      <c r="P268" s="28" t="str">
        <f>IF(ISBLANK(Tableau1[[#This Row],[Prochain CT]]),"",IF(Tableau1[[#This Row],[Prochain CT]]&lt;$C$3,"Oui",""))</f>
        <v/>
      </c>
      <c r="S268" s="28" t="str">
        <f>IF(ISBLANK(Tableau1[[#This Row],[Prochain CTC]]),"",IF(Tableau1[[#This Row],[Prochain CTC]]&lt;$C$3,"Oui",""))</f>
        <v/>
      </c>
      <c r="AB268" s="11"/>
      <c r="AC268" s="11"/>
    </row>
    <row r="269" spans="4:29" x14ac:dyDescent="0.25">
      <c r="D269" s="20"/>
      <c r="F269" s="11"/>
      <c r="I269" s="20"/>
      <c r="J269" s="20"/>
      <c r="K269" s="20"/>
      <c r="M269" s="20"/>
      <c r="P269" s="28" t="str">
        <f>IF(ISBLANK(Tableau1[[#This Row],[Prochain CT]]),"",IF(Tableau1[[#This Row],[Prochain CT]]&lt;$C$3,"Oui",""))</f>
        <v/>
      </c>
      <c r="S269" s="28" t="str">
        <f>IF(ISBLANK(Tableau1[[#This Row],[Prochain CTC]]),"",IF(Tableau1[[#This Row],[Prochain CTC]]&lt;$C$3,"Oui",""))</f>
        <v/>
      </c>
      <c r="AB269" s="11"/>
      <c r="AC269" s="11"/>
    </row>
    <row r="270" spans="4:29" x14ac:dyDescent="0.25">
      <c r="D270" s="20"/>
      <c r="F270" s="11"/>
      <c r="I270" s="20"/>
      <c r="J270" s="20"/>
      <c r="K270" s="20"/>
      <c r="M270" s="20"/>
      <c r="P270" s="28" t="str">
        <f>IF(ISBLANK(Tableau1[[#This Row],[Prochain CT]]),"",IF(Tableau1[[#This Row],[Prochain CT]]&lt;$C$3,"Oui",""))</f>
        <v/>
      </c>
      <c r="S270" s="28" t="str">
        <f>IF(ISBLANK(Tableau1[[#This Row],[Prochain CTC]]),"",IF(Tableau1[[#This Row],[Prochain CTC]]&lt;$C$3,"Oui",""))</f>
        <v/>
      </c>
      <c r="AB270" s="11"/>
      <c r="AC270" s="11"/>
    </row>
    <row r="271" spans="4:29" x14ac:dyDescent="0.25">
      <c r="D271" s="20"/>
      <c r="F271" s="11"/>
      <c r="I271" s="20"/>
      <c r="J271" s="20"/>
      <c r="K271" s="20"/>
      <c r="M271" s="20"/>
      <c r="P271" s="28" t="str">
        <f>IF(ISBLANK(Tableau1[[#This Row],[Prochain CT]]),"",IF(Tableau1[[#This Row],[Prochain CT]]&lt;$C$3,"Oui",""))</f>
        <v/>
      </c>
      <c r="S271" s="28" t="str">
        <f>IF(ISBLANK(Tableau1[[#This Row],[Prochain CTC]]),"",IF(Tableau1[[#This Row],[Prochain CTC]]&lt;$C$3,"Oui",""))</f>
        <v/>
      </c>
      <c r="AB271" s="11"/>
      <c r="AC271" s="11"/>
    </row>
    <row r="272" spans="4:29" x14ac:dyDescent="0.25">
      <c r="D272" s="20"/>
      <c r="F272" s="11"/>
      <c r="I272" s="20"/>
      <c r="J272" s="20"/>
      <c r="K272" s="20"/>
      <c r="M272" s="20"/>
      <c r="P272" s="28" t="str">
        <f>IF(ISBLANK(Tableau1[[#This Row],[Prochain CT]]),"",IF(Tableau1[[#This Row],[Prochain CT]]&lt;$C$3,"Oui",""))</f>
        <v/>
      </c>
      <c r="S272" s="28" t="str">
        <f>IF(ISBLANK(Tableau1[[#This Row],[Prochain CTC]]),"",IF(Tableau1[[#This Row],[Prochain CTC]]&lt;$C$3,"Oui",""))</f>
        <v/>
      </c>
      <c r="AB272" s="11"/>
      <c r="AC272" s="11"/>
    </row>
    <row r="273" spans="1:29" x14ac:dyDescent="0.25">
      <c r="D273" s="20"/>
      <c r="F273" s="11"/>
      <c r="I273" s="20"/>
      <c r="J273" s="20"/>
      <c r="K273" s="20"/>
      <c r="M273" s="20"/>
      <c r="P273" s="28" t="str">
        <f>IF(ISBLANK(Tableau1[[#This Row],[Prochain CT]]),"",IF(Tableau1[[#This Row],[Prochain CT]]&lt;$C$3,"Oui",""))</f>
        <v/>
      </c>
      <c r="S273" s="28" t="str">
        <f>IF(ISBLANK(Tableau1[[#This Row],[Prochain CTC]]),"",IF(Tableau1[[#This Row],[Prochain CTC]]&lt;$C$3,"Oui",""))</f>
        <v/>
      </c>
      <c r="AB273" s="11"/>
      <c r="AC273" s="11"/>
    </row>
    <row r="274" spans="1:29" x14ac:dyDescent="0.25">
      <c r="D274" s="20"/>
      <c r="F274" s="11"/>
      <c r="I274" s="20"/>
      <c r="J274" s="20"/>
      <c r="K274" s="20"/>
      <c r="M274" s="20"/>
      <c r="P274" s="28" t="str">
        <f>IF(ISBLANK(Tableau1[[#This Row],[Prochain CT]]),"",IF(Tableau1[[#This Row],[Prochain CT]]&lt;$C$3,"Oui",""))</f>
        <v/>
      </c>
      <c r="S274" s="28" t="str">
        <f>IF(ISBLANK(Tableau1[[#This Row],[Prochain CTC]]),"",IF(Tableau1[[#This Row],[Prochain CTC]]&lt;$C$3,"Oui",""))</f>
        <v/>
      </c>
      <c r="AB274" s="11"/>
      <c r="AC274" s="11"/>
    </row>
    <row r="275" spans="1:29" x14ac:dyDescent="0.25">
      <c r="D275" s="20"/>
      <c r="F275" s="11"/>
      <c r="I275" s="20"/>
      <c r="J275" s="20"/>
      <c r="K275" s="20"/>
      <c r="M275" s="20"/>
      <c r="P275" s="28" t="str">
        <f>IF(ISBLANK(Tableau1[[#This Row],[Prochain CT]]),"",IF(Tableau1[[#This Row],[Prochain CT]]&lt;$C$3,"Oui",""))</f>
        <v/>
      </c>
      <c r="S275" s="28" t="str">
        <f>IF(ISBLANK(Tableau1[[#This Row],[Prochain CTC]]),"",IF(Tableau1[[#This Row],[Prochain CTC]]&lt;$C$3,"Oui",""))</f>
        <v/>
      </c>
      <c r="AB275" s="11"/>
      <c r="AC275" s="11"/>
    </row>
    <row r="276" spans="1:29" x14ac:dyDescent="0.25">
      <c r="D276" s="20"/>
      <c r="F276" s="11"/>
      <c r="I276" s="20"/>
      <c r="J276" s="20"/>
      <c r="K276" s="20"/>
      <c r="M276" s="20"/>
      <c r="P276" s="28" t="str">
        <f>IF(ISBLANK(Tableau1[[#This Row],[Prochain CT]]),"",IF(Tableau1[[#This Row],[Prochain CT]]&lt;$C$3,"Oui",""))</f>
        <v/>
      </c>
      <c r="S276" s="28" t="str">
        <f>IF(ISBLANK(Tableau1[[#This Row],[Prochain CTC]]),"",IF(Tableau1[[#This Row],[Prochain CTC]]&lt;$C$3,"Oui",""))</f>
        <v/>
      </c>
      <c r="AB276" s="11"/>
      <c r="AC276" s="11"/>
    </row>
    <row r="277" spans="1:29" x14ac:dyDescent="0.25">
      <c r="D277" s="20"/>
      <c r="F277" s="11"/>
      <c r="I277" s="20"/>
      <c r="J277" s="20"/>
      <c r="K277" s="20"/>
      <c r="M277" s="20"/>
      <c r="P277" s="28" t="str">
        <f>IF(ISBLANK(Tableau1[[#This Row],[Prochain CT]]),"",IF(Tableau1[[#This Row],[Prochain CT]]&lt;$C$3,"Oui",""))</f>
        <v/>
      </c>
      <c r="S277" s="28" t="str">
        <f>IF(ISBLANK(Tableau1[[#This Row],[Prochain CTC]]),"",IF(Tableau1[[#This Row],[Prochain CTC]]&lt;$C$3,"Oui",""))</f>
        <v/>
      </c>
      <c r="AB277" s="11"/>
      <c r="AC277" s="11"/>
    </row>
    <row r="278" spans="1:29" x14ac:dyDescent="0.25">
      <c r="D278" s="20"/>
      <c r="F278" s="11"/>
      <c r="I278" s="20"/>
      <c r="J278" s="20"/>
      <c r="K278" s="20"/>
      <c r="M278" s="20"/>
      <c r="P278" s="28" t="str">
        <f>IF(ISBLANK(Tableau1[[#This Row],[Prochain CT]]),"",IF(Tableau1[[#This Row],[Prochain CT]]&lt;$C$3,"Oui",""))</f>
        <v/>
      </c>
      <c r="S278" s="28" t="str">
        <f>IF(ISBLANK(Tableau1[[#This Row],[Prochain CTC]]),"",IF(Tableau1[[#This Row],[Prochain CTC]]&lt;$C$3,"Oui",""))</f>
        <v/>
      </c>
      <c r="AB278" s="11"/>
      <c r="AC278" s="11"/>
    </row>
    <row r="279" spans="1:29" x14ac:dyDescent="0.25">
      <c r="D279" s="20"/>
      <c r="F279" s="11"/>
      <c r="I279" s="20"/>
      <c r="J279" s="20"/>
      <c r="K279" s="20"/>
      <c r="M279" s="20"/>
      <c r="P279" s="28" t="str">
        <f>IF(ISBLANK(Tableau1[[#This Row],[Prochain CT]]),"",IF(Tableau1[[#This Row],[Prochain CT]]&lt;$C$3,"Oui",""))</f>
        <v/>
      </c>
      <c r="S279" s="28" t="str">
        <f>IF(ISBLANK(Tableau1[[#This Row],[Prochain CTC]]),"",IF(Tableau1[[#This Row],[Prochain CTC]]&lt;$C$3,"Oui",""))</f>
        <v/>
      </c>
      <c r="AB279" s="11"/>
      <c r="AC279" s="11"/>
    </row>
    <row r="280" spans="1:29" x14ac:dyDescent="0.25">
      <c r="A280" s="64"/>
      <c r="D280" s="20"/>
      <c r="F280" s="11"/>
      <c r="I280" s="20"/>
      <c r="J280" s="20"/>
      <c r="K280" s="20"/>
      <c r="M280" s="20"/>
      <c r="P280" s="28" t="str">
        <f>IF(ISBLANK(Tableau1[[#This Row],[Prochain CT]]),"",IF(Tableau1[[#This Row],[Prochain CT]]&lt;$C$3,"Oui",""))</f>
        <v/>
      </c>
      <c r="S280" s="28" t="str">
        <f>IF(ISBLANK(Tableau1[[#This Row],[Prochain CTC]]),"",IF(Tableau1[[#This Row],[Prochain CTC]]&lt;$C$3,"Oui",""))</f>
        <v/>
      </c>
      <c r="AB280" s="11"/>
      <c r="AC280" s="11"/>
    </row>
  </sheetData>
  <mergeCells count="5">
    <mergeCell ref="L3:M3"/>
    <mergeCell ref="N3:P3"/>
    <mergeCell ref="J3:K3"/>
    <mergeCell ref="T3:AB3"/>
    <mergeCell ref="Q3:S3"/>
  </mergeCells>
  <dataValidations count="1">
    <dataValidation type="list" allowBlank="1" showInputMessage="1" showErrorMessage="1" sqref="G5:G1148" xr:uid="{580FD6E7-7CE9-47D2-AE0D-0E92EED34E74}">
      <formula1>INDIRECT("Tableau4[SERVICE]")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BAE37C-4207-4BA8-A90A-A14510D87C1D}">
  <sheetPr>
    <tabColor theme="0"/>
  </sheetPr>
  <dimension ref="A1:C21"/>
  <sheetViews>
    <sheetView workbookViewId="0">
      <selection activeCell="C35" sqref="C35"/>
    </sheetView>
  </sheetViews>
  <sheetFormatPr baseColWidth="10" defaultRowHeight="15" x14ac:dyDescent="0.25"/>
  <cols>
    <col min="1" max="1" width="26.85546875" bestFit="1" customWidth="1"/>
    <col min="3" max="3" width="32.28515625" style="68" bestFit="1" customWidth="1"/>
  </cols>
  <sheetData>
    <row r="1" spans="1:3" x14ac:dyDescent="0.25">
      <c r="A1" t="s">
        <v>60</v>
      </c>
      <c r="C1" s="68" t="s">
        <v>61</v>
      </c>
    </row>
    <row r="2" spans="1:3" x14ac:dyDescent="0.25">
      <c r="A2">
        <v>1</v>
      </c>
      <c r="C2" s="68" t="str" cm="1">
        <f t="array" ref="C2:C4">_xlfn._xlws.FILTER('LISTE VEH'!$A$5:$A$263,'LISTE VEH'!$G$5:$G$263=SERV)</f>
        <v>AA-444-AA</v>
      </c>
    </row>
    <row r="3" spans="1:3" x14ac:dyDescent="0.25">
      <c r="A3">
        <v>2</v>
      </c>
      <c r="C3" s="68" t="str">
        <v>AA-444-CC</v>
      </c>
    </row>
    <row r="4" spans="1:3" x14ac:dyDescent="0.25">
      <c r="A4">
        <v>3</v>
      </c>
      <c r="C4" s="68" t="str">
        <v>AA-444-DD</v>
      </c>
    </row>
    <row r="5" spans="1:3" x14ac:dyDescent="0.25">
      <c r="A5">
        <v>4</v>
      </c>
    </row>
    <row r="6" spans="1:3" x14ac:dyDescent="0.25">
      <c r="A6">
        <v>5</v>
      </c>
    </row>
    <row r="7" spans="1:3" x14ac:dyDescent="0.25">
      <c r="A7">
        <v>6</v>
      </c>
    </row>
    <row r="8" spans="1:3" x14ac:dyDescent="0.25">
      <c r="A8">
        <v>7</v>
      </c>
    </row>
    <row r="9" spans="1:3" x14ac:dyDescent="0.25">
      <c r="A9">
        <v>8</v>
      </c>
    </row>
    <row r="10" spans="1:3" x14ac:dyDescent="0.25">
      <c r="A10">
        <v>9</v>
      </c>
    </row>
    <row r="11" spans="1:3" x14ac:dyDescent="0.25">
      <c r="A11">
        <v>10</v>
      </c>
    </row>
    <row r="12" spans="1:3" x14ac:dyDescent="0.25">
      <c r="A12">
        <v>11</v>
      </c>
    </row>
    <row r="13" spans="1:3" x14ac:dyDescent="0.25">
      <c r="A13">
        <v>12</v>
      </c>
    </row>
    <row r="14" spans="1:3" x14ac:dyDescent="0.25">
      <c r="A14">
        <v>13</v>
      </c>
    </row>
    <row r="15" spans="1:3" x14ac:dyDescent="0.25">
      <c r="A15">
        <v>14</v>
      </c>
    </row>
    <row r="16" spans="1:3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</sheetData>
  <sortState xmlns:xlrd2="http://schemas.microsoft.com/office/spreadsheetml/2017/richdata2" ref="A2:A38">
    <sortCondition ref="A38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FORMULAIRE</vt:lpstr>
      <vt:lpstr>LISTE VEH</vt:lpstr>
      <vt:lpstr>FEUILLE DE TRAVAIL</vt:lpstr>
      <vt:lpstr>ENTRETIEN</vt:lpstr>
      <vt:lpstr>IMMAT</vt:lpstr>
      <vt:lpstr>IMMATRICULATION</vt:lpstr>
      <vt:lpstr>'LISTE VEH'!LISTEVEH</vt:lpstr>
      <vt:lpstr>RECH_SERV</vt:lpstr>
      <vt:lpstr>SERV</vt:lpstr>
      <vt:lpstr>SERVICE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LOUIS</dc:creator>
  <cp:lastModifiedBy>Laura GIOCANTI</cp:lastModifiedBy>
  <cp:lastPrinted>2021-08-17T14:28:17Z</cp:lastPrinted>
  <dcterms:created xsi:type="dcterms:W3CDTF">2015-06-05T18:19:34Z</dcterms:created>
  <dcterms:modified xsi:type="dcterms:W3CDTF">2022-02-18T08:56:38Z</dcterms:modified>
</cp:coreProperties>
</file>