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giocanti\Desktop\"/>
    </mc:Choice>
  </mc:AlternateContent>
  <xr:revisionPtr revIDLastSave="0" documentId="8_{F7970BF5-82BC-47E2-A0AF-B5B98F6B330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ORMULAIRE" sheetId="1" r:id="rId1"/>
    <sheet name="LISTE VEH" sheetId="2" r:id="rId2"/>
    <sheet name="FACTURATION VEH" sheetId="4" r:id="rId3"/>
    <sheet name="PRISE EN CHARGE" sheetId="12" r:id="rId4"/>
    <sheet name="SUIVI KM COMMERCIAUX" sheetId="15" r:id="rId5"/>
  </sheets>
  <definedNames>
    <definedName name="_xlnm._FilterDatabase" localSheetId="2" hidden="1">'FACTURATION VEH'!$A$1:$E$315</definedName>
    <definedName name="_xlnm._FilterDatabase" localSheetId="0" hidden="1">FORMULAIRE!$G$10:$J$10</definedName>
    <definedName name="_xlnm._FilterDatabase" localSheetId="1" hidden="1">'LISTE VEH'!$A$4:$Z$4</definedName>
    <definedName name="_xlnm._FilterDatabase" localSheetId="3" hidden="1">'PRISE EN CHARGE'!$A$1:$D$90</definedName>
    <definedName name="ENTRETIEN">FORMULAIRE!$G$11:$J$11</definedName>
    <definedName name="IMMAT">FORMULAIRE!$I$3</definedName>
    <definedName name="IMMATRICULATION">'LISTE VEH'!$A:$A</definedName>
    <definedName name="LISTEVEH" localSheetId="1">Tableau1[#All]</definedName>
    <definedName name="RECH_SERV">FORMULAIRE!$G$3</definedName>
    <definedName name="Servic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 a="1"/>
  <c r="J11" i="1" s="1"/>
  <c r="I11" i="1" a="1"/>
  <c r="I11" i="1" s="1"/>
  <c r="H11" i="1" a="1"/>
  <c r="H11" i="1" s="1"/>
  <c r="G11" i="1" a="1"/>
  <c r="G11" i="1" s="1"/>
  <c r="P280" i="2"/>
  <c r="S280" i="2"/>
  <c r="M26" i="1" l="1" a="1"/>
  <c r="M26" i="1" s="1"/>
  <c r="L26" i="1" a="1"/>
  <c r="L26" i="1" s="1"/>
  <c r="N11" i="1" a="1"/>
  <c r="N11" i="1" s="1"/>
  <c r="M11" i="1" a="1"/>
  <c r="M11" i="1" s="1"/>
  <c r="L11" i="1" a="1"/>
  <c r="L11" i="1" s="1"/>
  <c r="E39" i="1"/>
  <c r="E38" i="1"/>
  <c r="E36" i="1"/>
  <c r="E35" i="1"/>
  <c r="E34" i="1"/>
  <c r="E32" i="1"/>
  <c r="E31" i="1"/>
  <c r="E30" i="1"/>
  <c r="E29" i="1"/>
  <c r="E26" i="1"/>
  <c r="E25" i="1"/>
  <c r="E22" i="1"/>
  <c r="E21" i="1"/>
  <c r="E19" i="1"/>
  <c r="E18" i="1"/>
  <c r="B21" i="1"/>
  <c r="B20" i="1"/>
  <c r="B18" i="1"/>
  <c r="B17" i="1"/>
  <c r="B16" i="1"/>
  <c r="B25" i="1" s="1" a="1"/>
  <c r="B25" i="1" s="1"/>
  <c r="B15" i="1"/>
  <c r="B13" i="1"/>
  <c r="B12" i="1"/>
  <c r="B11" i="1"/>
  <c r="B10" i="1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E13" i="1" l="1"/>
  <c r="E10" i="1"/>
  <c r="E11" i="1"/>
  <c r="E12" i="1"/>
  <c r="B26" i="1" a="1"/>
  <c r="B26" i="1" s="1"/>
  <c r="B37" i="1" a="1"/>
  <c r="B37" i="1" s="1"/>
  <c r="B28" i="1" a="1"/>
  <c r="B28" i="1" s="1"/>
  <c r="B38" i="1" a="1"/>
  <c r="B38" i="1" s="1"/>
  <c r="B34" i="1" a="1"/>
  <c r="B34" i="1" s="1"/>
  <c r="B29" i="1" a="1"/>
  <c r="B29" i="1" s="1"/>
  <c r="B31" i="1" a="1"/>
  <c r="B31" i="1" s="1"/>
  <c r="B32" i="1" a="1"/>
  <c r="B32" i="1" s="1"/>
  <c r="B33" i="1" a="1"/>
  <c r="B33" i="1" s="1"/>
  <c r="B35" i="1" a="1"/>
  <c r="B35" i="1" s="1"/>
  <c r="C3" i="2" l="1"/>
  <c r="E27" i="1" l="1"/>
  <c r="E2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tc={C4CD577B-50C2-4E58-AF8F-3CBDE931309C}</author>
    <author>tc={51A9D478-8534-4481-9EE0-25AEE582F0DB}</author>
  </authors>
  <commentList>
    <comment ref="A103" authorId="0" shapeId="0" xr:uid="{C4CD577B-50C2-4E58-AF8F-3CBDE931309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7388-PS-93 sur CG</t>
      </text>
    </comment>
    <comment ref="A115" authorId="1" shapeId="0" xr:uid="{51A9D478-8534-4481-9EE0-25AEE582F0D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714-MK-18 sur CG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<sst xmlns="http://schemas.openxmlformats.org/spreadsheetml/2006/main" count="153" uniqueCount="102">
  <si>
    <t>Immatriculation</t>
  </si>
  <si>
    <t>MARQUE</t>
  </si>
  <si>
    <t>Modèle</t>
  </si>
  <si>
    <t>Propriétaire</t>
  </si>
  <si>
    <t>Identité véhicule</t>
  </si>
  <si>
    <t>Carburant</t>
  </si>
  <si>
    <t>Année</t>
  </si>
  <si>
    <t>Réf pneus</t>
  </si>
  <si>
    <t>Marque</t>
  </si>
  <si>
    <t>Informations techniques</t>
  </si>
  <si>
    <t>Date acquisition</t>
  </si>
  <si>
    <t>KM actuel</t>
  </si>
  <si>
    <t>Fournisseur</t>
  </si>
  <si>
    <t>Prix HT</t>
  </si>
  <si>
    <t>Date</t>
  </si>
  <si>
    <t>Désignation</t>
  </si>
  <si>
    <t>Service</t>
  </si>
  <si>
    <t>Mis à jour le</t>
  </si>
  <si>
    <t>Prochain CT</t>
  </si>
  <si>
    <t>Km actuel</t>
  </si>
  <si>
    <t>Affectation</t>
  </si>
  <si>
    <t>Réf filtre huile</t>
  </si>
  <si>
    <t>Réf filtre gasoil</t>
  </si>
  <si>
    <t>Réf filtre air</t>
  </si>
  <si>
    <t>Réf filtre habitacle</t>
  </si>
  <si>
    <t>Qualité huile</t>
  </si>
  <si>
    <t>Qté avec filtre</t>
  </si>
  <si>
    <t>Date facture</t>
  </si>
  <si>
    <t>N° facture</t>
  </si>
  <si>
    <t>Format XX-000-XX</t>
  </si>
  <si>
    <t>KILOMÉTRAGE</t>
  </si>
  <si>
    <t>Dernier CT</t>
  </si>
  <si>
    <t>CT dépassée ?</t>
  </si>
  <si>
    <t>Aujourd'hui :</t>
  </si>
  <si>
    <t>CONTRÔLE TECHNIQUE</t>
  </si>
  <si>
    <t>ENTRETIENS</t>
  </si>
  <si>
    <t>Travaux effectués</t>
  </si>
  <si>
    <t>Problème / Panne</t>
  </si>
  <si>
    <t>Tavaux effectués</t>
  </si>
  <si>
    <t>Achats</t>
  </si>
  <si>
    <t>Coût entretien</t>
  </si>
  <si>
    <t>Suivi KM Commerciaux</t>
  </si>
  <si>
    <t>Commercial</t>
  </si>
  <si>
    <t>Début CTT</t>
  </si>
  <si>
    <t>Fin CTT</t>
  </si>
  <si>
    <t>Km initial</t>
  </si>
  <si>
    <t>Km inclus/an</t>
  </si>
  <si>
    <t>Total Km effectués</t>
  </si>
  <si>
    <t>KM inclus restants</t>
  </si>
  <si>
    <t>Immat</t>
  </si>
  <si>
    <t>Début contrat</t>
  </si>
  <si>
    <t>Fin de contrat</t>
  </si>
  <si>
    <t>Km initial du véhicule</t>
  </si>
  <si>
    <t>KM 2018</t>
  </si>
  <si>
    <t>KM 2019</t>
  </si>
  <si>
    <t>KM 2020</t>
  </si>
  <si>
    <t>KM 2021</t>
  </si>
  <si>
    <t>KM 2022</t>
  </si>
  <si>
    <t>KM 2023</t>
  </si>
  <si>
    <t>TOTAL KM EFFECTUES</t>
  </si>
  <si>
    <t>KM INCLUS RESTANTS</t>
  </si>
  <si>
    <t>KM supposé du véhicule</t>
  </si>
  <si>
    <t>KM relevé par commercial</t>
  </si>
  <si>
    <t>Écart</t>
  </si>
  <si>
    <t>Prises en charge</t>
  </si>
  <si>
    <t>Date début location</t>
  </si>
  <si>
    <t>Date fin location</t>
  </si>
  <si>
    <t>LOCATION</t>
  </si>
  <si>
    <t>Fournitures utilisés</t>
  </si>
  <si>
    <t>Fourniture utilisé</t>
  </si>
  <si>
    <t>Prochaine vidange</t>
  </si>
  <si>
    <t>Dernière vidange</t>
  </si>
  <si>
    <t>CONTRÔLE TECHNIQUE COMPLÉMENTAIRE</t>
  </si>
  <si>
    <t>Dernier CTC</t>
  </si>
  <si>
    <t>Prochain CTC</t>
  </si>
  <si>
    <t>CTC dépassé ?</t>
  </si>
  <si>
    <t>CT dépassé ?</t>
  </si>
  <si>
    <t>CTC dépassée ?</t>
  </si>
  <si>
    <t>Veuillez saisir ou sélectionner                                                                  une immatriculation</t>
  </si>
  <si>
    <t>GOLFETTES</t>
  </si>
  <si>
    <t>N° Carte</t>
  </si>
  <si>
    <t>AA-111-AAA</t>
  </si>
  <si>
    <t>AA-222-AAA</t>
  </si>
  <si>
    <t>AA-333-AAA</t>
  </si>
  <si>
    <t>AA-444-AAA</t>
  </si>
  <si>
    <t>AA-555-AAA</t>
  </si>
  <si>
    <t>AA-666-AAA</t>
  </si>
  <si>
    <t>AA-777-AAA</t>
  </si>
  <si>
    <t>AA-888-AAA</t>
  </si>
  <si>
    <t>AA-999-AAA</t>
  </si>
  <si>
    <t>AA-111-BBB</t>
  </si>
  <si>
    <t>AA-222-BBB</t>
  </si>
  <si>
    <t>AA-333-BBB</t>
  </si>
  <si>
    <t>AA-444-BBB</t>
  </si>
  <si>
    <t>AA-555-BBB</t>
  </si>
  <si>
    <t>AA-666-BBB</t>
  </si>
  <si>
    <t>AA-777-BBB</t>
  </si>
  <si>
    <t>AA-888-BBB</t>
  </si>
  <si>
    <t>AA-999-BBB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</si>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</sst>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ahnschrift"/>
      <family val="2"/>
    </font>
    <font>
      <b/>
      <sz val="16"/>
      <color theme="1"/>
      <name val="Bahnschrift"/>
      <family val="2"/>
    </font>
    <font>
      <i/>
      <sz val="11"/>
      <color theme="1"/>
      <name val="Bahnschrift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9"/>
      <color theme="0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Bahnschrift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1"/>
        <bgColor indexed="64"/>
      </patternFill>
    </fill>
    <fill>
      <patternFill patternType="solid">
        <fgColor theme="6"/>
        <bgColor theme="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0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1" applyAlignment="0">
      <alignment horizontal="center" vertical="center"/>
    </xf>
    <xf numFmtId="0" fontId="7" fillId="2" borderId="1"/>
    <xf numFmtId="0" fontId="1" fillId="3" borderId="1"/>
  </cellStyleXfs>
  <cellXfs count="1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44" fontId="2" fillId="0" borderId="0" xfId="1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44" fontId="0" fillId="0" borderId="0" xfId="1" applyFont="1" applyBorder="1"/>
    <xf numFmtId="14" fontId="0" fillId="0" borderId="0" xfId="0" applyNumberFormat="1" applyBorder="1" applyAlignment="1">
      <alignment horizontal="center"/>
    </xf>
    <xf numFmtId="0" fontId="2" fillId="0" borderId="0" xfId="0" applyFont="1" applyFill="1" applyBorder="1"/>
    <xf numFmtId="0" fontId="2" fillId="0" borderId="3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Alignment="1">
      <alignment horizontal="center" vertical="center"/>
    </xf>
    <xf numFmtId="14" fontId="2" fillId="0" borderId="0" xfId="0" applyNumberFormat="1" applyFont="1" applyBorder="1" applyAlignment="1">
      <alignment horizontal="center"/>
    </xf>
    <xf numFmtId="0" fontId="0" fillId="4" borderId="7" xfId="0" applyFont="1" applyFill="1" applyBorder="1"/>
    <xf numFmtId="0" fontId="0" fillId="4" borderId="8" xfId="0" applyFont="1" applyFill="1" applyBorder="1"/>
    <xf numFmtId="0" fontId="0" fillId="0" borderId="7" xfId="0" applyFont="1" applyBorder="1"/>
    <xf numFmtId="0" fontId="0" fillId="0" borderId="8" xfId="0" applyFont="1" applyBorder="1"/>
    <xf numFmtId="0" fontId="13" fillId="0" borderId="0" xfId="0" applyFont="1" applyAlignment="1">
      <alignment vertical="center" wrapText="1"/>
    </xf>
    <xf numFmtId="0" fontId="0" fillId="4" borderId="8" xfId="0" applyFont="1" applyFill="1" applyBorder="1" applyAlignment="1">
      <alignment horizontal="left"/>
    </xf>
    <xf numFmtId="0" fontId="0" fillId="0" borderId="8" xfId="0" applyFont="1" applyBorder="1" applyAlignment="1">
      <alignment horizontal="left"/>
    </xf>
    <xf numFmtId="14" fontId="0" fillId="4" borderId="8" xfId="0" applyNumberFormat="1" applyFont="1" applyFill="1" applyBorder="1" applyAlignment="1">
      <alignment horizontal="left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14" fontId="0" fillId="4" borderId="8" xfId="0" applyNumberFormat="1" applyFont="1" applyFill="1" applyBorder="1"/>
    <xf numFmtId="14" fontId="0" fillId="0" borderId="8" xfId="0" applyNumberFormat="1" applyFont="1" applyBorder="1" applyAlignment="1">
      <alignment horizontal="left"/>
    </xf>
    <xf numFmtId="14" fontId="0" fillId="0" borderId="8" xfId="0" applyNumberFormat="1" applyFont="1" applyBorder="1"/>
    <xf numFmtId="1" fontId="0" fillId="4" borderId="8" xfId="0" applyNumberFormat="1" applyFont="1" applyFill="1" applyBorder="1" applyAlignment="1">
      <alignment horizontal="left"/>
    </xf>
    <xf numFmtId="1" fontId="0" fillId="0" borderId="8" xfId="0" applyNumberFormat="1" applyFont="1" applyBorder="1" applyAlignment="1">
      <alignment horizontal="left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4" fillId="0" borderId="0" xfId="0" applyFont="1" applyAlignment="1" applyProtection="1">
      <alignment horizontal="left" vertical="center" wrapText="1" indent="9"/>
      <protection locked="0"/>
    </xf>
    <xf numFmtId="0" fontId="5" fillId="0" borderId="0" xfId="0" applyFont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3" fillId="0" borderId="2" xfId="0" applyFont="1" applyBorder="1" applyProtection="1">
      <protection locked="0"/>
    </xf>
    <xf numFmtId="0" fontId="0" fillId="0" borderId="2" xfId="0" applyBorder="1" applyProtection="1">
      <protection locked="0"/>
    </xf>
    <xf numFmtId="14" fontId="3" fillId="0" borderId="2" xfId="0" applyNumberFormat="1" applyFont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4" fontId="3" fillId="0" borderId="2" xfId="0" applyNumberFormat="1" applyFont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14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14" fontId="2" fillId="0" borderId="0" xfId="0" applyNumberFormat="1" applyFont="1" applyBorder="1" applyAlignment="1" applyProtection="1">
      <alignment horizont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164" fontId="0" fillId="0" borderId="0" xfId="1" applyNumberFormat="1" applyFon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0" fillId="0" borderId="0" xfId="0" applyNumberFormat="1" applyAlignment="1" applyProtection="1">
      <alignment horizontal="left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</xf>
    <xf numFmtId="14" fontId="0" fillId="0" borderId="0" xfId="0" applyNumberFormat="1" applyAlignment="1" applyProtection="1">
      <alignment horizontal="left"/>
    </xf>
    <xf numFmtId="0" fontId="0" fillId="0" borderId="0" xfId="0" applyNumberFormat="1" applyAlignment="1" applyProtection="1">
      <alignment horizontal="left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4" fontId="0" fillId="0" borderId="0" xfId="1" applyNumberFormat="1" applyFont="1" applyAlignment="1" applyProtection="1">
      <alignment horizontal="center" vertical="center"/>
    </xf>
    <xf numFmtId="14" fontId="0" fillId="0" borderId="0" xfId="0" applyNumberFormat="1" applyAlignment="1" applyProtection="1">
      <alignment horizontal="center"/>
    </xf>
    <xf numFmtId="164" fontId="0" fillId="0" borderId="0" xfId="1" applyNumberFormat="1" applyFont="1" applyAlignment="1" applyProtection="1">
      <alignment horizontal="left" vertical="center"/>
    </xf>
    <xf numFmtId="0" fontId="11" fillId="0" borderId="0" xfId="0" applyFont="1" applyAlignment="1" applyProtection="1">
      <alignment horizontal="center" vertical="center"/>
    </xf>
    <xf numFmtId="1" fontId="0" fillId="0" borderId="0" xfId="0" applyNumberFormat="1" applyBorder="1"/>
    <xf numFmtId="0" fontId="0" fillId="0" borderId="0" xfId="0" applyFont="1" applyFill="1" applyBorder="1"/>
    <xf numFmtId="0" fontId="0" fillId="0" borderId="0" xfId="0" applyFont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1" fontId="0" fillId="0" borderId="0" xfId="0" applyNumberFormat="1" applyFont="1" applyBorder="1"/>
    <xf numFmtId="0" fontId="0" fillId="0" borderId="0" xfId="0" applyFont="1" applyBorder="1"/>
    <xf numFmtId="14" fontId="0" fillId="0" borderId="0" xfId="0" applyNumberFormat="1" applyFont="1"/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1" fontId="0" fillId="0" borderId="0" xfId="1" applyNumberFormat="1" applyFont="1" applyBorder="1"/>
    <xf numFmtId="164" fontId="0" fillId="0" borderId="0" xfId="1" applyNumberFormat="1" applyFont="1" applyBorder="1"/>
    <xf numFmtId="164" fontId="1" fillId="0" borderId="0" xfId="1" applyNumberFormat="1" applyFont="1" applyFill="1" applyBorder="1"/>
    <xf numFmtId="164" fontId="1" fillId="0" borderId="0" xfId="1" applyNumberFormat="1" applyFont="1" applyBorder="1"/>
    <xf numFmtId="164" fontId="8" fillId="0" borderId="0" xfId="0" applyNumberFormat="1" applyFont="1" applyBorder="1" applyAlignment="1" applyProtection="1">
      <alignment horizontal="center" vertical="center"/>
      <protection locked="0"/>
    </xf>
    <xf numFmtId="164" fontId="2" fillId="0" borderId="0" xfId="1" applyNumberFormat="1" applyFont="1" applyBorder="1" applyAlignment="1" applyProtection="1">
      <alignment horizontal="center" vertical="center"/>
      <protection locked="0"/>
    </xf>
    <xf numFmtId="164" fontId="0" fillId="0" borderId="2" xfId="0" applyNumberFormat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>
      <alignment horizontal="center"/>
    </xf>
    <xf numFmtId="0" fontId="0" fillId="0" borderId="0" xfId="0" applyNumberFormat="1" applyAlignment="1" applyProtection="1">
      <alignment horizontal="left" vertical="center"/>
      <protection locked="0"/>
    </xf>
    <xf numFmtId="0" fontId="0" fillId="0" borderId="2" xfId="0" applyNumberFormat="1" applyBorder="1" applyAlignment="1" applyProtection="1">
      <alignment horizontal="left" vertical="center"/>
      <protection locked="0"/>
    </xf>
    <xf numFmtId="0" fontId="0" fillId="0" borderId="0" xfId="0" applyNumberFormat="1" applyAlignment="1" applyProtection="1">
      <alignment horizontal="left" vertical="center"/>
    </xf>
    <xf numFmtId="0" fontId="11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164" fontId="0" fillId="0" borderId="0" xfId="1" applyNumberFormat="1" applyFont="1" applyBorder="1" applyAlignment="1" applyProtection="1">
      <alignment horizontal="left" vertical="center"/>
    </xf>
    <xf numFmtId="0" fontId="11" fillId="0" borderId="0" xfId="0" applyFont="1" applyBorder="1" applyProtection="1">
      <protection locked="0"/>
    </xf>
    <xf numFmtId="14" fontId="11" fillId="0" borderId="0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  <protection locked="0"/>
    </xf>
    <xf numFmtId="14" fontId="12" fillId="0" borderId="0" xfId="0" applyNumberFormat="1" applyFont="1" applyBorder="1" applyProtection="1"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left"/>
      <protection locked="0"/>
    </xf>
    <xf numFmtId="0" fontId="11" fillId="0" borderId="0" xfId="0" applyNumberFormat="1" applyFont="1" applyBorder="1" applyAlignment="1" applyProtection="1">
      <alignment horizontal="left" vertical="center"/>
      <protection locked="0"/>
    </xf>
    <xf numFmtId="14" fontId="11" fillId="0" borderId="0" xfId="0" applyNumberFormat="1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/>
    </xf>
    <xf numFmtId="0" fontId="0" fillId="0" borderId="0" xfId="0" applyBorder="1" applyAlignment="1" applyProtection="1">
      <alignment horizontal="left"/>
      <protection locked="0"/>
    </xf>
    <xf numFmtId="14" fontId="3" fillId="0" borderId="0" xfId="0" applyNumberFormat="1" applyFont="1" applyBorder="1" applyProtection="1"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14" fontId="0" fillId="0" borderId="0" xfId="0" applyNumberFormat="1" applyProtection="1"/>
    <xf numFmtId="0" fontId="0" fillId="0" borderId="0" xfId="0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 vertical="center"/>
      <protection locked="0"/>
    </xf>
    <xf numFmtId="14" fontId="0" fillId="0" borderId="0" xfId="0" applyNumberFormat="1" applyAlignment="1" applyProtection="1">
      <alignment horizontal="left" vertical="center"/>
    </xf>
    <xf numFmtId="0" fontId="9" fillId="5" borderId="9" xfId="0" applyFont="1" applyFill="1" applyBorder="1" applyAlignment="1" applyProtection="1">
      <alignment horizontal="center" vertical="center"/>
      <protection locked="0"/>
    </xf>
    <xf numFmtId="1" fontId="0" fillId="0" borderId="0" xfId="1" quotePrefix="1" applyNumberFormat="1" applyFont="1" applyBorder="1"/>
    <xf numFmtId="0" fontId="5" fillId="0" borderId="0" xfId="0" applyFont="1" applyBorder="1" applyAlignment="1" applyProtection="1">
      <alignment horizontal="right" vertical="center" wrapText="1"/>
      <protection locked="0"/>
    </xf>
    <xf numFmtId="1" fontId="0" fillId="0" borderId="13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 applyFont="1" applyFill="1" applyBorder="1" applyAlignment="1" applyProtection="1">
      <alignment horizontal="center" vertical="center"/>
      <protection locked="0"/>
    </xf>
    <xf numFmtId="1" fontId="0" fillId="4" borderId="10" xfId="0" applyNumberFormat="1" applyFont="1" applyFill="1" applyBorder="1" applyAlignment="1" applyProtection="1">
      <alignment horizontal="center" vertical="center"/>
      <protection locked="0"/>
    </xf>
    <xf numFmtId="1" fontId="0" fillId="4" borderId="11" xfId="0" applyNumberFormat="1" applyFont="1" applyFill="1" applyBorder="1" applyAlignment="1" applyProtection="1">
      <alignment horizontal="center" vertical="center"/>
      <protection locked="0"/>
    </xf>
    <xf numFmtId="1" fontId="0" fillId="4" borderId="12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/>
      <protection locked="0"/>
    </xf>
    <xf numFmtId="0" fontId="9" fillId="5" borderId="5" xfId="0" applyFont="1" applyFill="1" applyBorder="1" applyAlignment="1" applyProtection="1">
      <alignment horizontal="center" vertical="center"/>
      <protection locked="0"/>
    </xf>
    <xf numFmtId="14" fontId="9" fillId="5" borderId="4" xfId="0" applyNumberFormat="1" applyFont="1" applyFill="1" applyBorder="1" applyAlignment="1" applyProtection="1">
      <alignment horizontal="center" vertical="center"/>
      <protection locked="0"/>
    </xf>
    <xf numFmtId="14" fontId="9" fillId="5" borderId="6" xfId="0" applyNumberFormat="1" applyFont="1" applyFill="1" applyBorder="1" applyAlignment="1" applyProtection="1">
      <alignment horizontal="center" vertical="center"/>
      <protection locked="0"/>
    </xf>
    <xf numFmtId="14" fontId="9" fillId="5" borderId="5" xfId="0" applyNumberFormat="1" applyFont="1" applyFill="1" applyBorder="1" applyAlignment="1" applyProtection="1">
      <alignment horizontal="center" vertical="center"/>
      <protection locked="0"/>
    </xf>
    <xf numFmtId="0" fontId="9" fillId="5" borderId="9" xfId="0" applyFont="1" applyFill="1" applyBorder="1" applyAlignment="1" applyProtection="1">
      <alignment horizontal="center" vertical="center"/>
      <protection locked="0"/>
    </xf>
    <xf numFmtId="0" fontId="9" fillId="5" borderId="0" xfId="0" applyFont="1" applyFill="1" applyBorder="1" applyAlignment="1" applyProtection="1">
      <alignment horizontal="center" vertical="center"/>
      <protection locked="0"/>
    </xf>
  </cellXfs>
  <cellStyles count="5">
    <cellStyle name="Monétaire" xfId="1" builtinId="4"/>
    <cellStyle name="Normal" xfId="0" builtinId="0"/>
    <cellStyle name="Style 2" xfId="3" xr:uid="{751AB391-C77B-408E-8C87-A4F802F5AFEB}"/>
    <cellStyle name="Style 3" xfId="2" xr:uid="{446AC2F0-AC7F-4D3E-979A-1CF7A5C16018}"/>
    <cellStyle name="Style 4" xfId="4" xr:uid="{DE39392B-ADD6-4896-AA92-0F7741928F26}"/>
  </cellStyles>
  <dxfs count="61"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theme="9" tint="0.79998168889431442"/>
        </patternFill>
      </fill>
    </dxf>
    <dxf>
      <fill>
        <patternFill>
          <bgColor rgb="FFFF5050"/>
        </patternFill>
      </fill>
    </dxf>
    <dxf>
      <fill>
        <patternFill>
          <fgColor rgb="FFFF5050"/>
          <bgColor rgb="FFFF505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right style="thin">
          <color rgb="FF000000"/>
        </right>
        <top style="thin">
          <color rgb="FF000000"/>
        </top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9" formatCode="dd/mm/yyyy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1" hidden="0"/>
    </dxf>
    <dxf>
      <numFmt numFmtId="19" formatCode="dd/mm/yyyy"/>
      <alignment horizontal="left" vertical="bottom" textRotation="0" wrapText="0" indent="0" justifyLastLine="0" shrinkToFit="0" readingOrder="0"/>
      <protection locked="0" hidden="0"/>
    </dxf>
    <dxf>
      <numFmt numFmtId="19" formatCode="dd/mm/yyyy"/>
      <alignment horizontal="left" vertical="bottom" textRotation="0" wrapText="0" indent="0" justifyLastLine="0" shrinkToFit="0" readingOrder="0"/>
      <protection locked="0" hidden="0"/>
    </dxf>
    <dxf>
      <numFmt numFmtId="19" formatCode="dd/mm/yyyy"/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numFmt numFmtId="19" formatCode="dd/mm/yyyy"/>
      <alignment horizontal="left" vertical="bottom" textRotation="0" wrapText="0" indent="0" justifyLastLine="0" shrinkToFit="0" readingOrder="0"/>
      <protection locked="0" hidden="0"/>
    </dxf>
    <dxf>
      <numFmt numFmtId="19" formatCode="dd/mm/yyyy"/>
      <alignment horizontal="left" vertical="bottom" textRotation="0" wrapText="0" indent="0" justifyLastLine="0" shrinkToFit="0" readingOrder="0"/>
      <protection locked="0" hidden="0"/>
    </dxf>
    <dxf>
      <numFmt numFmtId="19" formatCode="dd/mm/yyyy"/>
      <alignment horizontal="left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protection locked="0" hidden="0"/>
    </dxf>
    <dxf>
      <numFmt numFmtId="19" formatCode="dd/mm/yyyy"/>
      <alignment horizontal="left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/>
        <i val="0"/>
      </font>
      <fill>
        <patternFill>
          <bgColor rgb="FFFF818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 val="0"/>
      </font>
      <fill>
        <patternFill>
          <bgColor theme="8" tint="0.39994506668294322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b/>
        <i val="0"/>
      </font>
      <fill>
        <patternFill>
          <bgColor rgb="FFFF9999"/>
        </patternFill>
      </fill>
    </dxf>
    <dxf>
      <font>
        <b/>
        <i val="0"/>
      </font>
      <fill>
        <patternFill>
          <bgColor rgb="FFFF8181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b/>
        <i val="0"/>
      </font>
      <fill>
        <patternFill>
          <bgColor theme="8" tint="0.39994506668294322"/>
        </patternFill>
      </fill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/>
        <horizontal/>
      </border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FF7C80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bottom style="dotted">
          <color theme="1"/>
        </bottom>
        <vertical/>
        <horizontal/>
      </border>
    </dxf>
    <dxf>
      <font>
        <color theme="1"/>
      </font>
    </dxf>
  </dxfs>
  <tableStyles count="0" defaultTableStyle="TableStyleMedium2" defaultPivotStyle="PivotStyleLight16"/>
  <colors>
    <mruColors>
      <color rgb="FFFF7C80"/>
      <color rgb="FFFF5050"/>
      <color rgb="FFFF8181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1924050</xdr:colOff>
      <xdr:row>2</xdr:row>
      <xdr:rowOff>38100</xdr:rowOff>
    </xdr:from>
    <xdr:to>
      <xdr:col>13</xdr:col>
      <xdr:colOff>2498383</xdr:colOff>
      <xdr:row>5</xdr:row>
      <xdr:rowOff>9525</xdr:rowOff>
    </xdr:to>
    <xdr:pic>
      <xdr:nvPicPr>
        <xdr:cNvPr id="4" name="Image 3" descr="Symbole de stationnement de voiture">
          <a:extLst>
            <a:ext uri="{FF2B5EF4-FFF2-40B4-BE49-F238E27FC236}">
              <a16:creationId xmlns:a16="http://schemas.microsoft.com/office/drawing/2014/main" id="{2E9ABC67-DEE4-4554-AF2D-6AB72A4BBF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92450" y="304800"/>
          <a:ext cx="574333" cy="542925"/>
        </a:xfrm>
        <a:prstGeom prst="rect">
          <a:avLst/>
        </a:prstGeom>
        <a:solidFill>
          <a:srgbClr val="C00000"/>
        </a:solidFill>
      </xdr:spPr>
    </xdr:pic>
    <xdr:clientData/>
  </xdr:twoCellAnchor>
  <xdr:oneCellAnchor>
    <xdr:from>
      <xdr:col>12</xdr:col>
      <xdr:colOff>1614495</xdr:colOff>
      <xdr:row>2</xdr:row>
      <xdr:rowOff>28575</xdr:rowOff>
    </xdr:from>
    <xdr:ext cx="2728906" cy="625976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E664AF48-E934-4221-98DF-E23FC5BD4368}"/>
            </a:ext>
          </a:extLst>
        </xdr:cNvPr>
        <xdr:cNvSpPr/>
      </xdr:nvSpPr>
      <xdr:spPr>
        <a:xfrm>
          <a:off x="11949120" y="295275"/>
          <a:ext cx="2728906" cy="625976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0" cap="none" spc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SUIVI</a:t>
          </a:r>
          <a:r>
            <a:rPr lang="fr-FR" sz="2800" b="0" cap="none" spc="0" baseline="0">
              <a:ln w="0"/>
              <a:solidFill>
                <a:srgbClr val="C00000"/>
              </a:solidFill>
              <a:effectLst/>
            </a:rPr>
            <a:t> </a:t>
          </a:r>
          <a:r>
            <a:rPr lang="fr-FR" sz="2800" b="0" cap="none" spc="0" baseline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VÉHICULES</a:t>
          </a:r>
          <a:endParaRPr lang="fr-FR" sz="2800" b="0" cap="none" spc="0">
            <a:ln w="0"/>
            <a:solidFill>
              <a:srgbClr val="C00000"/>
            </a:solidFill>
            <a:effectLst/>
          </a:endParaRPr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aura GIOCANTI" id="{88340465-EB3A-43B4-9E95-D7F01410548C}" userId="S::lgiocanti@puydufou.com::e885cdd8-5c88-48a6-b454-1c61c245feaf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C15C86-A25C-4AA2-9929-4B275389B6F2}" name="Tableau1" displayName="Tableau1" ref="A4:AC280" totalsRowShown="0" headerRowDxfId="50" dataDxfId="49">
  <autoFilter ref="A4:AC280" xr:uid="{30C15C86-A25C-4AA2-9929-4B275389B6F2}"/>
  <sortState xmlns:xlrd2="http://schemas.microsoft.com/office/spreadsheetml/2017/richdata2" ref="A5:AC280">
    <sortCondition ref="A4:A280"/>
  </sortState>
  <tableColumns count="29">
    <tableColumn id="1" xr3:uid="{5A8B3069-4F0C-4D9E-8AB3-049D641C5DDA}" name="Immatriculation" dataDxfId="48"/>
    <tableColumn id="2" xr3:uid="{BEBD38CD-09BB-4060-9432-DCC943559227}" name="MARQUE" dataDxfId="47"/>
    <tableColumn id="3" xr3:uid="{268C8ECB-1661-437E-B30B-200591C1AEC8}" name="Modèle" dataDxfId="46"/>
    <tableColumn id="4" xr3:uid="{099727E7-4216-4D22-9AC5-609F6432C1FD}" name="Année" dataDxfId="45"/>
    <tableColumn id="5" xr3:uid="{E357E88F-2B62-445B-9C7B-60FBCCBBA301}" name="Carburant" dataDxfId="44"/>
    <tableColumn id="6" xr3:uid="{44BC4BED-5C85-47DA-BA7C-A1D015C7DB47}" name="Propriétaire" dataDxfId="43"/>
    <tableColumn id="7" xr3:uid="{19B753FF-80F0-4C6B-80D7-D2F5A6E60A16}" name="Service" dataDxfId="42"/>
    <tableColumn id="8" xr3:uid="{F98EC2AF-11B2-4FC9-B61F-F7E0F584AA5B}" name="Affectation" dataDxfId="41"/>
    <tableColumn id="9" xr3:uid="{2D7379CA-9BD1-4DC2-BA14-5B97C42A0620}" name="Date acquisition" dataDxfId="40"/>
    <tableColumn id="23" xr3:uid="{32C5CBE4-BB5A-43AC-B313-9FF0DA89E702}" name="Date début location" dataDxfId="39"/>
    <tableColumn id="20" xr3:uid="{99A78F21-1BE8-414D-AAE9-EB41BFEC0C90}" name="Date fin location" dataDxfId="38"/>
    <tableColumn id="10" xr3:uid="{E506DE8D-A0B8-430E-B5BA-7A3ECA279BA3}" name="Km actuel" dataDxfId="37"/>
    <tableColumn id="11" xr3:uid="{50F931BA-3A8C-4B53-AB84-75B6CE9B6853}" name="Mis à jour le" dataDxfId="36"/>
    <tableColumn id="12" xr3:uid="{B8CA5A4F-7F4A-49E5-A634-FF08251D6879}" name="Dernier CT" dataDxfId="35"/>
    <tableColumn id="21" xr3:uid="{0ADD07FA-C4ED-4C5F-83D8-E62C4978B236}" name="Prochain CT" dataDxfId="34"/>
    <tableColumn id="22" xr3:uid="{28794557-75B5-4B2B-9C48-E60E44263BDC}" name="CT dépassé ?" dataDxfId="33">
      <calculatedColumnFormula>IF(ISBLANK(Tableau1[[#This Row],[Prochain CT]]),"",IF(Tableau1[[#This Row],[Prochain CT]]&lt;$C$3,"Oui",""))</calculatedColumnFormula>
    </tableColumn>
    <tableColumn id="28" xr3:uid="{5160D50A-7D66-4CF5-A361-789680E8AAFA}" name="Dernier CTC" dataDxfId="32"/>
    <tableColumn id="27" xr3:uid="{280F3DA2-9FC5-43C3-A964-41BF1627C06E}" name="Prochain CTC" dataDxfId="31"/>
    <tableColumn id="26" xr3:uid="{AB8ABEDA-F48E-4C95-8968-10883D50FD2A}" name="CTC dépassé ?" dataDxfId="30">
      <calculatedColumnFormula>IF(ISBLANK(Tableau1[[#This Row],[Prochain CTC]]),"",IF(Tableau1[[#This Row],[Prochain CTC]]&lt;$C$3,"Oui",""))</calculatedColumnFormula>
    </tableColumn>
    <tableColumn id="13" xr3:uid="{59D7D99C-50BD-4D77-B123-B8921BBFCD30}" name="Réf pneus" dataDxfId="29"/>
    <tableColumn id="14" xr3:uid="{34DEF26B-CD0E-44B9-97AB-E8C39C382989}" name="Réf filtre gasoil" dataDxfId="28"/>
    <tableColumn id="15" xr3:uid="{342197AD-E8BA-43F5-9C1D-67F1497D77EC}" name="Réf filtre air" dataDxfId="27"/>
    <tableColumn id="16" xr3:uid="{9D749F7F-DE80-4700-B7E4-2AC56FFDA0DC}" name="Réf filtre habitacle" dataDxfId="26"/>
    <tableColumn id="17" xr3:uid="{FB14A56E-4DC1-4E95-AB87-292DC5D5072D}" name="Réf filtre huile" dataDxfId="25"/>
    <tableColumn id="18" xr3:uid="{9B24E2D4-A214-44F9-B2B0-7F0DAD1DF461}" name="Qualité huile" dataDxfId="24"/>
    <tableColumn id="19" xr3:uid="{0252FC21-16F2-4542-89ED-D0BDD134B929}" name="Qté avec filtre" dataDxfId="23"/>
    <tableColumn id="25" xr3:uid="{FC9ECBB5-6218-4E9A-A395-0664D193C33E}" name="Dernière vidange" dataDxfId="22"/>
    <tableColumn id="24" xr3:uid="{F963F0F9-8B64-4D96-8D81-6ECF46977326}" name="Prochaine vidange" dataDxfId="21"/>
    <tableColumn id="29" xr3:uid="{5E6B6C47-04D5-4BB3-B833-BC98404CB9D1}" name="N° Carte" dataDxfId="20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D0E3B5-256E-4C65-9E2C-01C2C3D4D5E4}" name="Tableau2" displayName="Tableau2" ref="A1:G315" totalsRowShown="0" headerRowDxfId="19" tableBorderDxfId="18">
  <autoFilter ref="A1:G315" xr:uid="{D8FEBCC8-A10E-4DB8-B665-0687974D399D}"/>
  <sortState xmlns:xlrd2="http://schemas.microsoft.com/office/spreadsheetml/2017/richdata2" ref="A2:G141">
    <sortCondition ref="B1:B141"/>
  </sortState>
  <tableColumns count="7">
    <tableColumn id="1" xr3:uid="{84554451-647F-4AD9-AC91-D6274FDCF316}" name="Immatriculation" dataDxfId="17"/>
    <tableColumn id="2" xr3:uid="{24145211-35F8-4146-A9DC-D6CF5C0CEB0A}" name="Date" dataDxfId="16"/>
    <tableColumn id="3" xr3:uid="{9CBBBCBE-ED50-43EB-80FF-8FAD9CBDA4F9}" name="Fournisseur" dataDxfId="15"/>
    <tableColumn id="4" xr3:uid="{05A887B5-D9F4-486B-9D94-BA11DCE0658B}" name="Désignation"/>
    <tableColumn id="6" xr3:uid="{1F06D3B5-091E-456B-859A-D69AB0AF1453}" name="Prix HT" dataDxfId="14" dataCellStyle="Monétaire"/>
    <tableColumn id="7" xr3:uid="{2F4E02F2-1849-4099-B50A-09D301ABDE9E}" name="N° facture" dataDxfId="13"/>
    <tableColumn id="8" xr3:uid="{6FDB74BC-D416-4B62-8B20-1D2ABFD5B327}" name="Date facture" dataDxfId="12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EF8106-5025-4D25-9939-1C3A9E8DF6FB}" name="Tableau24" displayName="Tableau24" ref="A1:E90" totalsRowShown="0" headerRowDxfId="11" tableBorderDxfId="10">
  <autoFilter ref="A1:E90" xr:uid="{D8FEBCC8-A10E-4DB8-B665-0687974D399D}"/>
  <sortState xmlns:xlrd2="http://schemas.microsoft.com/office/spreadsheetml/2017/richdata2" ref="A2:D78">
    <sortCondition ref="B1:B78"/>
  </sortState>
  <tableColumns count="5">
    <tableColumn id="1" xr3:uid="{C40BDEEC-B04A-4732-A98A-D6A23DFA9878}" name="Immatriculation" dataDxfId="9"/>
    <tableColumn id="2" xr3:uid="{B99950EA-D890-476F-868E-FAA799E5DE9E}" name="Date" dataDxfId="8"/>
    <tableColumn id="4" xr3:uid="{18EBA89B-DDE7-4C92-8281-4712C110AE07}" name="Problème / Panne"/>
    <tableColumn id="5" xr3:uid="{D2F830BE-F831-47E6-9FC5-1F98BA25894F}" name="Travaux effectués"/>
    <tableColumn id="3" xr3:uid="{66E9B232-A210-4C6F-9842-428D46C23AB3}" name="Fourniture utilisé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03" dT="2022-01-28T10:58:32.81" personId="{88340465-EB3A-43B4-9E95-D7F01410548C}" id="{C4CD577B-50C2-4E58-AF8F-3CBDE931309C}">
    <text>7388-PS-93 sur CG</text>
  </threadedComment>
  <threadedComment ref="A115" dT="2022-01-28T10:59:13.79" personId="{88340465-EB3A-43B4-9E95-D7F01410548C}" id="{51A9D478-8534-4481-9EE0-25AEE582F0DB}">
    <text>714-MK-18 sur CG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</sheetPr>
  <dimension ref="A1:N287"/>
  <sheetViews>
    <sheetView showGridLines="0" tabSelected="1" zoomScaleNormal="100" workbookViewId="0">
      <selection activeCell="B33" sqref="B33"/>
    </sheetView>
  </sheetViews>
  <sheetFormatPr baseColWidth="10" defaultColWidth="9.140625" defaultRowHeight="15" x14ac:dyDescent="0.25"/>
  <cols>
    <col min="1" max="1" width="18.5703125" style="29" customWidth="1"/>
    <col min="2" max="2" width="22.140625" style="42" bestFit="1" customWidth="1"/>
    <col min="3" max="3" width="5.7109375" style="29" customWidth="1"/>
    <col min="4" max="4" width="18.85546875" style="29" customWidth="1"/>
    <col min="5" max="5" width="10.7109375" style="42" bestFit="1" customWidth="1"/>
    <col min="6" max="6" width="5.7109375" style="29" customWidth="1"/>
    <col min="7" max="7" width="10.7109375" style="30" bestFit="1" customWidth="1"/>
    <col min="8" max="8" width="20" style="31" customWidth="1"/>
    <col min="9" max="9" width="28.5703125" style="29" customWidth="1"/>
    <col min="10" max="10" width="14.5703125" style="52" bestFit="1" customWidth="1"/>
    <col min="11" max="11" width="5.7109375" style="31" customWidth="1"/>
    <col min="12" max="12" width="10.7109375" style="32" bestFit="1" customWidth="1"/>
    <col min="13" max="13" width="35.7109375" style="83" customWidth="1"/>
    <col min="14" max="14" width="47" style="83" customWidth="1"/>
    <col min="15" max="15" width="6.7109375" style="29" customWidth="1"/>
    <col min="16" max="16384" width="9.140625" style="29"/>
  </cols>
  <sheetData>
    <row r="1" spans="1:14" ht="6" customHeight="1" x14ac:dyDescent="0.25"/>
    <row r="2" spans="1:14" ht="15" customHeight="1" x14ac:dyDescent="0.25"/>
    <row r="3" spans="1:14" ht="15" customHeight="1" x14ac:dyDescent="0.25">
      <c r="A3" s="33"/>
      <c r="G3" s="115" t="s">
        <v>78</v>
      </c>
      <c r="H3" s="115"/>
      <c r="I3" s="118"/>
      <c r="J3" s="116"/>
      <c r="K3" s="117"/>
    </row>
    <row r="4" spans="1:14" ht="15" customHeight="1" x14ac:dyDescent="0.25">
      <c r="A4" s="33"/>
      <c r="C4" s="34"/>
      <c r="G4" s="115"/>
      <c r="H4" s="115"/>
      <c r="I4" s="119"/>
      <c r="J4" s="116"/>
      <c r="K4" s="117"/>
    </row>
    <row r="5" spans="1:14" x14ac:dyDescent="0.25">
      <c r="B5" s="95"/>
      <c r="C5" s="34"/>
      <c r="G5" s="115"/>
      <c r="H5" s="115"/>
      <c r="I5" s="120"/>
      <c r="J5" s="116"/>
      <c r="K5" s="117"/>
    </row>
    <row r="6" spans="1:14" x14ac:dyDescent="0.25">
      <c r="B6" s="95"/>
      <c r="C6" s="35"/>
      <c r="I6" s="36" t="s">
        <v>29</v>
      </c>
      <c r="J6" s="36"/>
    </row>
    <row r="7" spans="1:14" x14ac:dyDescent="0.25">
      <c r="B7" s="95"/>
      <c r="C7" s="35"/>
      <c r="J7" s="79"/>
      <c r="K7" s="36"/>
    </row>
    <row r="8" spans="1:14" x14ac:dyDescent="0.25">
      <c r="A8" s="37" t="s">
        <v>4</v>
      </c>
      <c r="B8" s="96"/>
      <c r="D8" s="41" t="s">
        <v>40</v>
      </c>
      <c r="E8" s="84"/>
      <c r="F8" s="87"/>
      <c r="G8" s="39" t="s">
        <v>39</v>
      </c>
      <c r="H8" s="40"/>
      <c r="I8" s="38"/>
      <c r="J8" s="81"/>
      <c r="K8" s="74"/>
      <c r="L8" s="41" t="s">
        <v>64</v>
      </c>
      <c r="M8" s="84"/>
      <c r="N8" s="84"/>
    </row>
    <row r="9" spans="1:14" ht="6.95" customHeight="1" x14ac:dyDescent="0.25">
      <c r="F9" s="48"/>
    </row>
    <row r="10" spans="1:14" x14ac:dyDescent="0.25">
      <c r="A10" s="29" t="s">
        <v>8</v>
      </c>
      <c r="B10" s="56" t="str">
        <f>IFERROR(VLOOKUP($I$3,'LISTE VEH'!$A$5:$Z$65615,2,FALSE),"")</f>
        <v/>
      </c>
      <c r="D10" s="94">
        <v>2019</v>
      </c>
      <c r="E10" s="63" t="str">
        <f>IF(IMMAT="","",SUMIFS(_xlfn.ANCHORARRAY($J$11),_xlfn.ANCHORARRAY($G$11),"&gt;=01/01/2019",_xlfn.ANCHORARRAY($G$11),"&lt;=31/12/2019"))</f>
        <v/>
      </c>
      <c r="F10" s="88"/>
      <c r="G10" s="43" t="s">
        <v>14</v>
      </c>
      <c r="H10" s="44" t="s">
        <v>12</v>
      </c>
      <c r="I10" s="45" t="s">
        <v>15</v>
      </c>
      <c r="J10" s="80" t="s">
        <v>13</v>
      </c>
      <c r="L10" s="46" t="s">
        <v>14</v>
      </c>
      <c r="M10" s="47" t="s">
        <v>37</v>
      </c>
      <c r="N10" s="47" t="s">
        <v>38</v>
      </c>
    </row>
    <row r="11" spans="1:14" x14ac:dyDescent="0.25">
      <c r="A11" s="29" t="s">
        <v>2</v>
      </c>
      <c r="B11" s="56" t="str">
        <f>IFERROR(VLOOKUP($I$3,'LISTE VEH'!$A$5:$Z$65615,3,FALSE),"")</f>
        <v/>
      </c>
      <c r="C11" s="48"/>
      <c r="D11" s="94">
        <v>2020</v>
      </c>
      <c r="E11" s="63" t="str">
        <f>IF(IMMAT="","",SUMIFS(_xlfn.ANCHORARRAY($J$11),_xlfn.ANCHORARRAY($G$11),"&gt;=01/01/2020",_xlfn.ANCHORARRAY($G$11),"&lt;=31/12/2020"))</f>
        <v/>
      </c>
      <c r="F11" s="88"/>
      <c r="G11" s="59" t="str" cm="1">
        <f t="array" ref="G11">IF(IMMAT="","",_xlfn._xlws.FILTER('FACTURATION VEH'!B2:B315,'FACTURATION VEH'!$A$2:$A$315=FORMULAIRE!$I$3,""))</f>
        <v/>
      </c>
      <c r="H11" s="60" t="str" cm="1">
        <f t="array" ref="H11">IF(IMMAT="","",_xlfn._xlws.FILTER('FACTURATION VEH'!C2:C315,'FACTURATION VEH'!$A$2:$A$315=FORMULAIRE!$I$3,""))</f>
        <v/>
      </c>
      <c r="I11" s="56" t="str" cm="1">
        <f t="array" ref="I11">IF(IMMAT="","",_xlfn._xlws.FILTER('FACTURATION VEH'!D2:D315,'FACTURATION VEH'!$A$2:$A$315=FORMULAIRE!$I$3,""))</f>
        <v/>
      </c>
      <c r="J11" s="61" t="str" cm="1">
        <f t="array" ref="J11">IF(IMMAT="","",_xlfn._xlws.FILTER('FACTURATION VEH'!E2:E315,'FACTURATION VEH'!$A$2:$A$315=FORMULAIRE!$I$3,""))</f>
        <v/>
      </c>
      <c r="L11" s="62" t="str" cm="1">
        <f t="array" ref="L11">IF(IMMAT="","",_xlfn._xlws.FILTER('PRISE EN CHARGE'!B2:B132,'PRISE EN CHARGE'!$A$2:$A$132=FORMULAIRE!$I$3,""))</f>
        <v/>
      </c>
      <c r="M11" s="85" t="str" cm="1">
        <f t="array" ref="M11">IF(IMMAT="","",_xlfn._xlws.FILTER('PRISE EN CHARGE'!C2:C132,'PRISE EN CHARGE'!$A$2:$A$132=FORMULAIRE!$I$3,""))</f>
        <v/>
      </c>
      <c r="N11" s="85" t="str" cm="1">
        <f t="array" ref="N11">IF(IMMAT="","",_xlfn._xlws.FILTER('PRISE EN CHARGE'!D2:D132,'PRISE EN CHARGE'!$A$2:$A$132=FORMULAIRE!$I$3,""))</f>
        <v/>
      </c>
    </row>
    <row r="12" spans="1:14" x14ac:dyDescent="0.25">
      <c r="A12" s="29" t="s">
        <v>6</v>
      </c>
      <c r="B12" s="57" t="str">
        <f>IFERROR(VLOOKUP($I$3,'LISTE VEH'!$A$5:$Z$65615,4,FALSE),"")</f>
        <v/>
      </c>
      <c r="D12" s="94">
        <v>2021</v>
      </c>
      <c r="E12" s="63" t="str">
        <f>IF(IMMAT="","",SUMIFS(_xlfn.ANCHORARRAY($J$11),_xlfn.ANCHORARRAY($G$11),"&gt;=01/01/2021",_xlfn.ANCHORARRAY($G$11),"&lt;=31/12/2021"))</f>
        <v/>
      </c>
      <c r="F12" s="88"/>
      <c r="I12" s="42"/>
      <c r="J12" s="49"/>
      <c r="L12" s="50"/>
      <c r="M12" s="54"/>
    </row>
    <row r="13" spans="1:14" x14ac:dyDescent="0.25">
      <c r="A13" s="29" t="s">
        <v>5</v>
      </c>
      <c r="B13" s="57" t="str">
        <f>IFERROR(VLOOKUP($I$3,'LISTE VEH'!$A$5:$Z$65615,5,FALSE),"")</f>
        <v/>
      </c>
      <c r="C13" s="42"/>
      <c r="D13" s="94">
        <v>2022</v>
      </c>
      <c r="E13" s="63" t="str">
        <f>IF(IMMAT="","",SUMIFS(_xlfn.ANCHORARRAY($J$11),_xlfn.ANCHORARRAY($G$11),"&gt;=01/01/2022",_xlfn.ANCHORARRAY($G$11),"&lt;=31/12/2022"))</f>
        <v/>
      </c>
      <c r="F13" s="88"/>
      <c r="I13" s="42"/>
      <c r="J13" s="49"/>
    </row>
    <row r="14" spans="1:14" x14ac:dyDescent="0.25">
      <c r="B14" s="51"/>
      <c r="C14" s="42"/>
      <c r="F14" s="48"/>
      <c r="I14" s="42"/>
      <c r="J14" s="49"/>
    </row>
    <row r="15" spans="1:14" x14ac:dyDescent="0.25">
      <c r="A15" s="29" t="s">
        <v>3</v>
      </c>
      <c r="B15" s="57" t="str">
        <f>IFERROR(VLOOKUP($I$3,'LISTE VEH'!$A$5:$Z$65615,6,FALSE),"")</f>
        <v/>
      </c>
      <c r="C15" s="51"/>
      <c r="F15" s="48"/>
      <c r="I15" s="42"/>
      <c r="J15" s="49"/>
    </row>
    <row r="16" spans="1:14" x14ac:dyDescent="0.25">
      <c r="A16" s="29" t="s">
        <v>16</v>
      </c>
      <c r="B16" s="57" t="str">
        <f>IFERROR(VLOOKUP($I$3,'LISTE VEH'!$A$5:$Z$65615,7,FALSE),"")</f>
        <v/>
      </c>
      <c r="C16" s="51"/>
      <c r="D16" s="37" t="s">
        <v>9</v>
      </c>
      <c r="E16" s="96"/>
      <c r="F16" s="48"/>
      <c r="I16" s="42"/>
      <c r="J16" s="49"/>
      <c r="L16" s="50"/>
      <c r="M16" s="54"/>
      <c r="N16" s="54"/>
    </row>
    <row r="17" spans="1:14" x14ac:dyDescent="0.25">
      <c r="A17" s="29" t="s">
        <v>20</v>
      </c>
      <c r="B17" s="57" t="str">
        <f>IFERROR(VLOOKUP($I$3,'LISTE VEH'!$A$5:$Z$65615,8,FALSE),"")</f>
        <v/>
      </c>
      <c r="C17" s="51"/>
      <c r="D17" s="53"/>
      <c r="E17" s="101"/>
      <c r="F17" s="48"/>
      <c r="I17" s="42"/>
      <c r="K17" s="49"/>
      <c r="L17" s="50"/>
      <c r="M17" s="54"/>
      <c r="N17" s="54"/>
    </row>
    <row r="18" spans="1:14" x14ac:dyDescent="0.25">
      <c r="A18" s="29" t="s">
        <v>10</v>
      </c>
      <c r="B18" s="57" t="str">
        <f>IFERROR(VLOOKUP($I$3,'LISTE VEH'!$A$5:$Z$65615,9,FALSE),"")</f>
        <v/>
      </c>
      <c r="C18" s="51"/>
      <c r="D18" s="29" t="s">
        <v>11</v>
      </c>
      <c r="E18" s="58" t="str">
        <f>IFERROR(VLOOKUP($I$3,'LISTE VEH'!$A$5:$Z$65615,12,FALSE),"")</f>
        <v/>
      </c>
      <c r="F18" s="48"/>
      <c r="K18" s="52"/>
      <c r="L18" s="50"/>
      <c r="M18" s="54"/>
      <c r="N18" s="54"/>
    </row>
    <row r="19" spans="1:14" x14ac:dyDescent="0.25">
      <c r="C19" s="51"/>
      <c r="D19" s="29" t="s">
        <v>17</v>
      </c>
      <c r="E19" s="57" t="str">
        <f>IFERROR(VLOOKUP($I$3,'LISTE VEH'!$A$5:$Z$65615,13,FALSE),"")</f>
        <v/>
      </c>
      <c r="F19" s="48"/>
      <c r="K19" s="52"/>
      <c r="L19" s="50"/>
      <c r="M19" s="54"/>
      <c r="N19" s="54"/>
    </row>
    <row r="20" spans="1:14" x14ac:dyDescent="0.25">
      <c r="A20" s="29" t="s">
        <v>65</v>
      </c>
      <c r="B20" s="57" t="str">
        <f>IFERROR(VLOOKUP($I$3,'LISTE VEH'!$A$5:$Z$65615,10,FALSE),"")</f>
        <v/>
      </c>
      <c r="C20" s="51"/>
      <c r="E20" s="51"/>
      <c r="F20" s="86"/>
      <c r="M20" s="54"/>
      <c r="N20" s="54"/>
    </row>
    <row r="21" spans="1:14" ht="15" customHeight="1" x14ac:dyDescent="0.25">
      <c r="A21" s="29" t="s">
        <v>66</v>
      </c>
      <c r="B21" s="57" t="str">
        <f>IFERROR(VLOOKUP($I$3,'LISTE VEH'!$A$5:$Z$65615,11,FALSE),"")</f>
        <v/>
      </c>
      <c r="C21" s="51"/>
      <c r="D21" s="29" t="s">
        <v>31</v>
      </c>
      <c r="E21" s="57" t="str">
        <f>IFERROR(VLOOKUP($I$3,'LISTE VEH'!$A$5:$Z$65615,14,FALSE),"")</f>
        <v/>
      </c>
      <c r="F21" s="89"/>
      <c r="M21" s="54"/>
      <c r="N21" s="54"/>
    </row>
    <row r="22" spans="1:14" x14ac:dyDescent="0.25">
      <c r="C22" s="51"/>
      <c r="D22" s="29" t="s">
        <v>18</v>
      </c>
      <c r="E22" s="57" t="str">
        <f>IFERROR(VLOOKUP($I$3,'LISTE VEH'!$A$5:$Z$65615,15,FALSE),"")</f>
        <v/>
      </c>
      <c r="F22" s="90"/>
    </row>
    <row r="23" spans="1:14" x14ac:dyDescent="0.25">
      <c r="A23" s="92" t="s">
        <v>41</v>
      </c>
      <c r="B23" s="97"/>
      <c r="C23" s="50"/>
      <c r="D23" s="29" t="s">
        <v>32</v>
      </c>
      <c r="E23" s="57" t="str">
        <f>IFERROR(VLOOKUP($I$3,'LISTE VEH'!$A$5:$Z$65615,16,FALSE),"")</f>
        <v/>
      </c>
      <c r="F23" s="90"/>
      <c r="L23" s="41" t="s">
        <v>68</v>
      </c>
      <c r="M23" s="84"/>
      <c r="N23" s="84"/>
    </row>
    <row r="24" spans="1:14" ht="3" customHeight="1" x14ac:dyDescent="0.25">
      <c r="A24" s="92"/>
      <c r="B24" s="97"/>
      <c r="C24" s="50"/>
      <c r="F24" s="90"/>
      <c r="L24" s="102"/>
      <c r="M24" s="103"/>
      <c r="N24" s="103"/>
    </row>
    <row r="25" spans="1:14" ht="15" customHeight="1" x14ac:dyDescent="0.25">
      <c r="A25" s="93" t="s">
        <v>43</v>
      </c>
      <c r="B25" s="98" t="str" cm="1">
        <f t="array" ref="B25">IF($B$16="Commercial",_xlfn._xlws.FILTER('SUIVI KM COMMERCIAUX'!D2:D10,'SUIVI KM COMMERCIAUX'!$A$2:$A$10=FORMULAIRE!$I$3,""),"")</f>
        <v/>
      </c>
      <c r="C25" s="50"/>
      <c r="D25" s="29" t="s">
        <v>73</v>
      </c>
      <c r="E25" s="57" t="str">
        <f>IFERROR(VLOOKUP($I$3,'LISTE VEH'!$A$5:$Z$65615,17,FALSE),"")</f>
        <v/>
      </c>
      <c r="F25" s="90"/>
      <c r="L25" s="46" t="s">
        <v>14</v>
      </c>
      <c r="M25" s="46" t="s">
        <v>69</v>
      </c>
      <c r="N25" s="103"/>
    </row>
    <row r="26" spans="1:14" ht="15" customHeight="1" x14ac:dyDescent="0.25">
      <c r="A26" s="93" t="s">
        <v>44</v>
      </c>
      <c r="B26" s="98" t="str" cm="1">
        <f t="array" ref="B26">IF($B$16="Commercial",_xlfn._xlws.FILTER('SUIVI KM COMMERCIAUX'!E2:E10,'SUIVI KM COMMERCIAUX'!$A$2:$A$10=FORMULAIRE!$I$3,""),"")</f>
        <v/>
      </c>
      <c r="C26" s="50"/>
      <c r="D26" s="29" t="s">
        <v>74</v>
      </c>
      <c r="E26" s="57" t="str">
        <f>IFERROR(VLOOKUP($I$3,'LISTE VEH'!$A$5:$Z$65615,18,FALSE),"")</f>
        <v/>
      </c>
      <c r="F26" s="91"/>
      <c r="L26" s="104" t="str" cm="1">
        <f t="array" ref="L26">IF(IMMAT="","",_xlfn._xlws.FILTER('PRISE EN CHARGE'!B2:B132,'PRISE EN CHARGE'!$A$2:$A$132=FORMULAIRE!$I$3,""))</f>
        <v/>
      </c>
      <c r="M26" s="85" t="str" cm="1">
        <f t="array" ref="M26">IF(IMMAT="","",_xlfn._xlws.FILTER('PRISE EN CHARGE'!F2:F132,'PRISE EN CHARGE'!$A$2:$A$132=FORMULAIRE!$I$3,""))</f>
        <v/>
      </c>
    </row>
    <row r="27" spans="1:14" ht="15" customHeight="1" x14ac:dyDescent="0.25">
      <c r="A27" s="93"/>
      <c r="B27" s="99"/>
      <c r="C27" s="50"/>
      <c r="D27" s="29" t="s">
        <v>77</v>
      </c>
      <c r="E27" s="57" t="str">
        <f>IFERROR(VLOOKUP($I$3,'LISTE VEH'!$A$5:$Z$65615,19,FALSE),"")</f>
        <v/>
      </c>
      <c r="F27" s="91"/>
    </row>
    <row r="28" spans="1:14" ht="15" customHeight="1" x14ac:dyDescent="0.25">
      <c r="A28" s="93" t="s">
        <v>45</v>
      </c>
      <c r="B28" s="100" t="str" cm="1">
        <f t="array" ref="B28">IF($B$16="Commercial",_xlfn._xlws.FILTER('SUIVI KM COMMERCIAUX'!F2:F10,'SUIVI KM COMMERCIAUX'!$A$2:$A$10=FORMULAIRE!$I$3,""),"")</f>
        <v/>
      </c>
      <c r="C28" s="50"/>
      <c r="E28" s="51"/>
      <c r="F28" s="91"/>
    </row>
    <row r="29" spans="1:14" x14ac:dyDescent="0.25">
      <c r="A29" s="93" t="s">
        <v>46</v>
      </c>
      <c r="B29" s="100" t="str" cm="1">
        <f t="array" ref="B29">IF($B$16="Commercial",_xlfn._xlws.FILTER('SUIVI KM COMMERCIAUX'!G2:G10,'SUIVI KM COMMERCIAUX'!$A$2:$A$10=FORMULAIRE!$I$3,""),"")</f>
        <v/>
      </c>
      <c r="C29" s="32"/>
      <c r="D29" s="29" t="s">
        <v>7</v>
      </c>
      <c r="E29" s="58" t="str">
        <f>IFERROR(VLOOKUP($I$3,'LISTE VEH'!$A$5:$Z$65615,20,FALSE),"")</f>
        <v/>
      </c>
      <c r="F29" s="64"/>
      <c r="L29" s="29"/>
      <c r="M29" s="29"/>
    </row>
    <row r="30" spans="1:14" x14ac:dyDescent="0.25">
      <c r="A30" s="93"/>
      <c r="B30" s="99"/>
      <c r="C30" s="32"/>
      <c r="D30" s="29" t="s">
        <v>22</v>
      </c>
      <c r="E30" s="58" t="str">
        <f>IFERROR(VLOOKUP($I$3,'LISTE VEH'!$A$5:$Z$65615,21,FALSE),"")</f>
        <v/>
      </c>
      <c r="F30" s="64"/>
      <c r="L30" s="29"/>
      <c r="M30" s="29"/>
    </row>
    <row r="31" spans="1:14" x14ac:dyDescent="0.25">
      <c r="A31" s="93">
        <v>2018</v>
      </c>
      <c r="B31" s="100" t="str" cm="1">
        <f t="array" ref="B31">IF($B$16="Commercial",_xlfn._xlws.FILTER('SUIVI KM COMMERCIAUX'!H2:H10,'SUIVI KM COMMERCIAUX'!$A$2:$A$10=FORMULAIRE!$I$3,""),"")</f>
        <v/>
      </c>
      <c r="C31" s="32"/>
      <c r="D31" s="29" t="s">
        <v>23</v>
      </c>
      <c r="E31" s="58" t="str">
        <f>IFERROR(VLOOKUP($I$3,'LISTE VEH'!$A$5:$Z$65615,22,FALSE),"")</f>
        <v/>
      </c>
      <c r="F31" s="55"/>
    </row>
    <row r="32" spans="1:14" x14ac:dyDescent="0.25">
      <c r="A32" s="93">
        <v>2019</v>
      </c>
      <c r="B32" s="100" t="str" cm="1">
        <f t="array" ref="B32">IF($B$16="Commercial",_xlfn._xlws.FILTER('SUIVI KM COMMERCIAUX'!I2:I10,'SUIVI KM COMMERCIAUX'!$A$2:$A$10=FORMULAIRE!$I$3,""),"")</f>
        <v/>
      </c>
      <c r="C32" s="32"/>
      <c r="D32" s="29" t="s">
        <v>24</v>
      </c>
      <c r="E32" s="58" t="str">
        <f>IFERROR(VLOOKUP($I$3,'LISTE VEH'!$A$5:$Z$65615,23,FALSE),"")</f>
        <v/>
      </c>
      <c r="F32" s="64"/>
    </row>
    <row r="33" spans="1:11" x14ac:dyDescent="0.25">
      <c r="A33" s="93">
        <v>2020</v>
      </c>
      <c r="B33" s="100" t="str" cm="1">
        <f t="array" ref="B33">IF($B$16="Commercial",_xlfn._xlws.FILTER('SUIVI KM COMMERCIAUX'!J2:J10,'SUIVI KM COMMERCIAUX'!$A$2:$A$10=FORMULAIRE!$I$3,""),"")</f>
        <v/>
      </c>
      <c r="C33" s="32"/>
      <c r="E33" s="54"/>
      <c r="F33" s="64"/>
    </row>
    <row r="34" spans="1:11" x14ac:dyDescent="0.25">
      <c r="A34" s="93">
        <v>2021</v>
      </c>
      <c r="B34" s="100" t="str" cm="1">
        <f t="array" ref="B34">IF($B$16="Commercial",_xlfn._xlws.FILTER('SUIVI KM COMMERCIAUX'!K2:K10,'SUIVI KM COMMERCIAUX'!$A$2:$A$10=FORMULAIRE!$I$3,""),"")</f>
        <v/>
      </c>
      <c r="C34" s="32"/>
      <c r="D34" s="29" t="s">
        <v>21</v>
      </c>
      <c r="E34" s="58" t="str">
        <f>IFERROR(VLOOKUP($I$3,'LISTE VEH'!$A$5:$Z$65615,24,FALSE),"")</f>
        <v/>
      </c>
      <c r="F34" s="64"/>
    </row>
    <row r="35" spans="1:11" x14ac:dyDescent="0.25">
      <c r="A35" s="93">
        <v>2022</v>
      </c>
      <c r="B35" s="100" t="str" cm="1">
        <f t="array" ref="B35">IF($B$16="Commercial",_xlfn._xlws.FILTER('SUIVI KM COMMERCIAUX'!L2:L10,'SUIVI KM COMMERCIAUX'!$A$2:$A$10=FORMULAIRE!$I$3,""),"")</f>
        <v/>
      </c>
      <c r="C35" s="32"/>
      <c r="D35" s="29" t="s">
        <v>25</v>
      </c>
      <c r="E35" s="58" t="str">
        <f>IFERROR(VLOOKUP($I$3,'LISTE VEH'!$A$5:$Z$65615,25,FALSE),"")</f>
        <v/>
      </c>
      <c r="F35" s="64"/>
    </row>
    <row r="36" spans="1:11" x14ac:dyDescent="0.25">
      <c r="C36" s="32"/>
      <c r="D36" s="29" t="s">
        <v>26</v>
      </c>
      <c r="E36" s="58" t="str">
        <f>IFERROR(VLOOKUP($I$3,'LISTE VEH'!$A$5:$Z$65615,26,FALSE),"")</f>
        <v/>
      </c>
      <c r="F36" s="64"/>
    </row>
    <row r="37" spans="1:11" x14ac:dyDescent="0.25">
      <c r="A37" s="93" t="s">
        <v>47</v>
      </c>
      <c r="B37" s="100" t="str" cm="1">
        <f t="array" ref="B37">IF($B$16="Commercial",_xlfn._xlws.FILTER('SUIVI KM COMMERCIAUX'!N2:N10,'SUIVI KM COMMERCIAUX'!$A$2:$A$10=FORMULAIRE!$I$3,""),"")</f>
        <v/>
      </c>
      <c r="C37" s="32"/>
      <c r="F37" s="55"/>
    </row>
    <row r="38" spans="1:11" x14ac:dyDescent="0.25">
      <c r="A38" s="93" t="s">
        <v>48</v>
      </c>
      <c r="B38" s="100" t="str" cm="1">
        <f t="array" ref="B38">IF($B$16="Commercial",_xlfn._xlws.FILTER('SUIVI KM COMMERCIAUX'!O2:O10,'SUIVI KM COMMERCIAUX'!$A$2:$A$10=FORMULAIRE!$I$3,""),"")</f>
        <v/>
      </c>
      <c r="C38" s="32"/>
      <c r="D38" s="29" t="s">
        <v>71</v>
      </c>
      <c r="E38" s="56" t="str">
        <f>IFERROR(VLOOKUP($I$3,'LISTE VEH'!$A$5:$Z$65615,27,FALSE),"")</f>
        <v/>
      </c>
      <c r="F38" s="64"/>
    </row>
    <row r="39" spans="1:11" x14ac:dyDescent="0.25">
      <c r="C39" s="32"/>
      <c r="D39" s="29" t="s">
        <v>70</v>
      </c>
      <c r="E39" s="57" t="str">
        <f>IFERROR(VLOOKUP($I$3,'LISTE VEH'!$A$5:$Z$65615,28,FALSE),"")</f>
        <v/>
      </c>
      <c r="F39" s="64"/>
    </row>
    <row r="40" spans="1:11" x14ac:dyDescent="0.25">
      <c r="A40" s="93"/>
      <c r="B40" s="99"/>
      <c r="C40" s="32"/>
      <c r="K40" s="52"/>
    </row>
    <row r="41" spans="1:11" x14ac:dyDescent="0.25">
      <c r="C41" s="32"/>
      <c r="K41" s="52"/>
    </row>
    <row r="42" spans="1:11" x14ac:dyDescent="0.25">
      <c r="C42" s="32"/>
      <c r="K42" s="52"/>
    </row>
    <row r="43" spans="1:11" x14ac:dyDescent="0.25">
      <c r="C43" s="51"/>
      <c r="K43" s="52"/>
    </row>
    <row r="44" spans="1:11" x14ac:dyDescent="0.25">
      <c r="C44" s="54"/>
      <c r="K44" s="52"/>
    </row>
    <row r="45" spans="1:11" x14ac:dyDescent="0.25">
      <c r="K45" s="52"/>
    </row>
    <row r="46" spans="1:11" x14ac:dyDescent="0.25">
      <c r="K46" s="52"/>
    </row>
    <row r="47" spans="1:11" x14ac:dyDescent="0.25">
      <c r="K47" s="52"/>
    </row>
    <row r="48" spans="1:11" x14ac:dyDescent="0.25">
      <c r="K48" s="52"/>
    </row>
    <row r="49" spans="11:11" x14ac:dyDescent="0.25">
      <c r="K49" s="52"/>
    </row>
    <row r="50" spans="11:11" x14ac:dyDescent="0.25">
      <c r="K50" s="52"/>
    </row>
    <row r="51" spans="11:11" x14ac:dyDescent="0.25">
      <c r="K51" s="52"/>
    </row>
    <row r="52" spans="11:11" x14ac:dyDescent="0.25">
      <c r="K52" s="52"/>
    </row>
    <row r="53" spans="11:11" x14ac:dyDescent="0.25">
      <c r="K53" s="52"/>
    </row>
    <row r="54" spans="11:11" x14ac:dyDescent="0.25">
      <c r="K54" s="52"/>
    </row>
    <row r="55" spans="11:11" x14ac:dyDescent="0.25">
      <c r="K55" s="52"/>
    </row>
    <row r="56" spans="11:11" x14ac:dyDescent="0.25">
      <c r="K56" s="52"/>
    </row>
    <row r="57" spans="11:11" x14ac:dyDescent="0.25">
      <c r="K57" s="52"/>
    </row>
    <row r="58" spans="11:11" x14ac:dyDescent="0.25">
      <c r="K58" s="52"/>
    </row>
    <row r="59" spans="11:11" x14ac:dyDescent="0.25">
      <c r="K59" s="52"/>
    </row>
    <row r="60" spans="11:11" x14ac:dyDescent="0.25">
      <c r="K60" s="52"/>
    </row>
    <row r="61" spans="11:11" x14ac:dyDescent="0.25">
      <c r="K61" s="52"/>
    </row>
    <row r="62" spans="11:11" x14ac:dyDescent="0.25">
      <c r="K62" s="52"/>
    </row>
    <row r="63" spans="11:11" x14ac:dyDescent="0.25">
      <c r="K63" s="52"/>
    </row>
    <row r="64" spans="11:11" x14ac:dyDescent="0.25">
      <c r="K64" s="52"/>
    </row>
    <row r="65" spans="11:11" x14ac:dyDescent="0.25">
      <c r="K65" s="52"/>
    </row>
    <row r="66" spans="11:11" x14ac:dyDescent="0.25">
      <c r="K66" s="52"/>
    </row>
    <row r="67" spans="11:11" x14ac:dyDescent="0.25">
      <c r="K67" s="52"/>
    </row>
    <row r="68" spans="11:11" x14ac:dyDescent="0.25">
      <c r="K68" s="52"/>
    </row>
    <row r="69" spans="11:11" x14ac:dyDescent="0.25">
      <c r="K69" s="52"/>
    </row>
    <row r="70" spans="11:11" x14ac:dyDescent="0.25">
      <c r="K70" s="52"/>
    </row>
    <row r="71" spans="11:11" x14ac:dyDescent="0.25">
      <c r="K71" s="52"/>
    </row>
    <row r="72" spans="11:11" x14ac:dyDescent="0.25">
      <c r="K72" s="52"/>
    </row>
    <row r="73" spans="11:11" x14ac:dyDescent="0.25">
      <c r="K73" s="52"/>
    </row>
    <row r="74" spans="11:11" x14ac:dyDescent="0.25">
      <c r="K74" s="52"/>
    </row>
    <row r="75" spans="11:11" x14ac:dyDescent="0.25">
      <c r="K75" s="52"/>
    </row>
    <row r="76" spans="11:11" x14ac:dyDescent="0.25">
      <c r="K76" s="52"/>
    </row>
    <row r="77" spans="11:11" x14ac:dyDescent="0.25">
      <c r="K77" s="52"/>
    </row>
    <row r="78" spans="11:11" x14ac:dyDescent="0.25">
      <c r="K78" s="52"/>
    </row>
    <row r="79" spans="11:11" x14ac:dyDescent="0.25">
      <c r="K79" s="52"/>
    </row>
    <row r="80" spans="11:11" x14ac:dyDescent="0.25">
      <c r="K80" s="52"/>
    </row>
    <row r="81" spans="11:11" x14ac:dyDescent="0.25">
      <c r="K81" s="52"/>
    </row>
    <row r="82" spans="11:11" x14ac:dyDescent="0.25">
      <c r="K82" s="52"/>
    </row>
    <row r="83" spans="11:11" x14ac:dyDescent="0.25">
      <c r="K83" s="52"/>
    </row>
    <row r="84" spans="11:11" x14ac:dyDescent="0.25">
      <c r="K84" s="52"/>
    </row>
    <row r="85" spans="11:11" x14ac:dyDescent="0.25">
      <c r="K85" s="52"/>
    </row>
    <row r="86" spans="11:11" x14ac:dyDescent="0.25">
      <c r="K86" s="52"/>
    </row>
    <row r="87" spans="11:11" x14ac:dyDescent="0.25">
      <c r="K87" s="52"/>
    </row>
    <row r="88" spans="11:11" x14ac:dyDescent="0.25">
      <c r="K88" s="52"/>
    </row>
    <row r="89" spans="11:11" x14ac:dyDescent="0.25">
      <c r="K89" s="52"/>
    </row>
    <row r="90" spans="11:11" x14ac:dyDescent="0.25">
      <c r="K90" s="52"/>
    </row>
    <row r="91" spans="11:11" x14ac:dyDescent="0.25">
      <c r="K91" s="52"/>
    </row>
    <row r="92" spans="11:11" x14ac:dyDescent="0.25">
      <c r="K92" s="52"/>
    </row>
    <row r="93" spans="11:11" x14ac:dyDescent="0.25">
      <c r="K93" s="52"/>
    </row>
    <row r="94" spans="11:11" x14ac:dyDescent="0.25">
      <c r="K94" s="52"/>
    </row>
    <row r="95" spans="11:11" x14ac:dyDescent="0.25">
      <c r="K95" s="52"/>
    </row>
    <row r="96" spans="11:11" x14ac:dyDescent="0.25">
      <c r="K96" s="52"/>
    </row>
    <row r="97" spans="11:11" x14ac:dyDescent="0.25">
      <c r="K97" s="52"/>
    </row>
    <row r="98" spans="11:11" x14ac:dyDescent="0.25">
      <c r="K98" s="52"/>
    </row>
    <row r="99" spans="11:11" x14ac:dyDescent="0.25">
      <c r="K99" s="52"/>
    </row>
    <row r="100" spans="11:11" x14ac:dyDescent="0.25">
      <c r="K100" s="52"/>
    </row>
    <row r="101" spans="11:11" x14ac:dyDescent="0.25">
      <c r="K101" s="52"/>
    </row>
    <row r="102" spans="11:11" x14ac:dyDescent="0.25">
      <c r="K102" s="52"/>
    </row>
    <row r="103" spans="11:11" x14ac:dyDescent="0.25">
      <c r="K103" s="52"/>
    </row>
    <row r="104" spans="11:11" x14ac:dyDescent="0.25">
      <c r="K104" s="52"/>
    </row>
    <row r="105" spans="11:11" x14ac:dyDescent="0.25">
      <c r="K105" s="52"/>
    </row>
    <row r="106" spans="11:11" x14ac:dyDescent="0.25">
      <c r="K106" s="52"/>
    </row>
    <row r="107" spans="11:11" x14ac:dyDescent="0.25">
      <c r="K107" s="52"/>
    </row>
    <row r="108" spans="11:11" x14ac:dyDescent="0.25">
      <c r="K108" s="52"/>
    </row>
    <row r="109" spans="11:11" x14ac:dyDescent="0.25">
      <c r="K109" s="52"/>
    </row>
    <row r="110" spans="11:11" x14ac:dyDescent="0.25">
      <c r="K110" s="52"/>
    </row>
    <row r="111" spans="11:11" x14ac:dyDescent="0.25">
      <c r="K111" s="52"/>
    </row>
    <row r="112" spans="11:11" x14ac:dyDescent="0.25">
      <c r="K112" s="52"/>
    </row>
    <row r="113" spans="11:11" x14ac:dyDescent="0.25">
      <c r="K113" s="52"/>
    </row>
    <row r="114" spans="11:11" x14ac:dyDescent="0.25">
      <c r="K114" s="52"/>
    </row>
    <row r="115" spans="11:11" x14ac:dyDescent="0.25">
      <c r="K115" s="52"/>
    </row>
    <row r="116" spans="11:11" x14ac:dyDescent="0.25">
      <c r="K116" s="52"/>
    </row>
    <row r="117" spans="11:11" x14ac:dyDescent="0.25">
      <c r="K117" s="52"/>
    </row>
    <row r="118" spans="11:11" x14ac:dyDescent="0.25">
      <c r="K118" s="52"/>
    </row>
    <row r="119" spans="11:11" x14ac:dyDescent="0.25">
      <c r="K119" s="52"/>
    </row>
    <row r="120" spans="11:11" x14ac:dyDescent="0.25">
      <c r="K120" s="52"/>
    </row>
    <row r="121" spans="11:11" x14ac:dyDescent="0.25">
      <c r="K121" s="52"/>
    </row>
    <row r="122" spans="11:11" x14ac:dyDescent="0.25">
      <c r="K122" s="52"/>
    </row>
    <row r="123" spans="11:11" x14ac:dyDescent="0.25">
      <c r="K123" s="52"/>
    </row>
    <row r="124" spans="11:11" x14ac:dyDescent="0.25">
      <c r="K124" s="52"/>
    </row>
    <row r="125" spans="11:11" x14ac:dyDescent="0.25">
      <c r="K125" s="52"/>
    </row>
    <row r="126" spans="11:11" x14ac:dyDescent="0.25">
      <c r="K126" s="52"/>
    </row>
    <row r="127" spans="11:11" x14ac:dyDescent="0.25">
      <c r="K127" s="52"/>
    </row>
    <row r="128" spans="11:11" x14ac:dyDescent="0.25">
      <c r="K128" s="52"/>
    </row>
    <row r="129" spans="11:11" x14ac:dyDescent="0.25">
      <c r="K129" s="52"/>
    </row>
    <row r="130" spans="11:11" x14ac:dyDescent="0.25">
      <c r="K130" s="52"/>
    </row>
    <row r="131" spans="11:11" x14ac:dyDescent="0.25">
      <c r="K131" s="52"/>
    </row>
    <row r="132" spans="11:11" x14ac:dyDescent="0.25">
      <c r="K132" s="52"/>
    </row>
    <row r="133" spans="11:11" x14ac:dyDescent="0.25">
      <c r="K133" s="52"/>
    </row>
    <row r="134" spans="11:11" x14ac:dyDescent="0.25">
      <c r="K134" s="52"/>
    </row>
    <row r="135" spans="11:11" x14ac:dyDescent="0.25">
      <c r="K135" s="52"/>
    </row>
    <row r="136" spans="11:11" x14ac:dyDescent="0.25">
      <c r="K136" s="52"/>
    </row>
    <row r="137" spans="11:11" x14ac:dyDescent="0.25">
      <c r="K137" s="52"/>
    </row>
    <row r="138" spans="11:11" x14ac:dyDescent="0.25">
      <c r="K138" s="52"/>
    </row>
    <row r="139" spans="11:11" x14ac:dyDescent="0.25">
      <c r="K139" s="52"/>
    </row>
    <row r="140" spans="11:11" x14ac:dyDescent="0.25">
      <c r="K140" s="52"/>
    </row>
    <row r="141" spans="11:11" x14ac:dyDescent="0.25">
      <c r="K141" s="52"/>
    </row>
    <row r="142" spans="11:11" x14ac:dyDescent="0.25">
      <c r="K142" s="52"/>
    </row>
    <row r="143" spans="11:11" x14ac:dyDescent="0.25">
      <c r="K143" s="52"/>
    </row>
    <row r="144" spans="11:11" x14ac:dyDescent="0.25">
      <c r="K144" s="52"/>
    </row>
    <row r="145" spans="11:11" x14ac:dyDescent="0.25">
      <c r="K145" s="52"/>
    </row>
    <row r="146" spans="11:11" x14ac:dyDescent="0.25">
      <c r="K146" s="52"/>
    </row>
    <row r="147" spans="11:11" x14ac:dyDescent="0.25">
      <c r="K147" s="52"/>
    </row>
    <row r="148" spans="11:11" x14ac:dyDescent="0.25">
      <c r="K148" s="52"/>
    </row>
    <row r="149" spans="11:11" x14ac:dyDescent="0.25">
      <c r="K149" s="52"/>
    </row>
    <row r="150" spans="11:11" x14ac:dyDescent="0.25">
      <c r="K150" s="52"/>
    </row>
    <row r="151" spans="11:11" x14ac:dyDescent="0.25">
      <c r="K151" s="52"/>
    </row>
    <row r="152" spans="11:11" x14ac:dyDescent="0.25">
      <c r="K152" s="52"/>
    </row>
    <row r="153" spans="11:11" x14ac:dyDescent="0.25">
      <c r="K153" s="52"/>
    </row>
    <row r="154" spans="11:11" x14ac:dyDescent="0.25">
      <c r="K154" s="52"/>
    </row>
    <row r="155" spans="11:11" x14ac:dyDescent="0.25">
      <c r="K155" s="52"/>
    </row>
    <row r="156" spans="11:11" x14ac:dyDescent="0.25">
      <c r="K156" s="52"/>
    </row>
    <row r="157" spans="11:11" x14ac:dyDescent="0.25">
      <c r="K157" s="52"/>
    </row>
    <row r="158" spans="11:11" x14ac:dyDescent="0.25">
      <c r="K158" s="52"/>
    </row>
    <row r="159" spans="11:11" x14ac:dyDescent="0.25">
      <c r="K159" s="52"/>
    </row>
    <row r="160" spans="11:11" x14ac:dyDescent="0.25">
      <c r="K160" s="52"/>
    </row>
    <row r="161" spans="11:11" x14ac:dyDescent="0.25">
      <c r="K161" s="52"/>
    </row>
    <row r="162" spans="11:11" x14ac:dyDescent="0.25">
      <c r="K162" s="52"/>
    </row>
    <row r="163" spans="11:11" x14ac:dyDescent="0.25">
      <c r="K163" s="52"/>
    </row>
    <row r="164" spans="11:11" x14ac:dyDescent="0.25">
      <c r="K164" s="52"/>
    </row>
    <row r="165" spans="11:11" x14ac:dyDescent="0.25">
      <c r="K165" s="52"/>
    </row>
    <row r="166" spans="11:11" x14ac:dyDescent="0.25">
      <c r="K166" s="52"/>
    </row>
    <row r="167" spans="11:11" x14ac:dyDescent="0.25">
      <c r="K167" s="52"/>
    </row>
    <row r="168" spans="11:11" x14ac:dyDescent="0.25">
      <c r="K168" s="52"/>
    </row>
    <row r="169" spans="11:11" x14ac:dyDescent="0.25">
      <c r="K169" s="52"/>
    </row>
    <row r="170" spans="11:11" x14ac:dyDescent="0.25">
      <c r="K170" s="52"/>
    </row>
    <row r="171" spans="11:11" x14ac:dyDescent="0.25">
      <c r="K171" s="52"/>
    </row>
    <row r="172" spans="11:11" x14ac:dyDescent="0.25">
      <c r="K172" s="52"/>
    </row>
    <row r="173" spans="11:11" x14ac:dyDescent="0.25">
      <c r="K173" s="52"/>
    </row>
    <row r="174" spans="11:11" x14ac:dyDescent="0.25">
      <c r="K174" s="52"/>
    </row>
    <row r="175" spans="11:11" x14ac:dyDescent="0.25">
      <c r="K175" s="52"/>
    </row>
    <row r="176" spans="11:11" x14ac:dyDescent="0.25">
      <c r="K176" s="52"/>
    </row>
    <row r="177" spans="11:11" x14ac:dyDescent="0.25">
      <c r="K177" s="52"/>
    </row>
    <row r="178" spans="11:11" x14ac:dyDescent="0.25">
      <c r="K178" s="52"/>
    </row>
    <row r="179" spans="11:11" x14ac:dyDescent="0.25">
      <c r="K179" s="52"/>
    </row>
    <row r="180" spans="11:11" x14ac:dyDescent="0.25">
      <c r="K180" s="52"/>
    </row>
    <row r="181" spans="11:11" x14ac:dyDescent="0.25">
      <c r="K181" s="52"/>
    </row>
    <row r="182" spans="11:11" x14ac:dyDescent="0.25">
      <c r="K182" s="52"/>
    </row>
    <row r="183" spans="11:11" x14ac:dyDescent="0.25">
      <c r="K183" s="52"/>
    </row>
    <row r="184" spans="11:11" x14ac:dyDescent="0.25">
      <c r="K184" s="52"/>
    </row>
    <row r="185" spans="11:11" x14ac:dyDescent="0.25">
      <c r="K185" s="52"/>
    </row>
    <row r="186" spans="11:11" x14ac:dyDescent="0.25">
      <c r="K186" s="52"/>
    </row>
    <row r="187" spans="11:11" x14ac:dyDescent="0.25">
      <c r="K187" s="52"/>
    </row>
    <row r="188" spans="11:11" x14ac:dyDescent="0.25">
      <c r="K188" s="52"/>
    </row>
    <row r="189" spans="11:11" x14ac:dyDescent="0.25">
      <c r="K189" s="52"/>
    </row>
    <row r="190" spans="11:11" x14ac:dyDescent="0.25">
      <c r="K190" s="52"/>
    </row>
    <row r="191" spans="11:11" x14ac:dyDescent="0.25">
      <c r="K191" s="52"/>
    </row>
    <row r="192" spans="11:11" x14ac:dyDescent="0.25">
      <c r="K192" s="52"/>
    </row>
    <row r="193" spans="11:11" x14ac:dyDescent="0.25">
      <c r="K193" s="52"/>
    </row>
    <row r="194" spans="11:11" x14ac:dyDescent="0.25">
      <c r="K194" s="52"/>
    </row>
    <row r="195" spans="11:11" x14ac:dyDescent="0.25">
      <c r="K195" s="52"/>
    </row>
    <row r="196" spans="11:11" x14ac:dyDescent="0.25">
      <c r="K196" s="52"/>
    </row>
    <row r="197" spans="11:11" x14ac:dyDescent="0.25">
      <c r="K197" s="52"/>
    </row>
    <row r="198" spans="11:11" x14ac:dyDescent="0.25">
      <c r="K198" s="52"/>
    </row>
    <row r="199" spans="11:11" x14ac:dyDescent="0.25">
      <c r="K199" s="52"/>
    </row>
    <row r="200" spans="11:11" x14ac:dyDescent="0.25">
      <c r="K200" s="52"/>
    </row>
    <row r="201" spans="11:11" x14ac:dyDescent="0.25">
      <c r="K201" s="52"/>
    </row>
    <row r="202" spans="11:11" x14ac:dyDescent="0.25">
      <c r="K202" s="52"/>
    </row>
    <row r="203" spans="11:11" x14ac:dyDescent="0.25">
      <c r="K203" s="52"/>
    </row>
    <row r="204" spans="11:11" x14ac:dyDescent="0.25">
      <c r="K204" s="52"/>
    </row>
    <row r="205" spans="11:11" x14ac:dyDescent="0.25">
      <c r="K205" s="52"/>
    </row>
    <row r="206" spans="11:11" x14ac:dyDescent="0.25">
      <c r="K206" s="52"/>
    </row>
    <row r="207" spans="11:11" x14ac:dyDescent="0.25">
      <c r="K207" s="52"/>
    </row>
    <row r="208" spans="11:11" x14ac:dyDescent="0.25">
      <c r="K208" s="52"/>
    </row>
    <row r="209" spans="11:11" x14ac:dyDescent="0.25">
      <c r="K209" s="52"/>
    </row>
    <row r="210" spans="11:11" x14ac:dyDescent="0.25">
      <c r="K210" s="52"/>
    </row>
    <row r="211" spans="11:11" x14ac:dyDescent="0.25">
      <c r="K211" s="52"/>
    </row>
    <row r="212" spans="11:11" x14ac:dyDescent="0.25">
      <c r="K212" s="52"/>
    </row>
    <row r="213" spans="11:11" x14ac:dyDescent="0.25">
      <c r="K213" s="52"/>
    </row>
    <row r="214" spans="11:11" x14ac:dyDescent="0.25">
      <c r="K214" s="52"/>
    </row>
    <row r="215" spans="11:11" x14ac:dyDescent="0.25">
      <c r="K215" s="52"/>
    </row>
    <row r="216" spans="11:11" x14ac:dyDescent="0.25">
      <c r="K216" s="52"/>
    </row>
    <row r="217" spans="11:11" x14ac:dyDescent="0.25">
      <c r="K217" s="52"/>
    </row>
    <row r="218" spans="11:11" x14ac:dyDescent="0.25">
      <c r="K218" s="52"/>
    </row>
    <row r="219" spans="11:11" x14ac:dyDescent="0.25">
      <c r="K219" s="52"/>
    </row>
    <row r="220" spans="11:11" x14ac:dyDescent="0.25">
      <c r="K220" s="52"/>
    </row>
    <row r="221" spans="11:11" x14ac:dyDescent="0.25">
      <c r="K221" s="52"/>
    </row>
    <row r="222" spans="11:11" x14ac:dyDescent="0.25">
      <c r="K222" s="52"/>
    </row>
    <row r="223" spans="11:11" x14ac:dyDescent="0.25">
      <c r="K223" s="52"/>
    </row>
    <row r="224" spans="11:11" x14ac:dyDescent="0.25">
      <c r="K224" s="52"/>
    </row>
    <row r="225" spans="11:11" x14ac:dyDescent="0.25">
      <c r="K225" s="52"/>
    </row>
    <row r="226" spans="11:11" x14ac:dyDescent="0.25">
      <c r="K226" s="52"/>
    </row>
    <row r="227" spans="11:11" x14ac:dyDescent="0.25">
      <c r="K227" s="52"/>
    </row>
    <row r="228" spans="11:11" x14ac:dyDescent="0.25">
      <c r="K228" s="52"/>
    </row>
    <row r="229" spans="11:11" x14ac:dyDescent="0.25">
      <c r="K229" s="52"/>
    </row>
    <row r="230" spans="11:11" x14ac:dyDescent="0.25">
      <c r="K230" s="52"/>
    </row>
    <row r="231" spans="11:11" x14ac:dyDescent="0.25">
      <c r="K231" s="52"/>
    </row>
    <row r="232" spans="11:11" x14ac:dyDescent="0.25">
      <c r="K232" s="52"/>
    </row>
    <row r="233" spans="11:11" x14ac:dyDescent="0.25">
      <c r="K233" s="52"/>
    </row>
    <row r="234" spans="11:11" x14ac:dyDescent="0.25">
      <c r="K234" s="52"/>
    </row>
    <row r="235" spans="11:11" x14ac:dyDescent="0.25">
      <c r="K235" s="52"/>
    </row>
    <row r="236" spans="11:11" x14ac:dyDescent="0.25">
      <c r="K236" s="52"/>
    </row>
    <row r="237" spans="11:11" x14ac:dyDescent="0.25">
      <c r="K237" s="52"/>
    </row>
    <row r="238" spans="11:11" x14ac:dyDescent="0.25">
      <c r="K238" s="52"/>
    </row>
    <row r="239" spans="11:11" x14ac:dyDescent="0.25">
      <c r="K239" s="52"/>
    </row>
    <row r="240" spans="11:11" x14ac:dyDescent="0.25">
      <c r="K240" s="52"/>
    </row>
    <row r="241" spans="11:11" x14ac:dyDescent="0.25">
      <c r="K241" s="52"/>
    </row>
    <row r="242" spans="11:11" x14ac:dyDescent="0.25">
      <c r="K242" s="52"/>
    </row>
    <row r="243" spans="11:11" x14ac:dyDescent="0.25">
      <c r="K243" s="52"/>
    </row>
    <row r="244" spans="11:11" x14ac:dyDescent="0.25">
      <c r="K244" s="52"/>
    </row>
    <row r="245" spans="11:11" x14ac:dyDescent="0.25">
      <c r="K245" s="52"/>
    </row>
    <row r="246" spans="11:11" x14ac:dyDescent="0.25">
      <c r="K246" s="52"/>
    </row>
    <row r="247" spans="11:11" x14ac:dyDescent="0.25">
      <c r="K247" s="52"/>
    </row>
    <row r="248" spans="11:11" x14ac:dyDescent="0.25">
      <c r="K248" s="52"/>
    </row>
    <row r="249" spans="11:11" x14ac:dyDescent="0.25">
      <c r="K249" s="52"/>
    </row>
    <row r="250" spans="11:11" x14ac:dyDescent="0.25">
      <c r="K250" s="52"/>
    </row>
    <row r="251" spans="11:11" x14ac:dyDescent="0.25">
      <c r="K251" s="52"/>
    </row>
    <row r="252" spans="11:11" x14ac:dyDescent="0.25">
      <c r="K252" s="52"/>
    </row>
    <row r="253" spans="11:11" x14ac:dyDescent="0.25">
      <c r="K253" s="52"/>
    </row>
    <row r="254" spans="11:11" x14ac:dyDescent="0.25">
      <c r="K254" s="52"/>
    </row>
    <row r="255" spans="11:11" x14ac:dyDescent="0.25">
      <c r="K255" s="52"/>
    </row>
    <row r="256" spans="11:11" x14ac:dyDescent="0.25">
      <c r="K256" s="52"/>
    </row>
    <row r="257" spans="11:11" x14ac:dyDescent="0.25">
      <c r="K257" s="52"/>
    </row>
    <row r="258" spans="11:11" x14ac:dyDescent="0.25">
      <c r="K258" s="52"/>
    </row>
    <row r="259" spans="11:11" x14ac:dyDescent="0.25">
      <c r="K259" s="52"/>
    </row>
    <row r="260" spans="11:11" x14ac:dyDescent="0.25">
      <c r="K260" s="52"/>
    </row>
    <row r="261" spans="11:11" x14ac:dyDescent="0.25">
      <c r="K261" s="52"/>
    </row>
    <row r="262" spans="11:11" x14ac:dyDescent="0.25">
      <c r="K262" s="52"/>
    </row>
    <row r="263" spans="11:11" x14ac:dyDescent="0.25">
      <c r="K263" s="52"/>
    </row>
    <row r="264" spans="11:11" x14ac:dyDescent="0.25">
      <c r="K264" s="52"/>
    </row>
    <row r="265" spans="11:11" x14ac:dyDescent="0.25">
      <c r="K265" s="52"/>
    </row>
    <row r="266" spans="11:11" x14ac:dyDescent="0.25">
      <c r="K266" s="52"/>
    </row>
    <row r="267" spans="11:11" x14ac:dyDescent="0.25">
      <c r="K267" s="52"/>
    </row>
    <row r="268" spans="11:11" x14ac:dyDescent="0.25">
      <c r="K268" s="52"/>
    </row>
    <row r="269" spans="11:11" x14ac:dyDescent="0.25">
      <c r="K269" s="52"/>
    </row>
    <row r="270" spans="11:11" x14ac:dyDescent="0.25">
      <c r="K270" s="52"/>
    </row>
    <row r="271" spans="11:11" x14ac:dyDescent="0.25">
      <c r="K271" s="52"/>
    </row>
    <row r="272" spans="11:11" x14ac:dyDescent="0.25">
      <c r="K272" s="52"/>
    </row>
    <row r="273" spans="11:11" x14ac:dyDescent="0.25">
      <c r="K273" s="52"/>
    </row>
    <row r="274" spans="11:11" x14ac:dyDescent="0.25">
      <c r="K274" s="52"/>
    </row>
    <row r="275" spans="11:11" x14ac:dyDescent="0.25">
      <c r="K275" s="52"/>
    </row>
    <row r="276" spans="11:11" x14ac:dyDescent="0.25">
      <c r="K276" s="52"/>
    </row>
    <row r="277" spans="11:11" x14ac:dyDescent="0.25">
      <c r="K277" s="52"/>
    </row>
    <row r="278" spans="11:11" x14ac:dyDescent="0.25">
      <c r="K278" s="52"/>
    </row>
    <row r="279" spans="11:11" x14ac:dyDescent="0.25">
      <c r="K279" s="52"/>
    </row>
    <row r="280" spans="11:11" x14ac:dyDescent="0.25">
      <c r="K280" s="52"/>
    </row>
    <row r="281" spans="11:11" x14ac:dyDescent="0.25">
      <c r="K281" s="52"/>
    </row>
    <row r="282" spans="11:11" x14ac:dyDescent="0.25">
      <c r="K282" s="52"/>
    </row>
    <row r="283" spans="11:11" x14ac:dyDescent="0.25">
      <c r="K283" s="52"/>
    </row>
    <row r="284" spans="11:11" x14ac:dyDescent="0.25">
      <c r="K284" s="52"/>
    </row>
    <row r="285" spans="11:11" x14ac:dyDescent="0.25">
      <c r="K285" s="52"/>
    </row>
    <row r="286" spans="11:11" x14ac:dyDescent="0.25">
      <c r="K286" s="52"/>
    </row>
    <row r="287" spans="11:11" x14ac:dyDescent="0.25">
      <c r="K287" s="52"/>
    </row>
  </sheetData>
  <mergeCells count="3">
    <mergeCell ref="G3:H5"/>
    <mergeCell ref="J3:K5"/>
    <mergeCell ref="I3:I5"/>
  </mergeCells>
  <phoneticPr fontId="6" type="noConversion"/>
  <conditionalFormatting sqref="F20:F39 A23:B35 A40:B40 A37:B38">
    <cfRule type="expression" dxfId="60" priority="11">
      <formula>$B$16="Commercial"</formula>
    </cfRule>
  </conditionalFormatting>
  <conditionalFormatting sqref="A23:B23">
    <cfRule type="expression" dxfId="59" priority="9">
      <formula>$B$16="Commercial"</formula>
    </cfRule>
  </conditionalFormatting>
  <conditionalFormatting sqref="F39 B38">
    <cfRule type="expression" dxfId="58" priority="8">
      <formula>AND($B$16="Commercial",B38&gt;0)</formula>
    </cfRule>
  </conditionalFormatting>
  <conditionalFormatting sqref="A20:B21">
    <cfRule type="expression" dxfId="57" priority="3">
      <formula>$B$15="Association"</formula>
    </cfRule>
    <cfRule type="expression" dxfId="56" priority="4">
      <formula>$B$15="GP"</formula>
    </cfRule>
  </conditionalFormatting>
  <conditionalFormatting sqref="I3:I5">
    <cfRule type="expression" dxfId="55" priority="1">
      <formula>$B$15="Association"</formula>
    </cfRule>
    <cfRule type="expression" dxfId="54" priority="2">
      <formula>$B$15="GP"</formula>
    </cfRule>
  </conditionalFormatting>
  <conditionalFormatting sqref="F34 A33:B33 E25:E27 E23">
    <cfRule type="expression" dxfId="53" priority="18">
      <formula>#REF!="Oui"</formula>
    </cfRule>
  </conditionalFormatting>
  <conditionalFormatting sqref="B15">
    <cfRule type="expression" dxfId="52" priority="15">
      <formula>$B$15="Association"</formula>
    </cfRule>
    <cfRule type="expression" dxfId="51" priority="16">
      <formula>$B$15="GP"</formula>
    </cfRule>
  </conditionalFormatting>
  <dataValidations count="1">
    <dataValidation type="list" allowBlank="1" showInputMessage="1" showErrorMessage="1" sqref="G3" xr:uid="{532E934F-769E-4436-B466-743B8EFB176E}">
      <formula1>Services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A44BBE4-EEE1-4868-90A2-727F85E29ADC}">
          <x14:formula1>
            <xm:f>'LISTE VEH'!$A$5:$A$263</xm:f>
          </x14:formula1>
          <xm:sqref>I3:I5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F2DD0-A1DA-4F12-8FDF-B2B0308D74AD}">
  <sheetPr codeName="Feuil2">
    <tabColor theme="0"/>
  </sheetPr>
  <dimension ref="A2:AC280"/>
  <sheetViews>
    <sheetView showGridLines="0" zoomScaleNormal="100" workbookViewId="0">
      <pane xSplit="3" ySplit="4" topLeftCell="D5" activePane="bottomRight" state="frozen"/>
      <selection pane="topRight" activeCell="D1" sqref="D1"/>
      <selection pane="bottomLeft" activeCell="A2" sqref="A2"/>
      <selection pane="bottomRight" activeCell="B35" sqref="B35"/>
    </sheetView>
  </sheetViews>
  <sheetFormatPr baseColWidth="10" defaultRowHeight="15" x14ac:dyDescent="0.25"/>
  <cols>
    <col min="1" max="1" width="17.28515625" style="42" customWidth="1"/>
    <col min="2" max="2" width="15.7109375" style="29" customWidth="1"/>
    <col min="3" max="3" width="22.7109375" style="29" bestFit="1" customWidth="1"/>
    <col min="4" max="4" width="15.7109375" style="42" customWidth="1"/>
    <col min="5" max="5" width="15.7109375" style="29" customWidth="1"/>
    <col min="6" max="6" width="16.28515625" style="29" bestFit="1" customWidth="1"/>
    <col min="7" max="7" width="22.140625" style="29" bestFit="1" customWidth="1"/>
    <col min="8" max="8" width="16.28515625" style="29" bestFit="1" customWidth="1"/>
    <col min="9" max="11" width="21.7109375" style="42" customWidth="1"/>
    <col min="12" max="12" width="12" style="42" bestFit="1" customWidth="1"/>
    <col min="13" max="13" width="14.140625" style="42" bestFit="1" customWidth="1"/>
    <col min="14" max="14" width="13.5703125" style="51" customWidth="1"/>
    <col min="15" max="15" width="18.140625" style="51" bestFit="1" customWidth="1"/>
    <col min="16" max="19" width="18.140625" style="30" customWidth="1"/>
    <col min="20" max="20" width="29.7109375" style="29" customWidth="1"/>
    <col min="21" max="21" width="16.5703125" style="42" customWidth="1"/>
    <col min="22" max="22" width="13.7109375" style="42" customWidth="1"/>
    <col min="23" max="23" width="20" style="42" customWidth="1"/>
    <col min="24" max="24" width="16" style="42" customWidth="1"/>
    <col min="25" max="25" width="14.7109375" style="42" customWidth="1"/>
    <col min="26" max="27" width="15.7109375" style="42" customWidth="1"/>
    <col min="28" max="28" width="22" style="29" bestFit="1" customWidth="1"/>
    <col min="29" max="29" width="19.7109375" style="29" customWidth="1"/>
    <col min="30" max="16384" width="11.42578125" style="29"/>
  </cols>
  <sheetData>
    <row r="2" spans="1:29" ht="46.5" customHeight="1" x14ac:dyDescent="0.25"/>
    <row r="3" spans="1:29" ht="30.75" customHeight="1" x14ac:dyDescent="0.25">
      <c r="B3" s="105" t="s">
        <v>33</v>
      </c>
      <c r="C3" s="112">
        <f ca="1">TODAY()</f>
        <v>44603</v>
      </c>
      <c r="J3" s="121" t="s">
        <v>67</v>
      </c>
      <c r="K3" s="122"/>
      <c r="L3" s="121" t="s">
        <v>30</v>
      </c>
      <c r="M3" s="122"/>
      <c r="N3" s="123" t="s">
        <v>34</v>
      </c>
      <c r="O3" s="124"/>
      <c r="P3" s="125"/>
      <c r="Q3" s="123" t="s">
        <v>72</v>
      </c>
      <c r="R3" s="124"/>
      <c r="S3" s="125"/>
      <c r="T3" s="126" t="s">
        <v>35</v>
      </c>
      <c r="U3" s="127"/>
      <c r="V3" s="127"/>
      <c r="W3" s="127"/>
      <c r="X3" s="127"/>
      <c r="Y3" s="127"/>
      <c r="Z3" s="127"/>
      <c r="AA3" s="127"/>
      <c r="AB3" s="127"/>
      <c r="AC3" s="113" t="s">
        <v>79</v>
      </c>
    </row>
    <row r="4" spans="1:29" x14ac:dyDescent="0.25">
      <c r="A4" s="106" t="s">
        <v>0</v>
      </c>
      <c r="B4" s="107" t="s">
        <v>1</v>
      </c>
      <c r="C4" s="107" t="s">
        <v>2</v>
      </c>
      <c r="D4" s="107" t="s">
        <v>6</v>
      </c>
      <c r="E4" s="107" t="s">
        <v>5</v>
      </c>
      <c r="F4" s="107" t="s">
        <v>3</v>
      </c>
      <c r="G4" s="107" t="s">
        <v>16</v>
      </c>
      <c r="H4" s="107" t="s">
        <v>20</v>
      </c>
      <c r="I4" s="107" t="s">
        <v>10</v>
      </c>
      <c r="J4" s="107" t="s">
        <v>65</v>
      </c>
      <c r="K4" s="107" t="s">
        <v>66</v>
      </c>
      <c r="L4" s="106" t="s">
        <v>19</v>
      </c>
      <c r="M4" s="106" t="s">
        <v>17</v>
      </c>
      <c r="N4" s="108" t="s">
        <v>31</v>
      </c>
      <c r="O4" s="108" t="s">
        <v>18</v>
      </c>
      <c r="P4" s="109" t="s">
        <v>76</v>
      </c>
      <c r="Q4" s="108" t="s">
        <v>73</v>
      </c>
      <c r="R4" s="108" t="s">
        <v>74</v>
      </c>
      <c r="S4" s="109" t="s">
        <v>75</v>
      </c>
      <c r="T4" s="107" t="s">
        <v>7</v>
      </c>
      <c r="U4" s="107" t="s">
        <v>22</v>
      </c>
      <c r="V4" s="107" t="s">
        <v>23</v>
      </c>
      <c r="W4" s="107" t="s">
        <v>24</v>
      </c>
      <c r="X4" s="107" t="s">
        <v>21</v>
      </c>
      <c r="Y4" s="107" t="s">
        <v>25</v>
      </c>
      <c r="Z4" s="107" t="s">
        <v>26</v>
      </c>
      <c r="AA4" s="107" t="s">
        <v>71</v>
      </c>
      <c r="AB4" s="107" t="s">
        <v>70</v>
      </c>
      <c r="AC4" s="107" t="s">
        <v>80</v>
      </c>
    </row>
    <row r="5" spans="1:29" x14ac:dyDescent="0.25">
      <c r="A5" s="42" t="s">
        <v>81</v>
      </c>
      <c r="D5" s="51"/>
      <c r="F5" s="42"/>
      <c r="G5" s="29" t="s">
        <v>99</v>
      </c>
      <c r="I5" s="51"/>
      <c r="J5" s="51"/>
      <c r="K5" s="51"/>
      <c r="M5" s="51"/>
      <c r="P5" s="59"/>
      <c r="S5" s="59"/>
      <c r="AB5" s="42"/>
      <c r="AC5" s="42"/>
    </row>
    <row r="6" spans="1:29" x14ac:dyDescent="0.25">
      <c r="A6" s="42" t="s">
        <v>82</v>
      </c>
      <c r="D6" s="51"/>
      <c r="F6" s="42"/>
      <c r="G6" s="29" t="s">
        <v>100</v>
      </c>
      <c r="I6" s="51"/>
      <c r="J6" s="51"/>
      <c r="K6" s="51"/>
      <c r="M6" s="51"/>
      <c r="P6" s="59"/>
      <c r="S6" s="59"/>
      <c r="AB6" s="42"/>
      <c r="AC6" s="42"/>
    </row>
    <row r="7" spans="1:29" x14ac:dyDescent="0.25">
      <c r="A7" s="42" t="s">
        <v>83</v>
      </c>
      <c r="D7" s="51"/>
      <c r="F7" s="42"/>
      <c r="G7" s="29" t="s">
        <v>101</v>
      </c>
      <c r="I7" s="51"/>
      <c r="J7" s="51"/>
      <c r="K7" s="51"/>
      <c r="M7" s="51"/>
      <c r="P7" s="59"/>
      <c r="S7" s="59"/>
      <c r="AB7" s="42"/>
      <c r="AC7" s="42"/>
    </row>
    <row r="8" spans="1:29" x14ac:dyDescent="0.25">
      <c r="A8" s="42" t="s">
        <v>84</v>
      </c>
      <c r="D8" s="51"/>
      <c r="F8" s="42"/>
      <c r="G8" s="29" t="s">
        <v>100</v>
      </c>
      <c r="I8" s="51"/>
      <c r="J8" s="51"/>
      <c r="K8" s="51"/>
      <c r="M8" s="51"/>
      <c r="P8" s="59"/>
      <c r="S8" s="59"/>
      <c r="AB8" s="42"/>
      <c r="AC8" s="42"/>
    </row>
    <row r="9" spans="1:29" x14ac:dyDescent="0.25">
      <c r="A9" s="42" t="s">
        <v>85</v>
      </c>
      <c r="D9" s="51"/>
      <c r="F9" s="42"/>
      <c r="G9" s="29" t="s">
        <v>100</v>
      </c>
      <c r="I9" s="51"/>
      <c r="J9" s="51"/>
      <c r="K9" s="51"/>
      <c r="M9" s="51"/>
      <c r="P9" s="59"/>
      <c r="S9" s="59"/>
      <c r="AB9" s="42"/>
      <c r="AC9" s="42"/>
    </row>
    <row r="10" spans="1:29" x14ac:dyDescent="0.25">
      <c r="A10" s="42" t="s">
        <v>86</v>
      </c>
      <c r="D10" s="51"/>
      <c r="F10" s="42"/>
      <c r="G10" s="29" t="s">
        <v>99</v>
      </c>
      <c r="I10" s="51"/>
      <c r="J10" s="51"/>
      <c r="K10" s="51"/>
      <c r="M10" s="51"/>
      <c r="P10" s="59"/>
      <c r="S10" s="59"/>
      <c r="AB10" s="42"/>
      <c r="AC10" s="42"/>
    </row>
    <row r="11" spans="1:29" x14ac:dyDescent="0.25">
      <c r="A11" s="42" t="s">
        <v>87</v>
      </c>
      <c r="D11" s="51"/>
      <c r="F11" s="42"/>
      <c r="G11" s="29" t="s">
        <v>99</v>
      </c>
      <c r="I11" s="51"/>
      <c r="J11" s="51"/>
      <c r="K11" s="51"/>
      <c r="M11" s="51"/>
      <c r="P11" s="59"/>
      <c r="S11" s="59"/>
      <c r="AB11" s="42"/>
      <c r="AC11" s="42"/>
    </row>
    <row r="12" spans="1:29" x14ac:dyDescent="0.25">
      <c r="A12" s="42" t="s">
        <v>88</v>
      </c>
      <c r="D12" s="51"/>
      <c r="F12" s="42"/>
      <c r="G12" s="29" t="s">
        <v>100</v>
      </c>
      <c r="I12" s="51"/>
      <c r="J12" s="51"/>
      <c r="K12" s="51"/>
      <c r="M12" s="51"/>
      <c r="P12" s="59"/>
      <c r="S12" s="59"/>
      <c r="AB12" s="42"/>
      <c r="AC12" s="42"/>
    </row>
    <row r="13" spans="1:29" x14ac:dyDescent="0.25">
      <c r="A13" s="42" t="s">
        <v>89</v>
      </c>
      <c r="D13" s="51"/>
      <c r="F13" s="42"/>
      <c r="G13" s="29" t="s">
        <v>101</v>
      </c>
      <c r="I13" s="51"/>
      <c r="J13" s="51"/>
      <c r="K13" s="51"/>
      <c r="M13" s="51"/>
      <c r="P13" s="59"/>
      <c r="S13" s="59"/>
      <c r="AB13" s="42"/>
      <c r="AC13" s="42"/>
    </row>
    <row r="14" spans="1:29" x14ac:dyDescent="0.25">
      <c r="A14" s="42" t="s">
        <v>90</v>
      </c>
      <c r="D14" s="51"/>
      <c r="F14" s="42"/>
      <c r="G14" s="29" t="s">
        <v>101</v>
      </c>
      <c r="I14" s="51"/>
      <c r="J14" s="51"/>
      <c r="K14" s="51"/>
      <c r="M14" s="51"/>
      <c r="P14" s="59"/>
      <c r="S14" s="59"/>
      <c r="AB14" s="42"/>
      <c r="AC14" s="42"/>
    </row>
    <row r="15" spans="1:29" x14ac:dyDescent="0.25">
      <c r="A15" s="42" t="s">
        <v>91</v>
      </c>
      <c r="D15" s="51"/>
      <c r="F15" s="42"/>
      <c r="G15" s="29" t="s">
        <v>99</v>
      </c>
      <c r="I15" s="51"/>
      <c r="J15" s="51"/>
      <c r="K15" s="51"/>
      <c r="M15" s="51"/>
      <c r="P15" s="59"/>
      <c r="S15" s="59"/>
      <c r="AB15" s="42"/>
      <c r="AC15" s="42"/>
    </row>
    <row r="16" spans="1:29" x14ac:dyDescent="0.25">
      <c r="A16" s="42" t="s">
        <v>92</v>
      </c>
      <c r="D16" s="51"/>
      <c r="F16" s="42"/>
      <c r="G16" s="29" t="s">
        <v>101</v>
      </c>
      <c r="I16" s="51"/>
      <c r="J16" s="51"/>
      <c r="K16" s="51"/>
      <c r="M16" s="51"/>
      <c r="P16" s="59"/>
      <c r="S16" s="59"/>
      <c r="AB16" s="42"/>
      <c r="AC16" s="42"/>
    </row>
    <row r="17" spans="1:29" x14ac:dyDescent="0.25">
      <c r="A17" s="42" t="s">
        <v>93</v>
      </c>
      <c r="D17" s="51"/>
      <c r="F17" s="42"/>
      <c r="G17" s="29" t="s">
        <v>100</v>
      </c>
      <c r="I17" s="51"/>
      <c r="J17" s="51"/>
      <c r="K17" s="51"/>
      <c r="M17" s="51"/>
      <c r="P17" s="59"/>
      <c r="S17" s="59"/>
      <c r="AB17" s="42"/>
      <c r="AC17" s="42"/>
    </row>
    <row r="18" spans="1:29" x14ac:dyDescent="0.25">
      <c r="A18" s="42" t="s">
        <v>94</v>
      </c>
      <c r="D18" s="51"/>
      <c r="F18" s="42"/>
      <c r="G18" s="29" t="s">
        <v>99</v>
      </c>
      <c r="I18" s="51"/>
      <c r="J18" s="51"/>
      <c r="K18" s="51"/>
      <c r="M18" s="51"/>
      <c r="P18" s="59"/>
      <c r="S18" s="59"/>
      <c r="AB18" s="42"/>
      <c r="AC18" s="42"/>
    </row>
    <row r="19" spans="1:29" x14ac:dyDescent="0.25">
      <c r="A19" s="42" t="s">
        <v>95</v>
      </c>
      <c r="D19" s="51"/>
      <c r="F19" s="42"/>
      <c r="G19" s="29" t="s">
        <v>100</v>
      </c>
      <c r="I19" s="51"/>
      <c r="J19" s="51"/>
      <c r="K19" s="51"/>
      <c r="M19" s="51"/>
      <c r="P19" s="59"/>
      <c r="S19" s="59"/>
      <c r="AB19" s="42"/>
      <c r="AC19" s="42"/>
    </row>
    <row r="20" spans="1:29" x14ac:dyDescent="0.25">
      <c r="A20" s="42" t="s">
        <v>96</v>
      </c>
      <c r="D20" s="51"/>
      <c r="F20" s="42"/>
      <c r="G20" s="29" t="s">
        <v>100</v>
      </c>
      <c r="I20" s="51"/>
      <c r="J20" s="51"/>
      <c r="K20" s="51"/>
      <c r="M20" s="51"/>
      <c r="P20" s="59"/>
      <c r="S20" s="59"/>
      <c r="AB20" s="42"/>
      <c r="AC20" s="42"/>
    </row>
    <row r="21" spans="1:29" x14ac:dyDescent="0.25">
      <c r="A21" s="42" t="s">
        <v>97</v>
      </c>
      <c r="D21" s="51"/>
      <c r="F21" s="42"/>
      <c r="G21" s="29" t="s">
        <v>101</v>
      </c>
      <c r="I21" s="51"/>
      <c r="J21" s="51"/>
      <c r="K21" s="51"/>
      <c r="M21" s="51"/>
      <c r="P21" s="59"/>
      <c r="S21" s="59"/>
      <c r="AB21" s="42"/>
      <c r="AC21" s="42"/>
    </row>
    <row r="22" spans="1:29" x14ac:dyDescent="0.25">
      <c r="A22" s="42" t="s">
        <v>98</v>
      </c>
      <c r="D22" s="51"/>
      <c r="F22" s="42"/>
      <c r="G22" s="29" t="s">
        <v>101</v>
      </c>
      <c r="I22" s="51"/>
      <c r="J22" s="51"/>
      <c r="K22" s="51"/>
      <c r="M22" s="51"/>
      <c r="P22" s="59"/>
      <c r="S22" s="59"/>
      <c r="AB22" s="42"/>
      <c r="AC22" s="42"/>
    </row>
    <row r="23" spans="1:29" x14ac:dyDescent="0.25">
      <c r="D23" s="51"/>
      <c r="F23" s="42"/>
      <c r="I23" s="51"/>
      <c r="J23" s="51"/>
      <c r="K23" s="51"/>
      <c r="M23" s="51"/>
      <c r="P23" s="59"/>
      <c r="S23" s="59"/>
      <c r="AB23" s="42"/>
      <c r="AC23" s="42"/>
    </row>
    <row r="24" spans="1:29" x14ac:dyDescent="0.25">
      <c r="D24" s="51"/>
      <c r="F24" s="42"/>
      <c r="I24" s="51"/>
      <c r="J24" s="51"/>
      <c r="K24" s="51"/>
      <c r="M24" s="51"/>
      <c r="P24" s="59"/>
      <c r="S24" s="59"/>
      <c r="AB24" s="42"/>
      <c r="AC24" s="42"/>
    </row>
    <row r="25" spans="1:29" x14ac:dyDescent="0.25">
      <c r="A25" s="110"/>
      <c r="D25" s="51"/>
      <c r="F25" s="42"/>
      <c r="I25" s="51"/>
      <c r="J25" s="51"/>
      <c r="K25" s="51"/>
      <c r="M25" s="51"/>
      <c r="P25" s="59"/>
      <c r="S25" s="59"/>
      <c r="AB25" s="42"/>
      <c r="AC25" s="42"/>
    </row>
    <row r="26" spans="1:29" x14ac:dyDescent="0.25">
      <c r="A26" s="110"/>
      <c r="D26" s="51"/>
      <c r="F26" s="42"/>
      <c r="I26" s="51"/>
      <c r="J26" s="51"/>
      <c r="K26" s="51"/>
      <c r="M26" s="51"/>
      <c r="P26" s="59"/>
      <c r="S26" s="59"/>
      <c r="AB26" s="42"/>
      <c r="AC26" s="42"/>
    </row>
    <row r="27" spans="1:29" x14ac:dyDescent="0.25">
      <c r="A27" s="110"/>
      <c r="D27" s="51"/>
      <c r="F27" s="42"/>
      <c r="I27" s="51"/>
      <c r="J27" s="51"/>
      <c r="K27" s="51"/>
      <c r="M27" s="51"/>
      <c r="P27" s="59"/>
      <c r="S27" s="59"/>
      <c r="AB27" s="42"/>
      <c r="AC27" s="42"/>
    </row>
    <row r="28" spans="1:29" x14ac:dyDescent="0.25">
      <c r="A28" s="110"/>
      <c r="D28" s="51"/>
      <c r="F28" s="42"/>
      <c r="I28" s="51"/>
      <c r="J28" s="51"/>
      <c r="K28" s="51"/>
      <c r="M28" s="51"/>
      <c r="P28" s="59"/>
      <c r="S28" s="59"/>
      <c r="AB28" s="42"/>
      <c r="AC28" s="42"/>
    </row>
    <row r="29" spans="1:29" x14ac:dyDescent="0.25">
      <c r="A29" s="110"/>
      <c r="D29" s="51"/>
      <c r="F29" s="42"/>
      <c r="I29" s="51"/>
      <c r="J29" s="51"/>
      <c r="K29" s="51"/>
      <c r="M29" s="51"/>
      <c r="P29" s="59"/>
      <c r="S29" s="59"/>
      <c r="AB29" s="42"/>
      <c r="AC29" s="42"/>
    </row>
    <row r="30" spans="1:29" x14ac:dyDescent="0.25">
      <c r="A30" s="110"/>
      <c r="D30" s="51"/>
      <c r="F30" s="42"/>
      <c r="I30" s="51"/>
      <c r="J30" s="51"/>
      <c r="K30" s="51"/>
      <c r="M30" s="51"/>
      <c r="P30" s="59"/>
      <c r="S30" s="59"/>
      <c r="AB30" s="42"/>
      <c r="AC30" s="42"/>
    </row>
    <row r="31" spans="1:29" x14ac:dyDescent="0.25">
      <c r="A31" s="110"/>
      <c r="D31" s="51"/>
      <c r="F31" s="42"/>
      <c r="I31" s="51"/>
      <c r="J31" s="51"/>
      <c r="K31" s="51"/>
      <c r="M31" s="51"/>
      <c r="P31" s="59"/>
      <c r="S31" s="59"/>
      <c r="AB31" s="42"/>
      <c r="AC31" s="42"/>
    </row>
    <row r="32" spans="1:29" x14ac:dyDescent="0.25">
      <c r="A32" s="110"/>
      <c r="D32" s="51"/>
      <c r="F32" s="42"/>
      <c r="I32" s="51"/>
      <c r="J32" s="51"/>
      <c r="K32" s="51"/>
      <c r="M32" s="51"/>
      <c r="P32" s="59"/>
      <c r="S32" s="59"/>
      <c r="AB32" s="42"/>
      <c r="AC32" s="42"/>
    </row>
    <row r="33" spans="1:29" x14ac:dyDescent="0.25">
      <c r="A33" s="110"/>
      <c r="D33" s="51"/>
      <c r="F33" s="42"/>
      <c r="I33" s="51"/>
      <c r="J33" s="51"/>
      <c r="K33" s="51"/>
      <c r="M33" s="51"/>
      <c r="P33" s="59"/>
      <c r="S33" s="59"/>
      <c r="AB33" s="42"/>
      <c r="AC33" s="42"/>
    </row>
    <row r="34" spans="1:29" x14ac:dyDescent="0.25">
      <c r="A34" s="110"/>
      <c r="D34" s="51"/>
      <c r="F34" s="42"/>
      <c r="I34" s="51"/>
      <c r="J34" s="51"/>
      <c r="K34" s="51"/>
      <c r="M34" s="51"/>
      <c r="P34" s="59"/>
      <c r="S34" s="59"/>
      <c r="AB34" s="42"/>
      <c r="AC34" s="42"/>
    </row>
    <row r="35" spans="1:29" x14ac:dyDescent="0.25">
      <c r="A35" s="110"/>
      <c r="D35" s="51"/>
      <c r="F35" s="42"/>
      <c r="I35" s="51"/>
      <c r="J35" s="51"/>
      <c r="K35" s="51"/>
      <c r="M35" s="51"/>
      <c r="P35" s="59"/>
      <c r="S35" s="59"/>
      <c r="AB35" s="42"/>
      <c r="AC35" s="42"/>
    </row>
    <row r="36" spans="1:29" x14ac:dyDescent="0.25">
      <c r="A36" s="110"/>
      <c r="D36" s="51"/>
      <c r="F36" s="42"/>
      <c r="I36" s="51"/>
      <c r="J36" s="51"/>
      <c r="K36" s="51"/>
      <c r="M36" s="51"/>
      <c r="P36" s="59"/>
      <c r="S36" s="59"/>
      <c r="AB36" s="42"/>
      <c r="AC36" s="42"/>
    </row>
    <row r="37" spans="1:29" x14ac:dyDescent="0.25">
      <c r="A37" s="110"/>
      <c r="D37" s="51"/>
      <c r="F37" s="42"/>
      <c r="I37" s="51"/>
      <c r="J37" s="51"/>
      <c r="K37" s="51"/>
      <c r="M37" s="51"/>
      <c r="P37" s="59"/>
      <c r="S37" s="59"/>
      <c r="AB37" s="42"/>
      <c r="AC37" s="42"/>
    </row>
    <row r="38" spans="1:29" x14ac:dyDescent="0.25">
      <c r="A38" s="110"/>
      <c r="D38" s="51"/>
      <c r="F38" s="42"/>
      <c r="I38" s="51"/>
      <c r="J38" s="51"/>
      <c r="K38" s="51"/>
      <c r="M38" s="51"/>
      <c r="P38" s="59"/>
      <c r="S38" s="59"/>
      <c r="AB38" s="42"/>
      <c r="AC38" s="42"/>
    </row>
    <row r="39" spans="1:29" x14ac:dyDescent="0.25">
      <c r="A39" s="110"/>
      <c r="D39" s="51"/>
      <c r="F39" s="42"/>
      <c r="I39" s="51"/>
      <c r="J39" s="51"/>
      <c r="K39" s="51"/>
      <c r="M39" s="51"/>
      <c r="P39" s="59"/>
      <c r="S39" s="59"/>
      <c r="AB39" s="42"/>
      <c r="AC39" s="42"/>
    </row>
    <row r="40" spans="1:29" x14ac:dyDescent="0.25">
      <c r="A40" s="110"/>
      <c r="D40" s="51"/>
      <c r="F40" s="42"/>
      <c r="I40" s="51"/>
      <c r="J40" s="51"/>
      <c r="K40" s="51"/>
      <c r="M40" s="51"/>
      <c r="P40" s="59"/>
      <c r="S40" s="59"/>
      <c r="AB40" s="42"/>
      <c r="AC40" s="42"/>
    </row>
    <row r="41" spans="1:29" x14ac:dyDescent="0.25">
      <c r="A41" s="110"/>
      <c r="D41" s="51"/>
      <c r="F41" s="42"/>
      <c r="I41" s="51"/>
      <c r="J41" s="51"/>
      <c r="K41" s="51"/>
      <c r="M41" s="51"/>
      <c r="P41" s="59"/>
      <c r="S41" s="59"/>
      <c r="AB41" s="42"/>
      <c r="AC41" s="42"/>
    </row>
    <row r="42" spans="1:29" x14ac:dyDescent="0.25">
      <c r="A42" s="110"/>
      <c r="D42" s="51"/>
      <c r="F42" s="42"/>
      <c r="I42" s="51"/>
      <c r="J42" s="51"/>
      <c r="K42" s="51"/>
      <c r="M42" s="51"/>
      <c r="P42" s="59"/>
      <c r="S42" s="59"/>
      <c r="AB42" s="42"/>
      <c r="AC42" s="42"/>
    </row>
    <row r="43" spans="1:29" x14ac:dyDescent="0.25">
      <c r="A43" s="110"/>
      <c r="D43" s="51"/>
      <c r="F43" s="42"/>
      <c r="I43" s="51"/>
      <c r="J43" s="51"/>
      <c r="K43" s="51"/>
      <c r="M43" s="51"/>
      <c r="P43" s="59"/>
      <c r="S43" s="59"/>
      <c r="AB43" s="42"/>
      <c r="AC43" s="42"/>
    </row>
    <row r="44" spans="1:29" x14ac:dyDescent="0.25">
      <c r="A44" s="110"/>
      <c r="D44" s="51"/>
      <c r="F44" s="42"/>
      <c r="I44" s="51"/>
      <c r="J44" s="51"/>
      <c r="K44" s="51"/>
      <c r="M44" s="51"/>
      <c r="P44" s="59"/>
      <c r="S44" s="59"/>
      <c r="AB44" s="42"/>
      <c r="AC44" s="42"/>
    </row>
    <row r="45" spans="1:29" x14ac:dyDescent="0.25">
      <c r="A45" s="110"/>
      <c r="D45" s="51"/>
      <c r="F45" s="42"/>
      <c r="I45" s="51"/>
      <c r="J45" s="51"/>
      <c r="K45" s="51"/>
      <c r="M45" s="51"/>
      <c r="P45" s="59"/>
      <c r="S45" s="59"/>
      <c r="AB45" s="42"/>
      <c r="AC45" s="42"/>
    </row>
    <row r="46" spans="1:29" x14ac:dyDescent="0.25">
      <c r="A46" s="110"/>
      <c r="D46" s="51"/>
      <c r="F46" s="42"/>
      <c r="I46" s="51"/>
      <c r="J46" s="51"/>
      <c r="K46" s="51"/>
      <c r="M46" s="51"/>
      <c r="P46" s="59"/>
      <c r="S46" s="59"/>
      <c r="AB46" s="42"/>
      <c r="AC46" s="42"/>
    </row>
    <row r="47" spans="1:29" x14ac:dyDescent="0.25">
      <c r="A47" s="110"/>
      <c r="D47" s="51"/>
      <c r="F47" s="42"/>
      <c r="I47" s="51"/>
      <c r="J47" s="51"/>
      <c r="K47" s="51"/>
      <c r="M47" s="51"/>
      <c r="P47" s="59"/>
      <c r="S47" s="59"/>
      <c r="AB47" s="42"/>
      <c r="AC47" s="42"/>
    </row>
    <row r="48" spans="1:29" x14ac:dyDescent="0.25">
      <c r="A48" s="110"/>
      <c r="D48" s="51"/>
      <c r="F48" s="42"/>
      <c r="I48" s="51"/>
      <c r="J48" s="51"/>
      <c r="K48" s="51"/>
      <c r="M48" s="51"/>
      <c r="P48" s="59"/>
      <c r="S48" s="59"/>
      <c r="AB48" s="42"/>
      <c r="AC48" s="42"/>
    </row>
    <row r="49" spans="1:29" x14ac:dyDescent="0.25">
      <c r="A49" s="110"/>
      <c r="D49" s="51"/>
      <c r="F49" s="42"/>
      <c r="I49" s="51"/>
      <c r="J49" s="51"/>
      <c r="K49" s="51"/>
      <c r="M49" s="51"/>
      <c r="P49" s="59"/>
      <c r="S49" s="59"/>
      <c r="AB49" s="42"/>
      <c r="AC49" s="42"/>
    </row>
    <row r="50" spans="1:29" x14ac:dyDescent="0.25">
      <c r="A50" s="110"/>
      <c r="D50" s="51"/>
      <c r="F50" s="42"/>
      <c r="I50" s="51"/>
      <c r="J50" s="51"/>
      <c r="K50" s="51"/>
      <c r="M50" s="51"/>
      <c r="P50" s="59"/>
      <c r="S50" s="59"/>
      <c r="AB50" s="42"/>
      <c r="AC50" s="42"/>
    </row>
    <row r="51" spans="1:29" x14ac:dyDescent="0.25">
      <c r="A51" s="110"/>
      <c r="D51" s="51"/>
      <c r="F51" s="42"/>
      <c r="I51" s="51"/>
      <c r="J51" s="51"/>
      <c r="K51" s="51"/>
      <c r="M51" s="51"/>
      <c r="P51" s="59"/>
      <c r="S51" s="59"/>
      <c r="AB51" s="42"/>
      <c r="AC51" s="42"/>
    </row>
    <row r="52" spans="1:29" x14ac:dyDescent="0.25">
      <c r="A52" s="110"/>
      <c r="D52" s="51"/>
      <c r="F52" s="42"/>
      <c r="I52" s="51"/>
      <c r="J52" s="51"/>
      <c r="K52" s="51"/>
      <c r="M52" s="51"/>
      <c r="P52" s="59"/>
      <c r="S52" s="59"/>
      <c r="AB52" s="42"/>
      <c r="AC52" s="42"/>
    </row>
    <row r="53" spans="1:29" x14ac:dyDescent="0.25">
      <c r="A53" s="110"/>
      <c r="D53" s="51"/>
      <c r="F53" s="42"/>
      <c r="I53" s="51"/>
      <c r="J53" s="51"/>
      <c r="K53" s="51"/>
      <c r="M53" s="51"/>
      <c r="P53" s="59"/>
      <c r="S53" s="59"/>
      <c r="AB53" s="42"/>
      <c r="AC53" s="42"/>
    </row>
    <row r="54" spans="1:29" x14ac:dyDescent="0.25">
      <c r="A54" s="110"/>
      <c r="D54" s="51"/>
      <c r="F54" s="42"/>
      <c r="I54" s="51"/>
      <c r="J54" s="51"/>
      <c r="K54" s="51"/>
      <c r="M54" s="51"/>
      <c r="P54" s="59"/>
      <c r="S54" s="59"/>
      <c r="AB54" s="42"/>
      <c r="AC54" s="42"/>
    </row>
    <row r="55" spans="1:29" x14ac:dyDescent="0.25">
      <c r="A55" s="110"/>
      <c r="D55" s="51"/>
      <c r="F55" s="42"/>
      <c r="I55" s="51"/>
      <c r="J55" s="51"/>
      <c r="K55" s="51"/>
      <c r="M55" s="51"/>
      <c r="P55" s="59"/>
      <c r="S55" s="59"/>
      <c r="AB55" s="42"/>
      <c r="AC55" s="42"/>
    </row>
    <row r="56" spans="1:29" x14ac:dyDescent="0.25">
      <c r="A56" s="110"/>
      <c r="D56" s="51"/>
      <c r="F56" s="42"/>
      <c r="I56" s="51"/>
      <c r="J56" s="51"/>
      <c r="K56" s="51"/>
      <c r="M56" s="51"/>
      <c r="P56" s="59"/>
      <c r="S56" s="59"/>
      <c r="AB56" s="42"/>
      <c r="AC56" s="42"/>
    </row>
    <row r="57" spans="1:29" x14ac:dyDescent="0.25">
      <c r="A57" s="110"/>
      <c r="D57" s="51"/>
      <c r="F57" s="42"/>
      <c r="I57" s="51"/>
      <c r="J57" s="51"/>
      <c r="K57" s="51"/>
      <c r="M57" s="51"/>
      <c r="P57" s="59"/>
      <c r="S57" s="59"/>
      <c r="AB57" s="42"/>
      <c r="AC57" s="42"/>
    </row>
    <row r="58" spans="1:29" x14ac:dyDescent="0.25">
      <c r="A58" s="110"/>
      <c r="D58" s="51"/>
      <c r="F58" s="42"/>
      <c r="I58" s="51"/>
      <c r="J58" s="51"/>
      <c r="K58" s="51"/>
      <c r="M58" s="51"/>
      <c r="P58" s="59"/>
      <c r="S58" s="59"/>
      <c r="AB58" s="42"/>
      <c r="AC58" s="42"/>
    </row>
    <row r="59" spans="1:29" x14ac:dyDescent="0.25">
      <c r="A59" s="110"/>
      <c r="D59" s="51"/>
      <c r="F59" s="42"/>
      <c r="I59" s="51"/>
      <c r="J59" s="51"/>
      <c r="K59" s="51"/>
      <c r="M59" s="51"/>
      <c r="P59" s="59"/>
      <c r="S59" s="59"/>
      <c r="AB59" s="42"/>
      <c r="AC59" s="42"/>
    </row>
    <row r="60" spans="1:29" x14ac:dyDescent="0.25">
      <c r="A60" s="110"/>
      <c r="D60" s="51"/>
      <c r="F60" s="42"/>
      <c r="I60" s="51"/>
      <c r="J60" s="51"/>
      <c r="K60" s="51"/>
      <c r="M60" s="51"/>
      <c r="P60" s="59"/>
      <c r="S60" s="59"/>
      <c r="AB60" s="42"/>
      <c r="AC60" s="42"/>
    </row>
    <row r="61" spans="1:29" x14ac:dyDescent="0.25">
      <c r="A61" s="110"/>
      <c r="D61" s="51"/>
      <c r="F61" s="42"/>
      <c r="I61" s="51"/>
      <c r="J61" s="51"/>
      <c r="K61" s="51"/>
      <c r="M61" s="51"/>
      <c r="P61" s="59"/>
      <c r="S61" s="59"/>
      <c r="AB61" s="42"/>
      <c r="AC61" s="42"/>
    </row>
    <row r="62" spans="1:29" x14ac:dyDescent="0.25">
      <c r="A62" s="110"/>
      <c r="D62" s="51"/>
      <c r="F62" s="42"/>
      <c r="I62" s="51"/>
      <c r="J62" s="51"/>
      <c r="K62" s="51"/>
      <c r="M62" s="51"/>
      <c r="P62" s="59"/>
      <c r="S62" s="59"/>
      <c r="AB62" s="42"/>
      <c r="AC62" s="42"/>
    </row>
    <row r="63" spans="1:29" x14ac:dyDescent="0.25">
      <c r="A63" s="110"/>
      <c r="D63" s="51"/>
      <c r="F63" s="42"/>
      <c r="I63" s="51"/>
      <c r="J63" s="51"/>
      <c r="K63" s="51"/>
      <c r="M63" s="51"/>
      <c r="P63" s="59"/>
      <c r="S63" s="59"/>
      <c r="AB63" s="42"/>
      <c r="AC63" s="42"/>
    </row>
    <row r="64" spans="1:29" x14ac:dyDescent="0.25">
      <c r="A64" s="110"/>
      <c r="D64" s="51"/>
      <c r="F64" s="42"/>
      <c r="I64" s="51"/>
      <c r="J64" s="51"/>
      <c r="K64" s="51"/>
      <c r="M64" s="51"/>
      <c r="P64" s="59"/>
      <c r="S64" s="59"/>
      <c r="AB64" s="42"/>
      <c r="AC64" s="42"/>
    </row>
    <row r="65" spans="1:29" x14ac:dyDescent="0.25">
      <c r="A65" s="110"/>
      <c r="D65" s="51"/>
      <c r="F65" s="42"/>
      <c r="I65" s="51"/>
      <c r="J65" s="51"/>
      <c r="K65" s="51"/>
      <c r="M65" s="51"/>
      <c r="P65" s="59"/>
      <c r="S65" s="59"/>
      <c r="AB65" s="42"/>
      <c r="AC65" s="42"/>
    </row>
    <row r="66" spans="1:29" x14ac:dyDescent="0.25">
      <c r="A66" s="110"/>
      <c r="D66" s="51"/>
      <c r="F66" s="42"/>
      <c r="I66" s="51"/>
      <c r="J66" s="51"/>
      <c r="K66" s="51"/>
      <c r="M66" s="51"/>
      <c r="P66" s="59"/>
      <c r="S66" s="59"/>
      <c r="AB66" s="42"/>
      <c r="AC66" s="42"/>
    </row>
    <row r="67" spans="1:29" x14ac:dyDescent="0.25">
      <c r="A67" s="110"/>
      <c r="D67" s="51"/>
      <c r="F67" s="42"/>
      <c r="I67" s="51"/>
      <c r="J67" s="51"/>
      <c r="K67" s="51"/>
      <c r="M67" s="51"/>
      <c r="P67" s="59"/>
      <c r="S67" s="59"/>
      <c r="AB67" s="42"/>
      <c r="AC67" s="42"/>
    </row>
    <row r="68" spans="1:29" x14ac:dyDescent="0.25">
      <c r="A68" s="110"/>
      <c r="D68" s="51"/>
      <c r="F68" s="42"/>
      <c r="I68" s="51"/>
      <c r="J68" s="51"/>
      <c r="K68" s="51"/>
      <c r="M68" s="51"/>
      <c r="P68" s="59"/>
      <c r="S68" s="59"/>
      <c r="AB68" s="42"/>
      <c r="AC68" s="42"/>
    </row>
    <row r="69" spans="1:29" x14ac:dyDescent="0.25">
      <c r="A69" s="110"/>
      <c r="D69" s="51"/>
      <c r="F69" s="42"/>
      <c r="I69" s="51"/>
      <c r="J69" s="51"/>
      <c r="K69" s="51"/>
      <c r="M69" s="51"/>
      <c r="P69" s="59"/>
      <c r="S69" s="59"/>
      <c r="AB69" s="42"/>
      <c r="AC69" s="42"/>
    </row>
    <row r="70" spans="1:29" x14ac:dyDescent="0.25">
      <c r="A70" s="110"/>
      <c r="D70" s="51"/>
      <c r="F70" s="42"/>
      <c r="I70" s="51"/>
      <c r="J70" s="51"/>
      <c r="K70" s="51"/>
      <c r="M70" s="51"/>
      <c r="P70" s="59"/>
      <c r="S70" s="59"/>
      <c r="AB70" s="42"/>
      <c r="AC70" s="42"/>
    </row>
    <row r="71" spans="1:29" x14ac:dyDescent="0.25">
      <c r="A71" s="110"/>
      <c r="D71" s="51"/>
      <c r="F71" s="42"/>
      <c r="I71" s="51"/>
      <c r="J71" s="51"/>
      <c r="K71" s="51"/>
      <c r="M71" s="51"/>
      <c r="P71" s="59"/>
      <c r="S71" s="59"/>
      <c r="AB71" s="42"/>
      <c r="AC71" s="42"/>
    </row>
    <row r="72" spans="1:29" x14ac:dyDescent="0.25">
      <c r="A72" s="110"/>
      <c r="D72" s="51"/>
      <c r="F72" s="42"/>
      <c r="I72" s="51"/>
      <c r="J72" s="51"/>
      <c r="K72" s="51"/>
      <c r="M72" s="51"/>
      <c r="P72" s="59"/>
      <c r="S72" s="59"/>
      <c r="AB72" s="42"/>
      <c r="AC72" s="42"/>
    </row>
    <row r="73" spans="1:29" x14ac:dyDescent="0.25">
      <c r="A73" s="110"/>
      <c r="D73" s="51"/>
      <c r="F73" s="42"/>
      <c r="I73" s="51"/>
      <c r="J73" s="51"/>
      <c r="K73" s="51"/>
      <c r="M73" s="51"/>
      <c r="P73" s="59"/>
      <c r="S73" s="59"/>
      <c r="AB73" s="42"/>
      <c r="AC73" s="42"/>
    </row>
    <row r="74" spans="1:29" x14ac:dyDescent="0.25">
      <c r="A74" s="110"/>
      <c r="D74" s="51"/>
      <c r="F74" s="42"/>
      <c r="I74" s="51"/>
      <c r="J74" s="51"/>
      <c r="K74" s="51"/>
      <c r="M74" s="51"/>
      <c r="P74" s="59"/>
      <c r="S74" s="59"/>
      <c r="AB74" s="42"/>
      <c r="AC74" s="42"/>
    </row>
    <row r="75" spans="1:29" x14ac:dyDescent="0.25">
      <c r="A75" s="110"/>
      <c r="D75" s="51"/>
      <c r="F75" s="42"/>
      <c r="I75" s="51"/>
      <c r="J75" s="51"/>
      <c r="K75" s="51"/>
      <c r="M75" s="51"/>
      <c r="P75" s="59"/>
      <c r="S75" s="59"/>
      <c r="AB75" s="42"/>
      <c r="AC75" s="42"/>
    </row>
    <row r="76" spans="1:29" x14ac:dyDescent="0.25">
      <c r="A76" s="110"/>
      <c r="D76" s="51"/>
      <c r="F76" s="42"/>
      <c r="I76" s="51"/>
      <c r="J76" s="51"/>
      <c r="K76" s="51"/>
      <c r="M76" s="51"/>
      <c r="P76" s="59"/>
      <c r="S76" s="59"/>
      <c r="AB76" s="42"/>
      <c r="AC76" s="42"/>
    </row>
    <row r="77" spans="1:29" x14ac:dyDescent="0.25">
      <c r="A77" s="110"/>
      <c r="D77" s="51"/>
      <c r="F77" s="42"/>
      <c r="I77" s="51"/>
      <c r="J77" s="51"/>
      <c r="K77" s="51"/>
      <c r="M77" s="51"/>
      <c r="P77" s="59"/>
      <c r="S77" s="59"/>
      <c r="AB77" s="42"/>
      <c r="AC77" s="42"/>
    </row>
    <row r="78" spans="1:29" x14ac:dyDescent="0.25">
      <c r="A78" s="110"/>
      <c r="D78" s="51"/>
      <c r="F78" s="42"/>
      <c r="I78" s="51"/>
      <c r="J78" s="51"/>
      <c r="K78" s="51"/>
      <c r="M78" s="51"/>
      <c r="P78" s="59"/>
      <c r="S78" s="59"/>
      <c r="AB78" s="42"/>
      <c r="AC78" s="42"/>
    </row>
    <row r="79" spans="1:29" x14ac:dyDescent="0.25">
      <c r="A79" s="110"/>
      <c r="D79" s="51"/>
      <c r="F79" s="42"/>
      <c r="I79" s="51"/>
      <c r="J79" s="51"/>
      <c r="K79" s="51"/>
      <c r="M79" s="51"/>
      <c r="P79" s="59"/>
      <c r="S79" s="59"/>
      <c r="AB79" s="42"/>
      <c r="AC79" s="42"/>
    </row>
    <row r="80" spans="1:29" x14ac:dyDescent="0.25">
      <c r="A80" s="110"/>
      <c r="D80" s="51"/>
      <c r="F80" s="42"/>
      <c r="I80" s="51"/>
      <c r="J80" s="51"/>
      <c r="K80" s="51"/>
      <c r="M80" s="51"/>
      <c r="P80" s="59"/>
      <c r="S80" s="59"/>
      <c r="AB80" s="42"/>
      <c r="AC80" s="42"/>
    </row>
    <row r="81" spans="1:29" x14ac:dyDescent="0.25">
      <c r="A81" s="110"/>
      <c r="D81" s="51"/>
      <c r="F81" s="42"/>
      <c r="I81" s="51"/>
      <c r="J81" s="51"/>
      <c r="K81" s="51"/>
      <c r="M81" s="51"/>
      <c r="P81" s="59"/>
      <c r="S81" s="59"/>
      <c r="AB81" s="42"/>
      <c r="AC81" s="42"/>
    </row>
    <row r="82" spans="1:29" x14ac:dyDescent="0.25">
      <c r="A82" s="110"/>
      <c r="D82" s="51"/>
      <c r="F82" s="42"/>
      <c r="I82" s="51"/>
      <c r="J82" s="51"/>
      <c r="K82" s="51"/>
      <c r="M82" s="51"/>
      <c r="P82" s="59"/>
      <c r="S82" s="59"/>
      <c r="AB82" s="42"/>
      <c r="AC82" s="42"/>
    </row>
    <row r="83" spans="1:29" x14ac:dyDescent="0.25">
      <c r="A83" s="110"/>
      <c r="D83" s="51"/>
      <c r="F83" s="42"/>
      <c r="I83" s="51"/>
      <c r="J83" s="51"/>
      <c r="K83" s="51"/>
      <c r="M83" s="51"/>
      <c r="P83" s="59"/>
      <c r="S83" s="59"/>
      <c r="AB83" s="42"/>
      <c r="AC83" s="42"/>
    </row>
    <row r="84" spans="1:29" x14ac:dyDescent="0.25">
      <c r="A84" s="110"/>
      <c r="D84" s="51"/>
      <c r="F84" s="42"/>
      <c r="I84" s="51"/>
      <c r="J84" s="51"/>
      <c r="K84" s="51"/>
      <c r="M84" s="51"/>
      <c r="P84" s="59"/>
      <c r="S84" s="59"/>
      <c r="AB84" s="42"/>
      <c r="AC84" s="42"/>
    </row>
    <row r="85" spans="1:29" x14ac:dyDescent="0.25">
      <c r="A85" s="110"/>
      <c r="D85" s="51"/>
      <c r="F85" s="42"/>
      <c r="I85" s="51"/>
      <c r="J85" s="51"/>
      <c r="K85" s="51"/>
      <c r="M85" s="51"/>
      <c r="P85" s="59"/>
      <c r="S85" s="59"/>
      <c r="AB85" s="42"/>
      <c r="AC85" s="42"/>
    </row>
    <row r="86" spans="1:29" x14ac:dyDescent="0.25">
      <c r="A86" s="110"/>
      <c r="D86" s="51"/>
      <c r="F86" s="42"/>
      <c r="I86" s="51"/>
      <c r="J86" s="51"/>
      <c r="K86" s="51"/>
      <c r="M86" s="51"/>
      <c r="P86" s="59"/>
      <c r="S86" s="59"/>
      <c r="AB86" s="42"/>
      <c r="AC86" s="42"/>
    </row>
    <row r="87" spans="1:29" x14ac:dyDescent="0.25">
      <c r="A87" s="110"/>
      <c r="D87" s="51"/>
      <c r="F87" s="42"/>
      <c r="I87" s="51"/>
      <c r="J87" s="51"/>
      <c r="K87" s="51"/>
      <c r="M87" s="51"/>
      <c r="P87" s="59"/>
      <c r="S87" s="59"/>
      <c r="AB87" s="42"/>
      <c r="AC87" s="42"/>
    </row>
    <row r="88" spans="1:29" x14ac:dyDescent="0.25">
      <c r="A88" s="110"/>
      <c r="D88" s="51"/>
      <c r="F88" s="42"/>
      <c r="I88" s="51"/>
      <c r="J88" s="51"/>
      <c r="K88" s="51"/>
      <c r="M88" s="51"/>
      <c r="P88" s="59"/>
      <c r="S88" s="59"/>
      <c r="AB88" s="42"/>
      <c r="AC88" s="42"/>
    </row>
    <row r="89" spans="1:29" x14ac:dyDescent="0.25">
      <c r="A89" s="110"/>
      <c r="D89" s="51"/>
      <c r="F89" s="42"/>
      <c r="I89" s="51"/>
      <c r="J89" s="51"/>
      <c r="K89" s="51"/>
      <c r="M89" s="51"/>
      <c r="P89" s="59"/>
      <c r="S89" s="59"/>
      <c r="AB89" s="42"/>
      <c r="AC89" s="42"/>
    </row>
    <row r="90" spans="1:29" x14ac:dyDescent="0.25">
      <c r="A90" s="110"/>
      <c r="D90" s="51"/>
      <c r="F90" s="42"/>
      <c r="I90" s="51"/>
      <c r="J90" s="51"/>
      <c r="K90" s="51"/>
      <c r="M90" s="51"/>
      <c r="P90" s="59"/>
      <c r="S90" s="59"/>
      <c r="AB90" s="42"/>
      <c r="AC90" s="42"/>
    </row>
    <row r="91" spans="1:29" x14ac:dyDescent="0.25">
      <c r="A91" s="110"/>
      <c r="D91" s="51"/>
      <c r="F91" s="42"/>
      <c r="I91" s="51"/>
      <c r="J91" s="51"/>
      <c r="K91" s="51"/>
      <c r="M91" s="51"/>
      <c r="P91" s="59"/>
      <c r="S91" s="59"/>
      <c r="AB91" s="42"/>
      <c r="AC91" s="42"/>
    </row>
    <row r="92" spans="1:29" x14ac:dyDescent="0.25">
      <c r="A92" s="110"/>
      <c r="D92" s="51"/>
      <c r="F92" s="42"/>
      <c r="I92" s="51"/>
      <c r="J92" s="51"/>
      <c r="K92" s="51"/>
      <c r="M92" s="51"/>
      <c r="P92" s="59"/>
      <c r="S92" s="59"/>
      <c r="AB92" s="42"/>
      <c r="AC92" s="42"/>
    </row>
    <row r="93" spans="1:29" x14ac:dyDescent="0.25">
      <c r="D93" s="51"/>
      <c r="F93" s="42"/>
      <c r="I93" s="51"/>
      <c r="J93" s="51"/>
      <c r="K93" s="51"/>
      <c r="M93" s="51"/>
      <c r="P93" s="59"/>
      <c r="S93" s="59"/>
      <c r="AB93" s="42"/>
      <c r="AC93" s="42"/>
    </row>
    <row r="94" spans="1:29" x14ac:dyDescent="0.25">
      <c r="D94" s="51"/>
      <c r="F94" s="42"/>
      <c r="I94" s="51"/>
      <c r="J94" s="51"/>
      <c r="K94" s="51"/>
      <c r="M94" s="51"/>
      <c r="P94" s="59"/>
      <c r="S94" s="59"/>
      <c r="AB94" s="42"/>
      <c r="AC94" s="42"/>
    </row>
    <row r="95" spans="1:29" x14ac:dyDescent="0.25">
      <c r="D95" s="51"/>
      <c r="F95" s="42"/>
      <c r="I95" s="51"/>
      <c r="J95" s="51"/>
      <c r="K95" s="51"/>
      <c r="M95" s="51"/>
      <c r="P95" s="59"/>
      <c r="S95" s="59"/>
      <c r="AB95" s="42"/>
      <c r="AC95" s="42"/>
    </row>
    <row r="96" spans="1:29" x14ac:dyDescent="0.25">
      <c r="D96" s="51"/>
      <c r="F96" s="42"/>
      <c r="I96" s="51"/>
      <c r="J96" s="51"/>
      <c r="K96" s="51"/>
      <c r="M96" s="51"/>
      <c r="P96" s="59"/>
      <c r="S96" s="59"/>
      <c r="AB96" s="42"/>
      <c r="AC96" s="42"/>
    </row>
    <row r="97" spans="1:29" x14ac:dyDescent="0.25">
      <c r="D97" s="51"/>
      <c r="F97" s="42"/>
      <c r="I97" s="51"/>
      <c r="J97" s="51"/>
      <c r="K97" s="51"/>
      <c r="M97" s="51"/>
      <c r="P97" s="59"/>
      <c r="S97" s="59"/>
      <c r="AB97" s="42"/>
      <c r="AC97" s="42"/>
    </row>
    <row r="98" spans="1:29" x14ac:dyDescent="0.25">
      <c r="D98" s="51"/>
      <c r="F98" s="42"/>
      <c r="I98" s="51"/>
      <c r="J98" s="51"/>
      <c r="K98" s="51"/>
      <c r="M98" s="51"/>
      <c r="P98" s="59"/>
      <c r="S98" s="59"/>
      <c r="AB98" s="42"/>
      <c r="AC98" s="42"/>
    </row>
    <row r="99" spans="1:29" x14ac:dyDescent="0.25">
      <c r="D99" s="51"/>
      <c r="F99" s="42"/>
      <c r="I99" s="51"/>
      <c r="J99" s="51"/>
      <c r="K99" s="51"/>
      <c r="M99" s="51"/>
      <c r="P99" s="59"/>
      <c r="S99" s="59"/>
      <c r="AB99" s="42"/>
      <c r="AC99" s="42"/>
    </row>
    <row r="100" spans="1:29" x14ac:dyDescent="0.25">
      <c r="D100" s="51"/>
      <c r="F100" s="42"/>
      <c r="I100" s="51"/>
      <c r="J100" s="51"/>
      <c r="K100" s="51"/>
      <c r="M100" s="51"/>
      <c r="P100" s="59"/>
      <c r="S100" s="59"/>
      <c r="AB100" s="42"/>
      <c r="AC100" s="42"/>
    </row>
    <row r="101" spans="1:29" x14ac:dyDescent="0.25">
      <c r="F101" s="42"/>
      <c r="M101" s="51"/>
      <c r="P101" s="59"/>
      <c r="S101" s="59"/>
      <c r="AB101" s="42"/>
      <c r="AC101" s="42"/>
    </row>
    <row r="102" spans="1:29" x14ac:dyDescent="0.25">
      <c r="D102" s="51"/>
      <c r="F102" s="42"/>
      <c r="I102" s="51"/>
      <c r="J102" s="51"/>
      <c r="K102" s="51"/>
      <c r="M102" s="51"/>
      <c r="P102" s="59"/>
      <c r="S102" s="59"/>
      <c r="AB102" s="42"/>
      <c r="AC102" s="42"/>
    </row>
    <row r="103" spans="1:29" x14ac:dyDescent="0.25">
      <c r="C103" s="111"/>
      <c r="D103" s="51"/>
      <c r="F103" s="42"/>
      <c r="I103" s="51"/>
      <c r="J103" s="51"/>
      <c r="K103" s="51"/>
      <c r="M103" s="51"/>
      <c r="P103" s="59"/>
      <c r="S103" s="59"/>
      <c r="AB103" s="42"/>
      <c r="AC103" s="42"/>
    </row>
    <row r="104" spans="1:29" x14ac:dyDescent="0.25">
      <c r="D104" s="51"/>
      <c r="F104" s="42"/>
      <c r="I104" s="51"/>
      <c r="J104" s="51"/>
      <c r="K104" s="51"/>
      <c r="M104" s="51"/>
      <c r="P104" s="59"/>
      <c r="S104" s="59"/>
      <c r="AB104" s="42"/>
      <c r="AC104" s="42"/>
    </row>
    <row r="105" spans="1:29" x14ac:dyDescent="0.25">
      <c r="D105" s="51"/>
      <c r="F105" s="42"/>
      <c r="I105" s="51"/>
      <c r="J105" s="51"/>
      <c r="K105" s="51"/>
      <c r="M105" s="51"/>
      <c r="P105" s="59"/>
      <c r="S105" s="59"/>
      <c r="AB105" s="42"/>
      <c r="AC105" s="42"/>
    </row>
    <row r="106" spans="1:29" x14ac:dyDescent="0.25">
      <c r="D106" s="51"/>
      <c r="F106" s="42"/>
      <c r="I106" s="51"/>
      <c r="J106" s="51"/>
      <c r="K106" s="51"/>
      <c r="M106" s="51"/>
      <c r="P106" s="59"/>
      <c r="S106" s="59"/>
      <c r="AB106" s="42"/>
      <c r="AC106" s="42"/>
    </row>
    <row r="107" spans="1:29" x14ac:dyDescent="0.25">
      <c r="D107" s="51"/>
      <c r="F107" s="42"/>
      <c r="I107" s="51"/>
      <c r="J107" s="51"/>
      <c r="K107" s="51"/>
      <c r="M107" s="51"/>
      <c r="P107" s="59"/>
      <c r="S107" s="59"/>
      <c r="AB107" s="42"/>
      <c r="AC107" s="42"/>
    </row>
    <row r="108" spans="1:29" x14ac:dyDescent="0.25">
      <c r="D108" s="51"/>
      <c r="F108" s="42"/>
      <c r="I108" s="51"/>
      <c r="J108" s="51"/>
      <c r="K108" s="51"/>
      <c r="M108" s="51"/>
      <c r="P108" s="59"/>
      <c r="S108" s="59"/>
      <c r="AB108" s="42"/>
      <c r="AC108" s="42"/>
    </row>
    <row r="109" spans="1:29" x14ac:dyDescent="0.25">
      <c r="D109" s="51"/>
      <c r="F109" s="42"/>
      <c r="I109" s="51"/>
      <c r="J109" s="51"/>
      <c r="K109" s="51"/>
      <c r="M109" s="51"/>
      <c r="P109" s="59"/>
      <c r="S109" s="59"/>
      <c r="AB109" s="42"/>
      <c r="AC109" s="42"/>
    </row>
    <row r="110" spans="1:29" x14ac:dyDescent="0.25">
      <c r="C110" s="111"/>
      <c r="D110" s="51"/>
      <c r="F110" s="42"/>
      <c r="I110" s="51"/>
      <c r="J110" s="51"/>
      <c r="K110" s="51"/>
      <c r="M110" s="51"/>
      <c r="P110" s="59"/>
      <c r="S110" s="59"/>
      <c r="AB110" s="42"/>
      <c r="AC110" s="42"/>
    </row>
    <row r="111" spans="1:29" x14ac:dyDescent="0.25">
      <c r="D111" s="51"/>
      <c r="F111" s="42"/>
      <c r="M111" s="51"/>
      <c r="P111" s="59"/>
      <c r="S111" s="59"/>
      <c r="AB111" s="42"/>
      <c r="AC111" s="42"/>
    </row>
    <row r="112" spans="1:29" x14ac:dyDescent="0.25">
      <c r="D112" s="51"/>
      <c r="F112" s="42"/>
      <c r="M112" s="51"/>
      <c r="P112" s="59"/>
      <c r="S112" s="59"/>
      <c r="AB112" s="42"/>
      <c r="AC112" s="42"/>
    </row>
    <row r="113" spans="1:29" x14ac:dyDescent="0.25">
      <c r="D113" s="51"/>
      <c r="F113" s="42"/>
      <c r="I113" s="51"/>
      <c r="J113" s="51"/>
      <c r="K113" s="51"/>
      <c r="M113" s="51"/>
      <c r="P113" s="59"/>
      <c r="S113" s="59"/>
      <c r="AB113" s="42"/>
      <c r="AC113" s="42"/>
    </row>
    <row r="114" spans="1:29" x14ac:dyDescent="0.25">
      <c r="F114" s="42"/>
      <c r="M114" s="51"/>
      <c r="P114" s="59"/>
      <c r="S114" s="59"/>
      <c r="AB114" s="42"/>
      <c r="AC114" s="42"/>
    </row>
    <row r="115" spans="1:29" x14ac:dyDescent="0.25">
      <c r="D115" s="51"/>
      <c r="F115" s="42"/>
      <c r="I115" s="51"/>
      <c r="J115" s="51"/>
      <c r="K115" s="51"/>
      <c r="M115" s="51"/>
      <c r="P115" s="59"/>
      <c r="S115" s="59"/>
      <c r="AB115" s="42"/>
      <c r="AC115" s="42"/>
    </row>
    <row r="116" spans="1:29" x14ac:dyDescent="0.25">
      <c r="D116" s="51"/>
      <c r="F116" s="42"/>
      <c r="I116" s="51"/>
      <c r="J116" s="51"/>
      <c r="K116" s="51"/>
      <c r="M116" s="51"/>
      <c r="P116" s="59"/>
      <c r="S116" s="59"/>
      <c r="AB116" s="42"/>
      <c r="AC116" s="42"/>
    </row>
    <row r="117" spans="1:29" x14ac:dyDescent="0.25">
      <c r="D117" s="51"/>
      <c r="F117" s="42"/>
      <c r="I117" s="51"/>
      <c r="J117" s="51"/>
      <c r="K117" s="51"/>
      <c r="M117" s="51"/>
      <c r="P117" s="59"/>
      <c r="S117" s="59"/>
      <c r="AB117" s="42"/>
      <c r="AC117" s="42"/>
    </row>
    <row r="118" spans="1:29" x14ac:dyDescent="0.25">
      <c r="D118" s="51"/>
      <c r="F118" s="42"/>
      <c r="I118" s="51"/>
      <c r="J118" s="51"/>
      <c r="K118" s="51"/>
      <c r="M118" s="51"/>
      <c r="P118" s="59"/>
      <c r="S118" s="59"/>
      <c r="AB118" s="42"/>
      <c r="AC118" s="42"/>
    </row>
    <row r="119" spans="1:29" x14ac:dyDescent="0.25">
      <c r="D119" s="51"/>
      <c r="F119" s="42"/>
      <c r="M119" s="51"/>
      <c r="P119" s="59"/>
      <c r="S119" s="59"/>
      <c r="AB119" s="42"/>
      <c r="AC119" s="42"/>
    </row>
    <row r="120" spans="1:29" x14ac:dyDescent="0.25">
      <c r="D120" s="51"/>
      <c r="F120" s="42"/>
      <c r="M120" s="51"/>
      <c r="P120" s="59"/>
      <c r="S120" s="59"/>
      <c r="AB120" s="42"/>
      <c r="AC120" s="42"/>
    </row>
    <row r="121" spans="1:29" x14ac:dyDescent="0.25">
      <c r="D121" s="51"/>
      <c r="F121" s="42"/>
      <c r="M121" s="51"/>
      <c r="P121" s="59"/>
      <c r="S121" s="59"/>
      <c r="AB121" s="42"/>
      <c r="AC121" s="42"/>
    </row>
    <row r="122" spans="1:29" x14ac:dyDescent="0.25">
      <c r="D122" s="51"/>
      <c r="F122" s="42"/>
      <c r="I122" s="51"/>
      <c r="J122" s="51"/>
      <c r="K122" s="51"/>
      <c r="M122" s="51"/>
      <c r="P122" s="59"/>
      <c r="S122" s="59"/>
      <c r="AB122" s="42"/>
      <c r="AC122" s="42"/>
    </row>
    <row r="123" spans="1:29" x14ac:dyDescent="0.25">
      <c r="D123" s="51"/>
      <c r="F123" s="42"/>
      <c r="I123" s="51"/>
      <c r="J123" s="51"/>
      <c r="K123" s="51"/>
      <c r="M123" s="51"/>
      <c r="P123" s="59"/>
      <c r="S123" s="59"/>
      <c r="AB123" s="42"/>
      <c r="AC123" s="42"/>
    </row>
    <row r="124" spans="1:29" x14ac:dyDescent="0.25">
      <c r="F124" s="42"/>
      <c r="M124" s="51"/>
      <c r="P124" s="59"/>
      <c r="S124" s="59"/>
      <c r="AB124" s="42"/>
      <c r="AC124" s="42"/>
    </row>
    <row r="125" spans="1:29" x14ac:dyDescent="0.25">
      <c r="D125" s="51"/>
      <c r="F125" s="42"/>
      <c r="I125" s="51"/>
      <c r="J125" s="51"/>
      <c r="K125" s="51"/>
      <c r="M125" s="51"/>
      <c r="P125" s="59"/>
      <c r="S125" s="59"/>
      <c r="AB125" s="42"/>
      <c r="AC125" s="42"/>
    </row>
    <row r="126" spans="1:29" x14ac:dyDescent="0.25">
      <c r="F126" s="42"/>
      <c r="M126" s="51"/>
      <c r="P126" s="59"/>
      <c r="S126" s="59"/>
      <c r="AB126" s="42"/>
      <c r="AC126" s="42"/>
    </row>
    <row r="127" spans="1:29" x14ac:dyDescent="0.25">
      <c r="D127" s="51"/>
      <c r="F127" s="42"/>
      <c r="I127" s="51"/>
      <c r="J127" s="51"/>
      <c r="K127" s="51"/>
      <c r="M127" s="51"/>
      <c r="P127" s="59"/>
      <c r="S127" s="59"/>
      <c r="AB127" s="42"/>
      <c r="AC127" s="42"/>
    </row>
    <row r="128" spans="1:29" x14ac:dyDescent="0.25">
      <c r="D128" s="51"/>
      <c r="F128" s="42"/>
      <c r="I128" s="51"/>
      <c r="J128" s="51"/>
      <c r="K128" s="51"/>
      <c r="M128" s="51"/>
      <c r="P128" s="59"/>
      <c r="S128" s="59"/>
      <c r="AB128" s="42"/>
      <c r="AC128" s="42"/>
    </row>
    <row r="129" spans="4:29" x14ac:dyDescent="0.25">
      <c r="D129" s="51"/>
      <c r="F129" s="42"/>
      <c r="M129" s="51"/>
      <c r="P129" s="59"/>
      <c r="S129" s="59"/>
      <c r="AB129" s="42"/>
      <c r="AC129" s="42"/>
    </row>
    <row r="130" spans="4:29" x14ac:dyDescent="0.25">
      <c r="D130" s="51"/>
      <c r="F130" s="42"/>
      <c r="M130" s="51"/>
      <c r="P130" s="59"/>
      <c r="S130" s="59"/>
      <c r="AB130" s="42"/>
      <c r="AC130" s="42"/>
    </row>
    <row r="131" spans="4:29" x14ac:dyDescent="0.25">
      <c r="D131" s="51"/>
      <c r="F131" s="42"/>
      <c r="I131" s="51"/>
      <c r="J131" s="51"/>
      <c r="K131" s="51"/>
      <c r="M131" s="51"/>
      <c r="P131" s="59"/>
      <c r="S131" s="59"/>
      <c r="AB131" s="42"/>
      <c r="AC131" s="42"/>
    </row>
    <row r="132" spans="4:29" x14ac:dyDescent="0.25">
      <c r="D132" s="51"/>
      <c r="F132" s="42"/>
      <c r="M132" s="51"/>
      <c r="P132" s="59"/>
      <c r="S132" s="59"/>
      <c r="AB132" s="42"/>
      <c r="AC132" s="42"/>
    </row>
    <row r="133" spans="4:29" x14ac:dyDescent="0.25">
      <c r="D133" s="51"/>
      <c r="F133" s="42"/>
      <c r="I133" s="51"/>
      <c r="J133" s="51"/>
      <c r="K133" s="51"/>
      <c r="M133" s="51"/>
      <c r="P133" s="59"/>
      <c r="S133" s="59"/>
      <c r="AB133" s="42"/>
      <c r="AC133" s="42"/>
    </row>
    <row r="134" spans="4:29" x14ac:dyDescent="0.25">
      <c r="D134" s="51"/>
      <c r="F134" s="42"/>
      <c r="I134" s="51"/>
      <c r="J134" s="51"/>
      <c r="K134" s="51"/>
      <c r="M134" s="51"/>
      <c r="P134" s="59"/>
      <c r="S134" s="59"/>
      <c r="AB134" s="42"/>
      <c r="AC134" s="42"/>
    </row>
    <row r="135" spans="4:29" x14ac:dyDescent="0.25">
      <c r="D135" s="51"/>
      <c r="F135" s="42"/>
      <c r="I135" s="51"/>
      <c r="J135" s="51"/>
      <c r="K135" s="51"/>
      <c r="M135" s="51"/>
      <c r="P135" s="59"/>
      <c r="S135" s="59"/>
      <c r="AB135" s="42"/>
      <c r="AC135" s="42"/>
    </row>
    <row r="136" spans="4:29" x14ac:dyDescent="0.25">
      <c r="F136" s="42"/>
      <c r="M136" s="51"/>
      <c r="P136" s="59"/>
      <c r="S136" s="59"/>
      <c r="AB136" s="42"/>
      <c r="AC136" s="42"/>
    </row>
    <row r="137" spans="4:29" x14ac:dyDescent="0.25">
      <c r="D137" s="51"/>
      <c r="F137" s="42"/>
      <c r="I137" s="51"/>
      <c r="J137" s="51"/>
      <c r="K137" s="51"/>
      <c r="M137" s="51"/>
      <c r="P137" s="59"/>
      <c r="S137" s="59"/>
      <c r="AB137" s="42"/>
      <c r="AC137" s="42"/>
    </row>
    <row r="138" spans="4:29" x14ac:dyDescent="0.25">
      <c r="F138" s="42"/>
      <c r="M138" s="51"/>
      <c r="P138" s="59"/>
      <c r="S138" s="59"/>
      <c r="AB138" s="42"/>
      <c r="AC138" s="42"/>
    </row>
    <row r="139" spans="4:29" x14ac:dyDescent="0.25">
      <c r="F139" s="42"/>
      <c r="M139" s="51"/>
      <c r="P139" s="59"/>
      <c r="S139" s="59"/>
      <c r="AB139" s="42"/>
      <c r="AC139" s="42"/>
    </row>
    <row r="140" spans="4:29" x14ac:dyDescent="0.25">
      <c r="D140" s="51"/>
      <c r="F140" s="42"/>
      <c r="I140" s="51"/>
      <c r="J140" s="51"/>
      <c r="K140" s="51"/>
      <c r="M140" s="51"/>
      <c r="P140" s="59"/>
      <c r="S140" s="59"/>
      <c r="AB140" s="42"/>
      <c r="AC140" s="42"/>
    </row>
    <row r="141" spans="4:29" x14ac:dyDescent="0.25">
      <c r="D141" s="51"/>
      <c r="F141" s="42"/>
      <c r="I141" s="51"/>
      <c r="J141" s="51"/>
      <c r="K141" s="51"/>
      <c r="M141" s="51"/>
      <c r="P141" s="59"/>
      <c r="S141" s="59"/>
      <c r="AB141" s="42"/>
      <c r="AC141" s="42"/>
    </row>
    <row r="142" spans="4:29" x14ac:dyDescent="0.25">
      <c r="D142" s="51"/>
      <c r="F142" s="42"/>
      <c r="I142" s="51"/>
      <c r="J142" s="51"/>
      <c r="K142" s="51"/>
      <c r="M142" s="51"/>
      <c r="P142" s="59"/>
      <c r="S142" s="59"/>
      <c r="AB142" s="42"/>
      <c r="AC142" s="42"/>
    </row>
    <row r="143" spans="4:29" x14ac:dyDescent="0.25">
      <c r="D143" s="51"/>
      <c r="F143" s="42"/>
      <c r="M143" s="51"/>
      <c r="P143" s="59"/>
      <c r="S143" s="59"/>
      <c r="AB143" s="42"/>
      <c r="AC143" s="42"/>
    </row>
    <row r="144" spans="4:29" x14ac:dyDescent="0.25">
      <c r="D144" s="51"/>
      <c r="F144" s="42"/>
      <c r="M144" s="51"/>
      <c r="P144" s="59"/>
      <c r="S144" s="59"/>
      <c r="AB144" s="42"/>
      <c r="AC144" s="42"/>
    </row>
    <row r="145" spans="4:29" x14ac:dyDescent="0.25">
      <c r="D145" s="51"/>
      <c r="F145" s="42"/>
      <c r="M145" s="51"/>
      <c r="P145" s="59"/>
      <c r="S145" s="59"/>
      <c r="AB145" s="42"/>
      <c r="AC145" s="42"/>
    </row>
    <row r="146" spans="4:29" x14ac:dyDescent="0.25">
      <c r="D146" s="51"/>
      <c r="F146" s="42"/>
      <c r="I146" s="51"/>
      <c r="J146" s="51"/>
      <c r="K146" s="51"/>
      <c r="M146" s="51"/>
      <c r="P146" s="59"/>
      <c r="S146" s="59"/>
      <c r="AB146" s="42"/>
      <c r="AC146" s="42"/>
    </row>
    <row r="147" spans="4:29" x14ac:dyDescent="0.25">
      <c r="D147" s="51"/>
      <c r="F147" s="42"/>
      <c r="I147" s="51"/>
      <c r="J147" s="51"/>
      <c r="K147" s="51"/>
      <c r="M147" s="51"/>
      <c r="P147" s="59"/>
      <c r="S147" s="59"/>
      <c r="AB147" s="42"/>
      <c r="AC147" s="42"/>
    </row>
    <row r="148" spans="4:29" x14ac:dyDescent="0.25">
      <c r="D148" s="51"/>
      <c r="F148" s="42"/>
      <c r="I148" s="51"/>
      <c r="J148" s="51"/>
      <c r="K148" s="51"/>
      <c r="M148" s="51"/>
      <c r="P148" s="59"/>
      <c r="S148" s="59"/>
      <c r="AB148" s="42"/>
      <c r="AC148" s="42"/>
    </row>
    <row r="149" spans="4:29" x14ac:dyDescent="0.25">
      <c r="D149" s="51"/>
      <c r="F149" s="42"/>
      <c r="I149" s="51"/>
      <c r="J149" s="51"/>
      <c r="K149" s="51"/>
      <c r="M149" s="51"/>
      <c r="P149" s="59"/>
      <c r="S149" s="59"/>
      <c r="AB149" s="42"/>
      <c r="AC149" s="42"/>
    </row>
    <row r="150" spans="4:29" x14ac:dyDescent="0.25">
      <c r="D150" s="51"/>
      <c r="F150" s="42"/>
      <c r="M150" s="51"/>
      <c r="P150" s="59"/>
      <c r="S150" s="59"/>
      <c r="AB150" s="42"/>
      <c r="AC150" s="42"/>
    </row>
    <row r="151" spans="4:29" x14ac:dyDescent="0.25">
      <c r="D151" s="51"/>
      <c r="F151" s="42"/>
      <c r="I151" s="51"/>
      <c r="J151" s="51"/>
      <c r="K151" s="51"/>
      <c r="M151" s="51"/>
      <c r="P151" s="59"/>
      <c r="S151" s="59"/>
      <c r="AB151" s="42"/>
      <c r="AC151" s="42"/>
    </row>
    <row r="152" spans="4:29" x14ac:dyDescent="0.25">
      <c r="D152" s="51"/>
      <c r="F152" s="42"/>
      <c r="M152" s="51"/>
      <c r="P152" s="59"/>
      <c r="S152" s="59"/>
      <c r="AB152" s="42"/>
      <c r="AC152" s="42"/>
    </row>
    <row r="153" spans="4:29" x14ac:dyDescent="0.25">
      <c r="D153" s="51"/>
      <c r="F153" s="42"/>
      <c r="M153" s="51"/>
      <c r="P153" s="59"/>
      <c r="S153" s="59"/>
      <c r="AB153" s="42"/>
      <c r="AC153" s="42"/>
    </row>
    <row r="154" spans="4:29" x14ac:dyDescent="0.25">
      <c r="F154" s="42"/>
      <c r="M154" s="51"/>
      <c r="P154" s="59"/>
      <c r="S154" s="59"/>
      <c r="AB154" s="42"/>
      <c r="AC154" s="42"/>
    </row>
    <row r="155" spans="4:29" x14ac:dyDescent="0.25">
      <c r="D155" s="51"/>
      <c r="F155" s="42"/>
      <c r="M155" s="51"/>
      <c r="P155" s="59"/>
      <c r="S155" s="59"/>
      <c r="AB155" s="42"/>
      <c r="AC155" s="42"/>
    </row>
    <row r="156" spans="4:29" x14ac:dyDescent="0.25">
      <c r="D156" s="51"/>
      <c r="F156" s="42"/>
      <c r="I156" s="51"/>
      <c r="J156" s="51"/>
      <c r="K156" s="51"/>
      <c r="M156" s="51"/>
      <c r="P156" s="59"/>
      <c r="S156" s="59"/>
      <c r="AB156" s="42"/>
      <c r="AC156" s="42"/>
    </row>
    <row r="157" spans="4:29" x14ac:dyDescent="0.25">
      <c r="D157" s="51"/>
      <c r="F157" s="42"/>
      <c r="M157" s="51"/>
      <c r="P157" s="59"/>
      <c r="S157" s="59"/>
      <c r="AB157" s="42"/>
      <c r="AC157" s="42"/>
    </row>
    <row r="158" spans="4:29" x14ac:dyDescent="0.25">
      <c r="D158" s="51"/>
      <c r="F158" s="42"/>
      <c r="M158" s="51"/>
      <c r="P158" s="59"/>
      <c r="S158" s="59"/>
      <c r="AB158" s="42"/>
      <c r="AC158" s="42"/>
    </row>
    <row r="159" spans="4:29" x14ac:dyDescent="0.25">
      <c r="D159" s="51"/>
      <c r="F159" s="42"/>
      <c r="I159" s="51"/>
      <c r="J159" s="51"/>
      <c r="K159" s="51"/>
      <c r="M159" s="51"/>
      <c r="P159" s="59"/>
      <c r="S159" s="59"/>
      <c r="AB159" s="42"/>
      <c r="AC159" s="42"/>
    </row>
    <row r="160" spans="4:29" x14ac:dyDescent="0.25">
      <c r="F160" s="42"/>
      <c r="M160" s="51"/>
      <c r="P160" s="59"/>
      <c r="S160" s="59"/>
      <c r="AB160" s="42"/>
      <c r="AC160" s="42"/>
    </row>
    <row r="161" spans="4:29" x14ac:dyDescent="0.25">
      <c r="D161" s="51"/>
      <c r="F161" s="42"/>
      <c r="M161" s="51"/>
      <c r="P161" s="59"/>
      <c r="S161" s="59"/>
      <c r="AB161" s="42"/>
      <c r="AC161" s="42"/>
    </row>
    <row r="162" spans="4:29" x14ac:dyDescent="0.25">
      <c r="D162" s="51"/>
      <c r="F162" s="42"/>
      <c r="M162" s="51"/>
      <c r="P162" s="59"/>
      <c r="S162" s="59"/>
      <c r="AB162" s="42"/>
      <c r="AC162" s="42"/>
    </row>
    <row r="163" spans="4:29" x14ac:dyDescent="0.25">
      <c r="D163" s="51"/>
      <c r="F163" s="42"/>
      <c r="I163" s="51"/>
      <c r="J163" s="51"/>
      <c r="K163" s="51"/>
      <c r="M163" s="51"/>
      <c r="P163" s="59"/>
      <c r="S163" s="59"/>
      <c r="AB163" s="42"/>
      <c r="AC163" s="42"/>
    </row>
    <row r="164" spans="4:29" x14ac:dyDescent="0.25">
      <c r="D164" s="51"/>
      <c r="F164" s="42"/>
      <c r="M164" s="51"/>
      <c r="P164" s="59"/>
      <c r="S164" s="59"/>
      <c r="AB164" s="42"/>
      <c r="AC164" s="42"/>
    </row>
    <row r="165" spans="4:29" x14ac:dyDescent="0.25">
      <c r="D165" s="51"/>
      <c r="F165" s="42"/>
      <c r="M165" s="51"/>
      <c r="P165" s="59"/>
      <c r="S165" s="59"/>
      <c r="AB165" s="42"/>
      <c r="AC165" s="42"/>
    </row>
    <row r="166" spans="4:29" x14ac:dyDescent="0.25">
      <c r="D166" s="51"/>
      <c r="F166" s="42"/>
      <c r="I166" s="51"/>
      <c r="J166" s="51"/>
      <c r="K166" s="51"/>
      <c r="M166" s="51"/>
      <c r="P166" s="59"/>
      <c r="S166" s="59"/>
      <c r="AB166" s="42"/>
      <c r="AC166" s="42"/>
    </row>
    <row r="167" spans="4:29" x14ac:dyDescent="0.25">
      <c r="D167" s="51"/>
      <c r="F167" s="42"/>
      <c r="I167" s="51"/>
      <c r="M167" s="51"/>
      <c r="P167" s="59"/>
      <c r="S167" s="59"/>
      <c r="AB167" s="42"/>
      <c r="AC167" s="42"/>
    </row>
    <row r="168" spans="4:29" x14ac:dyDescent="0.25">
      <c r="F168" s="42"/>
      <c r="M168" s="51"/>
      <c r="P168" s="59"/>
      <c r="S168" s="59"/>
      <c r="AB168" s="42"/>
      <c r="AC168" s="42"/>
    </row>
    <row r="169" spans="4:29" x14ac:dyDescent="0.25">
      <c r="D169" s="51"/>
      <c r="F169" s="42"/>
      <c r="M169" s="51"/>
      <c r="P169" s="59"/>
      <c r="S169" s="59"/>
      <c r="AB169" s="42"/>
      <c r="AC169" s="42"/>
    </row>
    <row r="170" spans="4:29" x14ac:dyDescent="0.25">
      <c r="D170" s="51"/>
      <c r="F170" s="42"/>
      <c r="M170" s="51"/>
      <c r="P170" s="59"/>
      <c r="S170" s="59"/>
      <c r="AB170" s="42"/>
      <c r="AC170" s="42"/>
    </row>
    <row r="171" spans="4:29" x14ac:dyDescent="0.25">
      <c r="D171" s="51"/>
      <c r="F171" s="42"/>
      <c r="I171" s="51"/>
      <c r="J171" s="51"/>
      <c r="K171" s="51"/>
      <c r="M171" s="51"/>
      <c r="P171" s="59"/>
      <c r="S171" s="59"/>
      <c r="AB171" s="42"/>
      <c r="AC171" s="42"/>
    </row>
    <row r="172" spans="4:29" x14ac:dyDescent="0.25">
      <c r="F172" s="42"/>
      <c r="J172" s="51"/>
      <c r="K172" s="51"/>
      <c r="M172" s="51"/>
      <c r="P172" s="59"/>
      <c r="S172" s="59"/>
      <c r="AB172" s="42"/>
      <c r="AC172" s="42"/>
    </row>
    <row r="173" spans="4:29" x14ac:dyDescent="0.25">
      <c r="F173" s="42"/>
      <c r="M173" s="51"/>
      <c r="P173" s="59"/>
      <c r="S173" s="59"/>
      <c r="AB173" s="42"/>
      <c r="AC173" s="42"/>
    </row>
    <row r="174" spans="4:29" x14ac:dyDescent="0.25">
      <c r="D174" s="51"/>
      <c r="F174" s="42"/>
      <c r="I174" s="51"/>
      <c r="J174" s="51"/>
      <c r="K174" s="51"/>
      <c r="M174" s="51"/>
      <c r="P174" s="59"/>
      <c r="S174" s="59"/>
      <c r="AB174" s="42"/>
      <c r="AC174" s="42"/>
    </row>
    <row r="175" spans="4:29" x14ac:dyDescent="0.25">
      <c r="D175" s="51"/>
      <c r="F175" s="42"/>
      <c r="I175" s="51"/>
      <c r="J175" s="51"/>
      <c r="K175" s="51"/>
      <c r="M175" s="51"/>
      <c r="P175" s="59"/>
      <c r="S175" s="59"/>
      <c r="AB175" s="42"/>
      <c r="AC175" s="42"/>
    </row>
    <row r="176" spans="4:29" x14ac:dyDescent="0.25">
      <c r="D176" s="51"/>
      <c r="F176" s="42"/>
      <c r="I176" s="51"/>
      <c r="J176" s="51"/>
      <c r="K176" s="51"/>
      <c r="M176" s="51"/>
      <c r="P176" s="59"/>
      <c r="S176" s="59"/>
      <c r="AB176" s="42"/>
      <c r="AC176" s="42"/>
    </row>
    <row r="177" spans="4:29" x14ac:dyDescent="0.25">
      <c r="D177" s="51"/>
      <c r="F177" s="42"/>
      <c r="M177" s="51"/>
      <c r="P177" s="59"/>
      <c r="S177" s="59"/>
      <c r="AB177" s="42"/>
      <c r="AC177" s="42"/>
    </row>
    <row r="178" spans="4:29" x14ac:dyDescent="0.25">
      <c r="D178" s="51"/>
      <c r="F178" s="42"/>
      <c r="I178" s="51"/>
      <c r="J178" s="51"/>
      <c r="K178" s="51"/>
      <c r="M178" s="51"/>
      <c r="P178" s="59"/>
      <c r="S178" s="59"/>
      <c r="AB178" s="42"/>
      <c r="AC178" s="42"/>
    </row>
    <row r="179" spans="4:29" x14ac:dyDescent="0.25">
      <c r="D179" s="51"/>
      <c r="F179" s="42"/>
      <c r="M179" s="51"/>
      <c r="P179" s="59"/>
      <c r="S179" s="59"/>
      <c r="AB179" s="42"/>
      <c r="AC179" s="42"/>
    </row>
    <row r="180" spans="4:29" x14ac:dyDescent="0.25">
      <c r="D180" s="51"/>
      <c r="F180" s="42"/>
      <c r="I180" s="51"/>
      <c r="J180" s="51"/>
      <c r="K180" s="51"/>
      <c r="M180" s="51"/>
      <c r="P180" s="59"/>
      <c r="S180" s="59"/>
      <c r="AB180" s="42"/>
      <c r="AC180" s="42"/>
    </row>
    <row r="181" spans="4:29" x14ac:dyDescent="0.25">
      <c r="F181" s="42"/>
      <c r="M181" s="51"/>
      <c r="P181" s="59"/>
      <c r="S181" s="59"/>
      <c r="AB181" s="42"/>
      <c r="AC181" s="42"/>
    </row>
    <row r="182" spans="4:29" x14ac:dyDescent="0.25">
      <c r="D182" s="51"/>
      <c r="F182" s="42"/>
      <c r="I182" s="51"/>
      <c r="J182" s="51"/>
      <c r="K182" s="51"/>
      <c r="M182" s="51"/>
      <c r="P182" s="59"/>
      <c r="S182" s="59"/>
      <c r="AB182" s="42"/>
      <c r="AC182" s="42"/>
    </row>
    <row r="183" spans="4:29" x14ac:dyDescent="0.25">
      <c r="D183" s="51"/>
      <c r="F183" s="42"/>
      <c r="M183" s="51"/>
      <c r="P183" s="59"/>
      <c r="S183" s="59"/>
      <c r="AB183" s="42"/>
      <c r="AC183" s="42"/>
    </row>
    <row r="184" spans="4:29" x14ac:dyDescent="0.25">
      <c r="D184" s="51"/>
      <c r="F184" s="42"/>
      <c r="M184" s="51"/>
      <c r="P184" s="59"/>
      <c r="S184" s="59"/>
      <c r="AB184" s="42"/>
      <c r="AC184" s="42"/>
    </row>
    <row r="185" spans="4:29" x14ac:dyDescent="0.25">
      <c r="D185" s="51"/>
      <c r="F185" s="42"/>
      <c r="I185" s="51"/>
      <c r="J185" s="51"/>
      <c r="K185" s="51"/>
      <c r="M185" s="51"/>
      <c r="P185" s="59"/>
      <c r="S185" s="59"/>
      <c r="AB185" s="42"/>
      <c r="AC185" s="42"/>
    </row>
    <row r="186" spans="4:29" x14ac:dyDescent="0.25">
      <c r="D186" s="51"/>
      <c r="F186" s="42"/>
      <c r="I186" s="51"/>
      <c r="J186" s="51"/>
      <c r="K186" s="51"/>
      <c r="M186" s="51"/>
      <c r="P186" s="59"/>
      <c r="S186" s="59"/>
      <c r="AB186" s="42"/>
      <c r="AC186" s="42"/>
    </row>
    <row r="187" spans="4:29" x14ac:dyDescent="0.25">
      <c r="D187" s="51"/>
      <c r="F187" s="42"/>
      <c r="I187" s="51"/>
      <c r="J187" s="51"/>
      <c r="K187" s="51"/>
      <c r="M187" s="51"/>
      <c r="P187" s="59"/>
      <c r="S187" s="59"/>
      <c r="AB187" s="42"/>
      <c r="AC187" s="42"/>
    </row>
    <row r="188" spans="4:29" x14ac:dyDescent="0.25">
      <c r="D188" s="51"/>
      <c r="F188" s="42"/>
      <c r="I188" s="51"/>
      <c r="J188" s="51"/>
      <c r="K188" s="51"/>
      <c r="M188" s="51"/>
      <c r="P188" s="59"/>
      <c r="S188" s="59"/>
      <c r="AB188" s="42"/>
      <c r="AC188" s="42"/>
    </row>
    <row r="189" spans="4:29" x14ac:dyDescent="0.25">
      <c r="F189" s="42"/>
      <c r="M189" s="51"/>
      <c r="P189" s="59"/>
      <c r="S189" s="59"/>
      <c r="AB189" s="42"/>
      <c r="AC189" s="42"/>
    </row>
    <row r="190" spans="4:29" x14ac:dyDescent="0.25">
      <c r="D190" s="51"/>
      <c r="F190" s="42"/>
      <c r="I190" s="51"/>
      <c r="J190" s="51"/>
      <c r="K190" s="51"/>
      <c r="M190" s="51"/>
      <c r="P190" s="59"/>
      <c r="S190" s="59"/>
      <c r="AB190" s="42"/>
      <c r="AC190" s="42"/>
    </row>
    <row r="191" spans="4:29" x14ac:dyDescent="0.25">
      <c r="D191" s="51"/>
      <c r="F191" s="42"/>
      <c r="I191" s="51"/>
      <c r="J191" s="51"/>
      <c r="K191" s="51"/>
      <c r="M191" s="51"/>
      <c r="P191" s="59"/>
      <c r="S191" s="59"/>
      <c r="AB191" s="42"/>
      <c r="AC191" s="42"/>
    </row>
    <row r="192" spans="4:29" x14ac:dyDescent="0.25">
      <c r="D192" s="51"/>
      <c r="F192" s="42"/>
      <c r="I192" s="51"/>
      <c r="J192" s="51"/>
      <c r="K192" s="51"/>
      <c r="M192" s="51"/>
      <c r="P192" s="59"/>
      <c r="S192" s="59"/>
      <c r="AB192" s="42"/>
      <c r="AC192" s="42"/>
    </row>
    <row r="193" spans="4:29" x14ac:dyDescent="0.25">
      <c r="D193" s="51"/>
      <c r="F193" s="42"/>
      <c r="M193" s="51"/>
      <c r="P193" s="59"/>
      <c r="S193" s="59"/>
      <c r="AB193" s="42"/>
      <c r="AC193" s="42"/>
    </row>
    <row r="194" spans="4:29" x14ac:dyDescent="0.25">
      <c r="D194" s="51"/>
      <c r="F194" s="42"/>
      <c r="I194" s="51"/>
      <c r="J194" s="51"/>
      <c r="K194" s="51"/>
      <c r="M194" s="51"/>
      <c r="P194" s="59"/>
      <c r="S194" s="59"/>
      <c r="AB194" s="42"/>
      <c r="AC194" s="42"/>
    </row>
    <row r="195" spans="4:29" x14ac:dyDescent="0.25">
      <c r="D195" s="51"/>
      <c r="F195" s="42"/>
      <c r="I195" s="51"/>
      <c r="J195" s="51"/>
      <c r="K195" s="51"/>
      <c r="M195" s="51"/>
      <c r="P195" s="59"/>
      <c r="S195" s="59"/>
      <c r="AB195" s="42"/>
      <c r="AC195" s="42"/>
    </row>
    <row r="196" spans="4:29" x14ac:dyDescent="0.25">
      <c r="D196" s="51"/>
      <c r="F196" s="42"/>
      <c r="I196" s="51"/>
      <c r="J196" s="51"/>
      <c r="K196" s="51"/>
      <c r="M196" s="51"/>
      <c r="P196" s="59"/>
      <c r="S196" s="59"/>
      <c r="AB196" s="42"/>
      <c r="AC196" s="42"/>
    </row>
    <row r="197" spans="4:29" x14ac:dyDescent="0.25">
      <c r="D197" s="51"/>
      <c r="F197" s="42"/>
      <c r="I197" s="51"/>
      <c r="M197" s="51"/>
      <c r="P197" s="59"/>
      <c r="S197" s="59"/>
      <c r="AB197" s="42"/>
      <c r="AC197" s="42"/>
    </row>
    <row r="198" spans="4:29" x14ac:dyDescent="0.25">
      <c r="D198" s="51"/>
      <c r="F198" s="42"/>
      <c r="M198" s="51"/>
      <c r="P198" s="59"/>
      <c r="S198" s="59"/>
      <c r="AB198" s="42"/>
      <c r="AC198" s="42"/>
    </row>
    <row r="199" spans="4:29" x14ac:dyDescent="0.25">
      <c r="D199" s="51"/>
      <c r="F199" s="42"/>
      <c r="I199" s="51"/>
      <c r="J199" s="51"/>
      <c r="K199" s="51"/>
      <c r="M199" s="51"/>
      <c r="P199" s="59"/>
      <c r="S199" s="59"/>
      <c r="AB199" s="42"/>
      <c r="AC199" s="42"/>
    </row>
    <row r="200" spans="4:29" x14ac:dyDescent="0.25">
      <c r="D200" s="51"/>
      <c r="F200" s="42"/>
      <c r="I200" s="51"/>
      <c r="J200" s="51"/>
      <c r="K200" s="51"/>
      <c r="M200" s="51"/>
      <c r="P200" s="59"/>
      <c r="S200" s="59"/>
      <c r="AB200" s="42"/>
      <c r="AC200" s="42"/>
    </row>
    <row r="201" spans="4:29" x14ac:dyDescent="0.25">
      <c r="D201" s="51"/>
      <c r="F201" s="42"/>
      <c r="I201" s="51"/>
      <c r="J201" s="51"/>
      <c r="K201" s="51"/>
      <c r="M201" s="51"/>
      <c r="P201" s="59"/>
      <c r="S201" s="59"/>
      <c r="AB201" s="42"/>
      <c r="AC201" s="42"/>
    </row>
    <row r="202" spans="4:29" x14ac:dyDescent="0.25">
      <c r="D202" s="51"/>
      <c r="F202" s="42"/>
      <c r="I202" s="51"/>
      <c r="J202" s="51"/>
      <c r="K202" s="51"/>
      <c r="M202" s="51"/>
      <c r="P202" s="59"/>
      <c r="S202" s="59"/>
      <c r="AB202" s="42"/>
      <c r="AC202" s="42"/>
    </row>
    <row r="203" spans="4:29" x14ac:dyDescent="0.25">
      <c r="D203" s="51"/>
      <c r="F203" s="42"/>
      <c r="I203" s="51"/>
      <c r="J203" s="51"/>
      <c r="K203" s="51"/>
      <c r="M203" s="51"/>
      <c r="P203" s="59"/>
      <c r="S203" s="59"/>
      <c r="AB203" s="42"/>
      <c r="AC203" s="42"/>
    </row>
    <row r="204" spans="4:29" x14ac:dyDescent="0.25">
      <c r="D204" s="51"/>
      <c r="F204" s="42"/>
      <c r="I204" s="51"/>
      <c r="J204" s="51"/>
      <c r="K204" s="51"/>
      <c r="M204" s="51"/>
      <c r="P204" s="59"/>
      <c r="S204" s="59"/>
      <c r="AB204" s="42"/>
      <c r="AC204" s="42"/>
    </row>
    <row r="205" spans="4:29" x14ac:dyDescent="0.25">
      <c r="D205" s="51"/>
      <c r="F205" s="42"/>
      <c r="I205" s="51"/>
      <c r="J205" s="51"/>
      <c r="K205" s="51"/>
      <c r="M205" s="51"/>
      <c r="P205" s="59"/>
      <c r="S205" s="59"/>
      <c r="AB205" s="42"/>
      <c r="AC205" s="42"/>
    </row>
    <row r="206" spans="4:29" x14ac:dyDescent="0.25">
      <c r="D206" s="51"/>
      <c r="F206" s="42"/>
      <c r="I206" s="51"/>
      <c r="J206" s="51"/>
      <c r="K206" s="51"/>
      <c r="M206" s="51"/>
      <c r="P206" s="59"/>
      <c r="S206" s="59"/>
      <c r="AB206" s="42"/>
      <c r="AC206" s="42"/>
    </row>
    <row r="207" spans="4:29" x14ac:dyDescent="0.25">
      <c r="D207" s="51"/>
      <c r="F207" s="42"/>
      <c r="I207" s="51"/>
      <c r="J207" s="51"/>
      <c r="K207" s="51"/>
      <c r="M207" s="51"/>
      <c r="P207" s="59"/>
      <c r="S207" s="59"/>
      <c r="AB207" s="42"/>
      <c r="AC207" s="42"/>
    </row>
    <row r="208" spans="4:29" x14ac:dyDescent="0.25">
      <c r="D208" s="51"/>
      <c r="F208" s="42"/>
      <c r="I208" s="51"/>
      <c r="J208" s="51"/>
      <c r="K208" s="51"/>
      <c r="M208" s="51"/>
      <c r="P208" s="59"/>
      <c r="S208" s="59"/>
      <c r="AB208" s="42"/>
      <c r="AC208" s="42"/>
    </row>
    <row r="209" spans="4:29" x14ac:dyDescent="0.25">
      <c r="D209" s="51"/>
      <c r="F209" s="42"/>
      <c r="I209" s="51"/>
      <c r="J209" s="51"/>
      <c r="K209" s="51"/>
      <c r="M209" s="51"/>
      <c r="P209" s="59"/>
      <c r="S209" s="59"/>
      <c r="AB209" s="42"/>
      <c r="AC209" s="42"/>
    </row>
    <row r="210" spans="4:29" x14ac:dyDescent="0.25">
      <c r="D210" s="51"/>
      <c r="F210" s="42"/>
      <c r="I210" s="51"/>
      <c r="J210" s="51"/>
      <c r="K210" s="51"/>
      <c r="M210" s="51"/>
      <c r="P210" s="59"/>
      <c r="S210" s="59"/>
      <c r="AB210" s="42"/>
      <c r="AC210" s="42"/>
    </row>
    <row r="211" spans="4:29" x14ac:dyDescent="0.25">
      <c r="F211" s="42"/>
      <c r="M211" s="51"/>
      <c r="P211" s="59"/>
      <c r="S211" s="59"/>
      <c r="AB211" s="42"/>
      <c r="AC211" s="42"/>
    </row>
    <row r="212" spans="4:29" x14ac:dyDescent="0.25">
      <c r="D212" s="51"/>
      <c r="F212" s="42"/>
      <c r="I212" s="51"/>
      <c r="J212" s="51"/>
      <c r="K212" s="51"/>
      <c r="M212" s="51"/>
      <c r="P212" s="59"/>
      <c r="S212" s="59"/>
      <c r="AB212" s="42"/>
      <c r="AC212" s="42"/>
    </row>
    <row r="213" spans="4:29" x14ac:dyDescent="0.25">
      <c r="D213" s="51"/>
      <c r="F213" s="42"/>
      <c r="I213" s="51"/>
      <c r="J213" s="51"/>
      <c r="K213" s="51"/>
      <c r="M213" s="51"/>
      <c r="P213" s="59"/>
      <c r="S213" s="59"/>
      <c r="AB213" s="42"/>
      <c r="AC213" s="42"/>
    </row>
    <row r="214" spans="4:29" x14ac:dyDescent="0.25">
      <c r="D214" s="51"/>
      <c r="F214" s="42"/>
      <c r="I214" s="51"/>
      <c r="J214" s="51"/>
      <c r="K214" s="51"/>
      <c r="M214" s="51"/>
      <c r="P214" s="59"/>
      <c r="S214" s="59"/>
      <c r="AB214" s="42"/>
      <c r="AC214" s="42"/>
    </row>
    <row r="215" spans="4:29" x14ac:dyDescent="0.25">
      <c r="D215" s="51"/>
      <c r="F215" s="42"/>
      <c r="I215" s="51"/>
      <c r="J215" s="51"/>
      <c r="K215" s="51"/>
      <c r="M215" s="51"/>
      <c r="P215" s="59"/>
      <c r="S215" s="59"/>
      <c r="AB215" s="42"/>
      <c r="AC215" s="42"/>
    </row>
    <row r="216" spans="4:29" x14ac:dyDescent="0.25">
      <c r="D216" s="51"/>
      <c r="F216" s="42"/>
      <c r="I216" s="51"/>
      <c r="J216" s="51"/>
      <c r="K216" s="51"/>
      <c r="M216" s="51"/>
      <c r="P216" s="59"/>
      <c r="S216" s="59"/>
      <c r="AB216" s="42"/>
      <c r="AC216" s="42"/>
    </row>
    <row r="217" spans="4:29" x14ac:dyDescent="0.25">
      <c r="D217" s="51"/>
      <c r="F217" s="42"/>
      <c r="I217" s="51"/>
      <c r="J217" s="51"/>
      <c r="K217" s="51"/>
      <c r="M217" s="51"/>
      <c r="P217" s="59"/>
      <c r="S217" s="59"/>
      <c r="AB217" s="42"/>
      <c r="AC217" s="42"/>
    </row>
    <row r="218" spans="4:29" x14ac:dyDescent="0.25">
      <c r="D218" s="51"/>
      <c r="F218" s="42"/>
      <c r="I218" s="51"/>
      <c r="J218" s="51"/>
      <c r="K218" s="51"/>
      <c r="M218" s="51"/>
      <c r="P218" s="59"/>
      <c r="S218" s="59"/>
      <c r="AB218" s="42"/>
      <c r="AC218" s="42"/>
    </row>
    <row r="219" spans="4:29" x14ac:dyDescent="0.25">
      <c r="D219" s="51"/>
      <c r="F219" s="42"/>
      <c r="I219" s="51"/>
      <c r="J219" s="51"/>
      <c r="K219" s="51"/>
      <c r="M219" s="51"/>
      <c r="P219" s="59"/>
      <c r="S219" s="59"/>
      <c r="AB219" s="42"/>
      <c r="AC219" s="42"/>
    </row>
    <row r="220" spans="4:29" x14ac:dyDescent="0.25">
      <c r="D220" s="51"/>
      <c r="F220" s="42"/>
      <c r="I220" s="51"/>
      <c r="J220" s="51"/>
      <c r="K220" s="51"/>
      <c r="M220" s="51"/>
      <c r="P220" s="59"/>
      <c r="S220" s="59"/>
      <c r="AB220" s="42"/>
      <c r="AC220" s="42"/>
    </row>
    <row r="221" spans="4:29" x14ac:dyDescent="0.25">
      <c r="D221" s="51"/>
      <c r="F221" s="42"/>
      <c r="I221" s="51"/>
      <c r="J221" s="51"/>
      <c r="K221" s="51"/>
      <c r="M221" s="51"/>
      <c r="P221" s="59"/>
      <c r="S221" s="59"/>
      <c r="AB221" s="42"/>
      <c r="AC221" s="42"/>
    </row>
    <row r="222" spans="4:29" x14ac:dyDescent="0.25">
      <c r="D222" s="51"/>
      <c r="F222" s="42"/>
      <c r="I222" s="51"/>
      <c r="J222" s="51"/>
      <c r="K222" s="51"/>
      <c r="M222" s="51"/>
      <c r="P222" s="59"/>
      <c r="S222" s="59"/>
      <c r="AB222" s="42"/>
      <c r="AC222" s="42"/>
    </row>
    <row r="223" spans="4:29" x14ac:dyDescent="0.25">
      <c r="D223" s="51"/>
      <c r="F223" s="42"/>
      <c r="I223" s="51"/>
      <c r="J223" s="51"/>
      <c r="K223" s="51"/>
      <c r="M223" s="51"/>
      <c r="P223" s="59"/>
      <c r="S223" s="59"/>
      <c r="AB223" s="42"/>
      <c r="AC223" s="42"/>
    </row>
    <row r="224" spans="4:29" x14ac:dyDescent="0.25">
      <c r="D224" s="51"/>
      <c r="F224" s="42"/>
      <c r="I224" s="51"/>
      <c r="J224" s="51"/>
      <c r="K224" s="51"/>
      <c r="M224" s="51"/>
      <c r="P224" s="59"/>
      <c r="S224" s="59"/>
      <c r="AB224" s="42"/>
      <c r="AC224" s="42"/>
    </row>
    <row r="225" spans="4:29" x14ac:dyDescent="0.25">
      <c r="D225" s="51"/>
      <c r="F225" s="42"/>
      <c r="I225" s="51"/>
      <c r="J225" s="51"/>
      <c r="K225" s="51"/>
      <c r="M225" s="51"/>
      <c r="P225" s="59"/>
      <c r="S225" s="59"/>
      <c r="AB225" s="42"/>
      <c r="AC225" s="42"/>
    </row>
    <row r="226" spans="4:29" x14ac:dyDescent="0.25">
      <c r="D226" s="51"/>
      <c r="F226" s="42"/>
      <c r="I226" s="51"/>
      <c r="J226" s="51"/>
      <c r="K226" s="51"/>
      <c r="M226" s="51"/>
      <c r="P226" s="59"/>
      <c r="S226" s="59"/>
      <c r="AB226" s="42"/>
      <c r="AC226" s="42"/>
    </row>
    <row r="227" spans="4:29" x14ac:dyDescent="0.25">
      <c r="D227" s="51"/>
      <c r="F227" s="42"/>
      <c r="I227" s="51"/>
      <c r="J227" s="51"/>
      <c r="K227" s="51"/>
      <c r="M227" s="51"/>
      <c r="P227" s="59"/>
      <c r="S227" s="59"/>
      <c r="AB227" s="42"/>
      <c r="AC227" s="42"/>
    </row>
    <row r="228" spans="4:29" x14ac:dyDescent="0.25">
      <c r="D228" s="51"/>
      <c r="F228" s="42"/>
      <c r="I228" s="51"/>
      <c r="J228" s="51"/>
      <c r="K228" s="51"/>
      <c r="M228" s="51"/>
      <c r="P228" s="59"/>
      <c r="S228" s="59"/>
      <c r="AB228" s="42"/>
      <c r="AC228" s="42"/>
    </row>
    <row r="229" spans="4:29" x14ac:dyDescent="0.25">
      <c r="D229" s="51"/>
      <c r="F229" s="42"/>
      <c r="I229" s="51"/>
      <c r="J229" s="51"/>
      <c r="K229" s="51"/>
      <c r="M229" s="51"/>
      <c r="P229" s="59"/>
      <c r="S229" s="59"/>
      <c r="AB229" s="42"/>
      <c r="AC229" s="42"/>
    </row>
    <row r="230" spans="4:29" x14ac:dyDescent="0.25">
      <c r="D230" s="51"/>
      <c r="F230" s="42"/>
      <c r="I230" s="51"/>
      <c r="J230" s="51"/>
      <c r="K230" s="51"/>
      <c r="M230" s="51"/>
      <c r="P230" s="59"/>
      <c r="S230" s="59"/>
      <c r="AB230" s="42"/>
      <c r="AC230" s="42"/>
    </row>
    <row r="231" spans="4:29" x14ac:dyDescent="0.25">
      <c r="D231" s="51"/>
      <c r="F231" s="42"/>
      <c r="I231" s="51"/>
      <c r="J231" s="51"/>
      <c r="K231" s="51"/>
      <c r="M231" s="51"/>
      <c r="P231" s="59"/>
      <c r="S231" s="59"/>
      <c r="AB231" s="42"/>
      <c r="AC231" s="42"/>
    </row>
    <row r="232" spans="4:29" x14ac:dyDescent="0.25">
      <c r="F232" s="42"/>
      <c r="M232" s="51"/>
      <c r="P232" s="59"/>
      <c r="S232" s="59"/>
      <c r="AB232" s="42"/>
      <c r="AC232" s="42"/>
    </row>
    <row r="233" spans="4:29" x14ac:dyDescent="0.25">
      <c r="D233" s="51"/>
      <c r="F233" s="42"/>
      <c r="I233" s="51"/>
      <c r="J233" s="51"/>
      <c r="K233" s="51"/>
      <c r="M233" s="51"/>
      <c r="P233" s="59"/>
      <c r="S233" s="59"/>
      <c r="AB233" s="42"/>
      <c r="AC233" s="42"/>
    </row>
    <row r="234" spans="4:29" x14ac:dyDescent="0.25">
      <c r="D234" s="51"/>
      <c r="F234" s="42"/>
      <c r="I234" s="51"/>
      <c r="J234" s="51"/>
      <c r="K234" s="51"/>
      <c r="M234" s="51"/>
      <c r="P234" s="59"/>
      <c r="S234" s="59"/>
      <c r="AB234" s="42"/>
      <c r="AC234" s="42"/>
    </row>
    <row r="235" spans="4:29" x14ac:dyDescent="0.25">
      <c r="D235" s="51"/>
      <c r="F235" s="42"/>
      <c r="I235" s="51"/>
      <c r="J235" s="51"/>
      <c r="K235" s="51"/>
      <c r="M235" s="51"/>
      <c r="P235" s="59"/>
      <c r="S235" s="59"/>
      <c r="AB235" s="42"/>
      <c r="AC235" s="42"/>
    </row>
    <row r="236" spans="4:29" x14ac:dyDescent="0.25">
      <c r="D236" s="51"/>
      <c r="F236" s="42"/>
      <c r="I236" s="51"/>
      <c r="J236" s="51"/>
      <c r="K236" s="51"/>
      <c r="M236" s="51"/>
      <c r="P236" s="59"/>
      <c r="S236" s="59"/>
      <c r="AB236" s="42"/>
      <c r="AC236" s="42"/>
    </row>
    <row r="237" spans="4:29" x14ac:dyDescent="0.25">
      <c r="D237" s="51"/>
      <c r="F237" s="42"/>
      <c r="I237" s="51"/>
      <c r="J237" s="51"/>
      <c r="K237" s="51"/>
      <c r="M237" s="51"/>
      <c r="P237" s="59"/>
      <c r="S237" s="59"/>
      <c r="AB237" s="42"/>
      <c r="AC237" s="42"/>
    </row>
    <row r="238" spans="4:29" x14ac:dyDescent="0.25">
      <c r="D238" s="51"/>
      <c r="F238" s="42"/>
      <c r="I238" s="51"/>
      <c r="J238" s="51"/>
      <c r="K238" s="51"/>
      <c r="M238" s="51"/>
      <c r="P238" s="59"/>
      <c r="S238" s="59"/>
      <c r="AB238" s="42"/>
      <c r="AC238" s="42"/>
    </row>
    <row r="239" spans="4:29" x14ac:dyDescent="0.25">
      <c r="D239" s="51"/>
      <c r="F239" s="42"/>
      <c r="I239" s="51"/>
      <c r="J239" s="51"/>
      <c r="K239" s="51"/>
      <c r="M239" s="51"/>
      <c r="P239" s="59"/>
      <c r="S239" s="59"/>
      <c r="AB239" s="42"/>
      <c r="AC239" s="42"/>
    </row>
    <row r="240" spans="4:29" x14ac:dyDescent="0.25">
      <c r="D240" s="51"/>
      <c r="F240" s="42"/>
      <c r="I240" s="51"/>
      <c r="J240" s="51"/>
      <c r="K240" s="51"/>
      <c r="M240" s="51"/>
      <c r="P240" s="59"/>
      <c r="S240" s="59"/>
      <c r="AB240" s="42"/>
      <c r="AC240" s="42"/>
    </row>
    <row r="241" spans="4:29" x14ac:dyDescent="0.25">
      <c r="D241" s="51"/>
      <c r="F241" s="42"/>
      <c r="I241" s="51"/>
      <c r="J241" s="51"/>
      <c r="K241" s="51"/>
      <c r="M241" s="51"/>
      <c r="P241" s="59"/>
      <c r="S241" s="59"/>
      <c r="AB241" s="42"/>
      <c r="AC241" s="42"/>
    </row>
    <row r="242" spans="4:29" x14ac:dyDescent="0.25">
      <c r="F242" s="42"/>
      <c r="M242" s="51"/>
      <c r="P242" s="59"/>
      <c r="S242" s="59"/>
      <c r="AB242" s="42"/>
      <c r="AC242" s="42"/>
    </row>
    <row r="243" spans="4:29" x14ac:dyDescent="0.25">
      <c r="D243" s="51"/>
      <c r="F243" s="42"/>
      <c r="I243" s="51"/>
      <c r="J243" s="51"/>
      <c r="K243" s="51"/>
      <c r="M243" s="51"/>
      <c r="P243" s="59"/>
      <c r="S243" s="59"/>
      <c r="AB243" s="42"/>
      <c r="AC243" s="42"/>
    </row>
    <row r="244" spans="4:29" x14ac:dyDescent="0.25">
      <c r="D244" s="51"/>
      <c r="F244" s="42"/>
      <c r="I244" s="51"/>
      <c r="J244" s="51"/>
      <c r="K244" s="51"/>
      <c r="M244" s="51"/>
      <c r="P244" s="59"/>
      <c r="S244" s="59"/>
      <c r="AB244" s="42"/>
      <c r="AC244" s="42"/>
    </row>
    <row r="245" spans="4:29" x14ac:dyDescent="0.25">
      <c r="D245" s="51"/>
      <c r="F245" s="42"/>
      <c r="I245" s="51"/>
      <c r="J245" s="51"/>
      <c r="K245" s="51"/>
      <c r="M245" s="51"/>
      <c r="P245" s="59"/>
      <c r="S245" s="59"/>
      <c r="AB245" s="42"/>
      <c r="AC245" s="42"/>
    </row>
    <row r="246" spans="4:29" x14ac:dyDescent="0.25">
      <c r="D246" s="51"/>
      <c r="F246" s="42"/>
      <c r="I246" s="51"/>
      <c r="J246" s="51"/>
      <c r="K246" s="51"/>
      <c r="M246" s="51"/>
      <c r="P246" s="59"/>
      <c r="S246" s="59"/>
      <c r="AB246" s="42"/>
      <c r="AC246" s="42"/>
    </row>
    <row r="247" spans="4:29" x14ac:dyDescent="0.25">
      <c r="D247" s="51"/>
      <c r="F247" s="42"/>
      <c r="I247" s="51"/>
      <c r="J247" s="51"/>
      <c r="K247" s="51"/>
      <c r="M247" s="51"/>
      <c r="P247" s="59"/>
      <c r="S247" s="59"/>
      <c r="AB247" s="42"/>
      <c r="AC247" s="42"/>
    </row>
    <row r="248" spans="4:29" x14ac:dyDescent="0.25">
      <c r="D248" s="51"/>
      <c r="F248" s="42"/>
      <c r="I248" s="51"/>
      <c r="J248" s="51"/>
      <c r="K248" s="51"/>
      <c r="M248" s="51"/>
      <c r="P248" s="59"/>
      <c r="S248" s="59"/>
      <c r="AB248" s="42"/>
      <c r="AC248" s="42"/>
    </row>
    <row r="249" spans="4:29" x14ac:dyDescent="0.25">
      <c r="D249" s="51"/>
      <c r="F249" s="42"/>
      <c r="I249" s="51"/>
      <c r="J249" s="51"/>
      <c r="K249" s="51"/>
      <c r="M249" s="51"/>
      <c r="P249" s="59"/>
      <c r="S249" s="59"/>
      <c r="AB249" s="42"/>
      <c r="AC249" s="42"/>
    </row>
    <row r="250" spans="4:29" x14ac:dyDescent="0.25">
      <c r="D250" s="51"/>
      <c r="F250" s="42"/>
      <c r="I250" s="51"/>
      <c r="J250" s="51"/>
      <c r="K250" s="51"/>
      <c r="M250" s="51"/>
      <c r="P250" s="59"/>
      <c r="S250" s="59"/>
      <c r="AB250" s="42"/>
      <c r="AC250" s="42"/>
    </row>
    <row r="251" spans="4:29" x14ac:dyDescent="0.25">
      <c r="D251" s="51"/>
      <c r="F251" s="42"/>
      <c r="I251" s="51"/>
      <c r="J251" s="51"/>
      <c r="K251" s="51"/>
      <c r="M251" s="51"/>
      <c r="P251" s="59"/>
      <c r="S251" s="59"/>
      <c r="AB251" s="42"/>
      <c r="AC251" s="42"/>
    </row>
    <row r="252" spans="4:29" x14ac:dyDescent="0.25">
      <c r="D252" s="51"/>
      <c r="F252" s="42"/>
      <c r="I252" s="51"/>
      <c r="J252" s="51"/>
      <c r="K252" s="51"/>
      <c r="M252" s="51"/>
      <c r="P252" s="59"/>
      <c r="S252" s="59"/>
      <c r="AB252" s="42"/>
      <c r="AC252" s="42"/>
    </row>
    <row r="253" spans="4:29" x14ac:dyDescent="0.25">
      <c r="D253" s="51"/>
      <c r="F253" s="42"/>
      <c r="I253" s="51"/>
      <c r="J253" s="51"/>
      <c r="K253" s="51"/>
      <c r="M253" s="51"/>
      <c r="P253" s="59"/>
      <c r="S253" s="59"/>
      <c r="AB253" s="42"/>
      <c r="AC253" s="42"/>
    </row>
    <row r="254" spans="4:29" x14ac:dyDescent="0.25">
      <c r="D254" s="51"/>
      <c r="F254" s="42"/>
      <c r="I254" s="51"/>
      <c r="J254" s="51"/>
      <c r="K254" s="51"/>
      <c r="M254" s="51"/>
      <c r="P254" s="59"/>
      <c r="S254" s="59"/>
      <c r="AB254" s="42"/>
      <c r="AC254" s="42"/>
    </row>
    <row r="255" spans="4:29" x14ac:dyDescent="0.25">
      <c r="D255" s="51"/>
      <c r="F255" s="42"/>
      <c r="I255" s="51"/>
      <c r="J255" s="51"/>
      <c r="K255" s="51"/>
      <c r="M255" s="51"/>
      <c r="P255" s="59"/>
      <c r="S255" s="59"/>
      <c r="AB255" s="42"/>
      <c r="AC255" s="42"/>
    </row>
    <row r="256" spans="4:29" x14ac:dyDescent="0.25">
      <c r="D256" s="51"/>
      <c r="F256" s="42"/>
      <c r="I256" s="51"/>
      <c r="J256" s="51"/>
      <c r="K256" s="51"/>
      <c r="M256" s="51"/>
      <c r="P256" s="59"/>
      <c r="S256" s="59"/>
      <c r="AB256" s="42"/>
      <c r="AC256" s="42"/>
    </row>
    <row r="257" spans="4:29" x14ac:dyDescent="0.25">
      <c r="D257" s="51"/>
      <c r="F257" s="42"/>
      <c r="I257" s="51"/>
      <c r="J257" s="51"/>
      <c r="K257" s="51"/>
      <c r="M257" s="51"/>
      <c r="P257" s="59"/>
      <c r="S257" s="59"/>
      <c r="AB257" s="42"/>
      <c r="AC257" s="42"/>
    </row>
    <row r="258" spans="4:29" x14ac:dyDescent="0.25">
      <c r="D258" s="51"/>
      <c r="F258" s="42"/>
      <c r="I258" s="51"/>
      <c r="J258" s="51"/>
      <c r="K258" s="51"/>
      <c r="M258" s="51"/>
      <c r="P258" s="59"/>
      <c r="S258" s="59"/>
      <c r="AB258" s="42"/>
      <c r="AC258" s="42"/>
    </row>
    <row r="259" spans="4:29" x14ac:dyDescent="0.25">
      <c r="D259" s="51"/>
      <c r="F259" s="42"/>
      <c r="I259" s="51"/>
      <c r="J259" s="51"/>
      <c r="K259" s="51"/>
      <c r="M259" s="51"/>
      <c r="P259" s="59"/>
      <c r="S259" s="59"/>
      <c r="AB259" s="42"/>
      <c r="AC259" s="42"/>
    </row>
    <row r="260" spans="4:29" x14ac:dyDescent="0.25">
      <c r="D260" s="51"/>
      <c r="F260" s="42"/>
      <c r="I260" s="51"/>
      <c r="J260" s="51"/>
      <c r="K260" s="51"/>
      <c r="M260" s="51"/>
      <c r="P260" s="59"/>
      <c r="S260" s="59"/>
      <c r="AB260" s="42"/>
      <c r="AC260" s="42"/>
    </row>
    <row r="261" spans="4:29" x14ac:dyDescent="0.25">
      <c r="D261" s="51"/>
      <c r="F261" s="42"/>
      <c r="I261" s="51"/>
      <c r="J261" s="51"/>
      <c r="K261" s="51"/>
      <c r="M261" s="51"/>
      <c r="P261" s="59"/>
      <c r="S261" s="59"/>
      <c r="AB261" s="42"/>
      <c r="AC261" s="42"/>
    </row>
    <row r="262" spans="4:29" x14ac:dyDescent="0.25">
      <c r="D262" s="51"/>
      <c r="F262" s="42"/>
      <c r="I262" s="51"/>
      <c r="J262" s="51"/>
      <c r="K262" s="51"/>
      <c r="M262" s="51"/>
      <c r="P262" s="59"/>
      <c r="S262" s="59"/>
      <c r="AB262" s="42"/>
      <c r="AC262" s="42"/>
    </row>
    <row r="263" spans="4:29" x14ac:dyDescent="0.25">
      <c r="D263" s="51"/>
      <c r="F263" s="42"/>
      <c r="I263" s="51"/>
      <c r="J263" s="51"/>
      <c r="K263" s="51"/>
      <c r="M263" s="51"/>
      <c r="P263" s="59"/>
      <c r="S263" s="59"/>
      <c r="AB263" s="42"/>
      <c r="AC263" s="42"/>
    </row>
    <row r="264" spans="4:29" x14ac:dyDescent="0.25">
      <c r="D264" s="51"/>
      <c r="F264" s="42"/>
      <c r="I264" s="51"/>
      <c r="J264" s="51"/>
      <c r="K264" s="51"/>
      <c r="M264" s="51"/>
      <c r="P264" s="59"/>
      <c r="S264" s="59"/>
      <c r="AB264" s="42"/>
      <c r="AC264" s="42"/>
    </row>
    <row r="265" spans="4:29" x14ac:dyDescent="0.25">
      <c r="D265" s="51"/>
      <c r="F265" s="42"/>
      <c r="I265" s="51"/>
      <c r="J265" s="51"/>
      <c r="K265" s="51"/>
      <c r="M265" s="51"/>
      <c r="P265" s="59" t="str">
        <f>IF(ISBLANK(Tableau1[[#This Row],[Prochain CT]]),"",IF(Tableau1[[#This Row],[Prochain CT]]&lt;$C$3,"Oui",""))</f>
        <v/>
      </c>
      <c r="S265" s="59" t="str">
        <f>IF(ISBLANK(Tableau1[[#This Row],[Prochain CTC]]),"",IF(Tableau1[[#This Row],[Prochain CTC]]&lt;$C$3,"Oui",""))</f>
        <v/>
      </c>
      <c r="AB265" s="42"/>
      <c r="AC265" s="42"/>
    </row>
    <row r="266" spans="4:29" x14ac:dyDescent="0.25">
      <c r="D266" s="51"/>
      <c r="F266" s="42"/>
      <c r="I266" s="51"/>
      <c r="J266" s="51"/>
      <c r="K266" s="51"/>
      <c r="M266" s="51"/>
      <c r="P266" s="59" t="str">
        <f>IF(ISBLANK(Tableau1[[#This Row],[Prochain CT]]),"",IF(Tableau1[[#This Row],[Prochain CT]]&lt;$C$3,"Oui",""))</f>
        <v/>
      </c>
      <c r="S266" s="59" t="str">
        <f>IF(ISBLANK(Tableau1[[#This Row],[Prochain CTC]]),"",IF(Tableau1[[#This Row],[Prochain CTC]]&lt;$C$3,"Oui",""))</f>
        <v/>
      </c>
      <c r="AB266" s="42"/>
      <c r="AC266" s="42"/>
    </row>
    <row r="267" spans="4:29" x14ac:dyDescent="0.25">
      <c r="D267" s="51"/>
      <c r="F267" s="42"/>
      <c r="I267" s="51"/>
      <c r="J267" s="51"/>
      <c r="K267" s="51"/>
      <c r="M267" s="51"/>
      <c r="P267" s="59" t="str">
        <f>IF(ISBLANK(Tableau1[[#This Row],[Prochain CT]]),"",IF(Tableau1[[#This Row],[Prochain CT]]&lt;$C$3,"Oui",""))</f>
        <v/>
      </c>
      <c r="S267" s="59" t="str">
        <f>IF(ISBLANK(Tableau1[[#This Row],[Prochain CTC]]),"",IF(Tableau1[[#This Row],[Prochain CTC]]&lt;$C$3,"Oui",""))</f>
        <v/>
      </c>
      <c r="AB267" s="42"/>
      <c r="AC267" s="42"/>
    </row>
    <row r="268" spans="4:29" x14ac:dyDescent="0.25">
      <c r="D268" s="51"/>
      <c r="F268" s="42"/>
      <c r="I268" s="51"/>
      <c r="J268" s="51"/>
      <c r="K268" s="51"/>
      <c r="M268" s="51"/>
      <c r="P268" s="59" t="str">
        <f>IF(ISBLANK(Tableau1[[#This Row],[Prochain CT]]),"",IF(Tableau1[[#This Row],[Prochain CT]]&lt;$C$3,"Oui",""))</f>
        <v/>
      </c>
      <c r="S268" s="59" t="str">
        <f>IF(ISBLANK(Tableau1[[#This Row],[Prochain CTC]]),"",IF(Tableau1[[#This Row],[Prochain CTC]]&lt;$C$3,"Oui",""))</f>
        <v/>
      </c>
      <c r="AB268" s="42"/>
      <c r="AC268" s="42"/>
    </row>
    <row r="269" spans="4:29" x14ac:dyDescent="0.25">
      <c r="D269" s="51"/>
      <c r="F269" s="42"/>
      <c r="I269" s="51"/>
      <c r="J269" s="51"/>
      <c r="K269" s="51"/>
      <c r="M269" s="51"/>
      <c r="P269" s="59" t="str">
        <f>IF(ISBLANK(Tableau1[[#This Row],[Prochain CT]]),"",IF(Tableau1[[#This Row],[Prochain CT]]&lt;$C$3,"Oui",""))</f>
        <v/>
      </c>
      <c r="S269" s="59" t="str">
        <f>IF(ISBLANK(Tableau1[[#This Row],[Prochain CTC]]),"",IF(Tableau1[[#This Row],[Prochain CTC]]&lt;$C$3,"Oui",""))</f>
        <v/>
      </c>
      <c r="AB269" s="42"/>
      <c r="AC269" s="42"/>
    </row>
    <row r="270" spans="4:29" x14ac:dyDescent="0.25">
      <c r="D270" s="51"/>
      <c r="F270" s="42"/>
      <c r="I270" s="51"/>
      <c r="J270" s="51"/>
      <c r="K270" s="51"/>
      <c r="M270" s="51"/>
      <c r="P270" s="59" t="str">
        <f>IF(ISBLANK(Tableau1[[#This Row],[Prochain CT]]),"",IF(Tableau1[[#This Row],[Prochain CT]]&lt;$C$3,"Oui",""))</f>
        <v/>
      </c>
      <c r="S270" s="59" t="str">
        <f>IF(ISBLANK(Tableau1[[#This Row],[Prochain CTC]]),"",IF(Tableau1[[#This Row],[Prochain CTC]]&lt;$C$3,"Oui",""))</f>
        <v/>
      </c>
      <c r="AB270" s="42"/>
      <c r="AC270" s="42"/>
    </row>
    <row r="271" spans="4:29" x14ac:dyDescent="0.25">
      <c r="D271" s="51"/>
      <c r="F271" s="42"/>
      <c r="I271" s="51"/>
      <c r="J271" s="51"/>
      <c r="K271" s="51"/>
      <c r="M271" s="51"/>
      <c r="P271" s="59" t="str">
        <f>IF(ISBLANK(Tableau1[[#This Row],[Prochain CT]]),"",IF(Tableau1[[#This Row],[Prochain CT]]&lt;$C$3,"Oui",""))</f>
        <v/>
      </c>
      <c r="S271" s="59" t="str">
        <f>IF(ISBLANK(Tableau1[[#This Row],[Prochain CTC]]),"",IF(Tableau1[[#This Row],[Prochain CTC]]&lt;$C$3,"Oui",""))</f>
        <v/>
      </c>
      <c r="AB271" s="42"/>
      <c r="AC271" s="42"/>
    </row>
    <row r="272" spans="4:29" x14ac:dyDescent="0.25">
      <c r="D272" s="51"/>
      <c r="F272" s="42"/>
      <c r="I272" s="51"/>
      <c r="J272" s="51"/>
      <c r="K272" s="51"/>
      <c r="M272" s="51"/>
      <c r="P272" s="59" t="str">
        <f>IF(ISBLANK(Tableau1[[#This Row],[Prochain CT]]),"",IF(Tableau1[[#This Row],[Prochain CT]]&lt;$C$3,"Oui",""))</f>
        <v/>
      </c>
      <c r="S272" s="59" t="str">
        <f>IF(ISBLANK(Tableau1[[#This Row],[Prochain CTC]]),"",IF(Tableau1[[#This Row],[Prochain CTC]]&lt;$C$3,"Oui",""))</f>
        <v/>
      </c>
      <c r="AB272" s="42"/>
      <c r="AC272" s="42"/>
    </row>
    <row r="273" spans="1:29" x14ac:dyDescent="0.25">
      <c r="D273" s="51"/>
      <c r="F273" s="42"/>
      <c r="I273" s="51"/>
      <c r="J273" s="51"/>
      <c r="K273" s="51"/>
      <c r="M273" s="51"/>
      <c r="P273" s="59" t="str">
        <f>IF(ISBLANK(Tableau1[[#This Row],[Prochain CT]]),"",IF(Tableau1[[#This Row],[Prochain CT]]&lt;$C$3,"Oui",""))</f>
        <v/>
      </c>
      <c r="S273" s="59" t="str">
        <f>IF(ISBLANK(Tableau1[[#This Row],[Prochain CTC]]),"",IF(Tableau1[[#This Row],[Prochain CTC]]&lt;$C$3,"Oui",""))</f>
        <v/>
      </c>
      <c r="AB273" s="42"/>
      <c r="AC273" s="42"/>
    </row>
    <row r="274" spans="1:29" x14ac:dyDescent="0.25">
      <c r="D274" s="51"/>
      <c r="F274" s="42"/>
      <c r="I274" s="51"/>
      <c r="J274" s="51"/>
      <c r="K274" s="51"/>
      <c r="M274" s="51"/>
      <c r="P274" s="59" t="str">
        <f>IF(ISBLANK(Tableau1[[#This Row],[Prochain CT]]),"",IF(Tableau1[[#This Row],[Prochain CT]]&lt;$C$3,"Oui",""))</f>
        <v/>
      </c>
      <c r="S274" s="59" t="str">
        <f>IF(ISBLANK(Tableau1[[#This Row],[Prochain CTC]]),"",IF(Tableau1[[#This Row],[Prochain CTC]]&lt;$C$3,"Oui",""))</f>
        <v/>
      </c>
      <c r="AB274" s="42"/>
      <c r="AC274" s="42"/>
    </row>
    <row r="275" spans="1:29" x14ac:dyDescent="0.25">
      <c r="D275" s="51"/>
      <c r="F275" s="42"/>
      <c r="I275" s="51"/>
      <c r="J275" s="51"/>
      <c r="K275" s="51"/>
      <c r="M275" s="51"/>
      <c r="P275" s="59" t="str">
        <f>IF(ISBLANK(Tableau1[[#This Row],[Prochain CT]]),"",IF(Tableau1[[#This Row],[Prochain CT]]&lt;$C$3,"Oui",""))</f>
        <v/>
      </c>
      <c r="S275" s="59" t="str">
        <f>IF(ISBLANK(Tableau1[[#This Row],[Prochain CTC]]),"",IF(Tableau1[[#This Row],[Prochain CTC]]&lt;$C$3,"Oui",""))</f>
        <v/>
      </c>
      <c r="AB275" s="42"/>
      <c r="AC275" s="42"/>
    </row>
    <row r="276" spans="1:29" x14ac:dyDescent="0.25">
      <c r="D276" s="51"/>
      <c r="F276" s="42"/>
      <c r="I276" s="51"/>
      <c r="J276" s="51"/>
      <c r="K276" s="51"/>
      <c r="M276" s="51"/>
      <c r="P276" s="59" t="str">
        <f>IF(ISBLANK(Tableau1[[#This Row],[Prochain CT]]),"",IF(Tableau1[[#This Row],[Prochain CT]]&lt;$C$3,"Oui",""))</f>
        <v/>
      </c>
      <c r="S276" s="59" t="str">
        <f>IF(ISBLANK(Tableau1[[#This Row],[Prochain CTC]]),"",IF(Tableau1[[#This Row],[Prochain CTC]]&lt;$C$3,"Oui",""))</f>
        <v/>
      </c>
      <c r="AB276" s="42"/>
      <c r="AC276" s="42"/>
    </row>
    <row r="277" spans="1:29" x14ac:dyDescent="0.25">
      <c r="D277" s="51"/>
      <c r="F277" s="42"/>
      <c r="I277" s="51"/>
      <c r="J277" s="51"/>
      <c r="K277" s="51"/>
      <c r="M277" s="51"/>
      <c r="P277" s="59" t="str">
        <f>IF(ISBLANK(Tableau1[[#This Row],[Prochain CT]]),"",IF(Tableau1[[#This Row],[Prochain CT]]&lt;$C$3,"Oui",""))</f>
        <v/>
      </c>
      <c r="S277" s="59" t="str">
        <f>IF(ISBLANK(Tableau1[[#This Row],[Prochain CTC]]),"",IF(Tableau1[[#This Row],[Prochain CTC]]&lt;$C$3,"Oui",""))</f>
        <v/>
      </c>
      <c r="AB277" s="42"/>
      <c r="AC277" s="42"/>
    </row>
    <row r="278" spans="1:29" x14ac:dyDescent="0.25">
      <c r="D278" s="51"/>
      <c r="F278" s="42"/>
      <c r="I278" s="51"/>
      <c r="J278" s="51"/>
      <c r="K278" s="51"/>
      <c r="M278" s="51"/>
      <c r="P278" s="59" t="str">
        <f>IF(ISBLANK(Tableau1[[#This Row],[Prochain CT]]),"",IF(Tableau1[[#This Row],[Prochain CT]]&lt;$C$3,"Oui",""))</f>
        <v/>
      </c>
      <c r="S278" s="59" t="str">
        <f>IF(ISBLANK(Tableau1[[#This Row],[Prochain CTC]]),"",IF(Tableau1[[#This Row],[Prochain CTC]]&lt;$C$3,"Oui",""))</f>
        <v/>
      </c>
      <c r="AB278" s="42"/>
      <c r="AC278" s="42"/>
    </row>
    <row r="279" spans="1:29" x14ac:dyDescent="0.25">
      <c r="D279" s="51"/>
      <c r="F279" s="42"/>
      <c r="I279" s="51"/>
      <c r="J279" s="51"/>
      <c r="K279" s="51"/>
      <c r="M279" s="51"/>
      <c r="P279" s="59" t="str">
        <f>IF(ISBLANK(Tableau1[[#This Row],[Prochain CT]]),"",IF(Tableau1[[#This Row],[Prochain CT]]&lt;$C$3,"Oui",""))</f>
        <v/>
      </c>
      <c r="S279" s="59" t="str">
        <f>IF(ISBLANK(Tableau1[[#This Row],[Prochain CTC]]),"",IF(Tableau1[[#This Row],[Prochain CTC]]&lt;$C$3,"Oui",""))</f>
        <v/>
      </c>
      <c r="AB279" s="42"/>
      <c r="AC279" s="42"/>
    </row>
    <row r="280" spans="1:29" x14ac:dyDescent="0.25">
      <c r="A280" s="110"/>
      <c r="D280" s="51"/>
      <c r="F280" s="42"/>
      <c r="I280" s="51"/>
      <c r="J280" s="51"/>
      <c r="K280" s="51"/>
      <c r="M280" s="51"/>
      <c r="P280" s="59" t="str">
        <f>IF(ISBLANK(Tableau1[[#This Row],[Prochain CT]]),"",IF(Tableau1[[#This Row],[Prochain CT]]&lt;$C$3,"Oui",""))</f>
        <v/>
      </c>
      <c r="S280" s="59" t="str">
        <f>IF(ISBLANK(Tableau1[[#This Row],[Prochain CTC]]),"",IF(Tableau1[[#This Row],[Prochain CTC]]&lt;$C$3,"Oui",""))</f>
        <v/>
      </c>
      <c r="AB280" s="42"/>
      <c r="AC280" s="42"/>
    </row>
  </sheetData>
  <mergeCells count="5">
    <mergeCell ref="L3:M3"/>
    <mergeCell ref="N3:P3"/>
    <mergeCell ref="J3:K3"/>
    <mergeCell ref="T3:AB3"/>
    <mergeCell ref="Q3:S3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50CF-C4C6-4188-BF4F-DB91712656EA}">
  <sheetPr codeName="Feuil3">
    <tabColor theme="0"/>
  </sheetPr>
  <dimension ref="A1:G315"/>
  <sheetViews>
    <sheetView topLeftCell="A289" zoomScaleNormal="100" workbookViewId="0">
      <selection activeCell="G308" sqref="A2:G308"/>
    </sheetView>
  </sheetViews>
  <sheetFormatPr baseColWidth="10" defaultRowHeight="15" x14ac:dyDescent="0.25"/>
  <cols>
    <col min="1" max="1" width="17.28515625" style="5" customWidth="1"/>
    <col min="2" max="2" width="15.140625" style="5" customWidth="1"/>
    <col min="3" max="3" width="16" style="5" bestFit="1" customWidth="1"/>
    <col min="4" max="4" width="33.7109375" style="4" bestFit="1" customWidth="1"/>
    <col min="5" max="5" width="12.7109375" style="4" customWidth="1"/>
    <col min="6" max="6" width="10.85546875" style="6" bestFit="1" customWidth="1"/>
    <col min="7" max="7" width="11.42578125" style="4"/>
  </cols>
  <sheetData>
    <row r="1" spans="1:7" x14ac:dyDescent="0.25">
      <c r="A1" s="2" t="s">
        <v>0</v>
      </c>
      <c r="B1" s="2" t="s">
        <v>14</v>
      </c>
      <c r="C1" s="2" t="s">
        <v>12</v>
      </c>
      <c r="D1" s="2" t="s">
        <v>15</v>
      </c>
      <c r="E1" s="3" t="s">
        <v>13</v>
      </c>
      <c r="F1" s="9" t="s">
        <v>28</v>
      </c>
      <c r="G1" s="9" t="s">
        <v>27</v>
      </c>
    </row>
    <row r="2" spans="1:7" x14ac:dyDescent="0.25">
      <c r="A2" s="73"/>
      <c r="B2" s="68"/>
      <c r="C2" s="67"/>
      <c r="D2" s="66"/>
      <c r="E2" s="77"/>
      <c r="F2" s="69"/>
      <c r="G2" s="71"/>
    </row>
    <row r="3" spans="1:7" x14ac:dyDescent="0.25">
      <c r="A3" s="73"/>
      <c r="B3" s="68"/>
      <c r="C3" s="67"/>
      <c r="D3" s="66"/>
      <c r="E3" s="77"/>
      <c r="F3" s="69"/>
      <c r="G3" s="71"/>
    </row>
    <row r="4" spans="1:7" x14ac:dyDescent="0.25">
      <c r="A4" s="73"/>
      <c r="B4" s="68"/>
      <c r="C4" s="67"/>
      <c r="D4" s="66"/>
      <c r="E4" s="77"/>
      <c r="F4" s="69"/>
      <c r="G4" s="71"/>
    </row>
    <row r="5" spans="1:7" x14ac:dyDescent="0.25">
      <c r="A5" s="72"/>
      <c r="B5" s="7"/>
      <c r="E5" s="76"/>
      <c r="F5" s="65"/>
      <c r="G5" s="10"/>
    </row>
    <row r="6" spans="1:7" x14ac:dyDescent="0.25">
      <c r="A6" s="72"/>
      <c r="B6" s="7"/>
      <c r="E6" s="76"/>
      <c r="F6" s="65"/>
      <c r="G6" s="10"/>
    </row>
    <row r="7" spans="1:7" x14ac:dyDescent="0.25">
      <c r="A7" s="73"/>
      <c r="B7" s="68"/>
      <c r="C7" s="67"/>
      <c r="D7" s="70"/>
      <c r="E7" s="78"/>
      <c r="F7" s="69"/>
      <c r="G7" s="71"/>
    </row>
    <row r="8" spans="1:7" x14ac:dyDescent="0.25">
      <c r="A8" s="73"/>
      <c r="B8" s="68"/>
      <c r="C8" s="67"/>
      <c r="D8" s="70"/>
      <c r="E8" s="78"/>
      <c r="F8" s="69"/>
      <c r="G8" s="71"/>
    </row>
    <row r="9" spans="1:7" x14ac:dyDescent="0.25">
      <c r="A9" s="73"/>
      <c r="B9" s="68"/>
      <c r="C9" s="67"/>
      <c r="D9" s="70"/>
      <c r="E9" s="78"/>
      <c r="F9" s="69"/>
      <c r="G9" s="71"/>
    </row>
    <row r="10" spans="1:7" x14ac:dyDescent="0.25">
      <c r="A10" s="73"/>
      <c r="B10" s="68"/>
      <c r="C10" s="67"/>
      <c r="D10" s="70"/>
      <c r="E10" s="78"/>
      <c r="F10" s="69"/>
      <c r="G10" s="71"/>
    </row>
    <row r="11" spans="1:7" x14ac:dyDescent="0.25">
      <c r="A11" s="73"/>
      <c r="B11" s="68"/>
      <c r="C11" s="67"/>
      <c r="D11" s="70"/>
      <c r="E11" s="78"/>
      <c r="F11" s="69"/>
      <c r="G11" s="71"/>
    </row>
    <row r="12" spans="1:7" x14ac:dyDescent="0.25">
      <c r="A12" s="73"/>
      <c r="B12" s="68"/>
      <c r="C12" s="67"/>
      <c r="D12" s="70"/>
      <c r="E12" s="78"/>
      <c r="F12" s="69"/>
      <c r="G12" s="71"/>
    </row>
    <row r="13" spans="1:7" x14ac:dyDescent="0.25">
      <c r="A13" s="72"/>
      <c r="B13" s="7"/>
      <c r="E13" s="76"/>
      <c r="F13" s="65"/>
      <c r="G13" s="10"/>
    </row>
    <row r="14" spans="1:7" x14ac:dyDescent="0.25">
      <c r="A14" s="72"/>
      <c r="B14" s="7"/>
      <c r="E14" s="76"/>
      <c r="F14" s="65"/>
      <c r="G14" s="10"/>
    </row>
    <row r="15" spans="1:7" x14ac:dyDescent="0.25">
      <c r="A15" s="72"/>
      <c r="B15" s="7"/>
      <c r="E15" s="76"/>
      <c r="F15" s="65"/>
      <c r="G15" s="10"/>
    </row>
    <row r="16" spans="1:7" x14ac:dyDescent="0.25">
      <c r="A16" s="72"/>
      <c r="B16" s="7"/>
      <c r="E16" s="76"/>
      <c r="F16" s="65"/>
      <c r="G16" s="10"/>
    </row>
    <row r="17" spans="1:7" x14ac:dyDescent="0.25">
      <c r="A17" s="72"/>
      <c r="B17" s="7"/>
      <c r="E17" s="76"/>
      <c r="F17" s="65"/>
      <c r="G17" s="10"/>
    </row>
    <row r="18" spans="1:7" x14ac:dyDescent="0.25">
      <c r="A18" s="72"/>
      <c r="B18" s="7"/>
      <c r="E18" s="76"/>
      <c r="F18" s="65"/>
      <c r="G18" s="10"/>
    </row>
    <row r="19" spans="1:7" x14ac:dyDescent="0.25">
      <c r="A19" s="72"/>
      <c r="B19" s="7"/>
      <c r="E19" s="76"/>
      <c r="F19" s="65"/>
      <c r="G19" s="10"/>
    </row>
    <row r="20" spans="1:7" x14ac:dyDescent="0.25">
      <c r="A20" s="72"/>
      <c r="B20" s="7"/>
      <c r="E20" s="76"/>
      <c r="F20" s="65"/>
      <c r="G20" s="10"/>
    </row>
    <row r="21" spans="1:7" x14ac:dyDescent="0.25">
      <c r="A21" s="72"/>
      <c r="B21" s="7"/>
      <c r="E21" s="76"/>
      <c r="F21" s="65"/>
      <c r="G21" s="10"/>
    </row>
    <row r="22" spans="1:7" x14ac:dyDescent="0.25">
      <c r="A22" s="72"/>
      <c r="B22" s="7"/>
      <c r="E22" s="76"/>
      <c r="F22" s="65"/>
      <c r="G22" s="10"/>
    </row>
    <row r="23" spans="1:7" x14ac:dyDescent="0.25">
      <c r="A23" s="72"/>
      <c r="B23" s="7"/>
      <c r="E23" s="76"/>
      <c r="F23" s="65"/>
      <c r="G23" s="10"/>
    </row>
    <row r="24" spans="1:7" x14ac:dyDescent="0.25">
      <c r="A24" s="72"/>
      <c r="B24" s="7"/>
      <c r="E24" s="76"/>
      <c r="F24" s="65"/>
      <c r="G24" s="10"/>
    </row>
    <row r="25" spans="1:7" x14ac:dyDescent="0.25">
      <c r="A25" s="72"/>
      <c r="B25" s="7"/>
      <c r="E25" s="76"/>
      <c r="F25" s="65"/>
      <c r="G25" s="10"/>
    </row>
    <row r="26" spans="1:7" x14ac:dyDescent="0.25">
      <c r="A26" s="72"/>
      <c r="B26" s="7"/>
      <c r="E26" s="76"/>
      <c r="F26" s="65"/>
      <c r="G26" s="10"/>
    </row>
    <row r="27" spans="1:7" x14ac:dyDescent="0.25">
      <c r="A27" s="72"/>
      <c r="B27" s="7"/>
      <c r="E27" s="76"/>
      <c r="F27" s="65"/>
      <c r="G27" s="10"/>
    </row>
    <row r="28" spans="1:7" x14ac:dyDescent="0.25">
      <c r="A28" s="72"/>
      <c r="B28" s="7"/>
      <c r="E28" s="76"/>
      <c r="F28" s="65"/>
      <c r="G28" s="10"/>
    </row>
    <row r="29" spans="1:7" x14ac:dyDescent="0.25">
      <c r="A29" s="72"/>
      <c r="B29" s="7"/>
      <c r="E29" s="76"/>
      <c r="F29" s="65"/>
      <c r="G29" s="10"/>
    </row>
    <row r="30" spans="1:7" x14ac:dyDescent="0.25">
      <c r="A30" s="72"/>
      <c r="B30" s="7"/>
      <c r="E30" s="76"/>
      <c r="F30" s="65"/>
      <c r="G30" s="10"/>
    </row>
    <row r="31" spans="1:7" x14ac:dyDescent="0.25">
      <c r="A31" s="72"/>
      <c r="B31" s="7"/>
      <c r="E31" s="76"/>
      <c r="F31" s="65"/>
      <c r="G31" s="10"/>
    </row>
    <row r="32" spans="1:7" x14ac:dyDescent="0.25">
      <c r="A32" s="72"/>
      <c r="B32" s="7"/>
      <c r="E32" s="76"/>
      <c r="F32" s="65"/>
      <c r="G32" s="10"/>
    </row>
    <row r="33" spans="1:7" x14ac:dyDescent="0.25">
      <c r="A33" s="72"/>
      <c r="B33" s="7"/>
      <c r="E33" s="76"/>
      <c r="F33" s="65"/>
      <c r="G33" s="10"/>
    </row>
    <row r="34" spans="1:7" x14ac:dyDescent="0.25">
      <c r="A34" s="72"/>
      <c r="B34" s="7"/>
      <c r="E34" s="76"/>
      <c r="F34" s="65"/>
      <c r="G34" s="10"/>
    </row>
    <row r="35" spans="1:7" x14ac:dyDescent="0.25">
      <c r="A35" s="72"/>
      <c r="B35" s="7"/>
      <c r="E35" s="76"/>
      <c r="F35" s="65"/>
      <c r="G35" s="10"/>
    </row>
    <row r="36" spans="1:7" x14ac:dyDescent="0.25">
      <c r="A36" s="72"/>
      <c r="B36" s="7"/>
      <c r="E36" s="76"/>
      <c r="F36" s="65"/>
      <c r="G36" s="10"/>
    </row>
    <row r="37" spans="1:7" x14ac:dyDescent="0.25">
      <c r="A37" s="72"/>
      <c r="B37" s="7"/>
      <c r="E37" s="76"/>
      <c r="F37" s="65"/>
      <c r="G37" s="10"/>
    </row>
    <row r="38" spans="1:7" x14ac:dyDescent="0.25">
      <c r="A38" s="72"/>
      <c r="B38" s="7"/>
      <c r="E38" s="76"/>
      <c r="F38" s="65"/>
      <c r="G38" s="10"/>
    </row>
    <row r="39" spans="1:7" x14ac:dyDescent="0.25">
      <c r="A39" s="72"/>
      <c r="B39" s="7"/>
      <c r="E39" s="76"/>
      <c r="F39" s="65"/>
      <c r="G39" s="10"/>
    </row>
    <row r="40" spans="1:7" x14ac:dyDescent="0.25">
      <c r="A40" s="72"/>
      <c r="B40" s="7"/>
      <c r="E40" s="76"/>
      <c r="F40" s="65"/>
      <c r="G40" s="10"/>
    </row>
    <row r="41" spans="1:7" x14ac:dyDescent="0.25">
      <c r="A41" s="72"/>
      <c r="B41" s="7"/>
      <c r="E41" s="76"/>
      <c r="F41" s="65"/>
      <c r="G41" s="10"/>
    </row>
    <row r="42" spans="1:7" x14ac:dyDescent="0.25">
      <c r="A42" s="72"/>
      <c r="B42" s="7"/>
      <c r="E42" s="76"/>
      <c r="F42" s="65"/>
      <c r="G42" s="10"/>
    </row>
    <row r="43" spans="1:7" x14ac:dyDescent="0.25">
      <c r="A43" s="72"/>
      <c r="B43" s="7"/>
      <c r="E43" s="76"/>
      <c r="F43" s="65"/>
      <c r="G43" s="10"/>
    </row>
    <row r="44" spans="1:7" x14ac:dyDescent="0.25">
      <c r="A44" s="72"/>
      <c r="B44" s="7"/>
      <c r="E44" s="76"/>
      <c r="F44" s="65"/>
      <c r="G44" s="10"/>
    </row>
    <row r="45" spans="1:7" x14ac:dyDescent="0.25">
      <c r="A45" s="72"/>
      <c r="B45" s="7"/>
      <c r="E45" s="76"/>
      <c r="F45" s="65"/>
      <c r="G45" s="10"/>
    </row>
    <row r="46" spans="1:7" x14ac:dyDescent="0.25">
      <c r="A46" s="72"/>
      <c r="B46" s="7"/>
      <c r="E46" s="76"/>
      <c r="F46"/>
      <c r="G46" s="10"/>
    </row>
    <row r="47" spans="1:7" x14ac:dyDescent="0.25">
      <c r="A47" s="72"/>
      <c r="B47" s="7"/>
      <c r="E47" s="76"/>
      <c r="F47"/>
      <c r="G47" s="10"/>
    </row>
    <row r="48" spans="1:7" x14ac:dyDescent="0.25">
      <c r="A48" s="72"/>
      <c r="B48" s="7"/>
      <c r="E48" s="76"/>
      <c r="F48"/>
      <c r="G48" s="10"/>
    </row>
    <row r="49" spans="1:7" x14ac:dyDescent="0.25">
      <c r="A49" s="72"/>
      <c r="B49" s="7"/>
      <c r="E49" s="76"/>
      <c r="F49"/>
      <c r="G49" s="10"/>
    </row>
    <row r="50" spans="1:7" x14ac:dyDescent="0.25">
      <c r="A50" s="72"/>
      <c r="B50" s="7"/>
      <c r="E50" s="76"/>
      <c r="F50"/>
      <c r="G50" s="10"/>
    </row>
    <row r="51" spans="1:7" x14ac:dyDescent="0.25">
      <c r="A51" s="72"/>
      <c r="B51" s="7"/>
      <c r="E51" s="76"/>
      <c r="F51"/>
      <c r="G51" s="10"/>
    </row>
    <row r="52" spans="1:7" x14ac:dyDescent="0.25">
      <c r="A52" s="72"/>
      <c r="B52" s="7"/>
      <c r="E52" s="76"/>
      <c r="F52"/>
      <c r="G52" s="10"/>
    </row>
    <row r="53" spans="1:7" x14ac:dyDescent="0.25">
      <c r="A53" s="72"/>
      <c r="B53" s="7"/>
      <c r="E53" s="76"/>
      <c r="F53"/>
      <c r="G53" s="10"/>
    </row>
    <row r="54" spans="1:7" x14ac:dyDescent="0.25">
      <c r="A54" s="72"/>
      <c r="B54" s="7"/>
      <c r="E54" s="76"/>
      <c r="F54"/>
      <c r="G54" s="10"/>
    </row>
    <row r="55" spans="1:7" x14ac:dyDescent="0.25">
      <c r="A55" s="72"/>
      <c r="B55" s="7"/>
      <c r="E55" s="76"/>
      <c r="F55"/>
      <c r="G55" s="10"/>
    </row>
    <row r="56" spans="1:7" x14ac:dyDescent="0.25">
      <c r="A56" s="12"/>
      <c r="B56" s="68"/>
      <c r="C56" s="67"/>
      <c r="D56" s="70"/>
      <c r="E56" s="78"/>
      <c r="F56" s="69"/>
      <c r="G56" s="71"/>
    </row>
    <row r="57" spans="1:7" x14ac:dyDescent="0.25">
      <c r="A57" s="72"/>
      <c r="B57" s="7"/>
      <c r="E57" s="76"/>
      <c r="F57"/>
      <c r="G57" s="10"/>
    </row>
    <row r="58" spans="1:7" x14ac:dyDescent="0.25">
      <c r="A58" s="72"/>
      <c r="B58" s="7"/>
      <c r="E58" s="76"/>
      <c r="F58" s="65"/>
      <c r="G58" s="10"/>
    </row>
    <row r="59" spans="1:7" x14ac:dyDescent="0.25">
      <c r="A59" s="72"/>
      <c r="B59" s="7"/>
      <c r="E59" s="76"/>
      <c r="F59"/>
      <c r="G59" s="10"/>
    </row>
    <row r="60" spans="1:7" x14ac:dyDescent="0.25">
      <c r="A60" s="72"/>
      <c r="B60" s="7"/>
      <c r="E60" s="76"/>
      <c r="F60"/>
      <c r="G60" s="10"/>
    </row>
    <row r="61" spans="1:7" x14ac:dyDescent="0.25">
      <c r="A61" s="72"/>
      <c r="B61" s="7"/>
      <c r="E61" s="76"/>
      <c r="F61"/>
      <c r="G61" s="10"/>
    </row>
    <row r="62" spans="1:7" x14ac:dyDescent="0.25">
      <c r="A62" s="72"/>
      <c r="B62" s="7"/>
      <c r="E62" s="76"/>
      <c r="F62"/>
      <c r="G62" s="10"/>
    </row>
    <row r="63" spans="1:7" x14ac:dyDescent="0.25">
      <c r="A63" s="72"/>
      <c r="B63" s="7"/>
      <c r="E63" s="76"/>
      <c r="F63"/>
      <c r="G63" s="10"/>
    </row>
    <row r="64" spans="1:7" x14ac:dyDescent="0.25">
      <c r="A64" s="72"/>
      <c r="B64" s="7"/>
      <c r="E64" s="76"/>
      <c r="F64"/>
      <c r="G64" s="10"/>
    </row>
    <row r="65" spans="1:7" x14ac:dyDescent="0.25">
      <c r="A65" s="72"/>
      <c r="B65" s="7"/>
      <c r="E65" s="76"/>
      <c r="F65"/>
      <c r="G65" s="10"/>
    </row>
    <row r="66" spans="1:7" x14ac:dyDescent="0.25">
      <c r="A66" s="72"/>
      <c r="B66" s="7"/>
      <c r="E66" s="76"/>
      <c r="F66"/>
      <c r="G66" s="10"/>
    </row>
    <row r="67" spans="1:7" x14ac:dyDescent="0.25">
      <c r="A67" s="72"/>
      <c r="B67" s="7"/>
      <c r="E67" s="76"/>
      <c r="F67"/>
      <c r="G67" s="10"/>
    </row>
    <row r="68" spans="1:7" x14ac:dyDescent="0.25">
      <c r="A68" s="72"/>
      <c r="B68" s="7"/>
      <c r="E68" s="76"/>
      <c r="F68"/>
      <c r="G68" s="10"/>
    </row>
    <row r="69" spans="1:7" x14ac:dyDescent="0.25">
      <c r="A69" s="72"/>
      <c r="B69" s="7"/>
      <c r="E69" s="76"/>
      <c r="F69"/>
      <c r="G69" s="10"/>
    </row>
    <row r="70" spans="1:7" x14ac:dyDescent="0.25">
      <c r="A70" s="72"/>
      <c r="B70" s="7"/>
      <c r="E70" s="76"/>
      <c r="F70"/>
      <c r="G70" s="10"/>
    </row>
    <row r="71" spans="1:7" x14ac:dyDescent="0.25">
      <c r="A71" s="72"/>
      <c r="B71" s="7"/>
      <c r="E71" s="76"/>
      <c r="F71"/>
      <c r="G71" s="10"/>
    </row>
    <row r="72" spans="1:7" x14ac:dyDescent="0.25">
      <c r="A72" s="72"/>
      <c r="B72" s="7"/>
      <c r="E72" s="76"/>
      <c r="F72"/>
      <c r="G72" s="10"/>
    </row>
    <row r="73" spans="1:7" x14ac:dyDescent="0.25">
      <c r="A73" s="72"/>
      <c r="B73" s="7"/>
      <c r="E73" s="76"/>
      <c r="F73"/>
      <c r="G73" s="10"/>
    </row>
    <row r="74" spans="1:7" x14ac:dyDescent="0.25">
      <c r="A74" s="72"/>
      <c r="B74" s="7"/>
      <c r="E74" s="76"/>
      <c r="F74"/>
      <c r="G74" s="10"/>
    </row>
    <row r="75" spans="1:7" x14ac:dyDescent="0.25">
      <c r="A75" s="72"/>
      <c r="B75" s="7"/>
      <c r="E75" s="76"/>
      <c r="F75"/>
      <c r="G75" s="10"/>
    </row>
    <row r="76" spans="1:7" x14ac:dyDescent="0.25">
      <c r="A76" s="72"/>
      <c r="B76" s="7"/>
      <c r="E76" s="76"/>
      <c r="F76"/>
      <c r="G76" s="10"/>
    </row>
    <row r="77" spans="1:7" x14ac:dyDescent="0.25">
      <c r="A77" s="72"/>
      <c r="B77" s="7"/>
      <c r="E77" s="76"/>
      <c r="F77"/>
      <c r="G77" s="10"/>
    </row>
    <row r="78" spans="1:7" x14ac:dyDescent="0.25">
      <c r="A78" s="72"/>
      <c r="B78" s="7"/>
      <c r="E78" s="76"/>
      <c r="F78"/>
      <c r="G78" s="10"/>
    </row>
    <row r="79" spans="1:7" x14ac:dyDescent="0.25">
      <c r="A79" s="72"/>
      <c r="B79" s="7"/>
      <c r="E79" s="76"/>
      <c r="F79"/>
      <c r="G79" s="10"/>
    </row>
    <row r="80" spans="1:7" x14ac:dyDescent="0.25">
      <c r="A80" s="72"/>
      <c r="B80" s="7"/>
      <c r="E80" s="76"/>
      <c r="F80"/>
      <c r="G80" s="10"/>
    </row>
    <row r="81" spans="1:7" x14ac:dyDescent="0.25">
      <c r="A81" s="72"/>
      <c r="B81" s="7"/>
      <c r="E81" s="76"/>
      <c r="F81"/>
      <c r="G81" s="10"/>
    </row>
    <row r="82" spans="1:7" x14ac:dyDescent="0.25">
      <c r="A82" s="72"/>
      <c r="B82" s="7"/>
      <c r="E82" s="76"/>
      <c r="F82"/>
      <c r="G82" s="10"/>
    </row>
    <row r="83" spans="1:7" x14ac:dyDescent="0.25">
      <c r="A83" s="72"/>
      <c r="B83" s="7"/>
      <c r="E83" s="76"/>
      <c r="F83"/>
      <c r="G83" s="10"/>
    </row>
    <row r="84" spans="1:7" x14ac:dyDescent="0.25">
      <c r="A84" s="72"/>
      <c r="B84" s="7"/>
      <c r="E84" s="76"/>
      <c r="F84"/>
      <c r="G84" s="10"/>
    </row>
    <row r="85" spans="1:7" x14ac:dyDescent="0.25">
      <c r="A85" s="72"/>
      <c r="B85" s="7"/>
      <c r="E85" s="76"/>
      <c r="F85"/>
      <c r="G85" s="10"/>
    </row>
    <row r="86" spans="1:7" x14ac:dyDescent="0.25">
      <c r="A86" s="72"/>
      <c r="B86" s="7"/>
      <c r="E86" s="76"/>
      <c r="F86"/>
      <c r="G86" s="10"/>
    </row>
    <row r="87" spans="1:7" x14ac:dyDescent="0.25">
      <c r="A87" s="72"/>
      <c r="B87" s="7"/>
      <c r="E87" s="76"/>
      <c r="F87"/>
      <c r="G87" s="10"/>
    </row>
    <row r="88" spans="1:7" x14ac:dyDescent="0.25">
      <c r="A88" s="72"/>
      <c r="B88" s="7"/>
      <c r="E88" s="76"/>
      <c r="F88"/>
      <c r="G88" s="10"/>
    </row>
    <row r="89" spans="1:7" x14ac:dyDescent="0.25">
      <c r="A89" s="72"/>
      <c r="B89" s="7"/>
      <c r="E89" s="76"/>
      <c r="F89"/>
      <c r="G89" s="10"/>
    </row>
    <row r="90" spans="1:7" x14ac:dyDescent="0.25">
      <c r="A90" s="72"/>
      <c r="B90" s="7"/>
      <c r="E90" s="76"/>
      <c r="F90"/>
      <c r="G90" s="10"/>
    </row>
    <row r="91" spans="1:7" x14ac:dyDescent="0.25">
      <c r="A91" s="72"/>
      <c r="B91" s="7"/>
      <c r="E91" s="76"/>
      <c r="F91" s="65"/>
      <c r="G91" s="10"/>
    </row>
    <row r="92" spans="1:7" x14ac:dyDescent="0.25">
      <c r="A92" s="72"/>
      <c r="B92" s="7"/>
      <c r="E92" s="76"/>
      <c r="F92" s="65"/>
      <c r="G92" s="10"/>
    </row>
    <row r="93" spans="1:7" x14ac:dyDescent="0.25">
      <c r="A93" s="72"/>
      <c r="B93" s="7"/>
      <c r="E93" s="76"/>
      <c r="F93" s="65"/>
      <c r="G93" s="10"/>
    </row>
    <row r="94" spans="1:7" x14ac:dyDescent="0.25">
      <c r="A94" s="72"/>
      <c r="B94" s="7"/>
      <c r="E94" s="76"/>
      <c r="F94" s="65"/>
      <c r="G94" s="10"/>
    </row>
    <row r="95" spans="1:7" x14ac:dyDescent="0.25">
      <c r="A95" s="72"/>
      <c r="B95" s="7"/>
      <c r="E95" s="76"/>
      <c r="F95" s="65"/>
      <c r="G95" s="10"/>
    </row>
    <row r="96" spans="1:7" x14ac:dyDescent="0.25">
      <c r="A96" s="72"/>
      <c r="B96" s="7"/>
      <c r="E96" s="76"/>
      <c r="F96" s="65"/>
      <c r="G96" s="10"/>
    </row>
    <row r="97" spans="1:7" x14ac:dyDescent="0.25">
      <c r="A97" s="72"/>
      <c r="B97" s="7"/>
      <c r="E97" s="76"/>
      <c r="F97" s="65"/>
      <c r="G97" s="10"/>
    </row>
    <row r="98" spans="1:7" x14ac:dyDescent="0.25">
      <c r="A98" s="72"/>
      <c r="B98" s="7"/>
      <c r="E98" s="76"/>
      <c r="F98" s="65"/>
      <c r="G98" s="10"/>
    </row>
    <row r="99" spans="1:7" x14ac:dyDescent="0.25">
      <c r="A99" s="72"/>
      <c r="B99" s="7"/>
      <c r="E99" s="76"/>
      <c r="F99" s="65"/>
      <c r="G99" s="10"/>
    </row>
    <row r="100" spans="1:7" x14ac:dyDescent="0.25">
      <c r="A100" s="72"/>
      <c r="B100" s="7"/>
      <c r="E100" s="76"/>
      <c r="F100" s="65"/>
      <c r="G100" s="10"/>
    </row>
    <row r="101" spans="1:7" x14ac:dyDescent="0.25">
      <c r="A101" s="72"/>
      <c r="B101" s="7"/>
      <c r="E101" s="76"/>
      <c r="F101" s="65"/>
      <c r="G101" s="10"/>
    </row>
    <row r="102" spans="1:7" x14ac:dyDescent="0.25">
      <c r="A102" s="72"/>
      <c r="B102" s="7"/>
      <c r="E102" s="76"/>
      <c r="F102" s="65"/>
      <c r="G102" s="10"/>
    </row>
    <row r="103" spans="1:7" x14ac:dyDescent="0.25">
      <c r="A103" s="72"/>
      <c r="B103" s="7"/>
      <c r="E103" s="76"/>
      <c r="F103" s="65"/>
      <c r="G103" s="10"/>
    </row>
    <row r="104" spans="1:7" x14ac:dyDescent="0.25">
      <c r="A104" s="72"/>
      <c r="B104" s="7"/>
      <c r="E104" s="76"/>
      <c r="F104" s="65"/>
      <c r="G104" s="10"/>
    </row>
    <row r="105" spans="1:7" x14ac:dyDescent="0.25">
      <c r="A105" s="72"/>
      <c r="B105" s="7"/>
      <c r="E105" s="76"/>
      <c r="F105" s="65"/>
      <c r="G105" s="10"/>
    </row>
    <row r="106" spans="1:7" x14ac:dyDescent="0.25">
      <c r="A106" s="72"/>
      <c r="B106" s="7"/>
      <c r="E106" s="76"/>
      <c r="F106" s="65"/>
      <c r="G106" s="10"/>
    </row>
    <row r="107" spans="1:7" x14ac:dyDescent="0.25">
      <c r="A107" s="72"/>
      <c r="B107" s="7"/>
      <c r="E107" s="76"/>
      <c r="F107" s="65"/>
      <c r="G107" s="10"/>
    </row>
    <row r="108" spans="1:7" x14ac:dyDescent="0.25">
      <c r="A108" s="72"/>
      <c r="B108" s="7"/>
      <c r="E108" s="76"/>
      <c r="F108" s="65"/>
      <c r="G108" s="10"/>
    </row>
    <row r="109" spans="1:7" x14ac:dyDescent="0.25">
      <c r="A109" s="72"/>
      <c r="B109" s="7"/>
      <c r="E109" s="76"/>
      <c r="F109" s="65"/>
      <c r="G109" s="10"/>
    </row>
    <row r="110" spans="1:7" x14ac:dyDescent="0.25">
      <c r="A110" s="72"/>
      <c r="B110" s="7"/>
      <c r="E110" s="76"/>
      <c r="F110" s="65"/>
      <c r="G110" s="10"/>
    </row>
    <row r="111" spans="1:7" x14ac:dyDescent="0.25">
      <c r="A111" s="72"/>
      <c r="B111" s="7"/>
      <c r="E111" s="76"/>
      <c r="F111" s="65"/>
      <c r="G111" s="10"/>
    </row>
    <row r="112" spans="1:7" x14ac:dyDescent="0.25">
      <c r="A112" s="72"/>
      <c r="B112" s="7"/>
      <c r="E112" s="76"/>
      <c r="F112" s="65"/>
      <c r="G112" s="10"/>
    </row>
    <row r="113" spans="1:7" x14ac:dyDescent="0.25">
      <c r="A113" s="72"/>
      <c r="B113" s="7"/>
      <c r="E113" s="76"/>
      <c r="F113" s="65"/>
      <c r="G113" s="10"/>
    </row>
    <row r="114" spans="1:7" x14ac:dyDescent="0.25">
      <c r="A114" s="72"/>
      <c r="B114" s="7"/>
      <c r="E114" s="76"/>
      <c r="F114" s="65"/>
      <c r="G114" s="10"/>
    </row>
    <row r="115" spans="1:7" x14ac:dyDescent="0.25">
      <c r="A115" s="72"/>
      <c r="B115" s="7"/>
      <c r="E115" s="76"/>
      <c r="F115" s="65"/>
      <c r="G115" s="10"/>
    </row>
    <row r="116" spans="1:7" x14ac:dyDescent="0.25">
      <c r="A116" s="72"/>
      <c r="B116" s="7"/>
      <c r="E116" s="76"/>
      <c r="F116" s="65"/>
      <c r="G116" s="10"/>
    </row>
    <row r="117" spans="1:7" x14ac:dyDescent="0.25">
      <c r="A117" s="72"/>
      <c r="B117" s="7"/>
      <c r="E117" s="76"/>
      <c r="F117" s="65"/>
      <c r="G117" s="10"/>
    </row>
    <row r="118" spans="1:7" x14ac:dyDescent="0.25">
      <c r="A118" s="72"/>
      <c r="B118" s="7"/>
      <c r="E118" s="76"/>
      <c r="F118" s="65"/>
      <c r="G118" s="10"/>
    </row>
    <row r="119" spans="1:7" x14ac:dyDescent="0.25">
      <c r="A119" s="72"/>
      <c r="B119" s="7"/>
      <c r="E119" s="76"/>
      <c r="F119" s="65"/>
      <c r="G119" s="10"/>
    </row>
    <row r="120" spans="1:7" x14ac:dyDescent="0.25">
      <c r="A120" s="72"/>
      <c r="B120" s="7"/>
      <c r="E120" s="76"/>
      <c r="F120" s="65"/>
      <c r="G120" s="10"/>
    </row>
    <row r="121" spans="1:7" x14ac:dyDescent="0.25">
      <c r="A121" s="72"/>
      <c r="B121" s="7"/>
      <c r="E121" s="76"/>
      <c r="F121" s="65"/>
      <c r="G121" s="10"/>
    </row>
    <row r="122" spans="1:7" x14ac:dyDescent="0.25">
      <c r="A122" s="72"/>
      <c r="B122" s="7"/>
      <c r="E122" s="76"/>
      <c r="F122" s="65"/>
      <c r="G122" s="10"/>
    </row>
    <row r="123" spans="1:7" x14ac:dyDescent="0.25">
      <c r="A123" s="72"/>
      <c r="B123" s="7"/>
      <c r="E123" s="76"/>
      <c r="F123" s="65"/>
      <c r="G123" s="10"/>
    </row>
    <row r="124" spans="1:7" x14ac:dyDescent="0.25">
      <c r="A124" s="72"/>
      <c r="B124" s="7"/>
      <c r="E124" s="76"/>
      <c r="F124" s="65"/>
      <c r="G124" s="10"/>
    </row>
    <row r="125" spans="1:7" x14ac:dyDescent="0.25">
      <c r="A125" s="72"/>
      <c r="B125" s="7"/>
      <c r="E125" s="76"/>
      <c r="F125" s="65"/>
      <c r="G125" s="10"/>
    </row>
    <row r="126" spans="1:7" x14ac:dyDescent="0.25">
      <c r="A126" s="72"/>
      <c r="B126" s="7"/>
      <c r="E126" s="76"/>
      <c r="F126" s="65"/>
      <c r="G126" s="10"/>
    </row>
    <row r="127" spans="1:7" x14ac:dyDescent="0.25">
      <c r="A127" s="72"/>
      <c r="B127" s="7"/>
      <c r="E127" s="76"/>
      <c r="F127" s="65"/>
      <c r="G127" s="10"/>
    </row>
    <row r="128" spans="1:7" x14ac:dyDescent="0.25">
      <c r="A128" s="72"/>
      <c r="B128" s="7"/>
      <c r="E128" s="76"/>
      <c r="F128" s="65"/>
      <c r="G128" s="10"/>
    </row>
    <row r="129" spans="1:7" x14ac:dyDescent="0.25">
      <c r="A129" s="72"/>
      <c r="B129" s="7"/>
      <c r="E129" s="76"/>
      <c r="F129" s="75"/>
      <c r="G129" s="11"/>
    </row>
    <row r="130" spans="1:7" x14ac:dyDescent="0.25">
      <c r="A130" s="72"/>
      <c r="B130" s="7"/>
      <c r="E130" s="76"/>
      <c r="F130" s="75"/>
      <c r="G130" s="11"/>
    </row>
    <row r="131" spans="1:7" x14ac:dyDescent="0.25">
      <c r="A131" s="72"/>
      <c r="B131" s="7"/>
      <c r="E131" s="76"/>
      <c r="F131" s="65"/>
      <c r="G131" s="10"/>
    </row>
    <row r="132" spans="1:7" x14ac:dyDescent="0.25">
      <c r="A132" s="73"/>
      <c r="B132" s="68"/>
      <c r="C132" s="67"/>
      <c r="D132" s="70"/>
      <c r="E132" s="78"/>
      <c r="F132" s="69"/>
      <c r="G132" s="71"/>
    </row>
    <row r="133" spans="1:7" x14ac:dyDescent="0.25">
      <c r="A133" s="72"/>
      <c r="B133" s="7"/>
      <c r="E133" s="76"/>
      <c r="F133" s="69"/>
      <c r="G133" s="71"/>
    </row>
    <row r="134" spans="1:7" x14ac:dyDescent="0.25">
      <c r="A134" s="72"/>
      <c r="B134" s="7"/>
      <c r="E134" s="76"/>
      <c r="F134" s="69"/>
      <c r="G134" s="71"/>
    </row>
    <row r="135" spans="1:7" x14ac:dyDescent="0.25">
      <c r="A135" s="72"/>
      <c r="B135" s="7"/>
      <c r="E135" s="76"/>
      <c r="F135" s="69"/>
      <c r="G135" s="71"/>
    </row>
    <row r="136" spans="1:7" x14ac:dyDescent="0.25">
      <c r="A136" s="72"/>
      <c r="B136" s="7"/>
      <c r="E136" s="76"/>
      <c r="F136" s="69"/>
      <c r="G136" s="71"/>
    </row>
    <row r="137" spans="1:7" x14ac:dyDescent="0.25">
      <c r="A137" s="72"/>
      <c r="B137" s="7"/>
      <c r="E137" s="76"/>
      <c r="F137" s="69"/>
      <c r="G137" s="71"/>
    </row>
    <row r="138" spans="1:7" x14ac:dyDescent="0.25">
      <c r="A138" s="72"/>
      <c r="B138" s="7"/>
      <c r="E138" s="76"/>
      <c r="F138" s="69"/>
      <c r="G138" s="71"/>
    </row>
    <row r="139" spans="1:7" x14ac:dyDescent="0.25">
      <c r="A139" s="72"/>
      <c r="B139" s="7"/>
      <c r="E139" s="76"/>
      <c r="F139" s="69"/>
      <c r="G139" s="71"/>
    </row>
    <row r="140" spans="1:7" x14ac:dyDescent="0.25">
      <c r="A140" s="72"/>
      <c r="B140" s="7"/>
      <c r="E140" s="76"/>
      <c r="F140" s="69"/>
      <c r="G140" s="71"/>
    </row>
    <row r="141" spans="1:7" x14ac:dyDescent="0.25">
      <c r="A141" s="72"/>
      <c r="B141" s="7"/>
      <c r="E141" s="76"/>
      <c r="F141" s="69"/>
      <c r="G141" s="71"/>
    </row>
    <row r="142" spans="1:7" x14ac:dyDescent="0.25">
      <c r="A142" s="72"/>
      <c r="B142" s="7"/>
      <c r="E142" s="76"/>
      <c r="F142" s="69"/>
      <c r="G142" s="71"/>
    </row>
    <row r="143" spans="1:7" x14ac:dyDescent="0.25">
      <c r="A143" s="72"/>
      <c r="B143" s="7"/>
      <c r="E143" s="76"/>
      <c r="F143" s="69"/>
      <c r="G143" s="71"/>
    </row>
    <row r="144" spans="1:7" x14ac:dyDescent="0.25">
      <c r="A144" s="72"/>
      <c r="B144" s="7"/>
      <c r="E144" s="76"/>
      <c r="F144" s="69"/>
      <c r="G144" s="71"/>
    </row>
    <row r="145" spans="1:7" x14ac:dyDescent="0.25">
      <c r="A145" s="72"/>
      <c r="B145" s="7"/>
      <c r="E145" s="76"/>
      <c r="F145" s="69"/>
      <c r="G145" s="71"/>
    </row>
    <row r="146" spans="1:7" x14ac:dyDescent="0.25">
      <c r="A146" s="72"/>
      <c r="B146" s="7"/>
      <c r="E146" s="76"/>
      <c r="F146" s="69"/>
      <c r="G146" s="71"/>
    </row>
    <row r="147" spans="1:7" x14ac:dyDescent="0.25">
      <c r="A147" s="72"/>
      <c r="B147" s="7"/>
      <c r="E147" s="76"/>
      <c r="F147" s="69"/>
      <c r="G147" s="71"/>
    </row>
    <row r="148" spans="1:7" x14ac:dyDescent="0.25">
      <c r="A148" s="72"/>
      <c r="B148" s="7"/>
      <c r="E148" s="76"/>
      <c r="F148" s="75"/>
      <c r="G148" s="11"/>
    </row>
    <row r="149" spans="1:7" x14ac:dyDescent="0.25">
      <c r="A149" s="72"/>
      <c r="B149" s="7"/>
      <c r="E149" s="76"/>
      <c r="F149" s="75"/>
      <c r="G149" s="11"/>
    </row>
    <row r="150" spans="1:7" x14ac:dyDescent="0.25">
      <c r="A150" s="72"/>
      <c r="B150" s="7"/>
      <c r="E150" s="76"/>
      <c r="F150" s="75"/>
      <c r="G150" s="11"/>
    </row>
    <row r="151" spans="1:7" x14ac:dyDescent="0.25">
      <c r="A151" s="72"/>
      <c r="B151" s="7"/>
      <c r="E151" s="76"/>
      <c r="F151" s="75"/>
      <c r="G151" s="11"/>
    </row>
    <row r="152" spans="1:7" x14ac:dyDescent="0.25">
      <c r="A152" s="72"/>
      <c r="B152" s="7"/>
      <c r="E152" s="76"/>
      <c r="F152" s="75"/>
      <c r="G152" s="11"/>
    </row>
    <row r="153" spans="1:7" x14ac:dyDescent="0.25">
      <c r="A153" s="72"/>
      <c r="B153" s="7"/>
      <c r="E153" s="76"/>
      <c r="F153" s="75"/>
      <c r="G153" s="11"/>
    </row>
    <row r="154" spans="1:7" x14ac:dyDescent="0.25">
      <c r="A154" s="72"/>
      <c r="B154" s="7"/>
      <c r="E154" s="76"/>
      <c r="F154" s="75"/>
      <c r="G154" s="11"/>
    </row>
    <row r="155" spans="1:7" x14ac:dyDescent="0.25">
      <c r="A155" s="72"/>
      <c r="B155" s="7"/>
      <c r="E155" s="76"/>
      <c r="F155" s="75"/>
      <c r="G155" s="11"/>
    </row>
    <row r="156" spans="1:7" x14ac:dyDescent="0.25">
      <c r="A156" s="72"/>
      <c r="B156" s="7"/>
      <c r="E156" s="76"/>
      <c r="F156" s="75"/>
      <c r="G156" s="11"/>
    </row>
    <row r="157" spans="1:7" x14ac:dyDescent="0.25">
      <c r="A157" s="72"/>
      <c r="B157" s="7"/>
      <c r="E157" s="76"/>
      <c r="F157" s="75"/>
      <c r="G157" s="11"/>
    </row>
    <row r="158" spans="1:7" x14ac:dyDescent="0.25">
      <c r="A158" s="72"/>
      <c r="B158" s="7"/>
      <c r="E158" s="76"/>
      <c r="F158" s="75"/>
      <c r="G158" s="11"/>
    </row>
    <row r="159" spans="1:7" x14ac:dyDescent="0.25">
      <c r="A159" s="72"/>
      <c r="B159" s="7"/>
      <c r="E159" s="76"/>
      <c r="F159" s="75"/>
      <c r="G159" s="11"/>
    </row>
    <row r="160" spans="1:7" x14ac:dyDescent="0.25">
      <c r="A160" s="72"/>
      <c r="B160" s="7"/>
      <c r="E160" s="76"/>
      <c r="F160" s="75"/>
      <c r="G160" s="11"/>
    </row>
    <row r="161" spans="1:7" x14ac:dyDescent="0.25">
      <c r="A161" s="72"/>
      <c r="B161" s="7"/>
      <c r="E161" s="76"/>
      <c r="F161" s="75"/>
      <c r="G161" s="11"/>
    </row>
    <row r="162" spans="1:7" x14ac:dyDescent="0.25">
      <c r="A162" s="72"/>
      <c r="B162" s="7"/>
      <c r="E162" s="76"/>
      <c r="F162" s="75"/>
      <c r="G162" s="11"/>
    </row>
    <row r="163" spans="1:7" x14ac:dyDescent="0.25">
      <c r="A163" s="72"/>
      <c r="B163" s="7"/>
      <c r="E163" s="76"/>
      <c r="F163" s="75"/>
      <c r="G163" s="11"/>
    </row>
    <row r="164" spans="1:7" x14ac:dyDescent="0.25">
      <c r="A164" s="72"/>
      <c r="B164" s="7"/>
      <c r="E164" s="76"/>
      <c r="F164" s="75"/>
      <c r="G164" s="11"/>
    </row>
    <row r="165" spans="1:7" x14ac:dyDescent="0.25">
      <c r="A165" s="72"/>
      <c r="B165" s="7"/>
      <c r="E165" s="76"/>
      <c r="F165" s="75"/>
      <c r="G165" s="11"/>
    </row>
    <row r="166" spans="1:7" x14ac:dyDescent="0.25">
      <c r="A166" s="72"/>
      <c r="B166" s="7"/>
      <c r="E166" s="76"/>
      <c r="F166" s="75"/>
      <c r="G166" s="11"/>
    </row>
    <row r="167" spans="1:7" x14ac:dyDescent="0.25">
      <c r="A167" s="72"/>
      <c r="B167" s="7"/>
      <c r="E167" s="76"/>
      <c r="F167" s="75"/>
      <c r="G167" s="11"/>
    </row>
    <row r="168" spans="1:7" x14ac:dyDescent="0.25">
      <c r="A168" s="72"/>
      <c r="B168" s="7"/>
      <c r="E168" s="76"/>
      <c r="F168" s="75"/>
      <c r="G168" s="11"/>
    </row>
    <row r="169" spans="1:7" x14ac:dyDescent="0.25">
      <c r="A169" s="72"/>
      <c r="B169" s="7"/>
      <c r="E169" s="76"/>
      <c r="F169" s="75"/>
      <c r="G169" s="11"/>
    </row>
    <row r="170" spans="1:7" x14ac:dyDescent="0.25">
      <c r="A170" s="72"/>
      <c r="B170" s="7"/>
      <c r="E170" s="76"/>
      <c r="F170" s="75"/>
      <c r="G170" s="11"/>
    </row>
    <row r="171" spans="1:7" x14ac:dyDescent="0.25">
      <c r="A171" s="72"/>
      <c r="B171" s="7"/>
      <c r="E171" s="76"/>
      <c r="F171" s="75"/>
      <c r="G171" s="11"/>
    </row>
    <row r="172" spans="1:7" x14ac:dyDescent="0.25">
      <c r="A172" s="72"/>
      <c r="B172" s="7"/>
      <c r="E172" s="76"/>
      <c r="F172" s="75"/>
      <c r="G172" s="11"/>
    </row>
    <row r="173" spans="1:7" x14ac:dyDescent="0.25">
      <c r="A173" s="72"/>
      <c r="B173" s="7"/>
      <c r="E173" s="76"/>
      <c r="F173" s="75"/>
      <c r="G173" s="11"/>
    </row>
    <row r="174" spans="1:7" x14ac:dyDescent="0.25">
      <c r="A174" s="72"/>
      <c r="B174" s="7"/>
      <c r="E174" s="76"/>
      <c r="F174" s="75"/>
      <c r="G174" s="11"/>
    </row>
    <row r="175" spans="1:7" x14ac:dyDescent="0.25">
      <c r="A175" s="72"/>
      <c r="B175" s="7"/>
      <c r="E175" s="76"/>
      <c r="F175" s="75"/>
      <c r="G175" s="11"/>
    </row>
    <row r="176" spans="1:7" x14ac:dyDescent="0.25">
      <c r="A176" s="72"/>
      <c r="B176" s="7"/>
      <c r="E176" s="76"/>
      <c r="F176" s="75"/>
      <c r="G176" s="11"/>
    </row>
    <row r="177" spans="1:7" x14ac:dyDescent="0.25">
      <c r="A177" s="72"/>
      <c r="B177" s="7"/>
      <c r="E177" s="76"/>
      <c r="F177" s="75"/>
      <c r="G177" s="11"/>
    </row>
    <row r="178" spans="1:7" x14ac:dyDescent="0.25">
      <c r="A178" s="72"/>
      <c r="B178" s="7"/>
      <c r="E178" s="76"/>
      <c r="F178" s="75"/>
      <c r="G178" s="11"/>
    </row>
    <row r="179" spans="1:7" x14ac:dyDescent="0.25">
      <c r="A179" s="72"/>
      <c r="B179" s="7"/>
      <c r="E179" s="76"/>
      <c r="F179" s="75"/>
      <c r="G179" s="11"/>
    </row>
    <row r="180" spans="1:7" x14ac:dyDescent="0.25">
      <c r="A180" s="72"/>
      <c r="B180" s="7"/>
      <c r="E180" s="76"/>
      <c r="F180" s="75"/>
      <c r="G180" s="11"/>
    </row>
    <row r="181" spans="1:7" x14ac:dyDescent="0.25">
      <c r="A181" s="72"/>
      <c r="B181" s="7"/>
      <c r="E181" s="76"/>
      <c r="F181" s="75"/>
      <c r="G181" s="11"/>
    </row>
    <row r="182" spans="1:7" x14ac:dyDescent="0.25">
      <c r="A182" s="72"/>
      <c r="B182" s="7"/>
      <c r="E182" s="76"/>
      <c r="F182" s="75"/>
      <c r="G182" s="11"/>
    </row>
    <row r="183" spans="1:7" x14ac:dyDescent="0.25">
      <c r="A183" s="72"/>
      <c r="B183" s="7"/>
      <c r="E183" s="76"/>
      <c r="F183" s="75"/>
      <c r="G183" s="11"/>
    </row>
    <row r="184" spans="1:7" x14ac:dyDescent="0.25">
      <c r="A184" s="72"/>
      <c r="B184" s="7"/>
      <c r="E184" s="76"/>
      <c r="F184" s="75"/>
      <c r="G184" s="11"/>
    </row>
    <row r="185" spans="1:7" x14ac:dyDescent="0.25">
      <c r="A185" s="72"/>
      <c r="B185" s="7"/>
      <c r="E185" s="76"/>
      <c r="F185" s="75"/>
      <c r="G185" s="11"/>
    </row>
    <row r="186" spans="1:7" x14ac:dyDescent="0.25">
      <c r="A186" s="72"/>
      <c r="B186" s="7"/>
      <c r="E186" s="76"/>
      <c r="F186" s="75"/>
      <c r="G186" s="11"/>
    </row>
    <row r="187" spans="1:7" x14ac:dyDescent="0.25">
      <c r="A187" s="72"/>
      <c r="B187" s="7"/>
      <c r="E187" s="76"/>
      <c r="F187" s="75"/>
      <c r="G187" s="11"/>
    </row>
    <row r="188" spans="1:7" x14ac:dyDescent="0.25">
      <c r="A188" s="72"/>
      <c r="B188" s="7"/>
      <c r="E188" s="76"/>
      <c r="F188" s="75"/>
      <c r="G188" s="11"/>
    </row>
    <row r="189" spans="1:7" x14ac:dyDescent="0.25">
      <c r="A189" s="72"/>
      <c r="B189" s="7"/>
      <c r="E189" s="76"/>
      <c r="F189" s="75"/>
      <c r="G189" s="11"/>
    </row>
    <row r="190" spans="1:7" x14ac:dyDescent="0.25">
      <c r="A190" s="72"/>
      <c r="B190" s="7"/>
      <c r="E190" s="76"/>
      <c r="F190" s="75"/>
      <c r="G190" s="11"/>
    </row>
    <row r="191" spans="1:7" x14ac:dyDescent="0.25">
      <c r="A191" s="72"/>
      <c r="B191" s="7"/>
      <c r="E191" s="76"/>
      <c r="F191" s="75"/>
      <c r="G191" s="11"/>
    </row>
    <row r="192" spans="1:7" x14ac:dyDescent="0.25">
      <c r="A192" s="72"/>
      <c r="B192" s="7"/>
      <c r="E192" s="76"/>
      <c r="F192" s="75"/>
      <c r="G192" s="11"/>
    </row>
    <row r="193" spans="1:7" x14ac:dyDescent="0.25">
      <c r="A193" s="72"/>
      <c r="B193" s="7"/>
      <c r="E193" s="76"/>
      <c r="F193" s="75"/>
      <c r="G193" s="11"/>
    </row>
    <row r="194" spans="1:7" x14ac:dyDescent="0.25">
      <c r="A194" s="72"/>
      <c r="B194" s="7"/>
      <c r="E194" s="76"/>
      <c r="F194" s="75"/>
      <c r="G194" s="11"/>
    </row>
    <row r="195" spans="1:7" x14ac:dyDescent="0.25">
      <c r="A195" s="72"/>
      <c r="B195" s="7"/>
      <c r="E195" s="76"/>
      <c r="F195" s="75"/>
      <c r="G195" s="11"/>
    </row>
    <row r="196" spans="1:7" x14ac:dyDescent="0.25">
      <c r="A196" s="72"/>
      <c r="B196" s="7"/>
      <c r="E196" s="76"/>
      <c r="F196" s="75"/>
      <c r="G196" s="11"/>
    </row>
    <row r="197" spans="1:7" x14ac:dyDescent="0.25">
      <c r="A197" s="72"/>
      <c r="B197" s="7"/>
      <c r="E197" s="76"/>
      <c r="F197" s="75"/>
      <c r="G197" s="11"/>
    </row>
    <row r="198" spans="1:7" x14ac:dyDescent="0.25">
      <c r="A198" s="72"/>
      <c r="B198" s="7"/>
      <c r="E198" s="76"/>
      <c r="F198" s="75"/>
      <c r="G198" s="11"/>
    </row>
    <row r="199" spans="1:7" x14ac:dyDescent="0.25">
      <c r="A199" s="72"/>
      <c r="B199" s="7"/>
      <c r="E199" s="76"/>
      <c r="F199" s="75"/>
      <c r="G199" s="11"/>
    </row>
    <row r="200" spans="1:7" x14ac:dyDescent="0.25">
      <c r="A200" s="72"/>
      <c r="B200" s="7"/>
      <c r="E200" s="76"/>
      <c r="F200" s="75"/>
      <c r="G200" s="11"/>
    </row>
    <row r="201" spans="1:7" x14ac:dyDescent="0.25">
      <c r="A201" s="72"/>
      <c r="B201" s="7"/>
      <c r="E201" s="76"/>
      <c r="F201" s="75"/>
      <c r="G201" s="11"/>
    </row>
    <row r="202" spans="1:7" x14ac:dyDescent="0.25">
      <c r="A202" s="72"/>
      <c r="B202" s="7"/>
      <c r="E202" s="76"/>
      <c r="F202" s="75"/>
      <c r="G202" s="11"/>
    </row>
    <row r="203" spans="1:7" x14ac:dyDescent="0.25">
      <c r="A203" s="72"/>
      <c r="B203" s="7"/>
      <c r="E203" s="76"/>
      <c r="F203" s="75"/>
      <c r="G203" s="11"/>
    </row>
    <row r="204" spans="1:7" x14ac:dyDescent="0.25">
      <c r="A204" s="72"/>
      <c r="B204" s="7"/>
      <c r="E204" s="76"/>
      <c r="F204" s="75"/>
      <c r="G204" s="11"/>
    </row>
    <row r="205" spans="1:7" x14ac:dyDescent="0.25">
      <c r="A205" s="72"/>
      <c r="B205" s="7"/>
      <c r="E205" s="76"/>
      <c r="F205" s="75"/>
      <c r="G205" s="11"/>
    </row>
    <row r="206" spans="1:7" x14ac:dyDescent="0.25">
      <c r="A206" s="72"/>
      <c r="B206" s="7"/>
      <c r="E206" s="76"/>
      <c r="F206" s="75"/>
      <c r="G206" s="11"/>
    </row>
    <row r="207" spans="1:7" x14ac:dyDescent="0.25">
      <c r="A207" s="72"/>
      <c r="B207" s="7"/>
      <c r="E207" s="76"/>
      <c r="F207" s="75"/>
      <c r="G207" s="11"/>
    </row>
    <row r="208" spans="1:7" x14ac:dyDescent="0.25">
      <c r="A208" s="72"/>
      <c r="B208" s="7"/>
      <c r="E208" s="76"/>
      <c r="F208" s="75"/>
      <c r="G208" s="11"/>
    </row>
    <row r="209" spans="1:7" x14ac:dyDescent="0.25">
      <c r="A209" s="72"/>
      <c r="B209" s="7"/>
      <c r="E209" s="76"/>
      <c r="F209" s="75"/>
      <c r="G209" s="11"/>
    </row>
    <row r="210" spans="1:7" x14ac:dyDescent="0.25">
      <c r="A210" s="72"/>
      <c r="B210" s="7"/>
      <c r="E210" s="76"/>
      <c r="F210" s="75"/>
      <c r="G210" s="11"/>
    </row>
    <row r="211" spans="1:7" x14ac:dyDescent="0.25">
      <c r="A211" s="72"/>
      <c r="B211" s="7"/>
      <c r="E211" s="76"/>
      <c r="F211" s="75"/>
      <c r="G211" s="11"/>
    </row>
    <row r="212" spans="1:7" x14ac:dyDescent="0.25">
      <c r="A212" s="72"/>
      <c r="B212" s="7"/>
      <c r="E212" s="76"/>
      <c r="F212" s="75"/>
      <c r="G212" s="11"/>
    </row>
    <row r="213" spans="1:7" x14ac:dyDescent="0.25">
      <c r="A213" s="72"/>
      <c r="B213" s="7"/>
      <c r="E213" s="76"/>
      <c r="F213" s="75"/>
      <c r="G213" s="11"/>
    </row>
    <row r="214" spans="1:7" x14ac:dyDescent="0.25">
      <c r="A214" s="72"/>
      <c r="B214" s="7"/>
      <c r="E214" s="76"/>
      <c r="F214" s="75"/>
      <c r="G214" s="11"/>
    </row>
    <row r="215" spans="1:7" x14ac:dyDescent="0.25">
      <c r="A215" s="72"/>
      <c r="B215" s="7"/>
      <c r="E215" s="76"/>
      <c r="F215" s="75"/>
      <c r="G215" s="11"/>
    </row>
    <row r="216" spans="1:7" x14ac:dyDescent="0.25">
      <c r="A216" s="72"/>
      <c r="B216" s="7"/>
      <c r="E216" s="76"/>
      <c r="F216" s="75"/>
      <c r="G216" s="11"/>
    </row>
    <row r="217" spans="1:7" x14ac:dyDescent="0.25">
      <c r="A217" s="72"/>
      <c r="B217" s="7"/>
      <c r="E217" s="76"/>
      <c r="F217" s="75"/>
      <c r="G217" s="11"/>
    </row>
    <row r="218" spans="1:7" x14ac:dyDescent="0.25">
      <c r="A218" s="72"/>
      <c r="B218" s="7"/>
      <c r="E218" s="76"/>
      <c r="F218" s="75"/>
      <c r="G218" s="11"/>
    </row>
    <row r="219" spans="1:7" x14ac:dyDescent="0.25">
      <c r="A219" s="72"/>
      <c r="B219" s="7"/>
      <c r="E219" s="76"/>
      <c r="F219" s="75"/>
      <c r="G219" s="11"/>
    </row>
    <row r="220" spans="1:7" x14ac:dyDescent="0.25">
      <c r="A220" s="72"/>
      <c r="B220" s="7"/>
      <c r="E220" s="76"/>
      <c r="F220" s="75"/>
      <c r="G220" s="11"/>
    </row>
    <row r="221" spans="1:7" x14ac:dyDescent="0.25">
      <c r="A221" s="72"/>
      <c r="B221" s="7"/>
      <c r="E221" s="76"/>
      <c r="F221" s="75"/>
      <c r="G221" s="11"/>
    </row>
    <row r="222" spans="1:7" x14ac:dyDescent="0.25">
      <c r="A222" s="72"/>
      <c r="B222" s="7"/>
      <c r="E222" s="76"/>
      <c r="F222" s="75"/>
      <c r="G222" s="11"/>
    </row>
    <row r="223" spans="1:7" x14ac:dyDescent="0.25">
      <c r="A223" s="72"/>
      <c r="B223" s="7"/>
      <c r="E223" s="76"/>
      <c r="F223" s="75"/>
      <c r="G223" s="11"/>
    </row>
    <row r="224" spans="1:7" x14ac:dyDescent="0.25">
      <c r="A224" s="72"/>
      <c r="B224" s="7"/>
      <c r="E224" s="76"/>
      <c r="F224" s="75"/>
      <c r="G224" s="11"/>
    </row>
    <row r="225" spans="1:7" x14ac:dyDescent="0.25">
      <c r="A225" s="72"/>
      <c r="B225" s="7"/>
      <c r="E225" s="76"/>
      <c r="F225" s="75"/>
      <c r="G225" s="11"/>
    </row>
    <row r="226" spans="1:7" x14ac:dyDescent="0.25">
      <c r="A226" s="72"/>
      <c r="B226" s="7"/>
      <c r="E226" s="76"/>
      <c r="F226" s="75"/>
      <c r="G226" s="11"/>
    </row>
    <row r="227" spans="1:7" x14ac:dyDescent="0.25">
      <c r="A227" s="72"/>
      <c r="B227" s="7"/>
      <c r="E227" s="76"/>
      <c r="F227" s="75"/>
      <c r="G227" s="11"/>
    </row>
    <row r="228" spans="1:7" x14ac:dyDescent="0.25">
      <c r="A228" s="72"/>
      <c r="B228" s="7"/>
      <c r="E228" s="76"/>
      <c r="F228" s="75"/>
      <c r="G228" s="11"/>
    </row>
    <row r="229" spans="1:7" x14ac:dyDescent="0.25">
      <c r="A229" s="72"/>
      <c r="B229" s="7"/>
      <c r="E229" s="76"/>
      <c r="F229" s="75"/>
      <c r="G229" s="11"/>
    </row>
    <row r="230" spans="1:7" x14ac:dyDescent="0.25">
      <c r="A230" s="72"/>
      <c r="B230" s="7"/>
      <c r="E230" s="76"/>
      <c r="F230" s="75"/>
      <c r="G230" s="11"/>
    </row>
    <row r="231" spans="1:7" x14ac:dyDescent="0.25">
      <c r="A231" s="72"/>
      <c r="B231" s="7"/>
      <c r="E231" s="76"/>
      <c r="F231" s="75"/>
      <c r="G231" s="11"/>
    </row>
    <row r="232" spans="1:7" x14ac:dyDescent="0.25">
      <c r="A232" s="72"/>
      <c r="B232" s="7"/>
      <c r="E232" s="76"/>
      <c r="F232" s="75"/>
      <c r="G232" s="11"/>
    </row>
    <row r="233" spans="1:7" x14ac:dyDescent="0.25">
      <c r="A233" s="72"/>
      <c r="B233" s="7"/>
      <c r="E233" s="76"/>
      <c r="F233" s="75"/>
      <c r="G233" s="11"/>
    </row>
    <row r="234" spans="1:7" x14ac:dyDescent="0.25">
      <c r="A234" s="72"/>
      <c r="B234" s="7"/>
      <c r="E234" s="76"/>
      <c r="F234" s="75"/>
      <c r="G234" s="11"/>
    </row>
    <row r="235" spans="1:7" x14ac:dyDescent="0.25">
      <c r="A235" s="72"/>
      <c r="B235" s="7"/>
      <c r="E235" s="76"/>
      <c r="F235" s="75"/>
      <c r="G235" s="11"/>
    </row>
    <row r="236" spans="1:7" x14ac:dyDescent="0.25">
      <c r="A236" s="72"/>
      <c r="B236" s="7"/>
      <c r="E236" s="76"/>
      <c r="F236" s="75"/>
      <c r="G236" s="11"/>
    </row>
    <row r="237" spans="1:7" x14ac:dyDescent="0.25">
      <c r="A237" s="72"/>
      <c r="B237" s="7"/>
      <c r="E237" s="76"/>
      <c r="F237" s="75"/>
      <c r="G237" s="11"/>
    </row>
    <row r="238" spans="1:7" x14ac:dyDescent="0.25">
      <c r="A238" s="72"/>
      <c r="B238" s="7"/>
      <c r="E238" s="76"/>
      <c r="F238" s="75"/>
      <c r="G238" s="11"/>
    </row>
    <row r="239" spans="1:7" x14ac:dyDescent="0.25">
      <c r="A239" s="72"/>
      <c r="B239" s="7"/>
      <c r="E239" s="76"/>
      <c r="F239" s="75"/>
      <c r="G239" s="11"/>
    </row>
    <row r="240" spans="1:7" x14ac:dyDescent="0.25">
      <c r="A240" s="72"/>
      <c r="B240" s="7"/>
      <c r="E240" s="76"/>
      <c r="F240" s="75"/>
      <c r="G240" s="11"/>
    </row>
    <row r="241" spans="1:7" x14ac:dyDescent="0.25">
      <c r="A241" s="72"/>
      <c r="B241" s="7"/>
      <c r="E241" s="76"/>
      <c r="F241" s="75"/>
      <c r="G241" s="11"/>
    </row>
    <row r="242" spans="1:7" x14ac:dyDescent="0.25">
      <c r="A242" s="72"/>
      <c r="B242" s="7"/>
      <c r="E242" s="76"/>
      <c r="F242" s="75"/>
      <c r="G242" s="11"/>
    </row>
    <row r="243" spans="1:7" x14ac:dyDescent="0.25">
      <c r="A243" s="72"/>
      <c r="B243" s="7"/>
      <c r="E243" s="76"/>
      <c r="F243" s="75"/>
      <c r="G243" s="11"/>
    </row>
    <row r="244" spans="1:7" x14ac:dyDescent="0.25">
      <c r="A244" s="72"/>
      <c r="B244" s="7"/>
      <c r="E244" s="76"/>
      <c r="F244" s="75"/>
      <c r="G244" s="11"/>
    </row>
    <row r="245" spans="1:7" x14ac:dyDescent="0.25">
      <c r="A245" s="72"/>
      <c r="B245" s="7"/>
      <c r="E245" s="76"/>
      <c r="F245" s="75"/>
      <c r="G245" s="11"/>
    </row>
    <row r="246" spans="1:7" x14ac:dyDescent="0.25">
      <c r="A246" s="72"/>
      <c r="B246" s="7"/>
      <c r="E246" s="76"/>
      <c r="F246" s="75"/>
      <c r="G246" s="11"/>
    </row>
    <row r="247" spans="1:7" x14ac:dyDescent="0.25">
      <c r="A247" s="72"/>
      <c r="B247" s="7"/>
      <c r="E247" s="76"/>
      <c r="F247" s="75"/>
      <c r="G247" s="11"/>
    </row>
    <row r="248" spans="1:7" x14ac:dyDescent="0.25">
      <c r="A248" s="72"/>
      <c r="B248" s="7"/>
      <c r="E248" s="76"/>
      <c r="F248" s="75"/>
      <c r="G248" s="11"/>
    </row>
    <row r="249" spans="1:7" x14ac:dyDescent="0.25">
      <c r="A249" s="72"/>
      <c r="B249" s="7"/>
      <c r="E249" s="76"/>
      <c r="F249" s="75"/>
      <c r="G249" s="11"/>
    </row>
    <row r="250" spans="1:7" x14ac:dyDescent="0.25">
      <c r="A250" s="72"/>
      <c r="B250" s="7"/>
      <c r="E250" s="76"/>
      <c r="F250" s="75"/>
      <c r="G250" s="11"/>
    </row>
    <row r="251" spans="1:7" x14ac:dyDescent="0.25">
      <c r="A251" s="72"/>
      <c r="B251" s="7"/>
      <c r="E251" s="76"/>
      <c r="F251" s="75"/>
      <c r="G251" s="11"/>
    </row>
    <row r="252" spans="1:7" x14ac:dyDescent="0.25">
      <c r="A252" s="72"/>
      <c r="B252" s="7"/>
      <c r="E252" s="76"/>
      <c r="F252" s="75"/>
      <c r="G252" s="11"/>
    </row>
    <row r="253" spans="1:7" x14ac:dyDescent="0.25">
      <c r="A253" s="72"/>
      <c r="B253" s="7"/>
      <c r="E253" s="76"/>
      <c r="F253" s="75"/>
      <c r="G253" s="11"/>
    </row>
    <row r="254" spans="1:7" x14ac:dyDescent="0.25">
      <c r="A254" s="72"/>
      <c r="B254" s="7"/>
      <c r="E254" s="76"/>
      <c r="F254" s="75"/>
      <c r="G254" s="11"/>
    </row>
    <row r="255" spans="1:7" x14ac:dyDescent="0.25">
      <c r="A255" s="72"/>
      <c r="B255" s="7"/>
      <c r="E255" s="76"/>
      <c r="F255" s="75"/>
      <c r="G255" s="11"/>
    </row>
    <row r="256" spans="1:7" x14ac:dyDescent="0.25">
      <c r="A256" s="72"/>
      <c r="B256" s="7"/>
      <c r="E256" s="76"/>
      <c r="F256" s="75"/>
      <c r="G256" s="11"/>
    </row>
    <row r="257" spans="1:7" x14ac:dyDescent="0.25">
      <c r="A257" s="72"/>
      <c r="B257" s="7"/>
      <c r="E257" s="76"/>
      <c r="F257" s="75"/>
      <c r="G257" s="11"/>
    </row>
    <row r="258" spans="1:7" x14ac:dyDescent="0.25">
      <c r="A258" s="72"/>
      <c r="B258" s="7"/>
      <c r="E258" s="76"/>
      <c r="F258" s="75"/>
      <c r="G258" s="11"/>
    </row>
    <row r="259" spans="1:7" x14ac:dyDescent="0.25">
      <c r="A259" s="72"/>
      <c r="B259" s="7"/>
      <c r="E259" s="76"/>
      <c r="F259" s="75"/>
      <c r="G259" s="11"/>
    </row>
    <row r="260" spans="1:7" x14ac:dyDescent="0.25">
      <c r="A260" s="72"/>
      <c r="B260" s="7"/>
      <c r="E260" s="76"/>
      <c r="F260" s="75"/>
      <c r="G260" s="11"/>
    </row>
    <row r="261" spans="1:7" x14ac:dyDescent="0.25">
      <c r="A261" s="72"/>
      <c r="B261" s="7"/>
      <c r="E261" s="76"/>
      <c r="F261" s="75"/>
      <c r="G261" s="11"/>
    </row>
    <row r="262" spans="1:7" x14ac:dyDescent="0.25">
      <c r="A262" s="72"/>
      <c r="B262" s="7"/>
      <c r="E262" s="76"/>
      <c r="F262" s="75"/>
      <c r="G262" s="11"/>
    </row>
    <row r="263" spans="1:7" x14ac:dyDescent="0.25">
      <c r="A263" s="72"/>
      <c r="B263" s="7"/>
      <c r="E263" s="76"/>
      <c r="F263" s="75"/>
      <c r="G263" s="11"/>
    </row>
    <row r="264" spans="1:7" x14ac:dyDescent="0.25">
      <c r="A264" s="72"/>
      <c r="B264" s="7"/>
      <c r="E264" s="76"/>
      <c r="F264" s="75"/>
      <c r="G264" s="11"/>
    </row>
    <row r="265" spans="1:7" x14ac:dyDescent="0.25">
      <c r="A265" s="72"/>
      <c r="B265" s="7"/>
      <c r="E265" s="76"/>
      <c r="F265" s="75"/>
      <c r="G265" s="11"/>
    </row>
    <row r="266" spans="1:7" x14ac:dyDescent="0.25">
      <c r="A266" s="72"/>
      <c r="B266" s="7"/>
      <c r="E266" s="76"/>
      <c r="F266" s="75"/>
      <c r="G266" s="11"/>
    </row>
    <row r="267" spans="1:7" x14ac:dyDescent="0.25">
      <c r="A267" s="72"/>
      <c r="B267" s="7"/>
      <c r="E267" s="76"/>
      <c r="F267" s="75"/>
      <c r="G267" s="11"/>
    </row>
    <row r="268" spans="1:7" x14ac:dyDescent="0.25">
      <c r="A268" s="72"/>
      <c r="B268" s="7"/>
      <c r="E268" s="76"/>
      <c r="F268" s="75"/>
      <c r="G268" s="11"/>
    </row>
    <row r="269" spans="1:7" x14ac:dyDescent="0.25">
      <c r="A269" s="72"/>
      <c r="B269" s="7"/>
      <c r="E269" s="76"/>
      <c r="F269" s="75"/>
      <c r="G269" s="11"/>
    </row>
    <row r="270" spans="1:7" x14ac:dyDescent="0.25">
      <c r="A270" s="72"/>
      <c r="B270" s="7"/>
      <c r="E270" s="76"/>
      <c r="F270" s="75"/>
      <c r="G270" s="11"/>
    </row>
    <row r="271" spans="1:7" x14ac:dyDescent="0.25">
      <c r="A271" s="72"/>
      <c r="B271" s="7"/>
      <c r="E271" s="76"/>
      <c r="F271" s="75"/>
      <c r="G271" s="11"/>
    </row>
    <row r="272" spans="1:7" x14ac:dyDescent="0.25">
      <c r="A272" s="72"/>
      <c r="B272" s="7"/>
      <c r="E272" s="76"/>
      <c r="F272" s="75"/>
      <c r="G272" s="11"/>
    </row>
    <row r="273" spans="1:7" x14ac:dyDescent="0.25">
      <c r="A273" s="72"/>
      <c r="B273" s="7"/>
      <c r="E273" s="76"/>
      <c r="F273" s="75"/>
      <c r="G273" s="11"/>
    </row>
    <row r="274" spans="1:7" x14ac:dyDescent="0.25">
      <c r="A274" s="72"/>
      <c r="B274" s="7"/>
      <c r="E274" s="76"/>
      <c r="F274" s="75"/>
      <c r="G274" s="11"/>
    </row>
    <row r="275" spans="1:7" x14ac:dyDescent="0.25">
      <c r="A275" s="72"/>
      <c r="B275" s="7"/>
      <c r="E275" s="76"/>
      <c r="F275" s="75"/>
      <c r="G275" s="11"/>
    </row>
    <row r="276" spans="1:7" x14ac:dyDescent="0.25">
      <c r="A276" s="72"/>
      <c r="B276" s="7"/>
      <c r="E276" s="76"/>
      <c r="F276" s="75"/>
      <c r="G276" s="11"/>
    </row>
    <row r="277" spans="1:7" x14ac:dyDescent="0.25">
      <c r="A277" s="72"/>
      <c r="B277" s="7"/>
      <c r="E277" s="76"/>
      <c r="F277" s="75"/>
      <c r="G277" s="11"/>
    </row>
    <row r="278" spans="1:7" x14ac:dyDescent="0.25">
      <c r="A278" s="72"/>
      <c r="B278" s="7"/>
      <c r="E278" s="76"/>
      <c r="F278" s="75"/>
      <c r="G278" s="11"/>
    </row>
    <row r="279" spans="1:7" x14ac:dyDescent="0.25">
      <c r="A279" s="72"/>
      <c r="B279" s="7"/>
      <c r="E279" s="76"/>
      <c r="F279" s="75"/>
      <c r="G279" s="11"/>
    </row>
    <row r="280" spans="1:7" x14ac:dyDescent="0.25">
      <c r="A280" s="72"/>
      <c r="B280" s="7"/>
      <c r="E280" s="76"/>
      <c r="F280" s="75"/>
      <c r="G280" s="11"/>
    </row>
    <row r="281" spans="1:7" x14ac:dyDescent="0.25">
      <c r="A281" s="72"/>
      <c r="B281" s="7"/>
      <c r="E281" s="76"/>
      <c r="F281" s="75"/>
      <c r="G281" s="11"/>
    </row>
    <row r="282" spans="1:7" x14ac:dyDescent="0.25">
      <c r="A282" s="72"/>
      <c r="B282" s="7"/>
      <c r="E282" s="76"/>
      <c r="F282" s="75"/>
      <c r="G282" s="11"/>
    </row>
    <row r="283" spans="1:7" x14ac:dyDescent="0.25">
      <c r="A283" s="72"/>
      <c r="B283" s="7"/>
      <c r="E283" s="76"/>
      <c r="F283" s="75"/>
      <c r="G283" s="11"/>
    </row>
    <row r="284" spans="1:7" x14ac:dyDescent="0.25">
      <c r="A284" s="72"/>
      <c r="B284" s="7"/>
      <c r="E284" s="76"/>
      <c r="F284" s="75"/>
      <c r="G284" s="11"/>
    </row>
    <row r="285" spans="1:7" x14ac:dyDescent="0.25">
      <c r="A285" s="72"/>
      <c r="B285" s="7"/>
      <c r="E285" s="76"/>
      <c r="F285" s="75"/>
      <c r="G285" s="11"/>
    </row>
    <row r="286" spans="1:7" x14ac:dyDescent="0.25">
      <c r="A286" s="72"/>
      <c r="B286" s="7"/>
      <c r="E286" s="76"/>
      <c r="F286" s="75"/>
      <c r="G286" s="11"/>
    </row>
    <row r="287" spans="1:7" x14ac:dyDescent="0.25">
      <c r="A287" s="72"/>
      <c r="B287" s="7"/>
      <c r="E287" s="76"/>
      <c r="F287" s="75"/>
      <c r="G287" s="11"/>
    </row>
    <row r="288" spans="1:7" x14ac:dyDescent="0.25">
      <c r="A288" s="72"/>
      <c r="B288" s="7"/>
      <c r="E288" s="76"/>
      <c r="F288" s="75"/>
      <c r="G288" s="11"/>
    </row>
    <row r="289" spans="1:7" x14ac:dyDescent="0.25">
      <c r="A289" s="72"/>
      <c r="B289" s="7"/>
      <c r="E289" s="76"/>
      <c r="F289" s="75"/>
      <c r="G289" s="11"/>
    </row>
    <row r="290" spans="1:7" x14ac:dyDescent="0.25">
      <c r="A290" s="72"/>
      <c r="B290" s="7"/>
      <c r="E290" s="76"/>
      <c r="F290" s="75"/>
      <c r="G290" s="11"/>
    </row>
    <row r="291" spans="1:7" x14ac:dyDescent="0.25">
      <c r="A291" s="72"/>
      <c r="B291" s="7"/>
      <c r="E291" s="76"/>
      <c r="F291" s="75"/>
      <c r="G291" s="11"/>
    </row>
    <row r="292" spans="1:7" x14ac:dyDescent="0.25">
      <c r="A292" s="72"/>
      <c r="B292" s="7"/>
      <c r="E292" s="76"/>
      <c r="F292" s="75"/>
      <c r="G292" s="11"/>
    </row>
    <row r="293" spans="1:7" x14ac:dyDescent="0.25">
      <c r="A293" s="72"/>
      <c r="B293" s="7"/>
      <c r="E293" s="76"/>
      <c r="F293" s="75"/>
      <c r="G293" s="11"/>
    </row>
    <row r="294" spans="1:7" x14ac:dyDescent="0.25">
      <c r="A294" s="72"/>
      <c r="B294" s="7"/>
      <c r="E294" s="76"/>
      <c r="F294" s="75"/>
      <c r="G294" s="11"/>
    </row>
    <row r="295" spans="1:7" x14ac:dyDescent="0.25">
      <c r="A295" s="72"/>
      <c r="B295" s="7"/>
      <c r="E295" s="76"/>
      <c r="F295" s="75"/>
      <c r="G295" s="11"/>
    </row>
    <row r="296" spans="1:7" x14ac:dyDescent="0.25">
      <c r="A296" s="72"/>
      <c r="B296" s="7"/>
      <c r="E296" s="76"/>
      <c r="F296" s="75"/>
      <c r="G296" s="11"/>
    </row>
    <row r="297" spans="1:7" x14ac:dyDescent="0.25">
      <c r="A297" s="72"/>
      <c r="B297" s="7"/>
      <c r="E297" s="76"/>
      <c r="F297" s="75"/>
      <c r="G297" s="11"/>
    </row>
    <row r="298" spans="1:7" x14ac:dyDescent="0.25">
      <c r="A298" s="72"/>
      <c r="B298" s="7"/>
      <c r="E298" s="76"/>
      <c r="F298" s="75"/>
      <c r="G298" s="11"/>
    </row>
    <row r="299" spans="1:7" x14ac:dyDescent="0.25">
      <c r="A299" s="72"/>
      <c r="B299" s="7"/>
      <c r="E299" s="76"/>
      <c r="F299" s="75"/>
      <c r="G299" s="11"/>
    </row>
    <row r="300" spans="1:7" x14ac:dyDescent="0.25">
      <c r="A300" s="72"/>
      <c r="B300" s="7"/>
      <c r="E300" s="76"/>
      <c r="F300" s="75"/>
      <c r="G300" s="11"/>
    </row>
    <row r="301" spans="1:7" x14ac:dyDescent="0.25">
      <c r="A301" s="72"/>
      <c r="B301" s="7"/>
      <c r="E301" s="76"/>
      <c r="F301" s="75"/>
      <c r="G301" s="11"/>
    </row>
    <row r="302" spans="1:7" x14ac:dyDescent="0.25">
      <c r="A302" s="72"/>
      <c r="B302" s="7"/>
      <c r="E302" s="76"/>
      <c r="F302" s="75"/>
      <c r="G302" s="11"/>
    </row>
    <row r="303" spans="1:7" x14ac:dyDescent="0.25">
      <c r="A303" s="72"/>
      <c r="B303" s="7"/>
      <c r="E303" s="76"/>
      <c r="F303" s="75"/>
      <c r="G303" s="11"/>
    </row>
    <row r="304" spans="1:7" x14ac:dyDescent="0.25">
      <c r="A304" s="72"/>
      <c r="B304" s="7"/>
      <c r="E304" s="76"/>
      <c r="F304" s="75"/>
      <c r="G304" s="11"/>
    </row>
    <row r="305" spans="1:7" x14ac:dyDescent="0.25">
      <c r="A305" s="72"/>
      <c r="B305" s="7"/>
      <c r="E305" s="76"/>
      <c r="F305" s="75"/>
      <c r="G305" s="11"/>
    </row>
    <row r="306" spans="1:7" x14ac:dyDescent="0.25">
      <c r="A306" s="72"/>
      <c r="B306" s="7"/>
      <c r="E306" s="76"/>
      <c r="F306" s="114"/>
      <c r="G306" s="11"/>
    </row>
    <row r="307" spans="1:7" x14ac:dyDescent="0.25">
      <c r="A307" s="72"/>
      <c r="B307" s="7"/>
      <c r="E307" s="76"/>
      <c r="F307" s="114"/>
      <c r="G307" s="11"/>
    </row>
    <row r="308" spans="1:7" x14ac:dyDescent="0.25">
      <c r="A308" s="72"/>
      <c r="B308" s="7"/>
      <c r="E308" s="76"/>
      <c r="F308" s="75"/>
      <c r="G308" s="11"/>
    </row>
    <row r="309" spans="1:7" x14ac:dyDescent="0.25">
      <c r="A309" s="72"/>
      <c r="B309" s="7"/>
      <c r="E309" s="76"/>
      <c r="F309" s="75"/>
      <c r="G309" s="11"/>
    </row>
    <row r="310" spans="1:7" x14ac:dyDescent="0.25">
      <c r="A310" s="72"/>
      <c r="B310" s="7"/>
      <c r="E310" s="76"/>
      <c r="F310" s="75"/>
      <c r="G310" s="11"/>
    </row>
    <row r="311" spans="1:7" x14ac:dyDescent="0.25">
      <c r="A311" s="72"/>
      <c r="B311" s="7"/>
      <c r="E311" s="76"/>
      <c r="F311" s="75"/>
      <c r="G311" s="11"/>
    </row>
    <row r="312" spans="1:7" x14ac:dyDescent="0.25">
      <c r="A312" s="72"/>
      <c r="B312" s="7"/>
      <c r="E312" s="76"/>
      <c r="F312" s="75"/>
      <c r="G312" s="11"/>
    </row>
    <row r="313" spans="1:7" x14ac:dyDescent="0.25">
      <c r="A313" s="72"/>
      <c r="B313" s="7"/>
      <c r="E313" s="76"/>
      <c r="F313" s="75"/>
      <c r="G313" s="11"/>
    </row>
    <row r="314" spans="1:7" x14ac:dyDescent="0.25">
      <c r="A314" s="72"/>
      <c r="B314" s="7"/>
      <c r="E314" s="76"/>
      <c r="F314" s="75"/>
      <c r="G314" s="11"/>
    </row>
    <row r="315" spans="1:7" x14ac:dyDescent="0.25">
      <c r="A315" s="72"/>
      <c r="B315" s="7"/>
      <c r="E315" s="76"/>
      <c r="F315" s="75"/>
      <c r="G315" s="11"/>
    </row>
  </sheetData>
  <phoneticPr fontId="6" type="noConversion"/>
  <pageMargins left="0.7" right="0.7" top="0.75" bottom="0.75" header="0.3" footer="0.3"/>
  <pageSetup paperSize="9" orientation="portrait" r:id="rId1"/>
  <headerFooter>
    <oddHeader>&amp;R&amp;A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C865E-8D63-4305-B349-F398F4F94EB4}">
  <sheetPr codeName="Feuil4">
    <tabColor theme="0"/>
  </sheetPr>
  <dimension ref="A1:E137"/>
  <sheetViews>
    <sheetView zoomScaleNormal="100" workbookViewId="0">
      <pane ySplit="1" topLeftCell="A65" activePane="bottomLeft" state="frozen"/>
      <selection pane="bottomLeft" activeCell="A87" sqref="A87:D87"/>
    </sheetView>
  </sheetViews>
  <sheetFormatPr baseColWidth="10" defaultRowHeight="15" x14ac:dyDescent="0.25"/>
  <cols>
    <col min="1" max="1" width="17.28515625" style="5" customWidth="1"/>
    <col min="2" max="2" width="15.140625" style="7" customWidth="1"/>
    <col min="3" max="3" width="39.5703125" style="4" bestFit="1" customWidth="1"/>
    <col min="4" max="4" width="56.7109375" style="4" bestFit="1" customWidth="1"/>
    <col min="5" max="5" width="56.7109375" style="4" customWidth="1"/>
  </cols>
  <sheetData>
    <row r="1" spans="1:5" x14ac:dyDescent="0.25">
      <c r="A1" s="2" t="s">
        <v>0</v>
      </c>
      <c r="B1" s="13" t="s">
        <v>14</v>
      </c>
      <c r="C1" s="2" t="s">
        <v>37</v>
      </c>
      <c r="D1" s="2" t="s">
        <v>36</v>
      </c>
      <c r="E1" s="9" t="s">
        <v>69</v>
      </c>
    </row>
    <row r="3" spans="1:5" x14ac:dyDescent="0.25">
      <c r="A3" s="82"/>
    </row>
    <row r="5" spans="1:5" x14ac:dyDescent="0.25">
      <c r="A5" s="82"/>
    </row>
    <row r="6" spans="1:5" x14ac:dyDescent="0.25">
      <c r="A6" s="82"/>
    </row>
    <row r="44" spans="1:1" x14ac:dyDescent="0.25">
      <c r="A44" s="82"/>
    </row>
    <row r="52" spans="1:1" x14ac:dyDescent="0.25">
      <c r="A52" s="82"/>
    </row>
    <row r="81" spans="1:1" x14ac:dyDescent="0.25">
      <c r="A81" s="82"/>
    </row>
    <row r="137" spans="3:5" x14ac:dyDescent="0.25">
      <c r="C137" s="8"/>
      <c r="D137" s="8"/>
      <c r="E137" s="8"/>
    </row>
  </sheetData>
  <pageMargins left="0.7" right="0.7" top="0.75" bottom="0.75" header="0.3" footer="0.3"/>
  <pageSetup paperSize="9" orientation="portrait" r:id="rId1"/>
  <headerFooter>
    <oddHeader>&amp;R&amp;A</oddHead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02EAF-66BC-4E22-AF01-BBA1201F43B4}">
  <sheetPr codeName="Feuil5">
    <tabColor theme="0"/>
  </sheetPr>
  <dimension ref="A1:R10"/>
  <sheetViews>
    <sheetView showGridLines="0" workbookViewId="0">
      <selection activeCell="O14" sqref="O14"/>
    </sheetView>
  </sheetViews>
  <sheetFormatPr baseColWidth="10" defaultColWidth="9.140625" defaultRowHeight="15" x14ac:dyDescent="0.25"/>
  <cols>
    <col min="1" max="1" width="10.42578125" style="1" bestFit="1" customWidth="1"/>
    <col min="2" max="2" width="27.5703125" style="1" bestFit="1" customWidth="1"/>
    <col min="3" max="3" width="23.85546875" style="1" customWidth="1"/>
    <col min="4" max="5" width="13.140625" style="1" bestFit="1" customWidth="1"/>
    <col min="6" max="6" width="11" style="1" customWidth="1"/>
    <col min="7" max="7" width="12.42578125" style="1" bestFit="1" customWidth="1"/>
    <col min="8" max="10" width="9.140625" style="1"/>
    <col min="11" max="11" width="10.7109375" style="1" bestFit="1" customWidth="1"/>
    <col min="12" max="13" width="9.140625" style="1" customWidth="1"/>
    <col min="14" max="14" width="10.85546875" style="1" customWidth="1"/>
    <col min="15" max="15" width="11.7109375" style="1" customWidth="1"/>
    <col min="16" max="16" width="10.7109375" style="1" customWidth="1"/>
    <col min="17" max="17" width="13.140625" style="1" customWidth="1"/>
    <col min="18" max="18" width="7" style="1" customWidth="1"/>
  </cols>
  <sheetData>
    <row r="1" spans="1:18" s="18" customFormat="1" ht="59.25" customHeight="1" x14ac:dyDescent="0.25">
      <c r="A1" s="22" t="s">
        <v>49</v>
      </c>
      <c r="B1" s="23" t="s">
        <v>42</v>
      </c>
      <c r="C1" s="23" t="s">
        <v>3</v>
      </c>
      <c r="D1" s="23" t="s">
        <v>50</v>
      </c>
      <c r="E1" s="23" t="s">
        <v>51</v>
      </c>
      <c r="F1" s="23" t="s">
        <v>52</v>
      </c>
      <c r="G1" s="23" t="s">
        <v>46</v>
      </c>
      <c r="H1" s="22" t="s">
        <v>53</v>
      </c>
      <c r="I1" s="23" t="s">
        <v>54</v>
      </c>
      <c r="J1" s="23" t="s">
        <v>55</v>
      </c>
      <c r="K1" s="23" t="s">
        <v>56</v>
      </c>
      <c r="L1" s="23" t="s">
        <v>57</v>
      </c>
      <c r="M1" s="23" t="s">
        <v>58</v>
      </c>
      <c r="N1" s="23" t="s">
        <v>59</v>
      </c>
      <c r="O1" s="22" t="s">
        <v>60</v>
      </c>
      <c r="P1" s="23" t="s">
        <v>61</v>
      </c>
      <c r="Q1" s="23" t="s">
        <v>62</v>
      </c>
      <c r="R1" s="23" t="s">
        <v>63</v>
      </c>
    </row>
    <row r="2" spans="1:18" x14ac:dyDescent="0.25">
      <c r="A2" s="14"/>
      <c r="B2" s="15"/>
      <c r="C2" s="15"/>
      <c r="D2" s="21"/>
      <c r="E2" s="24"/>
      <c r="F2" s="19"/>
      <c r="G2" s="15"/>
      <c r="H2" s="14"/>
      <c r="I2" s="15"/>
      <c r="J2" s="15"/>
      <c r="K2" s="27"/>
      <c r="L2" s="15"/>
      <c r="M2" s="19"/>
      <c r="N2" s="15"/>
      <c r="O2" s="14"/>
      <c r="P2" s="15"/>
      <c r="Q2" s="15"/>
      <c r="R2" s="19"/>
    </row>
    <row r="3" spans="1:18" x14ac:dyDescent="0.25">
      <c r="A3" s="16"/>
      <c r="B3" s="17"/>
      <c r="C3" s="17"/>
      <c r="D3" s="25"/>
      <c r="E3" s="26"/>
      <c r="F3" s="20"/>
      <c r="G3" s="17"/>
      <c r="H3" s="16"/>
      <c r="I3" s="17"/>
      <c r="J3" s="17"/>
      <c r="K3" s="28"/>
      <c r="L3" s="17"/>
      <c r="M3" s="20"/>
      <c r="N3" s="17"/>
      <c r="O3" s="16"/>
      <c r="P3" s="17"/>
      <c r="Q3" s="17"/>
      <c r="R3" s="20"/>
    </row>
    <row r="4" spans="1:18" x14ac:dyDescent="0.25">
      <c r="A4" s="14"/>
      <c r="B4" s="15"/>
      <c r="C4" s="15"/>
      <c r="D4" s="21"/>
      <c r="E4" s="24"/>
      <c r="F4" s="19"/>
      <c r="G4" s="15"/>
      <c r="H4" s="14"/>
      <c r="I4" s="15"/>
      <c r="J4" s="15"/>
      <c r="K4" s="27"/>
      <c r="L4" s="15"/>
      <c r="M4" s="19"/>
      <c r="N4" s="15"/>
      <c r="O4" s="14"/>
      <c r="P4" s="15"/>
      <c r="Q4" s="15"/>
      <c r="R4" s="20"/>
    </row>
    <row r="5" spans="1:18" x14ac:dyDescent="0.25">
      <c r="A5" s="16"/>
      <c r="B5" s="17"/>
      <c r="C5" s="17"/>
      <c r="D5" s="25"/>
      <c r="E5" s="26"/>
      <c r="F5" s="20"/>
      <c r="G5" s="17"/>
      <c r="H5" s="16"/>
      <c r="I5" s="17"/>
      <c r="J5" s="17"/>
      <c r="K5" s="28"/>
      <c r="L5" s="17"/>
      <c r="M5" s="20"/>
      <c r="N5" s="17"/>
      <c r="O5" s="16"/>
      <c r="P5" s="17"/>
      <c r="Q5" s="17"/>
      <c r="R5" s="20"/>
    </row>
    <row r="6" spans="1:18" x14ac:dyDescent="0.25">
      <c r="A6" s="14"/>
      <c r="B6" s="15"/>
      <c r="C6" s="15"/>
      <c r="D6" s="21"/>
      <c r="E6" s="24"/>
      <c r="F6" s="19"/>
      <c r="G6" s="15"/>
      <c r="H6" s="14"/>
      <c r="I6" s="15"/>
      <c r="J6" s="15"/>
      <c r="K6" s="27"/>
      <c r="L6" s="15"/>
      <c r="M6" s="19"/>
      <c r="N6" s="15"/>
      <c r="O6" s="14"/>
      <c r="P6" s="15"/>
      <c r="Q6" s="15"/>
      <c r="R6" s="19"/>
    </row>
    <row r="7" spans="1:18" x14ac:dyDescent="0.25">
      <c r="A7" s="16"/>
      <c r="B7" s="17"/>
      <c r="C7" s="17"/>
      <c r="D7" s="25"/>
      <c r="E7" s="26"/>
      <c r="F7" s="20"/>
      <c r="G7" s="17"/>
      <c r="H7" s="16"/>
      <c r="I7" s="17"/>
      <c r="J7" s="17"/>
      <c r="K7" s="28"/>
      <c r="L7" s="17"/>
      <c r="M7" s="20"/>
      <c r="N7" s="17"/>
      <c r="O7" s="16"/>
      <c r="P7" s="17"/>
      <c r="Q7" s="17"/>
      <c r="R7" s="20"/>
    </row>
    <row r="8" spans="1:18" x14ac:dyDescent="0.25">
      <c r="A8" s="14"/>
      <c r="B8" s="15"/>
      <c r="C8" s="15"/>
      <c r="D8" s="21"/>
      <c r="E8" s="24"/>
      <c r="F8" s="19"/>
      <c r="G8" s="15"/>
      <c r="H8" s="14"/>
      <c r="I8" s="15"/>
      <c r="J8" s="15"/>
      <c r="K8" s="27"/>
      <c r="L8" s="15"/>
      <c r="M8" s="19"/>
      <c r="N8" s="15"/>
      <c r="O8" s="14"/>
      <c r="P8" s="15"/>
      <c r="Q8" s="15"/>
      <c r="R8" s="21"/>
    </row>
    <row r="9" spans="1:18" x14ac:dyDescent="0.25">
      <c r="A9" s="16"/>
      <c r="B9" s="17"/>
      <c r="C9" s="17"/>
      <c r="D9" s="25"/>
      <c r="E9" s="26"/>
      <c r="F9" s="20"/>
      <c r="G9" s="17"/>
      <c r="H9" s="16"/>
      <c r="I9" s="17"/>
      <c r="J9" s="17"/>
      <c r="K9" s="28"/>
      <c r="L9" s="17"/>
      <c r="M9" s="20"/>
      <c r="N9" s="17"/>
      <c r="O9" s="16"/>
      <c r="P9" s="17"/>
      <c r="Q9" s="17"/>
      <c r="R9" s="20"/>
    </row>
    <row r="10" spans="1:18" x14ac:dyDescent="0.25">
      <c r="A10" s="14"/>
      <c r="B10" s="15"/>
      <c r="C10" s="15"/>
      <c r="D10" s="21"/>
      <c r="E10" s="24"/>
      <c r="F10" s="19"/>
      <c r="G10" s="15"/>
      <c r="H10" s="14"/>
      <c r="I10" s="15"/>
      <c r="J10" s="15"/>
      <c r="K10" s="27"/>
      <c r="L10" s="15"/>
      <c r="M10" s="19"/>
      <c r="N10" s="15"/>
      <c r="O10" s="14"/>
      <c r="P10" s="15"/>
      <c r="Q10" s="15"/>
      <c r="R10" s="21"/>
    </row>
  </sheetData>
  <conditionalFormatting sqref="H2:K4">
    <cfRule type="cellIs" dxfId="7" priority="8" operator="greaterThan">
      <formula>$G$2</formula>
    </cfRule>
  </conditionalFormatting>
  <conditionalFormatting sqref="K5:M7">
    <cfRule type="cellIs" dxfId="6" priority="7" operator="greaterThan">
      <formula>$G$5</formula>
    </cfRule>
  </conditionalFormatting>
  <conditionalFormatting sqref="R2:R7">
    <cfRule type="cellIs" dxfId="5" priority="6" operator="equal">
      <formula>0</formula>
    </cfRule>
  </conditionalFormatting>
  <conditionalFormatting sqref="N2:O4 O5:O7">
    <cfRule type="cellIs" dxfId="4" priority="5" operator="greaterThan">
      <formula>60000</formula>
    </cfRule>
  </conditionalFormatting>
  <conditionalFormatting sqref="O2:O7">
    <cfRule type="cellIs" dxfId="3" priority="4" operator="greaterThan">
      <formula>0</formula>
    </cfRule>
  </conditionalFormatting>
  <conditionalFormatting sqref="K8:M9">
    <cfRule type="cellIs" dxfId="2" priority="3" operator="greaterThan">
      <formula>$G$5</formula>
    </cfRule>
  </conditionalFormatting>
  <conditionalFormatting sqref="O8">
    <cfRule type="cellIs" dxfId="1" priority="2" operator="greaterThan">
      <formula>60000</formula>
    </cfRule>
  </conditionalFormatting>
  <conditionalFormatting sqref="O8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FORMULAIRE</vt:lpstr>
      <vt:lpstr>LISTE VEH</vt:lpstr>
      <vt:lpstr>FACTURATION VEH</vt:lpstr>
      <vt:lpstr>PRISE EN CHARGE</vt:lpstr>
      <vt:lpstr>SUIVI KM COMMERCIAUX</vt:lpstr>
      <vt:lpstr>ENTRETIEN</vt:lpstr>
      <vt:lpstr>IMMAT</vt:lpstr>
      <vt:lpstr>IMMATRICULATION</vt:lpstr>
      <vt:lpstr>'LISTE VEH'!LISTEVEH</vt:lpstr>
      <vt:lpstr>RECH_SERV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LOUIS</dc:creator>
  <cp:lastModifiedBy>Laura GIOCANTI</cp:lastModifiedBy>
  <cp:lastPrinted>2021-08-17T14:28:17Z</cp:lastPrinted>
  <dcterms:created xsi:type="dcterms:W3CDTF">2015-06-05T18:19:34Z</dcterms:created>
  <dcterms:modified xsi:type="dcterms:W3CDTF">2022-02-11T15:49:01Z</dcterms:modified>
</cp:coreProperties>
</file>