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wner\Desktop\"/>
    </mc:Choice>
  </mc:AlternateContent>
  <xr:revisionPtr revIDLastSave="0" documentId="13_ncr:1_{CF508750-C9A1-40A5-84CA-03C77E561968}" xr6:coauthVersionLast="46" xr6:coauthVersionMax="46" xr10:uidLastSave="{00000000-0000-0000-0000-000000000000}"/>
  <bookViews>
    <workbookView xWindow="-96" yWindow="-96" windowWidth="23232" windowHeight="12552" firstSheet="1" activeTab="1" xr2:uid="{DB75FEA3-ABB3-4C59-A5E1-D9D925D71F5A}"/>
  </bookViews>
  <sheets>
    <sheet name="RECHERCHE" sheetId="8" state="veryHidden" r:id="rId1"/>
    <sheet name="DONNEES" sheetId="2" r:id="rId2"/>
    <sheet name="SALARIES" sheetId="1" r:id="rId3"/>
    <sheet name="REGLAGES" sheetId="3" r:id="rId4"/>
  </sheets>
  <definedNames>
    <definedName name="_xlnm._FilterDatabase" localSheetId="1" hidden="1">DONNEES!$B$2:$I$34</definedName>
    <definedName name="AGENTS">REGLAGES!$O$3:$O$100</definedName>
    <definedName name="ANNEES">Tableau5[Années]</definedName>
    <definedName name="_xlnm.Criteria" localSheetId="0">RECHERCHE!$B$2:$E$3</definedName>
    <definedName name="EXTRACTION">OFFSET(RECHERCHE!$H$3,0,0,COUNTA(RECHERCHE!$H$3:$H$1048576),8)</definedName>
    <definedName name="_xlnm.Extract" localSheetId="0">RECHERCHE!$H$2:$O$2</definedName>
    <definedName name="FERIES">Tableau3[Date]</definedName>
    <definedName name="SALARIES">PERSONNEL[Nom]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3" l="1" a="1"/>
  <c r="O4" i="3" s="1"/>
  <c r="N4" i="3" s="1"/>
  <c r="O5" i="3" a="1"/>
  <c r="O5" i="3" s="1"/>
  <c r="N5" i="3" s="1"/>
  <c r="O6" i="3" a="1"/>
  <c r="O6" i="3" s="1"/>
  <c r="N6" i="3" s="1"/>
  <c r="O7" i="3" a="1"/>
  <c r="O7" i="3" s="1"/>
  <c r="N7" i="3" s="1"/>
  <c r="O8" i="3" a="1"/>
  <c r="O8" i="3" s="1"/>
  <c r="N8" i="3" s="1"/>
  <c r="O9" i="3" a="1"/>
  <c r="O9" i="3" s="1"/>
  <c r="N9" i="3" s="1"/>
  <c r="O10" i="3" a="1"/>
  <c r="O10" i="3" s="1"/>
  <c r="N10" i="3" s="1"/>
  <c r="O11" i="3" a="1"/>
  <c r="O11" i="3" s="1"/>
  <c r="N11" i="3" s="1"/>
  <c r="O12" i="3" a="1"/>
  <c r="O12" i="3" s="1"/>
  <c r="N12" i="3" s="1"/>
  <c r="O13" i="3" a="1"/>
  <c r="O13" i="3" s="1"/>
  <c r="N13" i="3" s="1"/>
  <c r="O14" i="3" a="1"/>
  <c r="O14" i="3" s="1"/>
  <c r="N14" i="3" s="1"/>
  <c r="O15" i="3" a="1"/>
  <c r="O15" i="3" s="1"/>
  <c r="N15" i="3" s="1"/>
  <c r="O16" i="3" a="1"/>
  <c r="O16" i="3" s="1"/>
  <c r="N16" i="3" s="1"/>
  <c r="O17" i="3" a="1"/>
  <c r="O17" i="3" s="1"/>
  <c r="N17" i="3" s="1"/>
  <c r="O18" i="3" a="1"/>
  <c r="O18" i="3" s="1"/>
  <c r="N18" i="3" s="1"/>
  <c r="O19" i="3" a="1"/>
  <c r="O19" i="3" s="1"/>
  <c r="N19" i="3" s="1"/>
  <c r="O20" i="3" a="1"/>
  <c r="O20" i="3" s="1"/>
  <c r="N20" i="3" s="1"/>
  <c r="O21" i="3" a="1"/>
  <c r="O21" i="3" s="1"/>
  <c r="N21" i="3" s="1"/>
  <c r="O22" i="3" a="1"/>
  <c r="O22" i="3" s="1"/>
  <c r="N22" i="3" s="1"/>
  <c r="O23" i="3" a="1"/>
  <c r="O23" i="3" s="1"/>
  <c r="N23" i="3" s="1"/>
  <c r="O24" i="3" a="1"/>
  <c r="O24" i="3" s="1"/>
  <c r="N24" i="3" s="1"/>
  <c r="O25" i="3" a="1"/>
  <c r="O25" i="3" s="1"/>
  <c r="N25" i="3" s="1"/>
  <c r="O26" i="3" a="1"/>
  <c r="O26" i="3" s="1"/>
  <c r="N26" i="3" s="1"/>
  <c r="O27" i="3" a="1"/>
  <c r="O27" i="3" s="1"/>
  <c r="N27" i="3" s="1"/>
  <c r="O28" i="3" a="1"/>
  <c r="O28" i="3" s="1"/>
  <c r="N28" i="3" s="1"/>
  <c r="O29" i="3" a="1"/>
  <c r="O29" i="3" s="1"/>
  <c r="N29" i="3" s="1"/>
  <c r="O30" i="3" a="1"/>
  <c r="O30" i="3" s="1"/>
  <c r="N30" i="3" s="1"/>
  <c r="O31" i="3" a="1"/>
  <c r="O31" i="3" s="1"/>
  <c r="N31" i="3" s="1"/>
  <c r="O32" i="3" a="1"/>
  <c r="O32" i="3" s="1"/>
  <c r="N32" i="3" s="1"/>
  <c r="O33" i="3" a="1"/>
  <c r="O33" i="3" s="1"/>
  <c r="N33" i="3" s="1"/>
  <c r="O34" i="3" a="1"/>
  <c r="O34" i="3" s="1"/>
  <c r="N34" i="3" s="1"/>
  <c r="O35" i="3" a="1"/>
  <c r="O35" i="3" s="1"/>
  <c r="N35" i="3" s="1"/>
  <c r="O36" i="3" a="1"/>
  <c r="O36" i="3" s="1"/>
  <c r="N36" i="3" s="1"/>
  <c r="O37" i="3" a="1"/>
  <c r="O37" i="3" s="1"/>
  <c r="N37" i="3" s="1"/>
  <c r="O38" i="3" a="1"/>
  <c r="O38" i="3" s="1"/>
  <c r="N38" i="3" s="1"/>
  <c r="O39" i="3" a="1"/>
  <c r="O39" i="3" s="1"/>
  <c r="N39" i="3" s="1"/>
  <c r="O40" i="3" a="1"/>
  <c r="O40" i="3" s="1"/>
  <c r="N40" i="3" s="1"/>
  <c r="O41" i="3" a="1"/>
  <c r="O41" i="3" s="1"/>
  <c r="N41" i="3" s="1"/>
  <c r="O42" i="3" a="1"/>
  <c r="O42" i="3" s="1"/>
  <c r="N42" i="3" s="1"/>
  <c r="O43" i="3" a="1"/>
  <c r="O43" i="3" s="1"/>
  <c r="N43" i="3" s="1"/>
  <c r="O44" i="3" a="1"/>
  <c r="O44" i="3" s="1"/>
  <c r="N44" i="3" s="1"/>
  <c r="O45" i="3" a="1"/>
  <c r="O45" i="3" s="1"/>
  <c r="N45" i="3" s="1"/>
  <c r="O46" i="3" a="1"/>
  <c r="O46" i="3" s="1"/>
  <c r="N46" i="3" s="1"/>
  <c r="O47" i="3" a="1"/>
  <c r="O47" i="3" s="1"/>
  <c r="N47" i="3" s="1"/>
  <c r="O48" i="3" a="1"/>
  <c r="O48" i="3" s="1"/>
  <c r="N48" i="3" s="1"/>
  <c r="O49" i="3" a="1"/>
  <c r="O49" i="3" s="1"/>
  <c r="N49" i="3" s="1"/>
  <c r="O50" i="3" a="1"/>
  <c r="O50" i="3" s="1"/>
  <c r="N50" i="3" s="1"/>
  <c r="O51" i="3" a="1"/>
  <c r="O51" i="3" s="1"/>
  <c r="N51" i="3" s="1"/>
  <c r="O52" i="3" a="1"/>
  <c r="O52" i="3" s="1"/>
  <c r="N52" i="3" s="1"/>
  <c r="O53" i="3" a="1"/>
  <c r="O53" i="3" s="1"/>
  <c r="N53" i="3" s="1"/>
  <c r="O54" i="3" a="1"/>
  <c r="O54" i="3" s="1"/>
  <c r="N54" i="3" s="1"/>
  <c r="O55" i="3" a="1"/>
  <c r="O55" i="3" s="1"/>
  <c r="N55" i="3" s="1"/>
  <c r="O56" i="3" a="1"/>
  <c r="O56" i="3" s="1"/>
  <c r="N56" i="3" s="1"/>
  <c r="O57" i="3" a="1"/>
  <c r="O57" i="3" s="1"/>
  <c r="N57" i="3" s="1"/>
  <c r="O58" i="3" a="1"/>
  <c r="O58" i="3" s="1"/>
  <c r="N58" i="3" s="1"/>
  <c r="O59" i="3" a="1"/>
  <c r="O59" i="3" s="1"/>
  <c r="N59" i="3" s="1"/>
  <c r="O60" i="3" a="1"/>
  <c r="O60" i="3" s="1"/>
  <c r="N60" i="3" s="1"/>
  <c r="O61" i="3" a="1"/>
  <c r="O61" i="3" s="1"/>
  <c r="N61" i="3" s="1"/>
  <c r="O62" i="3" a="1"/>
  <c r="O62" i="3" s="1"/>
  <c r="N62" i="3" s="1"/>
  <c r="O63" i="3" a="1"/>
  <c r="O63" i="3" s="1"/>
  <c r="N63" i="3" s="1"/>
  <c r="O64" i="3" a="1"/>
  <c r="O64" i="3" s="1"/>
  <c r="N64" i="3" s="1"/>
  <c r="O65" i="3" a="1"/>
  <c r="O65" i="3" s="1"/>
  <c r="N65" i="3" s="1"/>
  <c r="O66" i="3" a="1"/>
  <c r="O66" i="3" s="1"/>
  <c r="N66" i="3" s="1"/>
  <c r="O67" i="3" a="1"/>
  <c r="O67" i="3" s="1"/>
  <c r="N67" i="3" s="1"/>
  <c r="O68" i="3" a="1"/>
  <c r="O68" i="3" s="1"/>
  <c r="N68" i="3" s="1"/>
  <c r="O69" i="3" a="1"/>
  <c r="O69" i="3" s="1"/>
  <c r="N69" i="3" s="1"/>
  <c r="O70" i="3" a="1"/>
  <c r="O70" i="3" s="1"/>
  <c r="N70" i="3" s="1"/>
  <c r="O71" i="3" a="1"/>
  <c r="O71" i="3" s="1"/>
  <c r="N71" i="3" s="1"/>
  <c r="O72" i="3" a="1"/>
  <c r="O72" i="3" s="1"/>
  <c r="N72" i="3" s="1"/>
  <c r="O73" i="3" a="1"/>
  <c r="O73" i="3" s="1"/>
  <c r="N73" i="3" s="1"/>
  <c r="O74" i="3" a="1"/>
  <c r="O74" i="3" s="1"/>
  <c r="N74" i="3" s="1"/>
  <c r="O75" i="3" a="1"/>
  <c r="O75" i="3" s="1"/>
  <c r="N75" i="3" s="1"/>
  <c r="O76" i="3" a="1"/>
  <c r="O76" i="3" s="1"/>
  <c r="N76" i="3" s="1"/>
  <c r="O77" i="3" a="1"/>
  <c r="O77" i="3" s="1"/>
  <c r="N77" i="3" s="1"/>
  <c r="O78" i="3" a="1"/>
  <c r="O78" i="3" s="1"/>
  <c r="N78" i="3" s="1"/>
  <c r="O79" i="3" a="1"/>
  <c r="O79" i="3" s="1"/>
  <c r="N79" i="3" s="1"/>
  <c r="O80" i="3" a="1"/>
  <c r="O80" i="3" s="1"/>
  <c r="N80" i="3" s="1"/>
  <c r="O81" i="3" a="1"/>
  <c r="O81" i="3" s="1"/>
  <c r="N81" i="3" s="1"/>
  <c r="O82" i="3" a="1"/>
  <c r="O82" i="3" s="1"/>
  <c r="N82" i="3" s="1"/>
  <c r="O83" i="3" a="1"/>
  <c r="O83" i="3" s="1"/>
  <c r="N83" i="3" s="1"/>
  <c r="O84" i="3" a="1"/>
  <c r="O84" i="3" s="1"/>
  <c r="N84" i="3" s="1"/>
  <c r="O85" i="3" a="1"/>
  <c r="O85" i="3" s="1"/>
  <c r="N85" i="3" s="1"/>
  <c r="O86" i="3" a="1"/>
  <c r="O86" i="3" s="1"/>
  <c r="N86" i="3" s="1"/>
  <c r="O87" i="3" a="1"/>
  <c r="O87" i="3" s="1"/>
  <c r="N87" i="3" s="1"/>
  <c r="O88" i="3" a="1"/>
  <c r="O88" i="3" s="1"/>
  <c r="N88" i="3" s="1"/>
  <c r="O89" i="3" a="1"/>
  <c r="O89" i="3" s="1"/>
  <c r="N89" i="3" s="1"/>
  <c r="O90" i="3" a="1"/>
  <c r="O90" i="3" s="1"/>
  <c r="N90" i="3" s="1"/>
  <c r="O91" i="3" a="1"/>
  <c r="O91" i="3" s="1"/>
  <c r="N91" i="3" s="1"/>
  <c r="O92" i="3" a="1"/>
  <c r="O92" i="3" s="1"/>
  <c r="N92" i="3" s="1"/>
  <c r="O93" i="3" a="1"/>
  <c r="O93" i="3" s="1"/>
  <c r="N93" i="3" s="1"/>
  <c r="O94" i="3" a="1"/>
  <c r="O94" i="3" s="1"/>
  <c r="N94" i="3" s="1"/>
  <c r="O95" i="3" a="1"/>
  <c r="O95" i="3" s="1"/>
  <c r="N95" i="3" s="1"/>
  <c r="O96" i="3" a="1"/>
  <c r="O96" i="3" s="1"/>
  <c r="N96" i="3" s="1"/>
  <c r="O97" i="3" a="1"/>
  <c r="O97" i="3" s="1"/>
  <c r="N97" i="3" s="1"/>
  <c r="O98" i="3" a="1"/>
  <c r="O98" i="3" s="1"/>
  <c r="N98" i="3" s="1"/>
  <c r="O99" i="3" a="1"/>
  <c r="O99" i="3" s="1"/>
  <c r="N99" i="3" s="1"/>
  <c r="O100" i="3" a="1"/>
  <c r="O100" i="3" s="1"/>
  <c r="N100" i="3" s="1"/>
  <c r="O3" i="3" a="1"/>
  <c r="O3" i="3" s="1"/>
  <c r="N3" i="3" s="1"/>
  <c r="A1" i="3" l="1"/>
  <c r="B3" i="3" s="1"/>
  <c r="E3" i="8" l="1"/>
  <c r="B3" i="8"/>
  <c r="B11" i="3" l="1"/>
  <c r="B7" i="3"/>
  <c r="B4" i="3" l="1"/>
  <c r="B13" i="3"/>
  <c r="B14" i="3"/>
  <c r="B12" i="3"/>
  <c r="B10" i="3"/>
  <c r="B6" i="3"/>
  <c r="B5" i="3"/>
  <c r="B9" i="3" l="1"/>
</calcChain>
</file>

<file path=xl/sharedStrings.xml><?xml version="1.0" encoding="utf-8"?>
<sst xmlns="http://schemas.openxmlformats.org/spreadsheetml/2006/main" count="139" uniqueCount="59">
  <si>
    <t>Nom</t>
  </si>
  <si>
    <t>Matricule</t>
  </si>
  <si>
    <t>N°</t>
  </si>
  <si>
    <t>Date</t>
  </si>
  <si>
    <t>Type</t>
  </si>
  <si>
    <t>Weekends</t>
  </si>
  <si>
    <t>Fériés</t>
  </si>
  <si>
    <t>Mois</t>
  </si>
  <si>
    <t>Année</t>
  </si>
  <si>
    <t>Jour de l'an</t>
  </si>
  <si>
    <t>Fête de l'indépendance</t>
  </si>
  <si>
    <t>Fête du travail</t>
  </si>
  <si>
    <t>Lundi de pentécote</t>
  </si>
  <si>
    <t>Fête des martyrs</t>
  </si>
  <si>
    <t>Tabaski</t>
  </si>
  <si>
    <t>Assomption</t>
  </si>
  <si>
    <t>Noêl</t>
  </si>
  <si>
    <t>Toussaint</t>
  </si>
  <si>
    <t>T</t>
  </si>
  <si>
    <t>Lundi de Pâques</t>
  </si>
  <si>
    <t>M</t>
  </si>
  <si>
    <t>C</t>
  </si>
  <si>
    <t>P</t>
  </si>
  <si>
    <t>Années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</si>
  <si>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</si>
  <si>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</si>
  <si>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</si>
  <si>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</si>
  <si>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</si>
  <si>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</si>
  <si>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</si>
  <si>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</si>
  <si>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</si>
  <si>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</si>
  <si>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</si>
  <si>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</si>
  <si>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Travail</t>
  </si>
  <si>
    <t>Congés</t>
  </si>
  <si>
    <t>Permission</t>
  </si>
  <si>
    <t>Numéro</t>
  </si>
  <si>
    <t>Codes</t>
  </si>
  <si>
    <t>Libellés</t>
  </si>
  <si>
    <t>Ascension</t>
  </si>
  <si>
    <t>Ramadan</t>
  </si>
  <si>
    <t>Mission</t>
  </si>
  <si>
    <t>F</t>
  </si>
  <si>
    <t>Formation</t>
  </si>
  <si>
    <t>RM</t>
  </si>
  <si>
    <t>Repos Médical</t>
  </si>
  <si>
    <t>Salariés</t>
  </si>
  <si>
    <t>Mle.</t>
  </si>
  <si>
    <t>001</t>
  </si>
  <si>
    <t>002</t>
  </si>
  <si>
    <t>003</t>
  </si>
  <si>
    <t>004</t>
  </si>
  <si>
    <t>DURCHBACH Eloise</t>
  </si>
  <si>
    <t>ELON Arthur</t>
  </si>
  <si>
    <t>DOMEL Salie</t>
  </si>
  <si>
    <t>MESSLIER 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</si>
</sst>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]dd/mm/yyyy;@" x16r2:formatCode16="[$-fr-TG,1]dd/mm/yyyy;@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sz val="8"/>
      <name val="Calibri"/>
      <family val="2"/>
      <scheme val="minor"/>
    </font>
    <font>
      <sz val="10"/>
      <color theme="0" tint="-4.9989318521683403E-2"/>
      <name val="Century Gothic"/>
      <family val="2"/>
    </font>
    <font>
      <b/>
      <sz val="10"/>
      <color theme="0" tint="-4.9989318521683403E-2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4" fillId="2" borderId="0" xfId="0" applyFont="1" applyFill="1" applyAlignment="1">
      <alignment horizontal="left" vertical="center"/>
    </xf>
    <xf numFmtId="14" fontId="4" fillId="2" borderId="0" xfId="0" applyNumberFormat="1" applyFont="1" applyFill="1" applyAlignment="1">
      <alignment horizontal="center" vertical="center"/>
    </xf>
    <xf numFmtId="49" fontId="4" fillId="2" borderId="0" xfId="0" applyNumberFormat="1" applyFont="1" applyFill="1" applyAlignment="1">
      <alignment horizontal="center" vertical="center"/>
    </xf>
    <xf numFmtId="0" fontId="4" fillId="2" borderId="0" xfId="0" quotePrefix="1" applyFont="1" applyFill="1" applyAlignment="1">
      <alignment horizontal="center" vertical="center"/>
    </xf>
    <xf numFmtId="14" fontId="4" fillId="2" borderId="0" xfId="0" applyNumberFormat="1" applyFont="1" applyFill="1" applyAlignment="1" applyProtection="1">
      <alignment horizontal="center" vertical="center"/>
      <protection locked="0"/>
    </xf>
    <xf numFmtId="0" fontId="5" fillId="3" borderId="0" xfId="0" applyFont="1" applyFill="1" applyAlignment="1" applyProtection="1">
      <alignment horizontal="center" vertical="center"/>
      <protection locked="0"/>
    </xf>
    <xf numFmtId="14" fontId="4" fillId="2" borderId="0" xfId="0" applyNumberFormat="1" applyFont="1" applyFill="1" applyAlignment="1">
      <alignment vertical="center"/>
    </xf>
    <xf numFmtId="0" fontId="4" fillId="2" borderId="0" xfId="0" applyNumberFormat="1" applyFont="1" applyFill="1" applyAlignment="1">
      <alignment horizontal="center" vertical="center"/>
    </xf>
    <xf numFmtId="165" fontId="4" fillId="2" borderId="0" xfId="0" applyNumberFormat="1" applyFont="1" applyFill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2" borderId="0" xfId="0" quotePrefix="1" applyFont="1" applyFill="1" applyAlignment="1">
      <alignment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vertical="center"/>
    </xf>
  </cellXfs>
  <cellStyles count="1">
    <cellStyle name="Normal" xfId="0" builtinId="0"/>
  </cellStyles>
  <dxfs count="30"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numFmt numFmtId="30" formatCode="@"/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numFmt numFmtId="30" formatCode="@"/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numFmt numFmtId="19" formatCode="dd/mm/yyyy"/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numFmt numFmtId="30" formatCode="@"/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numFmt numFmtId="165" formatCode="[$]dd/mm/yyyy;@" x16r2:formatCode16="[$-fr-TG,1]dd/mm/yyyy;@"/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Century Gothic"/>
        <family val="2"/>
        <scheme val="none"/>
      </font>
      <fill>
        <patternFill patternType="solid">
          <fgColor indexed="64"/>
          <bgColor theme="4" tint="-0.499984740745262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6699"/>
      <color rgb="FF00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373380</xdr:colOff>
          <xdr:row>0</xdr:row>
          <xdr:rowOff>240030</xdr:rowOff>
        </xdr:from>
        <xdr:to>
          <xdr:col>10</xdr:col>
          <xdr:colOff>529590</xdr:colOff>
          <xdr:row>1</xdr:row>
          <xdr:rowOff>240030</xdr:rowOff>
        </xdr:to>
        <xdr:sp macro="" textlink="">
          <xdr:nvSpPr>
            <xdr:cNvPr id="8193" name="Bouton_Planifier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3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CE791F3-4A84-42EC-BD5C-5DBBD52D2077}" name="DONNEES" displayName="DONNEES" ref="B2:I34" totalsRowShown="0" headerRowDxfId="29" dataDxfId="28">
  <tableColumns count="8">
    <tableColumn id="1" xr3:uid="{FD3FD689-AE38-419F-8367-D62820D781E2}" name="N°" dataDxfId="27"/>
    <tableColumn id="2" xr3:uid="{ECBE1E57-A7B2-420B-960D-DB063D3C2D1D}" name="Date" dataDxfId="26"/>
    <tableColumn id="3" xr3:uid="{BD03CDF5-4FE2-4C70-878D-E6D74C1DA8C5}" name="Nom" dataDxfId="25"/>
    <tableColumn id="4" xr3:uid="{87B526BD-882A-4AA3-94A1-89F29E6179B9}" name="Type" dataDxfId="24"/>
    <tableColumn id="12" xr3:uid="{36ED99CC-F2B3-46AD-ABE3-CCF8D48C708F}" name="Weekends" dataDxfId="23"/>
    <tableColumn id="13" xr3:uid="{F1E7842E-633B-47CD-A3AC-EA2ADAFD7C66}" name="Fériés" dataDxfId="22"/>
    <tableColumn id="14" xr3:uid="{1024D236-951D-4434-9E1A-D106C73BBBE0}" name="Mois" dataDxfId="21"/>
    <tableColumn id="15" xr3:uid="{2C0A08A1-66A8-4939-8A5C-50FD5C5DC96A}" name="Année" dataDxfId="20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ED4E10-4867-4469-B2BE-83FA2CFDD1BF}" name="PERSONNEL" displayName="PERSONNEL" ref="B3:C7" totalsRowShown="0" headerRowDxfId="19" dataDxfId="18">
  <autoFilter ref="B3:C7" xr:uid="{AC16B934-67A3-4E76-861F-2C0B0DEFBCB3}">
    <filterColumn colId="0" hiddenButton="1"/>
    <filterColumn colId="1" hiddenButton="1"/>
  </autoFilter>
  <tableColumns count="2">
    <tableColumn id="1" xr3:uid="{79992811-FD8A-4881-822E-B03AD36D4C4D}" name="Matricule" dataDxfId="17"/>
    <tableColumn id="2" xr3:uid="{32794352-C28F-4ED0-B8BE-B8B29DA6D013}" name="Nom" dataDxfId="16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92FEF40-43B5-4C9A-B379-449D3B2F1A2E}" name="Tableau3" displayName="Tableau3" ref="B2:C14" totalsRowShown="0" headerRowDxfId="15" dataDxfId="14">
  <autoFilter ref="B2:C14" xr:uid="{CA6BECEA-32FC-4A4F-9D00-1ED6304C8157}">
    <filterColumn colId="0" hiddenButton="1"/>
    <filterColumn colId="1" hiddenButton="1"/>
  </autoFilter>
  <tableColumns count="2">
    <tableColumn id="1" xr3:uid="{4B3122DC-A183-4798-AC8C-4C83909070DB}" name="Date" dataDxfId="13"/>
    <tableColumn id="2" xr3:uid="{C2484303-FEBF-490E-80C1-371E7531659D}" name="Nom" dataDxfId="12"/>
  </tableColumns>
  <tableStyleInfo name="TableStyleLight1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0218447-02F3-40E9-AE5C-15A362F54987}" name="Tableau5" displayName="Tableau5" ref="E2:E14" totalsRowShown="0" headerRowDxfId="11" dataDxfId="10">
  <autoFilter ref="E2:E14" xr:uid="{FB742717-93BA-4DED-94A8-2A5D34C1F625}">
    <filterColumn colId="0" hiddenButton="1"/>
  </autoFilter>
  <tableColumns count="1">
    <tableColumn id="1" xr3:uid="{92E6B5FF-09A0-4953-9DB2-1865E79EC028}" name="Années" dataDxfId="9"/>
  </tableColumns>
  <tableStyleInfo name="TableStyleLight1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A9B9EBF-41CE-4EF7-AF5A-54A225845D13}" name="Tableau6" displayName="Tableau6" ref="G2:H14" totalsRowShown="0" headerRowDxfId="8" dataDxfId="7">
  <autoFilter ref="G2:H14" xr:uid="{62147E71-4507-448E-A8BF-6EF9236F0390}">
    <filterColumn colId="0" hiddenButton="1"/>
    <filterColumn colId="1" hiddenButton="1"/>
  </autoFilter>
  <tableColumns count="2">
    <tableColumn id="1" xr3:uid="{E5059A8B-B52B-4CCE-9769-BAA3E70A1465}" name="Mois" dataDxfId="6"/>
    <tableColumn id="2" xr3:uid="{D81CC8AA-64CE-4498-AAC6-5E6CEDE9DE25}" name="Numéro" dataDxfId="5"/>
  </tableColumns>
  <tableStyleInfo name="TableStyleLight1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CACEC07-75F1-4490-89E0-A70A460E4E55}" name="CODES" displayName="CODES" ref="J2:K8" totalsRowShown="0" headerRowDxfId="4" dataDxfId="3">
  <autoFilter ref="J2:K8" xr:uid="{5AC06AD7-4719-4F57-A8C4-2F22B36AC684}">
    <filterColumn colId="0" hiddenButton="1"/>
    <filterColumn colId="1" hiddenButton="1"/>
  </autoFilter>
  <tableColumns count="2">
    <tableColumn id="1" xr3:uid="{742BC4C3-E2DE-45D6-BDE5-AB737341045D}" name="Codes" dataDxfId="2"/>
    <tableColumn id="2" xr3:uid="{AAA9CFA1-EBFB-4B2B-9404-6180ECD31EA7}" name="Libellés" dataDxfId="1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2E9232-393B-4476-BE77-A92CE4A83040}">
  <sheetPr codeName="Feuil8"/>
  <dimension ref="B1:O3"/>
  <sheetViews>
    <sheetView workbookViewId="0">
      <selection activeCell="G6" sqref="G6"/>
    </sheetView>
  </sheetViews>
  <sheetFormatPr baseColWidth="10" defaultColWidth="11" defaultRowHeight="20.100000000000001" customHeight="1" x14ac:dyDescent="0.55000000000000004"/>
  <cols>
    <col min="1" max="16384" width="11" style="1"/>
  </cols>
  <sheetData>
    <row r="1" spans="2:15" ht="20.100000000000001" customHeight="1" thickBot="1" x14ac:dyDescent="0.6"/>
    <row r="2" spans="2:15" ht="20.100000000000001" customHeight="1" thickBot="1" x14ac:dyDescent="0.6">
      <c r="B2" s="2" t="s">
        <v>0</v>
      </c>
      <c r="C2" s="3" t="s">
        <v>4</v>
      </c>
      <c r="D2" s="3" t="s">
        <v>7</v>
      </c>
      <c r="E2" s="3" t="s">
        <v>8</v>
      </c>
      <c r="H2" s="15" t="s">
        <v>2</v>
      </c>
      <c r="I2" s="15" t="s">
        <v>3</v>
      </c>
      <c r="J2" s="15" t="s">
        <v>0</v>
      </c>
      <c r="K2" s="15" t="s">
        <v>4</v>
      </c>
      <c r="L2" s="15" t="s">
        <v>5</v>
      </c>
      <c r="M2" s="15" t="s">
        <v>6</v>
      </c>
      <c r="N2" s="15" t="s">
        <v>7</v>
      </c>
      <c r="O2" s="15" t="s">
        <v>8</v>
      </c>
    </row>
    <row r="3" spans="2:15" ht="20.100000000000001" customHeight="1" x14ac:dyDescent="0.55000000000000004">
      <c r="B3" s="1" t="e">
        <f>#REF!</f>
        <v>#REF!</v>
      </c>
      <c r="D3" s="1">
        <v>2</v>
      </c>
      <c r="E3" s="1" t="e">
        <f>#REF!</f>
        <v>#REF!</v>
      </c>
      <c r="F3" s="1">
        <v>1</v>
      </c>
      <c r="H3" s="4"/>
      <c r="I3" s="14"/>
      <c r="J3" s="5"/>
      <c r="K3" s="4"/>
      <c r="L3" s="4"/>
      <c r="M3" s="4"/>
      <c r="N3" s="4"/>
      <c r="O3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84A7A-BDB4-4328-BEF2-6E2D019DA501}">
  <sheetPr codeName="Feuil2"/>
  <dimension ref="B1:I34"/>
  <sheetViews>
    <sheetView showGridLines="0" tabSelected="1" zoomScale="90" zoomScaleNormal="90" workbookViewId="0">
      <selection activeCell="L25" sqref="L25"/>
    </sheetView>
  </sheetViews>
  <sheetFormatPr baseColWidth="10" defaultColWidth="11" defaultRowHeight="20.100000000000001" customHeight="1" x14ac:dyDescent="0.55000000000000004"/>
  <cols>
    <col min="1" max="1" width="11" style="5"/>
    <col min="2" max="2" width="6.83984375" style="4" customWidth="1"/>
    <col min="3" max="3" width="12.83984375" style="4" customWidth="1"/>
    <col min="4" max="4" width="26.578125" style="5" customWidth="1"/>
    <col min="5" max="5" width="11" style="4"/>
    <col min="6" max="6" width="11.41796875" style="5" customWidth="1"/>
    <col min="7" max="16384" width="11" style="5"/>
  </cols>
  <sheetData>
    <row r="1" spans="2:9" ht="20.100000000000001" customHeight="1" x14ac:dyDescent="0.55000000000000004">
      <c r="E1" s="5"/>
    </row>
    <row r="2" spans="2:9" ht="20.100000000000001" customHeight="1" x14ac:dyDescent="0.55000000000000004">
      <c r="B2" s="4" t="s">
        <v>2</v>
      </c>
      <c r="C2" s="6" t="s">
        <v>3</v>
      </c>
      <c r="D2" s="5" t="s">
        <v>0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</row>
    <row r="3" spans="2:9" ht="20.100000000000001" customHeight="1" x14ac:dyDescent="0.55000000000000004">
      <c r="B3" s="4">
        <v>1</v>
      </c>
      <c r="C3" s="14">
        <v>44228</v>
      </c>
      <c r="D3" s="5" t="s">
        <v>55</v>
      </c>
      <c r="E3" s="4" t="s">
        <v>21</v>
      </c>
      <c r="F3" s="4"/>
      <c r="G3" s="4"/>
      <c r="H3" s="4">
        <v>2</v>
      </c>
      <c r="I3" s="4">
        <v>2021</v>
      </c>
    </row>
    <row r="4" spans="2:9" ht="20.100000000000001" customHeight="1" x14ac:dyDescent="0.55000000000000004">
      <c r="B4" s="4">
        <v>2</v>
      </c>
      <c r="C4" s="14">
        <v>44229</v>
      </c>
      <c r="D4" s="5" t="s">
        <v>55</v>
      </c>
      <c r="E4" s="4" t="s">
        <v>21</v>
      </c>
      <c r="F4" s="4"/>
      <c r="G4" s="4"/>
      <c r="H4" s="4">
        <v>2</v>
      </c>
      <c r="I4" s="4">
        <v>2021</v>
      </c>
    </row>
    <row r="5" spans="2:9" ht="20.100000000000001" customHeight="1" x14ac:dyDescent="0.55000000000000004">
      <c r="B5" s="4">
        <v>3</v>
      </c>
      <c r="C5" s="14">
        <v>44230</v>
      </c>
      <c r="D5" s="5" t="s">
        <v>55</v>
      </c>
      <c r="E5" s="4" t="s">
        <v>21</v>
      </c>
      <c r="F5" s="4"/>
      <c r="G5" s="4"/>
      <c r="H5" s="4">
        <v>2</v>
      </c>
      <c r="I5" s="4">
        <v>2021</v>
      </c>
    </row>
    <row r="6" spans="2:9" ht="20.100000000000001" customHeight="1" x14ac:dyDescent="0.55000000000000004">
      <c r="B6" s="4">
        <v>4</v>
      </c>
      <c r="C6" s="14">
        <v>44231</v>
      </c>
      <c r="D6" s="5" t="s">
        <v>55</v>
      </c>
      <c r="E6" s="4" t="s">
        <v>21</v>
      </c>
      <c r="F6" s="4"/>
      <c r="G6" s="4"/>
      <c r="H6" s="4">
        <v>2</v>
      </c>
      <c r="I6" s="4">
        <v>2021</v>
      </c>
    </row>
    <row r="7" spans="2:9" ht="20.100000000000001" customHeight="1" x14ac:dyDescent="0.55000000000000004">
      <c r="B7" s="4">
        <v>5</v>
      </c>
      <c r="C7" s="14">
        <v>44232</v>
      </c>
      <c r="D7" s="5" t="s">
        <v>55</v>
      </c>
      <c r="E7" s="4" t="s">
        <v>21</v>
      </c>
      <c r="F7" s="4"/>
      <c r="G7" s="4"/>
      <c r="H7" s="4">
        <v>2</v>
      </c>
      <c r="I7" s="4">
        <v>2021</v>
      </c>
    </row>
    <row r="8" spans="2:9" ht="20.100000000000001" customHeight="1" x14ac:dyDescent="0.55000000000000004">
      <c r="B8" s="4">
        <v>6</v>
      </c>
      <c r="C8" s="14">
        <v>44233</v>
      </c>
      <c r="D8" s="5" t="s">
        <v>55</v>
      </c>
      <c r="E8" s="4" t="s">
        <v>21</v>
      </c>
      <c r="F8" s="4">
        <v>1</v>
      </c>
      <c r="G8" s="4"/>
      <c r="H8" s="4">
        <v>2</v>
      </c>
      <c r="I8" s="4">
        <v>2021</v>
      </c>
    </row>
    <row r="9" spans="2:9" ht="20.100000000000001" customHeight="1" x14ac:dyDescent="0.55000000000000004">
      <c r="B9" s="4">
        <v>7</v>
      </c>
      <c r="C9" s="14">
        <v>44234</v>
      </c>
      <c r="D9" s="5" t="s">
        <v>55</v>
      </c>
      <c r="E9" s="4" t="s">
        <v>21</v>
      </c>
      <c r="F9" s="4">
        <v>1</v>
      </c>
      <c r="G9" s="4"/>
      <c r="H9" s="4">
        <v>2</v>
      </c>
      <c r="I9" s="4">
        <v>2021</v>
      </c>
    </row>
    <row r="10" spans="2:9" ht="20.100000000000001" customHeight="1" x14ac:dyDescent="0.55000000000000004">
      <c r="B10" s="4">
        <v>8</v>
      </c>
      <c r="C10" s="14">
        <v>44235</v>
      </c>
      <c r="D10" s="5" t="s">
        <v>55</v>
      </c>
      <c r="E10" s="4" t="s">
        <v>21</v>
      </c>
      <c r="F10" s="4"/>
      <c r="G10" s="4"/>
      <c r="H10" s="4">
        <v>2</v>
      </c>
      <c r="I10" s="4">
        <v>2021</v>
      </c>
    </row>
    <row r="11" spans="2:9" ht="20.100000000000001" customHeight="1" x14ac:dyDescent="0.55000000000000004">
      <c r="B11" s="4">
        <v>9</v>
      </c>
      <c r="C11" s="14">
        <v>44236</v>
      </c>
      <c r="D11" s="5" t="s">
        <v>55</v>
      </c>
      <c r="E11" s="4" t="s">
        <v>21</v>
      </c>
      <c r="F11" s="4"/>
      <c r="G11" s="4"/>
      <c r="H11" s="4">
        <v>2</v>
      </c>
      <c r="I11" s="4">
        <v>2021</v>
      </c>
    </row>
    <row r="12" spans="2:9" ht="20.100000000000001" customHeight="1" x14ac:dyDescent="0.55000000000000004">
      <c r="B12" s="4">
        <v>10</v>
      </c>
      <c r="C12" s="14">
        <v>44237</v>
      </c>
      <c r="D12" s="5" t="s">
        <v>55</v>
      </c>
      <c r="E12" s="4" t="s">
        <v>21</v>
      </c>
      <c r="F12" s="4"/>
      <c r="G12" s="4"/>
      <c r="H12" s="4">
        <v>2</v>
      </c>
      <c r="I12" s="4">
        <v>2021</v>
      </c>
    </row>
    <row r="13" spans="2:9" ht="20.100000000000001" customHeight="1" x14ac:dyDescent="0.55000000000000004">
      <c r="B13" s="4">
        <v>11</v>
      </c>
      <c r="C13" s="14">
        <v>44238</v>
      </c>
      <c r="D13" s="5" t="s">
        <v>55</v>
      </c>
      <c r="E13" s="4" t="s">
        <v>21</v>
      </c>
      <c r="F13" s="4"/>
      <c r="G13" s="4"/>
      <c r="H13" s="4">
        <v>2</v>
      </c>
      <c r="I13" s="4">
        <v>2021</v>
      </c>
    </row>
    <row r="14" spans="2:9" ht="20.100000000000001" customHeight="1" x14ac:dyDescent="0.55000000000000004">
      <c r="B14" s="4">
        <v>12</v>
      </c>
      <c r="C14" s="14">
        <v>44239</v>
      </c>
      <c r="D14" s="5" t="s">
        <v>55</v>
      </c>
      <c r="E14" s="4" t="s">
        <v>21</v>
      </c>
      <c r="F14" s="4"/>
      <c r="G14" s="4"/>
      <c r="H14" s="4">
        <v>2</v>
      </c>
      <c r="I14" s="4">
        <v>2021</v>
      </c>
    </row>
    <row r="15" spans="2:9" ht="20.100000000000001" customHeight="1" x14ac:dyDescent="0.55000000000000004">
      <c r="B15" s="4">
        <v>13</v>
      </c>
      <c r="C15" s="14">
        <v>44240</v>
      </c>
      <c r="D15" s="5" t="s">
        <v>55</v>
      </c>
      <c r="E15" s="4" t="s">
        <v>21</v>
      </c>
      <c r="F15" s="4">
        <v>1</v>
      </c>
      <c r="G15" s="4"/>
      <c r="H15" s="4">
        <v>2</v>
      </c>
      <c r="I15" s="4">
        <v>2021</v>
      </c>
    </row>
    <row r="16" spans="2:9" ht="20.100000000000001" customHeight="1" x14ac:dyDescent="0.55000000000000004">
      <c r="B16" s="4">
        <v>14</v>
      </c>
      <c r="C16" s="14">
        <v>44241</v>
      </c>
      <c r="D16" s="5" t="s">
        <v>55</v>
      </c>
      <c r="E16" s="4" t="s">
        <v>21</v>
      </c>
      <c r="F16" s="4">
        <v>1</v>
      </c>
      <c r="G16" s="4"/>
      <c r="H16" s="4">
        <v>2</v>
      </c>
      <c r="I16" s="4">
        <v>2021</v>
      </c>
    </row>
    <row r="17" spans="2:9" ht="20.100000000000001" customHeight="1" x14ac:dyDescent="0.55000000000000004">
      <c r="B17" s="4">
        <v>15</v>
      </c>
      <c r="C17" s="14">
        <v>44242</v>
      </c>
      <c r="D17" s="5" t="s">
        <v>55</v>
      </c>
      <c r="E17" s="4" t="s">
        <v>21</v>
      </c>
      <c r="F17" s="4"/>
      <c r="G17" s="4"/>
      <c r="H17" s="4">
        <v>2</v>
      </c>
      <c r="I17" s="4">
        <v>2021</v>
      </c>
    </row>
    <row r="18" spans="2:9" ht="20.100000000000001" customHeight="1" x14ac:dyDescent="0.55000000000000004">
      <c r="B18" s="4">
        <v>16</v>
      </c>
      <c r="C18" s="14">
        <v>44235</v>
      </c>
      <c r="D18" s="5" t="s">
        <v>56</v>
      </c>
      <c r="E18" s="4" t="s">
        <v>22</v>
      </c>
      <c r="F18" s="4"/>
      <c r="G18" s="4"/>
      <c r="H18" s="4">
        <v>2</v>
      </c>
      <c r="I18" s="4">
        <v>2021</v>
      </c>
    </row>
    <row r="19" spans="2:9" ht="20.100000000000001" customHeight="1" x14ac:dyDescent="0.55000000000000004">
      <c r="B19" s="4">
        <v>17</v>
      </c>
      <c r="C19" s="14">
        <v>44236</v>
      </c>
      <c r="D19" s="5" t="s">
        <v>56</v>
      </c>
      <c r="E19" s="4" t="s">
        <v>22</v>
      </c>
      <c r="F19" s="4"/>
      <c r="G19" s="4"/>
      <c r="H19" s="4">
        <v>2</v>
      </c>
      <c r="I19" s="4">
        <v>2021</v>
      </c>
    </row>
    <row r="20" spans="2:9" ht="20.100000000000001" customHeight="1" x14ac:dyDescent="0.55000000000000004">
      <c r="B20" s="4">
        <v>18</v>
      </c>
      <c r="C20" s="14">
        <v>44237</v>
      </c>
      <c r="D20" s="5" t="s">
        <v>56</v>
      </c>
      <c r="E20" s="4" t="s">
        <v>22</v>
      </c>
      <c r="F20" s="4"/>
      <c r="G20" s="4"/>
      <c r="H20" s="4">
        <v>2</v>
      </c>
      <c r="I20" s="4">
        <v>2021</v>
      </c>
    </row>
    <row r="21" spans="2:9" ht="20.100000000000001" customHeight="1" x14ac:dyDescent="0.55000000000000004">
      <c r="B21" s="4">
        <v>19</v>
      </c>
      <c r="C21" s="14">
        <v>44238</v>
      </c>
      <c r="D21" s="5" t="s">
        <v>56</v>
      </c>
      <c r="E21" s="4" t="s">
        <v>22</v>
      </c>
      <c r="F21" s="4"/>
      <c r="G21" s="4"/>
      <c r="H21" s="4">
        <v>2</v>
      </c>
      <c r="I21" s="4">
        <v>2021</v>
      </c>
    </row>
    <row r="22" spans="2:9" ht="20.100000000000001" customHeight="1" x14ac:dyDescent="0.55000000000000004">
      <c r="B22" s="4">
        <v>20</v>
      </c>
      <c r="C22" s="14">
        <v>44238</v>
      </c>
      <c r="D22" s="5" t="s">
        <v>58</v>
      </c>
      <c r="E22" s="4" t="s">
        <v>20</v>
      </c>
      <c r="F22" s="4"/>
      <c r="G22" s="4"/>
      <c r="H22" s="4">
        <v>2</v>
      </c>
      <c r="I22" s="4">
        <v>2021</v>
      </c>
    </row>
    <row r="23" spans="2:9" ht="20.100000000000001" customHeight="1" x14ac:dyDescent="0.55000000000000004">
      <c r="B23" s="4">
        <v>21</v>
      </c>
      <c r="C23" s="14">
        <v>44239</v>
      </c>
      <c r="D23" s="5" t="s">
        <v>58</v>
      </c>
      <c r="E23" s="4" t="s">
        <v>20</v>
      </c>
      <c r="F23" s="4"/>
      <c r="G23" s="4"/>
      <c r="H23" s="4">
        <v>2</v>
      </c>
      <c r="I23" s="4">
        <v>2021</v>
      </c>
    </row>
    <row r="24" spans="2:9" ht="20.100000000000001" customHeight="1" x14ac:dyDescent="0.55000000000000004">
      <c r="B24" s="4">
        <v>22</v>
      </c>
      <c r="C24" s="14">
        <v>44240</v>
      </c>
      <c r="D24" s="5" t="s">
        <v>58</v>
      </c>
      <c r="E24" s="4" t="s">
        <v>20</v>
      </c>
      <c r="F24" s="4">
        <v>1</v>
      </c>
      <c r="G24" s="4"/>
      <c r="H24" s="4">
        <v>2</v>
      </c>
      <c r="I24" s="4">
        <v>2021</v>
      </c>
    </row>
    <row r="25" spans="2:9" ht="20.100000000000001" customHeight="1" x14ac:dyDescent="0.55000000000000004">
      <c r="B25" s="4">
        <v>23</v>
      </c>
      <c r="C25" s="14">
        <v>44566</v>
      </c>
      <c r="D25" s="5" t="s">
        <v>56</v>
      </c>
      <c r="E25" s="4" t="s">
        <v>21</v>
      </c>
      <c r="F25" s="4"/>
      <c r="G25" s="4"/>
      <c r="H25" s="4">
        <v>1</v>
      </c>
      <c r="I25" s="4">
        <v>2022</v>
      </c>
    </row>
    <row r="26" spans="2:9" ht="20.100000000000001" customHeight="1" x14ac:dyDescent="0.55000000000000004">
      <c r="B26" s="4">
        <v>24</v>
      </c>
      <c r="C26" s="14">
        <v>44567</v>
      </c>
      <c r="D26" s="5" t="s">
        <v>56</v>
      </c>
      <c r="E26" s="4" t="s">
        <v>21</v>
      </c>
      <c r="F26" s="4"/>
      <c r="G26" s="4"/>
      <c r="H26" s="4">
        <v>1</v>
      </c>
      <c r="I26" s="4">
        <v>2022</v>
      </c>
    </row>
    <row r="27" spans="2:9" ht="20.100000000000001" customHeight="1" x14ac:dyDescent="0.55000000000000004">
      <c r="B27" s="4">
        <v>25</v>
      </c>
      <c r="C27" s="14">
        <v>44568</v>
      </c>
      <c r="D27" s="5" t="s">
        <v>56</v>
      </c>
      <c r="E27" s="4" t="s">
        <v>21</v>
      </c>
      <c r="F27" s="4"/>
      <c r="G27" s="4"/>
      <c r="H27" s="4">
        <v>1</v>
      </c>
      <c r="I27" s="4">
        <v>2022</v>
      </c>
    </row>
    <row r="28" spans="2:9" ht="20.100000000000001" customHeight="1" x14ac:dyDescent="0.55000000000000004">
      <c r="B28" s="4">
        <v>26</v>
      </c>
      <c r="C28" s="14">
        <v>44569</v>
      </c>
      <c r="D28" s="5" t="s">
        <v>56</v>
      </c>
      <c r="E28" s="4" t="s">
        <v>21</v>
      </c>
      <c r="F28" s="4"/>
      <c r="G28" s="4"/>
      <c r="H28" s="4">
        <v>1</v>
      </c>
      <c r="I28" s="4">
        <v>2022</v>
      </c>
    </row>
    <row r="29" spans="2:9" ht="20.100000000000001" customHeight="1" x14ac:dyDescent="0.55000000000000004">
      <c r="B29" s="4">
        <v>27</v>
      </c>
      <c r="C29" s="14">
        <v>44570</v>
      </c>
      <c r="D29" s="5" t="s">
        <v>56</v>
      </c>
      <c r="E29" s="4" t="s">
        <v>21</v>
      </c>
      <c r="F29" s="4"/>
      <c r="G29" s="4"/>
      <c r="H29" s="4">
        <v>1</v>
      </c>
      <c r="I29" s="4">
        <v>2022</v>
      </c>
    </row>
    <row r="30" spans="2:9" ht="20.100000000000001" customHeight="1" x14ac:dyDescent="0.55000000000000004">
      <c r="B30" s="4">
        <v>28</v>
      </c>
      <c r="C30" s="14">
        <v>44571</v>
      </c>
      <c r="D30" s="5" t="s">
        <v>56</v>
      </c>
      <c r="E30" s="4" t="s">
        <v>21</v>
      </c>
      <c r="F30" s="4"/>
      <c r="G30" s="4"/>
      <c r="H30" s="4">
        <v>1</v>
      </c>
      <c r="I30" s="4">
        <v>2022</v>
      </c>
    </row>
    <row r="31" spans="2:9" ht="20.100000000000001" customHeight="1" x14ac:dyDescent="0.55000000000000004">
      <c r="B31" s="4">
        <v>29</v>
      </c>
      <c r="C31" s="14">
        <v>44572</v>
      </c>
      <c r="D31" s="5" t="s">
        <v>56</v>
      </c>
      <c r="E31" s="4" t="s">
        <v>21</v>
      </c>
      <c r="F31" s="4"/>
      <c r="G31" s="4"/>
      <c r="H31" s="4">
        <v>1</v>
      </c>
      <c r="I31" s="4">
        <v>2022</v>
      </c>
    </row>
    <row r="32" spans="2:9" ht="20.100000000000001" customHeight="1" x14ac:dyDescent="0.55000000000000004">
      <c r="B32" s="4">
        <v>30</v>
      </c>
      <c r="C32" s="14">
        <v>44573</v>
      </c>
      <c r="D32" s="5" t="s">
        <v>56</v>
      </c>
      <c r="E32" s="4" t="s">
        <v>21</v>
      </c>
      <c r="F32" s="4"/>
      <c r="G32" s="4"/>
      <c r="H32" s="4">
        <v>1</v>
      </c>
      <c r="I32" s="4">
        <v>2022</v>
      </c>
    </row>
    <row r="33" spans="2:9" ht="20.100000000000001" customHeight="1" x14ac:dyDescent="0.55000000000000004">
      <c r="B33" s="4">
        <v>31</v>
      </c>
      <c r="C33" s="14">
        <v>44574</v>
      </c>
      <c r="D33" s="5" t="s">
        <v>56</v>
      </c>
      <c r="E33" s="4" t="s">
        <v>21</v>
      </c>
      <c r="F33" s="4"/>
      <c r="G33" s="4"/>
      <c r="H33" s="4">
        <v>1</v>
      </c>
      <c r="I33" s="4">
        <v>2022</v>
      </c>
    </row>
    <row r="34" spans="2:9" ht="20.100000000000001" customHeight="1" x14ac:dyDescent="0.55000000000000004">
      <c r="B34" s="4">
        <v>32</v>
      </c>
      <c r="C34" s="14">
        <v>44575</v>
      </c>
      <c r="D34" s="5" t="s">
        <v>56</v>
      </c>
      <c r="E34" s="4" t="s">
        <v>21</v>
      </c>
      <c r="F34" s="4"/>
      <c r="G34" s="4"/>
      <c r="H34" s="4">
        <v>1</v>
      </c>
      <c r="I34" s="4">
        <v>2022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3" r:id="rId4" name="Bouton_Planifier1">
          <controlPr defaultSize="0" autoLine="0" r:id="rId5">
            <anchor moveWithCells="1">
              <from>
                <xdr:col>9</xdr:col>
                <xdr:colOff>373380</xdr:colOff>
                <xdr:row>0</xdr:row>
                <xdr:rowOff>240030</xdr:rowOff>
              </from>
              <to>
                <xdr:col>10</xdr:col>
                <xdr:colOff>529590</xdr:colOff>
                <xdr:row>1</xdr:row>
                <xdr:rowOff>240030</xdr:rowOff>
              </to>
            </anchor>
          </controlPr>
        </control>
      </mc:Choice>
      <mc:Fallback>
        <control shapeId="8193" r:id="rId4" name="Bouton_Planifier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CDFE6E-C2D0-44F7-BF4F-E21461E9D64D}">
  <sheetPr codeName="Feuil1"/>
  <dimension ref="B2:C7"/>
  <sheetViews>
    <sheetView showGridLines="0" zoomScale="90" zoomScaleNormal="90" workbookViewId="0">
      <selection activeCell="D14" sqref="D14"/>
    </sheetView>
  </sheetViews>
  <sheetFormatPr baseColWidth="10" defaultColWidth="11" defaultRowHeight="22" customHeight="1" x14ac:dyDescent="0.55000000000000004"/>
  <cols>
    <col min="1" max="1" width="0.578125" style="5" customWidth="1"/>
    <col min="2" max="2" width="10" style="8" customWidth="1"/>
    <col min="3" max="3" width="29" style="5" customWidth="1"/>
    <col min="4" max="16384" width="11" style="5"/>
  </cols>
  <sheetData>
    <row r="2" spans="2:3" ht="22" customHeight="1" x14ac:dyDescent="0.55000000000000004">
      <c r="B2" s="5"/>
    </row>
    <row r="3" spans="2:3" ht="22" customHeight="1" x14ac:dyDescent="0.55000000000000004">
      <c r="B3" s="4" t="s">
        <v>1</v>
      </c>
      <c r="C3" s="5" t="s">
        <v>0</v>
      </c>
    </row>
    <row r="4" spans="2:3" ht="22" customHeight="1" x14ac:dyDescent="0.55000000000000004">
      <c r="B4" s="8" t="s">
        <v>51</v>
      </c>
      <c r="C4" s="5" t="s">
        <v>55</v>
      </c>
    </row>
    <row r="5" spans="2:3" ht="22" customHeight="1" x14ac:dyDescent="0.55000000000000004">
      <c r="B5" s="8" t="s">
        <v>52</v>
      </c>
      <c r="C5" s="5" t="s">
        <v>56</v>
      </c>
    </row>
    <row r="6" spans="2:3" ht="22" customHeight="1" x14ac:dyDescent="0.55000000000000004">
      <c r="B6" s="8" t="s">
        <v>53</v>
      </c>
      <c r="C6" s="5" t="s">
        <v>57</v>
      </c>
    </row>
    <row r="7" spans="2:3" ht="22" customHeight="1" x14ac:dyDescent="0.55000000000000004">
      <c r="B7" s="8" t="s">
        <v>54</v>
      </c>
      <c r="C7" s="5" t="s">
        <v>58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2BA414-BC55-4894-AF55-C37FDC0B1844}">
  <sheetPr codeName="Feuil3"/>
  <dimension ref="A1:Q100"/>
  <sheetViews>
    <sheetView topLeftCell="E1" workbookViewId="0">
      <selection activeCell="Q7" sqref="Q7"/>
    </sheetView>
  </sheetViews>
  <sheetFormatPr baseColWidth="10" defaultColWidth="11" defaultRowHeight="20.100000000000001" customHeight="1" x14ac:dyDescent="0.55000000000000004"/>
  <cols>
    <col min="1" max="1" width="11" style="5"/>
    <col min="2" max="2" width="11.26171875" style="4" bestFit="1" customWidth="1"/>
    <col min="3" max="3" width="21.83984375" style="5" customWidth="1"/>
    <col min="4" max="10" width="11" style="5"/>
    <col min="11" max="11" width="13.41796875" style="5" customWidth="1"/>
    <col min="12" max="13" width="11" style="5"/>
    <col min="14" max="14" width="11" style="4"/>
    <col min="15" max="15" width="32.89453125" style="5" customWidth="1"/>
    <col min="16" max="16384" width="11" style="5"/>
  </cols>
  <sheetData>
    <row r="1" spans="1:17" ht="20.100000000000001" customHeight="1" thickBot="1" x14ac:dyDescent="0.6">
      <c r="A1" s="11">
        <f ca="1">YEAR(TODAY())</f>
        <v>2021</v>
      </c>
      <c r="B1" s="5"/>
    </row>
    <row r="2" spans="1:17" ht="20.100000000000001" customHeight="1" thickBot="1" x14ac:dyDescent="0.6">
      <c r="B2" s="4" t="s">
        <v>3</v>
      </c>
      <c r="C2" s="4" t="s">
        <v>0</v>
      </c>
      <c r="E2" s="4" t="s">
        <v>23</v>
      </c>
      <c r="G2" s="4" t="s">
        <v>7</v>
      </c>
      <c r="H2" s="4" t="s">
        <v>39</v>
      </c>
      <c r="J2" s="4" t="s">
        <v>40</v>
      </c>
      <c r="K2" s="4" t="s">
        <v>41</v>
      </c>
      <c r="N2" s="17" t="s">
        <v>50</v>
      </c>
      <c r="O2" s="18" t="s">
        <v>49</v>
      </c>
    </row>
    <row r="3" spans="1:17" ht="20.100000000000001" customHeight="1" x14ac:dyDescent="0.55000000000000004">
      <c r="B3" s="7">
        <f ca="1">DATE(A1,1,1)</f>
        <v>44197</v>
      </c>
      <c r="C3" s="4" t="s">
        <v>9</v>
      </c>
      <c r="E3" s="13">
        <v>2019</v>
      </c>
      <c r="G3" s="4" t="s">
        <v>24</v>
      </c>
      <c r="H3" s="4">
        <v>1</v>
      </c>
      <c r="J3" s="4" t="s">
        <v>18</v>
      </c>
      <c r="K3" s="4" t="s">
        <v>36</v>
      </c>
      <c r="N3" s="4" t="str">
        <f>IFERROR(INDEX(PERSONNEL[Matricule],MATCH(REGLAGES!$O3,PERSONNEL[Nom],0)),"")</f>
        <v>003</v>
      </c>
      <c r="O3" s="16" t="str">
        <f t="array" ref="O3">IFERROR(INDEX(PERSONNEL[Nom],MATCH(SMALL(COUNTIF(PERSONNEL[Nom],"&lt;"&amp;PERSONNEL[Nom]),ROW(1:1)),COUNTIF(PERSONNEL[Nom],"&lt;"&amp;PERSONNEL[Nom]),0)),"")</f>
        <v>DOMEL Salie</v>
      </c>
    </row>
    <row r="4" spans="1:17" ht="20.100000000000001" customHeight="1" x14ac:dyDescent="0.55000000000000004">
      <c r="B4" s="10">
        <f ca="1">DATE(A1,4,5)</f>
        <v>44291</v>
      </c>
      <c r="C4" s="4" t="s">
        <v>19</v>
      </c>
      <c r="E4" s="13">
        <v>2020</v>
      </c>
      <c r="G4" s="4" t="s">
        <v>25</v>
      </c>
      <c r="H4" s="4">
        <v>2</v>
      </c>
      <c r="J4" s="4" t="s">
        <v>21</v>
      </c>
      <c r="K4" s="4" t="s">
        <v>37</v>
      </c>
      <c r="N4" s="4" t="str">
        <f>IFERROR(INDEX(PERSONNEL[Matricule],MATCH(REGLAGES!$O4,PERSONNEL[Nom],0)),"")</f>
        <v>001</v>
      </c>
      <c r="O4" s="16" t="str">
        <f t="array" ref="O4">IFERROR(INDEX(PERSONNEL[Nom],MATCH(SMALL(COUNTIF(PERSONNEL[Nom],"&lt;"&amp;PERSONNEL[Nom]),ROW(2:2)),COUNTIF(PERSONNEL[Nom],"&lt;"&amp;PERSONNEL[Nom]),0)),"")</f>
        <v>DURCHBACH Eloise</v>
      </c>
    </row>
    <row r="5" spans="1:17" ht="20.100000000000001" customHeight="1" x14ac:dyDescent="0.55000000000000004">
      <c r="B5" s="7">
        <f ca="1">DATE(A1,4,27)</f>
        <v>44313</v>
      </c>
      <c r="C5" s="4" t="s">
        <v>10</v>
      </c>
      <c r="E5" s="13">
        <v>2021</v>
      </c>
      <c r="G5" s="4" t="s">
        <v>26</v>
      </c>
      <c r="H5" s="4">
        <v>3</v>
      </c>
      <c r="J5" s="4" t="s">
        <v>20</v>
      </c>
      <c r="K5" s="4" t="s">
        <v>44</v>
      </c>
      <c r="N5" s="4" t="str">
        <f>IFERROR(INDEX(PERSONNEL[Matricule],MATCH(REGLAGES!$O5,PERSONNEL[Nom],0)),"")</f>
        <v>002</v>
      </c>
      <c r="O5" s="16" t="str">
        <f t="array" ref="O5">IFERROR(INDEX(PERSONNEL[Nom],MATCH(SMALL(COUNTIF(PERSONNEL[Nom],"&lt;"&amp;PERSONNEL[Nom]),ROW(3:3)),COUNTIF(PERSONNEL[Nom],"&lt;"&amp;PERSONNEL[Nom]),0)),"")</f>
        <v>ELON Arthur</v>
      </c>
    </row>
    <row r="6" spans="1:17" ht="20.100000000000001" customHeight="1" x14ac:dyDescent="0.55000000000000004">
      <c r="B6" s="7">
        <f ca="1">DATE(A1,5,1)</f>
        <v>44317</v>
      </c>
      <c r="C6" s="4" t="s">
        <v>11</v>
      </c>
      <c r="E6" s="13">
        <v>2022</v>
      </c>
      <c r="G6" s="4" t="s">
        <v>27</v>
      </c>
      <c r="H6" s="4">
        <v>4</v>
      </c>
      <c r="J6" s="4" t="s">
        <v>22</v>
      </c>
      <c r="K6" s="4" t="s">
        <v>38</v>
      </c>
      <c r="N6" s="4" t="str">
        <f>IFERROR(INDEX(PERSONNEL[Matricule],MATCH(REGLAGES!$O6,PERSONNEL[Nom],0)),"")</f>
        <v>004</v>
      </c>
      <c r="O6" s="16" t="str">
        <f t="array" ref="O6">IFERROR(INDEX(PERSONNEL[Nom],MATCH(SMALL(COUNTIF(PERSONNEL[Nom],"&lt;"&amp;PERSONNEL[Nom]),ROW(4:4)),COUNTIF(PERSONNEL[Nom],"&lt;"&amp;PERSONNEL[Nom]),0)),"")</f>
        <v>MESSLIER David</v>
      </c>
    </row>
    <row r="7" spans="1:17" ht="20.100000000000001" customHeight="1" x14ac:dyDescent="0.55000000000000004">
      <c r="B7" s="10">
        <f ca="1">DATE(A1,5,13)</f>
        <v>44329</v>
      </c>
      <c r="C7" s="4" t="s">
        <v>42</v>
      </c>
      <c r="E7" s="13">
        <v>2023</v>
      </c>
      <c r="G7" s="4" t="s">
        <v>28</v>
      </c>
      <c r="H7" s="4">
        <v>5</v>
      </c>
      <c r="J7" s="4" t="s">
        <v>45</v>
      </c>
      <c r="K7" s="4" t="s">
        <v>46</v>
      </c>
      <c r="N7" s="4" t="str">
        <f>IFERROR(INDEX(PERSONNEL[Matricule],MATCH(REGLAGES!$O7,PERSONNEL[Nom],0)),"")</f>
        <v/>
      </c>
      <c r="O7" s="16" t="str">
        <f t="array" ref="O7">IFERROR(INDEX(PERSONNEL[Nom],MATCH(SMALL(COUNTIF(PERSONNEL[Nom],"&lt;"&amp;PERSONNEL[Nom]),ROW(5:5)),COUNTIF(PERSONNEL[Nom],"&lt;"&amp;PERSONNEL[Nom]),0)),"")</f>
        <v/>
      </c>
      <c r="Q7" s="12"/>
    </row>
    <row r="8" spans="1:17" ht="20.100000000000001" customHeight="1" x14ac:dyDescent="0.55000000000000004">
      <c r="B8" s="10">
        <v>44329</v>
      </c>
      <c r="C8" s="4" t="s">
        <v>43</v>
      </c>
      <c r="E8" s="13">
        <v>2024</v>
      </c>
      <c r="G8" s="4" t="s">
        <v>29</v>
      </c>
      <c r="H8" s="4">
        <v>6</v>
      </c>
      <c r="J8" s="4" t="s">
        <v>47</v>
      </c>
      <c r="K8" s="4" t="s">
        <v>48</v>
      </c>
      <c r="N8" s="4" t="str">
        <f>IFERROR(INDEX(PERSONNEL[Matricule],MATCH(REGLAGES!$O8,PERSONNEL[Nom],0)),"")</f>
        <v/>
      </c>
      <c r="O8" s="16" t="str">
        <f t="array" ref="O8">IFERROR(INDEX(PERSONNEL[Nom],MATCH(SMALL(COUNTIF(PERSONNEL[Nom],"&lt;"&amp;PERSONNEL[Nom]),ROW(6:6)),COUNTIF(PERSONNEL[Nom],"&lt;"&amp;PERSONNEL[Nom]),0)),"")</f>
        <v/>
      </c>
      <c r="Q8" s="12"/>
    </row>
    <row r="9" spans="1:17" ht="20.100000000000001" customHeight="1" x14ac:dyDescent="0.55000000000000004">
      <c r="B9" s="7">
        <f ca="1">B4+49</f>
        <v>44340</v>
      </c>
      <c r="C9" s="4" t="s">
        <v>12</v>
      </c>
      <c r="E9" s="13">
        <v>2025</v>
      </c>
      <c r="G9" s="4" t="s">
        <v>30</v>
      </c>
      <c r="H9" s="4">
        <v>7</v>
      </c>
      <c r="N9" s="4" t="str">
        <f>IFERROR(INDEX(PERSONNEL[Matricule],MATCH(REGLAGES!$O9,PERSONNEL[Nom],0)),"")</f>
        <v/>
      </c>
      <c r="O9" s="16" t="str">
        <f t="array" ref="O9">IFERROR(INDEX(PERSONNEL[Nom],MATCH(SMALL(COUNTIF(PERSONNEL[Nom],"&lt;"&amp;PERSONNEL[Nom]),ROW(7:7)),COUNTIF(PERSONNEL[Nom],"&lt;"&amp;PERSONNEL[Nom]),0)),"")</f>
        <v/>
      </c>
      <c r="Q9" s="12"/>
    </row>
    <row r="10" spans="1:17" ht="20.100000000000001" customHeight="1" x14ac:dyDescent="0.55000000000000004">
      <c r="B10" s="7">
        <f ca="1">DATE(A1,6,21)</f>
        <v>44368</v>
      </c>
      <c r="C10" s="4" t="s">
        <v>13</v>
      </c>
      <c r="E10" s="13">
        <v>2026</v>
      </c>
      <c r="G10" s="4" t="s">
        <v>31</v>
      </c>
      <c r="H10" s="4">
        <v>8</v>
      </c>
      <c r="N10" s="4" t="str">
        <f>IFERROR(INDEX(PERSONNEL[Matricule],MATCH(REGLAGES!$O10,PERSONNEL[Nom],0)),"")</f>
        <v/>
      </c>
      <c r="O10" s="16" t="str">
        <f t="array" ref="O10">IFERROR(INDEX(PERSONNEL[Nom],MATCH(SMALL(COUNTIF(PERSONNEL[Nom],"&lt;"&amp;PERSONNEL[Nom]),ROW(8:8)),COUNTIF(PERSONNEL[Nom],"&lt;"&amp;PERSONNEL[Nom]),0)),"")</f>
        <v/>
      </c>
      <c r="Q10" s="12"/>
    </row>
    <row r="11" spans="1:17" ht="20.100000000000001" customHeight="1" x14ac:dyDescent="0.55000000000000004">
      <c r="B11" s="10">
        <f ca="1">DATE(A1,7,20)</f>
        <v>44397</v>
      </c>
      <c r="C11" s="4" t="s">
        <v>14</v>
      </c>
      <c r="E11" s="13">
        <v>2027</v>
      </c>
      <c r="G11" s="4" t="s">
        <v>32</v>
      </c>
      <c r="H11" s="4">
        <v>9</v>
      </c>
      <c r="N11" s="4" t="str">
        <f>IFERROR(INDEX(PERSONNEL[Matricule],MATCH(REGLAGES!$O11,PERSONNEL[Nom],0)),"")</f>
        <v/>
      </c>
      <c r="O11" s="16" t="str">
        <f t="array" ref="O11">IFERROR(INDEX(PERSONNEL[Nom],MATCH(SMALL(COUNTIF(PERSONNEL[Nom],"&lt;"&amp;PERSONNEL[Nom]),ROW(9:9)),COUNTIF(PERSONNEL[Nom],"&lt;"&amp;PERSONNEL[Nom]),0)),"")</f>
        <v/>
      </c>
    </row>
    <row r="12" spans="1:17" ht="20.100000000000001" customHeight="1" x14ac:dyDescent="0.55000000000000004">
      <c r="B12" s="7">
        <f ca="1">DATE(A1,8,15)</f>
        <v>44423</v>
      </c>
      <c r="C12" s="4" t="s">
        <v>15</v>
      </c>
      <c r="E12" s="13">
        <v>2028</v>
      </c>
      <c r="G12" s="4" t="s">
        <v>33</v>
      </c>
      <c r="H12" s="4">
        <v>10</v>
      </c>
      <c r="N12" s="4" t="str">
        <f>IFERROR(INDEX(PERSONNEL[Matricule],MATCH(REGLAGES!$O12,PERSONNEL[Nom],0)),"")</f>
        <v/>
      </c>
      <c r="O12" s="16" t="str">
        <f t="array" ref="O12">IFERROR(INDEX(PERSONNEL[Nom],MATCH(SMALL(COUNTIF(PERSONNEL[Nom],"&lt;"&amp;PERSONNEL[Nom]),ROW(10:10)),COUNTIF(PERSONNEL[Nom],"&lt;"&amp;PERSONNEL[Nom]),0)),"")</f>
        <v/>
      </c>
    </row>
    <row r="13" spans="1:17" ht="20.100000000000001" customHeight="1" x14ac:dyDescent="0.55000000000000004">
      <c r="B13" s="7">
        <f ca="1">DATE(A1,11,1)</f>
        <v>44501</v>
      </c>
      <c r="C13" s="4" t="s">
        <v>17</v>
      </c>
      <c r="E13" s="13">
        <v>2029</v>
      </c>
      <c r="G13" s="4" t="s">
        <v>34</v>
      </c>
      <c r="H13" s="4">
        <v>11</v>
      </c>
      <c r="N13" s="4" t="str">
        <f>IFERROR(INDEX(PERSONNEL[Matricule],MATCH(REGLAGES!$O13,PERSONNEL[Nom],0)),"")</f>
        <v/>
      </c>
      <c r="O13" s="16" t="str">
        <f t="array" ref="O13">IFERROR(INDEX(PERSONNEL[Nom],MATCH(SMALL(COUNTIF(PERSONNEL[Nom],"&lt;"&amp;PERSONNEL[Nom]),ROW(11:11)),COUNTIF(PERSONNEL[Nom],"&lt;"&amp;PERSONNEL[Nom]),0)),"")</f>
        <v/>
      </c>
    </row>
    <row r="14" spans="1:17" ht="20.100000000000001" customHeight="1" x14ac:dyDescent="0.55000000000000004">
      <c r="B14" s="7">
        <f ca="1">DATE(A1,12,25)</f>
        <v>44555</v>
      </c>
      <c r="C14" s="4" t="s">
        <v>16</v>
      </c>
      <c r="E14" s="13">
        <v>2030</v>
      </c>
      <c r="G14" s="4" t="s">
        <v>35</v>
      </c>
      <c r="H14" s="9">
        <v>12</v>
      </c>
      <c r="N14" s="4" t="str">
        <f>IFERROR(INDEX(PERSONNEL[Matricule],MATCH(REGLAGES!$O14,PERSONNEL[Nom],0)),"")</f>
        <v/>
      </c>
      <c r="O14" s="16" t="str">
        <f t="array" ref="O14">IFERROR(INDEX(PERSONNEL[Nom],MATCH(SMALL(COUNTIF(PERSONNEL[Nom],"&lt;"&amp;PERSONNEL[Nom]),ROW(12:12)),COUNTIF(PERSONNEL[Nom],"&lt;"&amp;PERSONNEL[Nom]),0)),"")</f>
        <v/>
      </c>
    </row>
    <row r="15" spans="1:17" ht="20.100000000000001" customHeight="1" x14ac:dyDescent="0.55000000000000004">
      <c r="N15" s="4" t="str">
        <f>IFERROR(INDEX(PERSONNEL[Matricule],MATCH(REGLAGES!$O15,PERSONNEL[Nom],0)),"")</f>
        <v/>
      </c>
      <c r="O15" s="16" t="str">
        <f t="array" ref="O15">IFERROR(INDEX(PERSONNEL[Nom],MATCH(SMALL(COUNTIF(PERSONNEL[Nom],"&lt;"&amp;PERSONNEL[Nom]),ROW(13:13)),COUNTIF(PERSONNEL[Nom],"&lt;"&amp;PERSONNEL[Nom]),0)),"")</f>
        <v/>
      </c>
    </row>
    <row r="16" spans="1:17" ht="20.100000000000001" customHeight="1" x14ac:dyDescent="0.55000000000000004">
      <c r="N16" s="4" t="str">
        <f>IFERROR(INDEX(PERSONNEL[Matricule],MATCH(REGLAGES!$O16,PERSONNEL[Nom],0)),"")</f>
        <v/>
      </c>
      <c r="O16" s="16" t="str">
        <f t="array" ref="O16">IFERROR(INDEX(PERSONNEL[Nom],MATCH(SMALL(COUNTIF(PERSONNEL[Nom],"&lt;"&amp;PERSONNEL[Nom]),ROW(14:14)),COUNTIF(PERSONNEL[Nom],"&lt;"&amp;PERSONNEL[Nom]),0)),"")</f>
        <v/>
      </c>
    </row>
    <row r="17" spans="14:15" ht="20.100000000000001" customHeight="1" x14ac:dyDescent="0.55000000000000004">
      <c r="N17" s="4" t="str">
        <f>IFERROR(INDEX(PERSONNEL[Matricule],MATCH(REGLAGES!$O17,PERSONNEL[Nom],0)),"")</f>
        <v/>
      </c>
      <c r="O17" s="16" t="str">
        <f t="array" ref="O17">IFERROR(INDEX(PERSONNEL[Nom],MATCH(SMALL(COUNTIF(PERSONNEL[Nom],"&lt;"&amp;PERSONNEL[Nom]),ROW(15:15)),COUNTIF(PERSONNEL[Nom],"&lt;"&amp;PERSONNEL[Nom]),0)),"")</f>
        <v/>
      </c>
    </row>
    <row r="18" spans="14:15" ht="20.100000000000001" customHeight="1" x14ac:dyDescent="0.55000000000000004">
      <c r="N18" s="4" t="str">
        <f>IFERROR(INDEX(PERSONNEL[Matricule],MATCH(REGLAGES!$O18,PERSONNEL[Nom],0)),"")</f>
        <v/>
      </c>
      <c r="O18" s="16" t="str">
        <f t="array" ref="O18">IFERROR(INDEX(PERSONNEL[Nom],MATCH(SMALL(COUNTIF(PERSONNEL[Nom],"&lt;"&amp;PERSONNEL[Nom]),ROW(16:16)),COUNTIF(PERSONNEL[Nom],"&lt;"&amp;PERSONNEL[Nom]),0)),"")</f>
        <v/>
      </c>
    </row>
    <row r="19" spans="14:15" ht="20.100000000000001" customHeight="1" x14ac:dyDescent="0.55000000000000004">
      <c r="N19" s="4" t="str">
        <f>IFERROR(INDEX(PERSONNEL[Matricule],MATCH(REGLAGES!$O19,PERSONNEL[Nom],0)),"")</f>
        <v/>
      </c>
      <c r="O19" s="16" t="str">
        <f t="array" ref="O19">IFERROR(INDEX(PERSONNEL[Nom],MATCH(SMALL(COUNTIF(PERSONNEL[Nom],"&lt;"&amp;PERSONNEL[Nom]),ROW(17:17)),COUNTIF(PERSONNEL[Nom],"&lt;"&amp;PERSONNEL[Nom]),0)),"")</f>
        <v/>
      </c>
    </row>
    <row r="20" spans="14:15" ht="20.100000000000001" customHeight="1" x14ac:dyDescent="0.55000000000000004">
      <c r="N20" s="4" t="str">
        <f>IFERROR(INDEX(PERSONNEL[Matricule],MATCH(REGLAGES!$O20,PERSONNEL[Nom],0)),"")</f>
        <v/>
      </c>
      <c r="O20" s="16" t="str">
        <f t="array" ref="O20">IFERROR(INDEX(PERSONNEL[Nom],MATCH(SMALL(COUNTIF(PERSONNEL[Nom],"&lt;"&amp;PERSONNEL[Nom]),ROW(18:18)),COUNTIF(PERSONNEL[Nom],"&lt;"&amp;PERSONNEL[Nom]),0)),"")</f>
        <v/>
      </c>
    </row>
    <row r="21" spans="14:15" ht="20.100000000000001" customHeight="1" x14ac:dyDescent="0.55000000000000004">
      <c r="N21" s="4" t="str">
        <f>IFERROR(INDEX(PERSONNEL[Matricule],MATCH(REGLAGES!$O21,PERSONNEL[Nom],0)),"")</f>
        <v/>
      </c>
      <c r="O21" s="16" t="str">
        <f t="array" ref="O21">IFERROR(INDEX(PERSONNEL[Nom],MATCH(SMALL(COUNTIF(PERSONNEL[Nom],"&lt;"&amp;PERSONNEL[Nom]),ROW(19:19)),COUNTIF(PERSONNEL[Nom],"&lt;"&amp;PERSONNEL[Nom]),0)),"")</f>
        <v/>
      </c>
    </row>
    <row r="22" spans="14:15" ht="20.100000000000001" customHeight="1" x14ac:dyDescent="0.55000000000000004">
      <c r="N22" s="4" t="str">
        <f>IFERROR(INDEX(PERSONNEL[Matricule],MATCH(REGLAGES!$O22,PERSONNEL[Nom],0)),"")</f>
        <v/>
      </c>
      <c r="O22" s="16" t="str">
        <f t="array" ref="O22">IFERROR(INDEX(PERSONNEL[Nom],MATCH(SMALL(COUNTIF(PERSONNEL[Nom],"&lt;"&amp;PERSONNEL[Nom]),ROW(20:20)),COUNTIF(PERSONNEL[Nom],"&lt;"&amp;PERSONNEL[Nom]),0)),"")</f>
        <v/>
      </c>
    </row>
    <row r="23" spans="14:15" ht="20.100000000000001" customHeight="1" x14ac:dyDescent="0.55000000000000004">
      <c r="N23" s="4" t="str">
        <f>IFERROR(INDEX(PERSONNEL[Matricule],MATCH(REGLAGES!$O23,PERSONNEL[Nom],0)),"")</f>
        <v/>
      </c>
      <c r="O23" s="16" t="str">
        <f t="array" ref="O23">IFERROR(INDEX(PERSONNEL[Nom],MATCH(SMALL(COUNTIF(PERSONNEL[Nom],"&lt;"&amp;PERSONNEL[Nom]),ROW(21:21)),COUNTIF(PERSONNEL[Nom],"&lt;"&amp;PERSONNEL[Nom]),0)),"")</f>
        <v/>
      </c>
    </row>
    <row r="24" spans="14:15" ht="20.100000000000001" customHeight="1" x14ac:dyDescent="0.55000000000000004">
      <c r="N24" s="4" t="str">
        <f>IFERROR(INDEX(PERSONNEL[Matricule],MATCH(REGLAGES!$O24,PERSONNEL[Nom],0)),"")</f>
        <v/>
      </c>
      <c r="O24" s="16" t="str">
        <f t="array" ref="O24">IFERROR(INDEX(PERSONNEL[Nom],MATCH(SMALL(COUNTIF(PERSONNEL[Nom],"&lt;"&amp;PERSONNEL[Nom]),ROW(22:22)),COUNTIF(PERSONNEL[Nom],"&lt;"&amp;PERSONNEL[Nom]),0)),"")</f>
        <v/>
      </c>
    </row>
    <row r="25" spans="14:15" ht="20.100000000000001" customHeight="1" x14ac:dyDescent="0.55000000000000004">
      <c r="N25" s="4" t="str">
        <f>IFERROR(INDEX(PERSONNEL[Matricule],MATCH(REGLAGES!$O25,PERSONNEL[Nom],0)),"")</f>
        <v/>
      </c>
      <c r="O25" s="16" t="str">
        <f t="array" ref="O25">IFERROR(INDEX(PERSONNEL[Nom],MATCH(SMALL(COUNTIF(PERSONNEL[Nom],"&lt;"&amp;PERSONNEL[Nom]),ROW(23:23)),COUNTIF(PERSONNEL[Nom],"&lt;"&amp;PERSONNEL[Nom]),0)),"")</f>
        <v/>
      </c>
    </row>
    <row r="26" spans="14:15" ht="20.100000000000001" customHeight="1" x14ac:dyDescent="0.55000000000000004">
      <c r="N26" s="4" t="str">
        <f>IFERROR(INDEX(PERSONNEL[Matricule],MATCH(REGLAGES!$O26,PERSONNEL[Nom],0)),"")</f>
        <v/>
      </c>
      <c r="O26" s="16" t="str">
        <f t="array" ref="O26">IFERROR(INDEX(PERSONNEL[Nom],MATCH(SMALL(COUNTIF(PERSONNEL[Nom],"&lt;"&amp;PERSONNEL[Nom]),ROW(24:24)),COUNTIF(PERSONNEL[Nom],"&lt;"&amp;PERSONNEL[Nom]),0)),"")</f>
        <v/>
      </c>
    </row>
    <row r="27" spans="14:15" ht="20.100000000000001" customHeight="1" x14ac:dyDescent="0.55000000000000004">
      <c r="N27" s="4" t="str">
        <f>IFERROR(INDEX(PERSONNEL[Matricule],MATCH(REGLAGES!$O27,PERSONNEL[Nom],0)),"")</f>
        <v/>
      </c>
      <c r="O27" s="16" t="str">
        <f t="array" ref="O27">IFERROR(INDEX(PERSONNEL[Nom],MATCH(SMALL(COUNTIF(PERSONNEL[Nom],"&lt;"&amp;PERSONNEL[Nom]),ROW(25:25)),COUNTIF(PERSONNEL[Nom],"&lt;"&amp;PERSONNEL[Nom]),0)),"")</f>
        <v/>
      </c>
    </row>
    <row r="28" spans="14:15" ht="20.100000000000001" customHeight="1" x14ac:dyDescent="0.55000000000000004">
      <c r="N28" s="4" t="str">
        <f>IFERROR(INDEX(PERSONNEL[Matricule],MATCH(REGLAGES!$O28,PERSONNEL[Nom],0)),"")</f>
        <v/>
      </c>
      <c r="O28" s="16" t="str">
        <f t="array" ref="O28">IFERROR(INDEX(PERSONNEL[Nom],MATCH(SMALL(COUNTIF(PERSONNEL[Nom],"&lt;"&amp;PERSONNEL[Nom]),ROW(26:26)),COUNTIF(PERSONNEL[Nom],"&lt;"&amp;PERSONNEL[Nom]),0)),"")</f>
        <v/>
      </c>
    </row>
    <row r="29" spans="14:15" ht="20.100000000000001" customHeight="1" x14ac:dyDescent="0.55000000000000004">
      <c r="N29" s="4" t="str">
        <f>IFERROR(INDEX(PERSONNEL[Matricule],MATCH(REGLAGES!$O29,PERSONNEL[Nom],0)),"")</f>
        <v/>
      </c>
      <c r="O29" s="16" t="str">
        <f t="array" ref="O29">IFERROR(INDEX(PERSONNEL[Nom],MATCH(SMALL(COUNTIF(PERSONNEL[Nom],"&lt;"&amp;PERSONNEL[Nom]),ROW(27:27)),COUNTIF(PERSONNEL[Nom],"&lt;"&amp;PERSONNEL[Nom]),0)),"")</f>
        <v/>
      </c>
    </row>
    <row r="30" spans="14:15" ht="20.100000000000001" customHeight="1" x14ac:dyDescent="0.55000000000000004">
      <c r="N30" s="4" t="str">
        <f>IFERROR(INDEX(PERSONNEL[Matricule],MATCH(REGLAGES!$O30,PERSONNEL[Nom],0)),"")</f>
        <v/>
      </c>
      <c r="O30" s="16" t="str">
        <f t="array" ref="O30">IFERROR(INDEX(PERSONNEL[Nom],MATCH(SMALL(COUNTIF(PERSONNEL[Nom],"&lt;"&amp;PERSONNEL[Nom]),ROW(28:28)),COUNTIF(PERSONNEL[Nom],"&lt;"&amp;PERSONNEL[Nom]),0)),"")</f>
        <v/>
      </c>
    </row>
    <row r="31" spans="14:15" ht="20.100000000000001" customHeight="1" x14ac:dyDescent="0.55000000000000004">
      <c r="N31" s="4" t="str">
        <f>IFERROR(INDEX(PERSONNEL[Matricule],MATCH(REGLAGES!$O31,PERSONNEL[Nom],0)),"")</f>
        <v/>
      </c>
      <c r="O31" s="16" t="str">
        <f t="array" ref="O31">IFERROR(INDEX(PERSONNEL[Nom],MATCH(SMALL(COUNTIF(PERSONNEL[Nom],"&lt;"&amp;PERSONNEL[Nom]),ROW(29:29)),COUNTIF(PERSONNEL[Nom],"&lt;"&amp;PERSONNEL[Nom]),0)),"")</f>
        <v/>
      </c>
    </row>
    <row r="32" spans="14:15" ht="20.100000000000001" customHeight="1" x14ac:dyDescent="0.55000000000000004">
      <c r="N32" s="4" t="str">
        <f>IFERROR(INDEX(PERSONNEL[Matricule],MATCH(REGLAGES!$O32,PERSONNEL[Nom],0)),"")</f>
        <v/>
      </c>
      <c r="O32" s="16" t="str">
        <f t="array" ref="O32">IFERROR(INDEX(PERSONNEL[Nom],MATCH(SMALL(COUNTIF(PERSONNEL[Nom],"&lt;"&amp;PERSONNEL[Nom]),ROW(30:30)),COUNTIF(PERSONNEL[Nom],"&lt;"&amp;PERSONNEL[Nom]),0)),"")</f>
        <v/>
      </c>
    </row>
    <row r="33" spans="14:15" ht="20.100000000000001" customHeight="1" x14ac:dyDescent="0.55000000000000004">
      <c r="N33" s="4" t="str">
        <f>IFERROR(INDEX(PERSONNEL[Matricule],MATCH(REGLAGES!$O33,PERSONNEL[Nom],0)),"")</f>
        <v/>
      </c>
      <c r="O33" s="16" t="str">
        <f t="array" ref="O33">IFERROR(INDEX(PERSONNEL[Nom],MATCH(SMALL(COUNTIF(PERSONNEL[Nom],"&lt;"&amp;PERSONNEL[Nom]),ROW(31:31)),COUNTIF(PERSONNEL[Nom],"&lt;"&amp;PERSONNEL[Nom]),0)),"")</f>
        <v/>
      </c>
    </row>
    <row r="34" spans="14:15" ht="20.100000000000001" customHeight="1" x14ac:dyDescent="0.55000000000000004">
      <c r="N34" s="4" t="str">
        <f>IFERROR(INDEX(PERSONNEL[Matricule],MATCH(REGLAGES!$O34,PERSONNEL[Nom],0)),"")</f>
        <v/>
      </c>
      <c r="O34" s="16" t="str">
        <f t="array" ref="O34">IFERROR(INDEX(PERSONNEL[Nom],MATCH(SMALL(COUNTIF(PERSONNEL[Nom],"&lt;"&amp;PERSONNEL[Nom]),ROW(32:32)),COUNTIF(PERSONNEL[Nom],"&lt;"&amp;PERSONNEL[Nom]),0)),"")</f>
        <v/>
      </c>
    </row>
    <row r="35" spans="14:15" ht="20.100000000000001" customHeight="1" x14ac:dyDescent="0.55000000000000004">
      <c r="N35" s="4" t="str">
        <f>IFERROR(INDEX(PERSONNEL[Matricule],MATCH(REGLAGES!$O35,PERSONNEL[Nom],0)),"")</f>
        <v/>
      </c>
      <c r="O35" s="16" t="str">
        <f t="array" ref="O35">IFERROR(INDEX(PERSONNEL[Nom],MATCH(SMALL(COUNTIF(PERSONNEL[Nom],"&lt;"&amp;PERSONNEL[Nom]),ROW(33:33)),COUNTIF(PERSONNEL[Nom],"&lt;"&amp;PERSONNEL[Nom]),0)),"")</f>
        <v/>
      </c>
    </row>
    <row r="36" spans="14:15" ht="20.100000000000001" customHeight="1" x14ac:dyDescent="0.55000000000000004">
      <c r="N36" s="4" t="str">
        <f>IFERROR(INDEX(PERSONNEL[Matricule],MATCH(REGLAGES!$O36,PERSONNEL[Nom],0)),"")</f>
        <v/>
      </c>
      <c r="O36" s="16" t="str">
        <f t="array" ref="O36">IFERROR(INDEX(PERSONNEL[Nom],MATCH(SMALL(COUNTIF(PERSONNEL[Nom],"&lt;"&amp;PERSONNEL[Nom]),ROW(34:34)),COUNTIF(PERSONNEL[Nom],"&lt;"&amp;PERSONNEL[Nom]),0)),"")</f>
        <v/>
      </c>
    </row>
    <row r="37" spans="14:15" ht="20.100000000000001" customHeight="1" x14ac:dyDescent="0.55000000000000004">
      <c r="N37" s="4" t="str">
        <f>IFERROR(INDEX(PERSONNEL[Matricule],MATCH(REGLAGES!$O37,PERSONNEL[Nom],0)),"")</f>
        <v/>
      </c>
      <c r="O37" s="16" t="str">
        <f t="array" ref="O37">IFERROR(INDEX(PERSONNEL[Nom],MATCH(SMALL(COUNTIF(PERSONNEL[Nom],"&lt;"&amp;PERSONNEL[Nom]),ROW(35:35)),COUNTIF(PERSONNEL[Nom],"&lt;"&amp;PERSONNEL[Nom]),0)),"")</f>
        <v/>
      </c>
    </row>
    <row r="38" spans="14:15" ht="20.100000000000001" customHeight="1" x14ac:dyDescent="0.55000000000000004">
      <c r="N38" s="4" t="str">
        <f>IFERROR(INDEX(PERSONNEL[Matricule],MATCH(REGLAGES!$O38,PERSONNEL[Nom],0)),"")</f>
        <v/>
      </c>
      <c r="O38" s="16" t="str">
        <f t="array" ref="O38">IFERROR(INDEX(PERSONNEL[Nom],MATCH(SMALL(COUNTIF(PERSONNEL[Nom],"&lt;"&amp;PERSONNEL[Nom]),ROW(36:36)),COUNTIF(PERSONNEL[Nom],"&lt;"&amp;PERSONNEL[Nom]),0)),"")</f>
        <v/>
      </c>
    </row>
    <row r="39" spans="14:15" ht="20.100000000000001" customHeight="1" x14ac:dyDescent="0.55000000000000004">
      <c r="N39" s="4" t="str">
        <f>IFERROR(INDEX(PERSONNEL[Matricule],MATCH(REGLAGES!$O39,PERSONNEL[Nom],0)),"")</f>
        <v/>
      </c>
      <c r="O39" s="16" t="str">
        <f t="array" ref="O39">IFERROR(INDEX(PERSONNEL[Nom],MATCH(SMALL(COUNTIF(PERSONNEL[Nom],"&lt;"&amp;PERSONNEL[Nom]),ROW(37:37)),COUNTIF(PERSONNEL[Nom],"&lt;"&amp;PERSONNEL[Nom]),0)),"")</f>
        <v/>
      </c>
    </row>
    <row r="40" spans="14:15" ht="20.100000000000001" customHeight="1" x14ac:dyDescent="0.55000000000000004">
      <c r="N40" s="4" t="str">
        <f>IFERROR(INDEX(PERSONNEL[Matricule],MATCH(REGLAGES!$O40,PERSONNEL[Nom],0)),"")</f>
        <v/>
      </c>
      <c r="O40" s="16" t="str">
        <f t="array" ref="O40">IFERROR(INDEX(PERSONNEL[Nom],MATCH(SMALL(COUNTIF(PERSONNEL[Nom],"&lt;"&amp;PERSONNEL[Nom]),ROW(38:38)),COUNTIF(PERSONNEL[Nom],"&lt;"&amp;PERSONNEL[Nom]),0)),"")</f>
        <v/>
      </c>
    </row>
    <row r="41" spans="14:15" ht="20.100000000000001" customHeight="1" x14ac:dyDescent="0.55000000000000004">
      <c r="N41" s="4" t="str">
        <f>IFERROR(INDEX(PERSONNEL[Matricule],MATCH(REGLAGES!$O41,PERSONNEL[Nom],0)),"")</f>
        <v/>
      </c>
      <c r="O41" s="16" t="str">
        <f t="array" ref="O41">IFERROR(INDEX(PERSONNEL[Nom],MATCH(SMALL(COUNTIF(PERSONNEL[Nom],"&lt;"&amp;PERSONNEL[Nom]),ROW(39:39)),COUNTIF(PERSONNEL[Nom],"&lt;"&amp;PERSONNEL[Nom]),0)),"")</f>
        <v/>
      </c>
    </row>
    <row r="42" spans="14:15" ht="20.100000000000001" customHeight="1" x14ac:dyDescent="0.55000000000000004">
      <c r="N42" s="4" t="str">
        <f>IFERROR(INDEX(PERSONNEL[Matricule],MATCH(REGLAGES!$O42,PERSONNEL[Nom],0)),"")</f>
        <v/>
      </c>
      <c r="O42" s="16" t="str">
        <f t="array" ref="O42">IFERROR(INDEX(PERSONNEL[Nom],MATCH(SMALL(COUNTIF(PERSONNEL[Nom],"&lt;"&amp;PERSONNEL[Nom]),ROW(40:40)),COUNTIF(PERSONNEL[Nom],"&lt;"&amp;PERSONNEL[Nom]),0)),"")</f>
        <v/>
      </c>
    </row>
    <row r="43" spans="14:15" ht="20.100000000000001" customHeight="1" x14ac:dyDescent="0.55000000000000004">
      <c r="N43" s="4" t="str">
        <f>IFERROR(INDEX(PERSONNEL[Matricule],MATCH(REGLAGES!$O43,PERSONNEL[Nom],0)),"")</f>
        <v/>
      </c>
      <c r="O43" s="16" t="str">
        <f t="array" ref="O43">IFERROR(INDEX(PERSONNEL[Nom],MATCH(SMALL(COUNTIF(PERSONNEL[Nom],"&lt;"&amp;PERSONNEL[Nom]),ROW(41:41)),COUNTIF(PERSONNEL[Nom],"&lt;"&amp;PERSONNEL[Nom]),0)),"")</f>
        <v/>
      </c>
    </row>
    <row r="44" spans="14:15" ht="20.100000000000001" customHeight="1" x14ac:dyDescent="0.55000000000000004">
      <c r="N44" s="4" t="str">
        <f>IFERROR(INDEX(PERSONNEL[Matricule],MATCH(REGLAGES!$O44,PERSONNEL[Nom],0)),"")</f>
        <v/>
      </c>
      <c r="O44" s="16" t="str">
        <f t="array" ref="O44">IFERROR(INDEX(PERSONNEL[Nom],MATCH(SMALL(COUNTIF(PERSONNEL[Nom],"&lt;"&amp;PERSONNEL[Nom]),ROW(42:42)),COUNTIF(PERSONNEL[Nom],"&lt;"&amp;PERSONNEL[Nom]),0)),"")</f>
        <v/>
      </c>
    </row>
    <row r="45" spans="14:15" ht="20.100000000000001" customHeight="1" x14ac:dyDescent="0.55000000000000004">
      <c r="N45" s="4" t="str">
        <f>IFERROR(INDEX(PERSONNEL[Matricule],MATCH(REGLAGES!$O45,PERSONNEL[Nom],0)),"")</f>
        <v/>
      </c>
      <c r="O45" s="16" t="str">
        <f t="array" ref="O45">IFERROR(INDEX(PERSONNEL[Nom],MATCH(SMALL(COUNTIF(PERSONNEL[Nom],"&lt;"&amp;PERSONNEL[Nom]),ROW(43:43)),COUNTIF(PERSONNEL[Nom],"&lt;"&amp;PERSONNEL[Nom]),0)),"")</f>
        <v/>
      </c>
    </row>
    <row r="46" spans="14:15" ht="20.100000000000001" customHeight="1" x14ac:dyDescent="0.55000000000000004">
      <c r="N46" s="4" t="str">
        <f>IFERROR(INDEX(PERSONNEL[Matricule],MATCH(REGLAGES!$O46,PERSONNEL[Nom],0)),"")</f>
        <v/>
      </c>
      <c r="O46" s="16" t="str">
        <f t="array" ref="O46">IFERROR(INDEX(PERSONNEL[Nom],MATCH(SMALL(COUNTIF(PERSONNEL[Nom],"&lt;"&amp;PERSONNEL[Nom]),ROW(44:44)),COUNTIF(PERSONNEL[Nom],"&lt;"&amp;PERSONNEL[Nom]),0)),"")</f>
        <v/>
      </c>
    </row>
    <row r="47" spans="14:15" ht="20.100000000000001" customHeight="1" x14ac:dyDescent="0.55000000000000004">
      <c r="N47" s="4" t="str">
        <f>IFERROR(INDEX(PERSONNEL[Matricule],MATCH(REGLAGES!$O47,PERSONNEL[Nom],0)),"")</f>
        <v/>
      </c>
      <c r="O47" s="16" t="str">
        <f t="array" ref="O47">IFERROR(INDEX(PERSONNEL[Nom],MATCH(SMALL(COUNTIF(PERSONNEL[Nom],"&lt;"&amp;PERSONNEL[Nom]),ROW(45:45)),COUNTIF(PERSONNEL[Nom],"&lt;"&amp;PERSONNEL[Nom]),0)),"")</f>
        <v/>
      </c>
    </row>
    <row r="48" spans="14:15" ht="20.100000000000001" customHeight="1" x14ac:dyDescent="0.55000000000000004">
      <c r="N48" s="4" t="str">
        <f>IFERROR(INDEX(PERSONNEL[Matricule],MATCH(REGLAGES!$O48,PERSONNEL[Nom],0)),"")</f>
        <v/>
      </c>
      <c r="O48" s="16" t="str">
        <f t="array" ref="O48">IFERROR(INDEX(PERSONNEL[Nom],MATCH(SMALL(COUNTIF(PERSONNEL[Nom],"&lt;"&amp;PERSONNEL[Nom]),ROW(46:46)),COUNTIF(PERSONNEL[Nom],"&lt;"&amp;PERSONNEL[Nom]),0)),"")</f>
        <v/>
      </c>
    </row>
    <row r="49" spans="14:15" ht="20.100000000000001" customHeight="1" x14ac:dyDescent="0.55000000000000004">
      <c r="N49" s="4" t="str">
        <f>IFERROR(INDEX(PERSONNEL[Matricule],MATCH(REGLAGES!$O49,PERSONNEL[Nom],0)),"")</f>
        <v/>
      </c>
      <c r="O49" s="16" t="str">
        <f t="array" ref="O49">IFERROR(INDEX(PERSONNEL[Nom],MATCH(SMALL(COUNTIF(PERSONNEL[Nom],"&lt;"&amp;PERSONNEL[Nom]),ROW(47:47)),COUNTIF(PERSONNEL[Nom],"&lt;"&amp;PERSONNEL[Nom]),0)),"")</f>
        <v/>
      </c>
    </row>
    <row r="50" spans="14:15" ht="20.100000000000001" customHeight="1" x14ac:dyDescent="0.55000000000000004">
      <c r="N50" s="4" t="str">
        <f>IFERROR(INDEX(PERSONNEL[Matricule],MATCH(REGLAGES!$O50,PERSONNEL[Nom],0)),"")</f>
        <v/>
      </c>
      <c r="O50" s="16" t="str">
        <f t="array" ref="O50">IFERROR(INDEX(PERSONNEL[Nom],MATCH(SMALL(COUNTIF(PERSONNEL[Nom],"&lt;"&amp;PERSONNEL[Nom]),ROW(48:48)),COUNTIF(PERSONNEL[Nom],"&lt;"&amp;PERSONNEL[Nom]),0)),"")</f>
        <v/>
      </c>
    </row>
    <row r="51" spans="14:15" ht="20.100000000000001" customHeight="1" x14ac:dyDescent="0.55000000000000004">
      <c r="N51" s="4" t="str">
        <f>IFERROR(INDEX(PERSONNEL[Matricule],MATCH(REGLAGES!$O51,PERSONNEL[Nom],0)),"")</f>
        <v/>
      </c>
      <c r="O51" s="16" t="str">
        <f t="array" ref="O51">IFERROR(INDEX(PERSONNEL[Nom],MATCH(SMALL(COUNTIF(PERSONNEL[Nom],"&lt;"&amp;PERSONNEL[Nom]),ROW(49:49)),COUNTIF(PERSONNEL[Nom],"&lt;"&amp;PERSONNEL[Nom]),0)),"")</f>
        <v/>
      </c>
    </row>
    <row r="52" spans="14:15" ht="20.100000000000001" customHeight="1" x14ac:dyDescent="0.55000000000000004">
      <c r="N52" s="4" t="str">
        <f>IFERROR(INDEX(PERSONNEL[Matricule],MATCH(REGLAGES!$O52,PERSONNEL[Nom],0)),"")</f>
        <v/>
      </c>
      <c r="O52" s="16" t="str">
        <f t="array" ref="O52">IFERROR(INDEX(PERSONNEL[Nom],MATCH(SMALL(COUNTIF(PERSONNEL[Nom],"&lt;"&amp;PERSONNEL[Nom]),ROW(50:50)),COUNTIF(PERSONNEL[Nom],"&lt;"&amp;PERSONNEL[Nom]),0)),"")</f>
        <v/>
      </c>
    </row>
    <row r="53" spans="14:15" ht="20.100000000000001" customHeight="1" x14ac:dyDescent="0.55000000000000004">
      <c r="N53" s="4" t="str">
        <f>IFERROR(INDEX(PERSONNEL[Matricule],MATCH(REGLAGES!$O53,PERSONNEL[Nom],0)),"")</f>
        <v/>
      </c>
      <c r="O53" s="16" t="str">
        <f t="array" ref="O53">IFERROR(INDEX(PERSONNEL[Nom],MATCH(SMALL(COUNTIF(PERSONNEL[Nom],"&lt;"&amp;PERSONNEL[Nom]),ROW(51:51)),COUNTIF(PERSONNEL[Nom],"&lt;"&amp;PERSONNEL[Nom]),0)),"")</f>
        <v/>
      </c>
    </row>
    <row r="54" spans="14:15" ht="20.100000000000001" customHeight="1" x14ac:dyDescent="0.55000000000000004">
      <c r="N54" s="4" t="str">
        <f>IFERROR(INDEX(PERSONNEL[Matricule],MATCH(REGLAGES!$O54,PERSONNEL[Nom],0)),"")</f>
        <v/>
      </c>
      <c r="O54" s="16" t="str">
        <f t="array" ref="O54">IFERROR(INDEX(PERSONNEL[Nom],MATCH(SMALL(COUNTIF(PERSONNEL[Nom],"&lt;"&amp;PERSONNEL[Nom]),ROW(52:52)),COUNTIF(PERSONNEL[Nom],"&lt;"&amp;PERSONNEL[Nom]),0)),"")</f>
        <v/>
      </c>
    </row>
    <row r="55" spans="14:15" ht="20.100000000000001" customHeight="1" x14ac:dyDescent="0.55000000000000004">
      <c r="N55" s="4" t="str">
        <f>IFERROR(INDEX(PERSONNEL[Matricule],MATCH(REGLAGES!$O55,PERSONNEL[Nom],0)),"")</f>
        <v/>
      </c>
      <c r="O55" s="16" t="str">
        <f t="array" ref="O55">IFERROR(INDEX(PERSONNEL[Nom],MATCH(SMALL(COUNTIF(PERSONNEL[Nom],"&lt;"&amp;PERSONNEL[Nom]),ROW(53:53)),COUNTIF(PERSONNEL[Nom],"&lt;"&amp;PERSONNEL[Nom]),0)),"")</f>
        <v/>
      </c>
    </row>
    <row r="56" spans="14:15" ht="20.100000000000001" customHeight="1" x14ac:dyDescent="0.55000000000000004">
      <c r="N56" s="4" t="str">
        <f>IFERROR(INDEX(PERSONNEL[Matricule],MATCH(REGLAGES!$O56,PERSONNEL[Nom],0)),"")</f>
        <v/>
      </c>
      <c r="O56" s="16" t="str">
        <f t="array" ref="O56">IFERROR(INDEX(PERSONNEL[Nom],MATCH(SMALL(COUNTIF(PERSONNEL[Nom],"&lt;"&amp;PERSONNEL[Nom]),ROW(54:54)),COUNTIF(PERSONNEL[Nom],"&lt;"&amp;PERSONNEL[Nom]),0)),"")</f>
        <v/>
      </c>
    </row>
    <row r="57" spans="14:15" ht="20.100000000000001" customHeight="1" x14ac:dyDescent="0.55000000000000004">
      <c r="N57" s="4" t="str">
        <f>IFERROR(INDEX(PERSONNEL[Matricule],MATCH(REGLAGES!$O57,PERSONNEL[Nom],0)),"")</f>
        <v/>
      </c>
      <c r="O57" s="16" t="str">
        <f t="array" ref="O57">IFERROR(INDEX(PERSONNEL[Nom],MATCH(SMALL(COUNTIF(PERSONNEL[Nom],"&lt;"&amp;PERSONNEL[Nom]),ROW(55:55)),COUNTIF(PERSONNEL[Nom],"&lt;"&amp;PERSONNEL[Nom]),0)),"")</f>
        <v/>
      </c>
    </row>
    <row r="58" spans="14:15" ht="20.100000000000001" customHeight="1" x14ac:dyDescent="0.55000000000000004">
      <c r="N58" s="4" t="str">
        <f>IFERROR(INDEX(PERSONNEL[Matricule],MATCH(REGLAGES!$O58,PERSONNEL[Nom],0)),"")</f>
        <v/>
      </c>
      <c r="O58" s="16" t="str">
        <f t="array" ref="O58">IFERROR(INDEX(PERSONNEL[Nom],MATCH(SMALL(COUNTIF(PERSONNEL[Nom],"&lt;"&amp;PERSONNEL[Nom]),ROW(56:56)),COUNTIF(PERSONNEL[Nom],"&lt;"&amp;PERSONNEL[Nom]),0)),"")</f>
        <v/>
      </c>
    </row>
    <row r="59" spans="14:15" ht="20.100000000000001" customHeight="1" x14ac:dyDescent="0.55000000000000004">
      <c r="N59" s="4" t="str">
        <f>IFERROR(INDEX(PERSONNEL[Matricule],MATCH(REGLAGES!$O59,PERSONNEL[Nom],0)),"")</f>
        <v/>
      </c>
      <c r="O59" s="16" t="str">
        <f t="array" ref="O59">IFERROR(INDEX(PERSONNEL[Nom],MATCH(SMALL(COUNTIF(PERSONNEL[Nom],"&lt;"&amp;PERSONNEL[Nom]),ROW(57:57)),COUNTIF(PERSONNEL[Nom],"&lt;"&amp;PERSONNEL[Nom]),0)),"")</f>
        <v/>
      </c>
    </row>
    <row r="60" spans="14:15" ht="20.100000000000001" customHeight="1" x14ac:dyDescent="0.55000000000000004">
      <c r="N60" s="4" t="str">
        <f>IFERROR(INDEX(PERSONNEL[Matricule],MATCH(REGLAGES!$O60,PERSONNEL[Nom],0)),"")</f>
        <v/>
      </c>
      <c r="O60" s="16" t="str">
        <f t="array" ref="O60">IFERROR(INDEX(PERSONNEL[Nom],MATCH(SMALL(COUNTIF(PERSONNEL[Nom],"&lt;"&amp;PERSONNEL[Nom]),ROW(58:58)),COUNTIF(PERSONNEL[Nom],"&lt;"&amp;PERSONNEL[Nom]),0)),"")</f>
        <v/>
      </c>
    </row>
    <row r="61" spans="14:15" ht="20.100000000000001" customHeight="1" x14ac:dyDescent="0.55000000000000004">
      <c r="N61" s="4" t="str">
        <f>IFERROR(INDEX(PERSONNEL[Matricule],MATCH(REGLAGES!$O61,PERSONNEL[Nom],0)),"")</f>
        <v/>
      </c>
      <c r="O61" s="16" t="str">
        <f t="array" ref="O61">IFERROR(INDEX(PERSONNEL[Nom],MATCH(SMALL(COUNTIF(PERSONNEL[Nom],"&lt;"&amp;PERSONNEL[Nom]),ROW(59:59)),COUNTIF(PERSONNEL[Nom],"&lt;"&amp;PERSONNEL[Nom]),0)),"")</f>
        <v/>
      </c>
    </row>
    <row r="62" spans="14:15" ht="20.100000000000001" customHeight="1" x14ac:dyDescent="0.55000000000000004">
      <c r="N62" s="4" t="str">
        <f>IFERROR(INDEX(PERSONNEL[Matricule],MATCH(REGLAGES!$O62,PERSONNEL[Nom],0)),"")</f>
        <v/>
      </c>
      <c r="O62" s="16" t="str">
        <f t="array" ref="O62">IFERROR(INDEX(PERSONNEL[Nom],MATCH(SMALL(COUNTIF(PERSONNEL[Nom],"&lt;"&amp;PERSONNEL[Nom]),ROW(60:60)),COUNTIF(PERSONNEL[Nom],"&lt;"&amp;PERSONNEL[Nom]),0)),"")</f>
        <v/>
      </c>
    </row>
    <row r="63" spans="14:15" ht="20.100000000000001" customHeight="1" x14ac:dyDescent="0.55000000000000004">
      <c r="N63" s="4" t="str">
        <f>IFERROR(INDEX(PERSONNEL[Matricule],MATCH(REGLAGES!$O63,PERSONNEL[Nom],0)),"")</f>
        <v/>
      </c>
      <c r="O63" s="16" t="str">
        <f t="array" ref="O63">IFERROR(INDEX(PERSONNEL[Nom],MATCH(SMALL(COUNTIF(PERSONNEL[Nom],"&lt;"&amp;PERSONNEL[Nom]),ROW(61:61)),COUNTIF(PERSONNEL[Nom],"&lt;"&amp;PERSONNEL[Nom]),0)),"")</f>
        <v/>
      </c>
    </row>
    <row r="64" spans="14:15" ht="20.100000000000001" customHeight="1" x14ac:dyDescent="0.55000000000000004">
      <c r="N64" s="4" t="str">
        <f>IFERROR(INDEX(PERSONNEL[Matricule],MATCH(REGLAGES!$O64,PERSONNEL[Nom],0)),"")</f>
        <v/>
      </c>
      <c r="O64" s="16" t="str">
        <f t="array" ref="O64">IFERROR(INDEX(PERSONNEL[Nom],MATCH(SMALL(COUNTIF(PERSONNEL[Nom],"&lt;"&amp;PERSONNEL[Nom]),ROW(62:62)),COUNTIF(PERSONNEL[Nom],"&lt;"&amp;PERSONNEL[Nom]),0)),"")</f>
        <v/>
      </c>
    </row>
    <row r="65" spans="14:15" ht="20.100000000000001" customHeight="1" x14ac:dyDescent="0.55000000000000004">
      <c r="N65" s="4" t="str">
        <f>IFERROR(INDEX(PERSONNEL[Matricule],MATCH(REGLAGES!$O65,PERSONNEL[Nom],0)),"")</f>
        <v/>
      </c>
      <c r="O65" s="16" t="str">
        <f t="array" ref="O65">IFERROR(INDEX(PERSONNEL[Nom],MATCH(SMALL(COUNTIF(PERSONNEL[Nom],"&lt;"&amp;PERSONNEL[Nom]),ROW(63:63)),COUNTIF(PERSONNEL[Nom],"&lt;"&amp;PERSONNEL[Nom]),0)),"")</f>
        <v/>
      </c>
    </row>
    <row r="66" spans="14:15" ht="20.100000000000001" customHeight="1" x14ac:dyDescent="0.55000000000000004">
      <c r="N66" s="4" t="str">
        <f>IFERROR(INDEX(PERSONNEL[Matricule],MATCH(REGLAGES!$O66,PERSONNEL[Nom],0)),"")</f>
        <v/>
      </c>
      <c r="O66" s="16" t="str">
        <f t="array" ref="O66">IFERROR(INDEX(PERSONNEL[Nom],MATCH(SMALL(COUNTIF(PERSONNEL[Nom],"&lt;"&amp;PERSONNEL[Nom]),ROW(64:64)),COUNTIF(PERSONNEL[Nom],"&lt;"&amp;PERSONNEL[Nom]),0)),"")</f>
        <v/>
      </c>
    </row>
    <row r="67" spans="14:15" ht="20.100000000000001" customHeight="1" x14ac:dyDescent="0.55000000000000004">
      <c r="N67" s="4" t="str">
        <f>IFERROR(INDEX(PERSONNEL[Matricule],MATCH(REGLAGES!$O67,PERSONNEL[Nom],0)),"")</f>
        <v/>
      </c>
      <c r="O67" s="16" t="str">
        <f t="array" ref="O67">IFERROR(INDEX(PERSONNEL[Nom],MATCH(SMALL(COUNTIF(PERSONNEL[Nom],"&lt;"&amp;PERSONNEL[Nom]),ROW(65:65)),COUNTIF(PERSONNEL[Nom],"&lt;"&amp;PERSONNEL[Nom]),0)),"")</f>
        <v/>
      </c>
    </row>
    <row r="68" spans="14:15" ht="20.100000000000001" customHeight="1" x14ac:dyDescent="0.55000000000000004">
      <c r="N68" s="4" t="str">
        <f>IFERROR(INDEX(PERSONNEL[Matricule],MATCH(REGLAGES!$O68,PERSONNEL[Nom],0)),"")</f>
        <v/>
      </c>
      <c r="O68" s="16" t="str">
        <f t="array" ref="O68">IFERROR(INDEX(PERSONNEL[Nom],MATCH(SMALL(COUNTIF(PERSONNEL[Nom],"&lt;"&amp;PERSONNEL[Nom]),ROW(66:66)),COUNTIF(PERSONNEL[Nom],"&lt;"&amp;PERSONNEL[Nom]),0)),"")</f>
        <v/>
      </c>
    </row>
    <row r="69" spans="14:15" ht="20.100000000000001" customHeight="1" x14ac:dyDescent="0.55000000000000004">
      <c r="N69" s="4" t="str">
        <f>IFERROR(INDEX(PERSONNEL[Matricule],MATCH(REGLAGES!$O69,PERSONNEL[Nom],0)),"")</f>
        <v/>
      </c>
      <c r="O69" s="16" t="str">
        <f t="array" ref="O69">IFERROR(INDEX(PERSONNEL[Nom],MATCH(SMALL(COUNTIF(PERSONNEL[Nom],"&lt;"&amp;PERSONNEL[Nom]),ROW(67:67)),COUNTIF(PERSONNEL[Nom],"&lt;"&amp;PERSONNEL[Nom]),0)),"")</f>
        <v/>
      </c>
    </row>
    <row r="70" spans="14:15" ht="20.100000000000001" customHeight="1" x14ac:dyDescent="0.55000000000000004">
      <c r="N70" s="4" t="str">
        <f>IFERROR(INDEX(PERSONNEL[Matricule],MATCH(REGLAGES!$O70,PERSONNEL[Nom],0)),"")</f>
        <v/>
      </c>
      <c r="O70" s="16" t="str">
        <f t="array" ref="O70">IFERROR(INDEX(PERSONNEL[Nom],MATCH(SMALL(COUNTIF(PERSONNEL[Nom],"&lt;"&amp;PERSONNEL[Nom]),ROW(68:68)),COUNTIF(PERSONNEL[Nom],"&lt;"&amp;PERSONNEL[Nom]),0)),"")</f>
        <v/>
      </c>
    </row>
    <row r="71" spans="14:15" ht="20.100000000000001" customHeight="1" x14ac:dyDescent="0.55000000000000004">
      <c r="N71" s="4" t="str">
        <f>IFERROR(INDEX(PERSONNEL[Matricule],MATCH(REGLAGES!$O71,PERSONNEL[Nom],0)),"")</f>
        <v/>
      </c>
      <c r="O71" s="16" t="str">
        <f t="array" ref="O71">IFERROR(INDEX(PERSONNEL[Nom],MATCH(SMALL(COUNTIF(PERSONNEL[Nom],"&lt;"&amp;PERSONNEL[Nom]),ROW(69:69)),COUNTIF(PERSONNEL[Nom],"&lt;"&amp;PERSONNEL[Nom]),0)),"")</f>
        <v/>
      </c>
    </row>
    <row r="72" spans="14:15" ht="20.100000000000001" customHeight="1" x14ac:dyDescent="0.55000000000000004">
      <c r="N72" s="4" t="str">
        <f>IFERROR(INDEX(PERSONNEL[Matricule],MATCH(REGLAGES!$O72,PERSONNEL[Nom],0)),"")</f>
        <v/>
      </c>
      <c r="O72" s="16" t="str">
        <f t="array" ref="O72">IFERROR(INDEX(PERSONNEL[Nom],MATCH(SMALL(COUNTIF(PERSONNEL[Nom],"&lt;"&amp;PERSONNEL[Nom]),ROW(70:70)),COUNTIF(PERSONNEL[Nom],"&lt;"&amp;PERSONNEL[Nom]),0)),"")</f>
        <v/>
      </c>
    </row>
    <row r="73" spans="14:15" ht="20.100000000000001" customHeight="1" x14ac:dyDescent="0.55000000000000004">
      <c r="N73" s="4" t="str">
        <f>IFERROR(INDEX(PERSONNEL[Matricule],MATCH(REGLAGES!$O73,PERSONNEL[Nom],0)),"")</f>
        <v/>
      </c>
      <c r="O73" s="16" t="str">
        <f t="array" ref="O73">IFERROR(INDEX(PERSONNEL[Nom],MATCH(SMALL(COUNTIF(PERSONNEL[Nom],"&lt;"&amp;PERSONNEL[Nom]),ROW(71:71)),COUNTIF(PERSONNEL[Nom],"&lt;"&amp;PERSONNEL[Nom]),0)),"")</f>
        <v/>
      </c>
    </row>
    <row r="74" spans="14:15" ht="20.100000000000001" customHeight="1" x14ac:dyDescent="0.55000000000000004">
      <c r="N74" s="4" t="str">
        <f>IFERROR(INDEX(PERSONNEL[Matricule],MATCH(REGLAGES!$O74,PERSONNEL[Nom],0)),"")</f>
        <v/>
      </c>
      <c r="O74" s="16" t="str">
        <f t="array" ref="O74">IFERROR(INDEX(PERSONNEL[Nom],MATCH(SMALL(COUNTIF(PERSONNEL[Nom],"&lt;"&amp;PERSONNEL[Nom]),ROW(72:72)),COUNTIF(PERSONNEL[Nom],"&lt;"&amp;PERSONNEL[Nom]),0)),"")</f>
        <v/>
      </c>
    </row>
    <row r="75" spans="14:15" ht="20.100000000000001" customHeight="1" x14ac:dyDescent="0.55000000000000004">
      <c r="N75" s="4" t="str">
        <f>IFERROR(INDEX(PERSONNEL[Matricule],MATCH(REGLAGES!$O75,PERSONNEL[Nom],0)),"")</f>
        <v/>
      </c>
      <c r="O75" s="16" t="str">
        <f t="array" ref="O75">IFERROR(INDEX(PERSONNEL[Nom],MATCH(SMALL(COUNTIF(PERSONNEL[Nom],"&lt;"&amp;PERSONNEL[Nom]),ROW(73:73)),COUNTIF(PERSONNEL[Nom],"&lt;"&amp;PERSONNEL[Nom]),0)),"")</f>
        <v/>
      </c>
    </row>
    <row r="76" spans="14:15" ht="20.100000000000001" customHeight="1" x14ac:dyDescent="0.55000000000000004">
      <c r="N76" s="4" t="str">
        <f>IFERROR(INDEX(PERSONNEL[Matricule],MATCH(REGLAGES!$O76,PERSONNEL[Nom],0)),"")</f>
        <v/>
      </c>
      <c r="O76" s="16" t="str">
        <f t="array" ref="O76">IFERROR(INDEX(PERSONNEL[Nom],MATCH(SMALL(COUNTIF(PERSONNEL[Nom],"&lt;"&amp;PERSONNEL[Nom]),ROW(74:74)),COUNTIF(PERSONNEL[Nom],"&lt;"&amp;PERSONNEL[Nom]),0)),"")</f>
        <v/>
      </c>
    </row>
    <row r="77" spans="14:15" ht="20.100000000000001" customHeight="1" x14ac:dyDescent="0.55000000000000004">
      <c r="N77" s="4" t="str">
        <f>IFERROR(INDEX(PERSONNEL[Matricule],MATCH(REGLAGES!$O77,PERSONNEL[Nom],0)),"")</f>
        <v/>
      </c>
      <c r="O77" s="16" t="str">
        <f t="array" ref="O77">IFERROR(INDEX(PERSONNEL[Nom],MATCH(SMALL(COUNTIF(PERSONNEL[Nom],"&lt;"&amp;PERSONNEL[Nom]),ROW(75:75)),COUNTIF(PERSONNEL[Nom],"&lt;"&amp;PERSONNEL[Nom]),0)),"")</f>
        <v/>
      </c>
    </row>
    <row r="78" spans="14:15" ht="20.100000000000001" customHeight="1" x14ac:dyDescent="0.55000000000000004">
      <c r="N78" s="4" t="str">
        <f>IFERROR(INDEX(PERSONNEL[Matricule],MATCH(REGLAGES!$O78,PERSONNEL[Nom],0)),"")</f>
        <v/>
      </c>
      <c r="O78" s="16" t="str">
        <f t="array" ref="O78">IFERROR(INDEX(PERSONNEL[Nom],MATCH(SMALL(COUNTIF(PERSONNEL[Nom],"&lt;"&amp;PERSONNEL[Nom]),ROW(76:76)),COUNTIF(PERSONNEL[Nom],"&lt;"&amp;PERSONNEL[Nom]),0)),"")</f>
        <v/>
      </c>
    </row>
    <row r="79" spans="14:15" ht="20.100000000000001" customHeight="1" x14ac:dyDescent="0.55000000000000004">
      <c r="N79" s="4" t="str">
        <f>IFERROR(INDEX(PERSONNEL[Matricule],MATCH(REGLAGES!$O79,PERSONNEL[Nom],0)),"")</f>
        <v/>
      </c>
      <c r="O79" s="16" t="str">
        <f t="array" ref="O79">IFERROR(INDEX(PERSONNEL[Nom],MATCH(SMALL(COUNTIF(PERSONNEL[Nom],"&lt;"&amp;PERSONNEL[Nom]),ROW(77:77)),COUNTIF(PERSONNEL[Nom],"&lt;"&amp;PERSONNEL[Nom]),0)),"")</f>
        <v/>
      </c>
    </row>
    <row r="80" spans="14:15" ht="20.100000000000001" customHeight="1" x14ac:dyDescent="0.55000000000000004">
      <c r="N80" s="4" t="str">
        <f>IFERROR(INDEX(PERSONNEL[Matricule],MATCH(REGLAGES!$O80,PERSONNEL[Nom],0)),"")</f>
        <v/>
      </c>
      <c r="O80" s="16" t="str">
        <f t="array" ref="O80">IFERROR(INDEX(PERSONNEL[Nom],MATCH(SMALL(COUNTIF(PERSONNEL[Nom],"&lt;"&amp;PERSONNEL[Nom]),ROW(78:78)),COUNTIF(PERSONNEL[Nom],"&lt;"&amp;PERSONNEL[Nom]),0)),"")</f>
        <v/>
      </c>
    </row>
    <row r="81" spans="14:15" ht="20.100000000000001" customHeight="1" x14ac:dyDescent="0.55000000000000004">
      <c r="N81" s="4" t="str">
        <f>IFERROR(INDEX(PERSONNEL[Matricule],MATCH(REGLAGES!$O81,PERSONNEL[Nom],0)),"")</f>
        <v/>
      </c>
      <c r="O81" s="16" t="str">
        <f t="array" ref="O81">IFERROR(INDEX(PERSONNEL[Nom],MATCH(SMALL(COUNTIF(PERSONNEL[Nom],"&lt;"&amp;PERSONNEL[Nom]),ROW(79:79)),COUNTIF(PERSONNEL[Nom],"&lt;"&amp;PERSONNEL[Nom]),0)),"")</f>
        <v/>
      </c>
    </row>
    <row r="82" spans="14:15" ht="20.100000000000001" customHeight="1" x14ac:dyDescent="0.55000000000000004">
      <c r="N82" s="4" t="str">
        <f>IFERROR(INDEX(PERSONNEL[Matricule],MATCH(REGLAGES!$O82,PERSONNEL[Nom],0)),"")</f>
        <v/>
      </c>
      <c r="O82" s="16" t="str">
        <f t="array" ref="O82">IFERROR(INDEX(PERSONNEL[Nom],MATCH(SMALL(COUNTIF(PERSONNEL[Nom],"&lt;"&amp;PERSONNEL[Nom]),ROW(80:80)),COUNTIF(PERSONNEL[Nom],"&lt;"&amp;PERSONNEL[Nom]),0)),"")</f>
        <v/>
      </c>
    </row>
    <row r="83" spans="14:15" ht="20.100000000000001" customHeight="1" x14ac:dyDescent="0.55000000000000004">
      <c r="N83" s="4" t="str">
        <f>IFERROR(INDEX(PERSONNEL[Matricule],MATCH(REGLAGES!$O83,PERSONNEL[Nom],0)),"")</f>
        <v/>
      </c>
      <c r="O83" s="16" t="str">
        <f t="array" ref="O83">IFERROR(INDEX(PERSONNEL[Nom],MATCH(SMALL(COUNTIF(PERSONNEL[Nom],"&lt;"&amp;PERSONNEL[Nom]),ROW(81:81)),COUNTIF(PERSONNEL[Nom],"&lt;"&amp;PERSONNEL[Nom]),0)),"")</f>
        <v/>
      </c>
    </row>
    <row r="84" spans="14:15" ht="20.100000000000001" customHeight="1" x14ac:dyDescent="0.55000000000000004">
      <c r="N84" s="4" t="str">
        <f>IFERROR(INDEX(PERSONNEL[Matricule],MATCH(REGLAGES!$O84,PERSONNEL[Nom],0)),"")</f>
        <v/>
      </c>
      <c r="O84" s="16" t="str">
        <f t="array" ref="O84">IFERROR(INDEX(PERSONNEL[Nom],MATCH(SMALL(COUNTIF(PERSONNEL[Nom],"&lt;"&amp;PERSONNEL[Nom]),ROW(82:82)),COUNTIF(PERSONNEL[Nom],"&lt;"&amp;PERSONNEL[Nom]),0)),"")</f>
        <v/>
      </c>
    </row>
    <row r="85" spans="14:15" ht="20.100000000000001" customHeight="1" x14ac:dyDescent="0.55000000000000004">
      <c r="N85" s="4" t="str">
        <f>IFERROR(INDEX(PERSONNEL[Matricule],MATCH(REGLAGES!$O85,PERSONNEL[Nom],0)),"")</f>
        <v/>
      </c>
      <c r="O85" s="16" t="str">
        <f t="array" ref="O85">IFERROR(INDEX(PERSONNEL[Nom],MATCH(SMALL(COUNTIF(PERSONNEL[Nom],"&lt;"&amp;PERSONNEL[Nom]),ROW(83:83)),COUNTIF(PERSONNEL[Nom],"&lt;"&amp;PERSONNEL[Nom]),0)),"")</f>
        <v/>
      </c>
    </row>
    <row r="86" spans="14:15" ht="20.100000000000001" customHeight="1" x14ac:dyDescent="0.55000000000000004">
      <c r="N86" s="4" t="str">
        <f>IFERROR(INDEX(PERSONNEL[Matricule],MATCH(REGLAGES!$O86,PERSONNEL[Nom],0)),"")</f>
        <v/>
      </c>
      <c r="O86" s="16" t="str">
        <f t="array" ref="O86">IFERROR(INDEX(PERSONNEL[Nom],MATCH(SMALL(COUNTIF(PERSONNEL[Nom],"&lt;"&amp;PERSONNEL[Nom]),ROW(84:84)),COUNTIF(PERSONNEL[Nom],"&lt;"&amp;PERSONNEL[Nom]),0)),"")</f>
        <v/>
      </c>
    </row>
    <row r="87" spans="14:15" ht="20.100000000000001" customHeight="1" x14ac:dyDescent="0.55000000000000004">
      <c r="N87" s="4" t="str">
        <f>IFERROR(INDEX(PERSONNEL[Matricule],MATCH(REGLAGES!$O87,PERSONNEL[Nom],0)),"")</f>
        <v/>
      </c>
      <c r="O87" s="16" t="str">
        <f t="array" ref="O87">IFERROR(INDEX(PERSONNEL[Nom],MATCH(SMALL(COUNTIF(PERSONNEL[Nom],"&lt;"&amp;PERSONNEL[Nom]),ROW(85:85)),COUNTIF(PERSONNEL[Nom],"&lt;"&amp;PERSONNEL[Nom]),0)),"")</f>
        <v/>
      </c>
    </row>
    <row r="88" spans="14:15" ht="20.100000000000001" customHeight="1" x14ac:dyDescent="0.55000000000000004">
      <c r="N88" s="4" t="str">
        <f>IFERROR(INDEX(PERSONNEL[Matricule],MATCH(REGLAGES!$O88,PERSONNEL[Nom],0)),"")</f>
        <v/>
      </c>
      <c r="O88" s="16" t="str">
        <f t="array" ref="O88">IFERROR(INDEX(PERSONNEL[Nom],MATCH(SMALL(COUNTIF(PERSONNEL[Nom],"&lt;"&amp;PERSONNEL[Nom]),ROW(86:86)),COUNTIF(PERSONNEL[Nom],"&lt;"&amp;PERSONNEL[Nom]),0)),"")</f>
        <v/>
      </c>
    </row>
    <row r="89" spans="14:15" ht="20.100000000000001" customHeight="1" x14ac:dyDescent="0.55000000000000004">
      <c r="N89" s="4" t="str">
        <f>IFERROR(INDEX(PERSONNEL[Matricule],MATCH(REGLAGES!$O89,PERSONNEL[Nom],0)),"")</f>
        <v/>
      </c>
      <c r="O89" s="16" t="str">
        <f t="array" ref="O89">IFERROR(INDEX(PERSONNEL[Nom],MATCH(SMALL(COUNTIF(PERSONNEL[Nom],"&lt;"&amp;PERSONNEL[Nom]),ROW(87:87)),COUNTIF(PERSONNEL[Nom],"&lt;"&amp;PERSONNEL[Nom]),0)),"")</f>
        <v/>
      </c>
    </row>
    <row r="90" spans="14:15" ht="20.100000000000001" customHeight="1" x14ac:dyDescent="0.55000000000000004">
      <c r="N90" s="4" t="str">
        <f>IFERROR(INDEX(PERSONNEL[Matricule],MATCH(REGLAGES!$O90,PERSONNEL[Nom],0)),"")</f>
        <v/>
      </c>
      <c r="O90" s="16" t="str">
        <f t="array" ref="O90">IFERROR(INDEX(PERSONNEL[Nom],MATCH(SMALL(COUNTIF(PERSONNEL[Nom],"&lt;"&amp;PERSONNEL[Nom]),ROW(88:88)),COUNTIF(PERSONNEL[Nom],"&lt;"&amp;PERSONNEL[Nom]),0)),"")</f>
        <v/>
      </c>
    </row>
    <row r="91" spans="14:15" ht="20.100000000000001" customHeight="1" x14ac:dyDescent="0.55000000000000004">
      <c r="N91" s="4" t="str">
        <f>IFERROR(INDEX(PERSONNEL[Matricule],MATCH(REGLAGES!$O91,PERSONNEL[Nom],0)),"")</f>
        <v/>
      </c>
      <c r="O91" s="16" t="str">
        <f t="array" ref="O91">IFERROR(INDEX(PERSONNEL[Nom],MATCH(SMALL(COUNTIF(PERSONNEL[Nom],"&lt;"&amp;PERSONNEL[Nom]),ROW(89:89)),COUNTIF(PERSONNEL[Nom],"&lt;"&amp;PERSONNEL[Nom]),0)),"")</f>
        <v/>
      </c>
    </row>
    <row r="92" spans="14:15" ht="20.100000000000001" customHeight="1" x14ac:dyDescent="0.55000000000000004">
      <c r="N92" s="4" t="str">
        <f>IFERROR(INDEX(PERSONNEL[Matricule],MATCH(REGLAGES!$O92,PERSONNEL[Nom],0)),"")</f>
        <v/>
      </c>
      <c r="O92" s="16" t="str">
        <f t="array" ref="O92">IFERROR(INDEX(PERSONNEL[Nom],MATCH(SMALL(COUNTIF(PERSONNEL[Nom],"&lt;"&amp;PERSONNEL[Nom]),ROW(90:90)),COUNTIF(PERSONNEL[Nom],"&lt;"&amp;PERSONNEL[Nom]),0)),"")</f>
        <v/>
      </c>
    </row>
    <row r="93" spans="14:15" ht="20.100000000000001" customHeight="1" x14ac:dyDescent="0.55000000000000004">
      <c r="N93" s="4" t="str">
        <f>IFERROR(INDEX(PERSONNEL[Matricule],MATCH(REGLAGES!$O93,PERSONNEL[Nom],0)),"")</f>
        <v/>
      </c>
      <c r="O93" s="16" t="str">
        <f t="array" ref="O93">IFERROR(INDEX(PERSONNEL[Nom],MATCH(SMALL(COUNTIF(PERSONNEL[Nom],"&lt;"&amp;PERSONNEL[Nom]),ROW(91:91)),COUNTIF(PERSONNEL[Nom],"&lt;"&amp;PERSONNEL[Nom]),0)),"")</f>
        <v/>
      </c>
    </row>
    <row r="94" spans="14:15" ht="20.100000000000001" customHeight="1" x14ac:dyDescent="0.55000000000000004">
      <c r="N94" s="4" t="str">
        <f>IFERROR(INDEX(PERSONNEL[Matricule],MATCH(REGLAGES!$O94,PERSONNEL[Nom],0)),"")</f>
        <v/>
      </c>
      <c r="O94" s="16" t="str">
        <f t="array" ref="O94">IFERROR(INDEX(PERSONNEL[Nom],MATCH(SMALL(COUNTIF(PERSONNEL[Nom],"&lt;"&amp;PERSONNEL[Nom]),ROW(92:92)),COUNTIF(PERSONNEL[Nom],"&lt;"&amp;PERSONNEL[Nom]),0)),"")</f>
        <v/>
      </c>
    </row>
    <row r="95" spans="14:15" ht="20.100000000000001" customHeight="1" x14ac:dyDescent="0.55000000000000004">
      <c r="N95" s="4" t="str">
        <f>IFERROR(INDEX(PERSONNEL[Matricule],MATCH(REGLAGES!$O95,PERSONNEL[Nom],0)),"")</f>
        <v/>
      </c>
      <c r="O95" s="16" t="str">
        <f t="array" ref="O95">IFERROR(INDEX(PERSONNEL[Nom],MATCH(SMALL(COUNTIF(PERSONNEL[Nom],"&lt;"&amp;PERSONNEL[Nom]),ROW(93:93)),COUNTIF(PERSONNEL[Nom],"&lt;"&amp;PERSONNEL[Nom]),0)),"")</f>
        <v/>
      </c>
    </row>
    <row r="96" spans="14:15" ht="20.100000000000001" customHeight="1" x14ac:dyDescent="0.55000000000000004">
      <c r="N96" s="4" t="str">
        <f>IFERROR(INDEX(PERSONNEL[Matricule],MATCH(REGLAGES!$O96,PERSONNEL[Nom],0)),"")</f>
        <v/>
      </c>
      <c r="O96" s="16" t="str">
        <f t="array" ref="O96">IFERROR(INDEX(PERSONNEL[Nom],MATCH(SMALL(COUNTIF(PERSONNEL[Nom],"&lt;"&amp;PERSONNEL[Nom]),ROW(94:94)),COUNTIF(PERSONNEL[Nom],"&lt;"&amp;PERSONNEL[Nom]),0)),"")</f>
        <v/>
      </c>
    </row>
    <row r="97" spans="14:15" ht="20.100000000000001" customHeight="1" x14ac:dyDescent="0.55000000000000004">
      <c r="N97" s="4" t="str">
        <f>IFERROR(INDEX(PERSONNEL[Matricule],MATCH(REGLAGES!$O97,PERSONNEL[Nom],0)),"")</f>
        <v/>
      </c>
      <c r="O97" s="16" t="str">
        <f t="array" ref="O97">IFERROR(INDEX(PERSONNEL[Nom],MATCH(SMALL(COUNTIF(PERSONNEL[Nom],"&lt;"&amp;PERSONNEL[Nom]),ROW(95:95)),COUNTIF(PERSONNEL[Nom],"&lt;"&amp;PERSONNEL[Nom]),0)),"")</f>
        <v/>
      </c>
    </row>
    <row r="98" spans="14:15" ht="20.100000000000001" customHeight="1" x14ac:dyDescent="0.55000000000000004">
      <c r="N98" s="4" t="str">
        <f>IFERROR(INDEX(PERSONNEL[Matricule],MATCH(REGLAGES!$O98,PERSONNEL[Nom],0)),"")</f>
        <v/>
      </c>
      <c r="O98" s="16" t="str">
        <f t="array" ref="O98">IFERROR(INDEX(PERSONNEL[Nom],MATCH(SMALL(COUNTIF(PERSONNEL[Nom],"&lt;"&amp;PERSONNEL[Nom]),ROW(96:96)),COUNTIF(PERSONNEL[Nom],"&lt;"&amp;PERSONNEL[Nom]),0)),"")</f>
        <v/>
      </c>
    </row>
    <row r="99" spans="14:15" ht="20.100000000000001" customHeight="1" x14ac:dyDescent="0.55000000000000004">
      <c r="N99" s="4" t="str">
        <f>IFERROR(INDEX(PERSONNEL[Matricule],MATCH(REGLAGES!$O99,PERSONNEL[Nom],0)),"")</f>
        <v/>
      </c>
      <c r="O99" s="16" t="str">
        <f t="array" ref="O99">IFERROR(INDEX(PERSONNEL[Nom],MATCH(SMALL(COUNTIF(PERSONNEL[Nom],"&lt;"&amp;PERSONNEL[Nom]),ROW(97:97)),COUNTIF(PERSONNEL[Nom],"&lt;"&amp;PERSONNEL[Nom]),0)),"")</f>
        <v/>
      </c>
    </row>
    <row r="100" spans="14:15" ht="20.100000000000001" customHeight="1" x14ac:dyDescent="0.55000000000000004">
      <c r="N100" s="4" t="str">
        <f>IFERROR(INDEX(PERSONNEL[Matricule],MATCH(REGLAGES!$O100,PERSONNEL[Nom],0)),"")</f>
        <v/>
      </c>
      <c r="O100" s="16" t="str">
        <f t="array" ref="O100">IFERROR(INDEX(PERSONNEL[Nom],MATCH(SMALL(COUNTIF(PERSONNEL[Nom],"&lt;"&amp;PERSONNEL[Nom]),ROW(98:98)),COUNTIF(PERSONNEL[Nom],"&lt;"&amp;PERSONNEL[Nom]),0)),"")</f>
        <v/>
      </c>
    </row>
  </sheetData>
  <sortState xmlns:xlrd2="http://schemas.microsoft.com/office/spreadsheetml/2017/richdata2" ref="O3:O100">
    <sortCondition ref="O3:O100"/>
  </sortState>
  <phoneticPr fontId="3" type="noConversion"/>
  <conditionalFormatting sqref="N3:O100">
    <cfRule type="expression" dxfId="0" priority="1">
      <formula>$O3&lt;&gt;""</formula>
    </cfRule>
  </conditionalFormatting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DONNEES</vt:lpstr>
      <vt:lpstr>SALARIES</vt:lpstr>
      <vt:lpstr>REGLAGES</vt:lpstr>
      <vt:lpstr>AGENTS</vt:lpstr>
      <vt:lpstr>ANNEES</vt:lpstr>
      <vt:lpstr>RECHERCHE!Criteres</vt:lpstr>
      <vt:lpstr>RECHERCHE!Extraire</vt:lpstr>
      <vt:lpstr>FERIES</vt:lpstr>
      <vt:lpstr>SALARIES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Beka</dc:creator>
  <cp:lastModifiedBy>Beka</cp:lastModifiedBy>
  <dcterms:created xsi:type="dcterms:W3CDTF">2020-12-15T22:16:40Z</dcterms:created>
  <dcterms:modified xsi:type="dcterms:W3CDTF">2021-02-15T21:23:48Z</dcterms:modified>
</cp:coreProperties>
</file>