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2BA75038-2965-4A76-AEC5-995A5728ED9D}" xr6:coauthVersionLast="45" xr6:coauthVersionMax="45" xr10:uidLastSave="{00000000-0000-0000-0000-000000000000}"/>
  <bookViews>
    <workbookView xWindow="-96" yWindow="-96" windowWidth="23232" windowHeight="12552" xr2:uid="{618B6D28-53A4-4E11-87FA-DD000D48D965}"/>
  </bookViews>
  <sheets>
    <sheet name="PRE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K5" i="1" s="1"/>
  <c r="J6" i="1"/>
  <c r="K6" i="1" s="1"/>
  <c r="J7" i="1"/>
  <c r="K7" i="1" s="1"/>
  <c r="J8" i="1"/>
  <c r="K8" i="1" s="1"/>
  <c r="J9" i="1"/>
  <c r="J10" i="1"/>
  <c r="K10" i="1" s="1"/>
  <c r="J11" i="1"/>
  <c r="K11" i="1" s="1"/>
  <c r="J4" i="1"/>
  <c r="K4" i="1" s="1"/>
  <c r="H11" i="1"/>
  <c r="H10" i="1"/>
  <c r="K9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<sst xmlns="http://schemas.openxmlformats.org/spreadsheetml/2006/main" count="46" uniqueCount="34">
  <si>
    <t>N° Opération</t>
  </si>
  <si>
    <t>N° Matricule</t>
  </si>
  <si>
    <t>Date</t>
  </si>
  <si>
    <t>Nom</t>
  </si>
  <si>
    <t>Prénoms</t>
  </si>
  <si>
    <t>Montant</t>
  </si>
  <si>
    <t>Echéances</t>
  </si>
  <si>
    <t>Mensualité</t>
  </si>
  <si>
    <t>Remboursements</t>
  </si>
  <si>
    <t>Restant</t>
  </si>
  <si>
    <t>Statut</t>
  </si>
  <si>
    <t>PRÊ-0001</t>
  </si>
  <si>
    <t>PRÊ-0002</t>
  </si>
  <si>
    <t>EMP-0003</t>
  </si>
  <si>
    <t>PRÊ-0003</t>
  </si>
  <si>
    <t>EMP-0002</t>
  </si>
  <si>
    <t>PRÊ-0004</t>
  </si>
  <si>
    <t>EMP-0001</t>
  </si>
  <si>
    <t>PRÊ-0005</t>
  </si>
  <si>
    <t>EMP-0004</t>
  </si>
  <si>
    <t>PRÊ-0006</t>
  </si>
  <si>
    <t>07/09/2020</t>
  </si>
  <si>
    <t>PRÊ-0007</t>
  </si>
  <si>
    <t>08/09/2020</t>
  </si>
  <si>
    <t>28/09/2020</t>
  </si>
  <si>
    <t>CLOVIS</t>
  </si>
  <si>
    <t>Bruce Marley</t>
  </si>
  <si>
    <t>BEILEY</t>
  </si>
  <si>
    <t>Casimir Jacques</t>
  </si>
  <si>
    <t>Elvire mélissa</t>
  </si>
  <si>
    <t>PACOME</t>
  </si>
  <si>
    <t>MENES</t>
  </si>
  <si>
    <t>Aline Bienvenue</t>
  </si>
  <si>
    <t>PRÊ-0008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</si>
</sst>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entury Gothic"/>
      <family val="2"/>
    </font>
    <font>
      <sz val="9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14" fontId="2" fillId="3" borderId="0" xfId="0" applyNumberFormat="1" applyFont="1" applyFill="1" applyAlignment="1">
      <alignment horizontal="center" vertical="center"/>
    </xf>
    <xf numFmtId="3" fontId="2" fillId="3" borderId="0" xfId="0" applyNumberFormat="1" applyFont="1" applyFill="1" applyAlignment="1">
      <alignment horizontal="right" vertical="center"/>
    </xf>
    <xf numFmtId="3" fontId="2" fillId="3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14" fontId="2" fillId="4" borderId="0" xfId="0" applyNumberFormat="1" applyFont="1" applyFill="1" applyAlignment="1">
      <alignment horizontal="center" vertical="center"/>
    </xf>
    <xf numFmtId="3" fontId="2" fillId="4" borderId="0" xfId="0" applyNumberFormat="1" applyFont="1" applyFill="1" applyAlignment="1">
      <alignment horizontal="right" vertical="center"/>
    </xf>
    <xf numFmtId="3" fontId="2" fillId="4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vertical="center"/>
    </xf>
    <xf numFmtId="14" fontId="2" fillId="5" borderId="0" xfId="0" applyNumberFormat="1" applyFont="1" applyFill="1" applyAlignment="1">
      <alignment horizontal="center" vertical="center"/>
    </xf>
    <xf numFmtId="3" fontId="2" fillId="5" borderId="0" xfId="0" applyNumberFormat="1" applyFont="1" applyFill="1" applyAlignment="1">
      <alignment horizontal="right" vertical="center"/>
    </xf>
    <xf numFmtId="3" fontId="2" fillId="5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vertical="center"/>
    </xf>
    <xf numFmtId="14" fontId="2" fillId="6" borderId="0" xfId="0" applyNumberFormat="1" applyFont="1" applyFill="1" applyAlignment="1">
      <alignment horizontal="center" vertical="center"/>
    </xf>
    <xf numFmtId="3" fontId="2" fillId="6" borderId="0" xfId="0" applyNumberFormat="1" applyFont="1" applyFill="1" applyAlignment="1">
      <alignment horizontal="right" vertical="center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3" formatCode="#,##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3" formatCode="#,##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3" formatCode="#,##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3" formatCode="#,##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E64F38-4857-45B8-8489-C1D120D5FBEF}" name="TABLEAU_AVANCE" displayName="TABLEAU_AVANCE" ref="A3:K11" totalsRowShown="0" headerRowDxfId="14" dataDxfId="12" headerRowBorderDxfId="13" tableBorderDxfId="11">
  <autoFilter ref="A3:K11" xr:uid="{2F329955-80FD-422B-8084-9A48DD6F9A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D954F25C-6026-4B71-A798-FFBBB1C0364B}" name="N° Opération" dataDxfId="10"/>
    <tableColumn id="2" xr3:uid="{E43D9406-844B-4BB6-9363-0F47CED26201}" name="N° Matricule" dataDxfId="9"/>
    <tableColumn id="3" xr3:uid="{BD93DB00-DC32-4E1E-BBB9-C734CE2ED221}" name="Date" dataDxfId="8"/>
    <tableColumn id="4" xr3:uid="{7B2E033A-F522-4E5D-84BA-5E3645CDEB56}" name="Nom" dataDxfId="7"/>
    <tableColumn id="5" xr3:uid="{43114E1C-0324-44FD-9378-87E2D12C5C47}" name="Prénoms" dataDxfId="6"/>
    <tableColumn id="7" xr3:uid="{E570ED9B-36DC-4033-BE47-BB0A49DAC618}" name="Montant" dataDxfId="5"/>
    <tableColumn id="8" xr3:uid="{3AF46388-16B1-4842-A21E-45BC0C7E74D7}" name="Echéances" dataDxfId="4"/>
    <tableColumn id="10" xr3:uid="{3C0AB60F-DE5E-4573-A0A7-6A3C6E55C1EA}" name="Mensualité" dataDxfId="3">
      <calculatedColumnFormula>TABLEAU_AVANCE[[#This Row],[Montant]]/TABLEAU_AVANCE[[#This Row],[Echéances]]</calculatedColumnFormula>
    </tableColumn>
    <tableColumn id="11" xr3:uid="{B5B0EFB5-34B2-4D35-95CE-C8DED661E68E}" name="Remboursements" dataDxfId="2"/>
    <tableColumn id="12" xr3:uid="{F52BD22D-E3D7-4AF4-9FE2-6B31316D5F47}" name="Restant" dataDxfId="1">
      <calculatedColumnFormula>+TABLEAU_AVANCE[[#This Row],[Montant]]-TABLEAU_AVANCE[[#This Row],[Remboursements]]</calculatedColumnFormula>
    </tableColumn>
    <tableColumn id="9" xr3:uid="{2B9411B4-35EA-471A-A26B-E734584EE35E}" name="Statut" dataDxfId="0">
      <calculatedColumnFormula>IF(TABLEAU_AVANCE[[#This Row],[Restant]]&gt;0,"Actif",IF(TABLEAU_AVANCE[[#This Row],[Restant]]&lt;0,"Surplus","Soldé"))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1B913-3B62-4014-B5F1-AEBAC6B75C92}">
  <sheetPr codeName="Feuil1"/>
  <dimension ref="A3:K11"/>
  <sheetViews>
    <sheetView tabSelected="1" workbookViewId="0">
      <selection activeCell="I5" sqref="I5"/>
    </sheetView>
  </sheetViews>
  <sheetFormatPr baseColWidth="10" defaultColWidth="11" defaultRowHeight="20.100000000000001" customHeight="1" x14ac:dyDescent="0.55000000000000004"/>
  <cols>
    <col min="1" max="1" width="11" style="4"/>
    <col min="2" max="4" width="11" style="3"/>
    <col min="5" max="5" width="18.41796875" style="3" customWidth="1"/>
    <col min="6" max="8" width="11" style="3"/>
    <col min="9" max="9" width="14.89453125" style="3" customWidth="1"/>
    <col min="10" max="16384" width="11" style="3"/>
  </cols>
  <sheetData>
    <row r="3" spans="1:11" ht="20.100000000000001" customHeight="1" x14ac:dyDescent="0.55000000000000004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</row>
    <row r="4" spans="1:11" ht="20.100000000000001" customHeight="1" x14ac:dyDescent="0.55000000000000004">
      <c r="A4" s="5" t="s">
        <v>11</v>
      </c>
      <c r="B4" s="6" t="s">
        <v>17</v>
      </c>
      <c r="C4" s="7">
        <v>44058</v>
      </c>
      <c r="D4" s="6" t="s">
        <v>25</v>
      </c>
      <c r="E4" s="6" t="s">
        <v>26</v>
      </c>
      <c r="F4" s="8">
        <v>50000</v>
      </c>
      <c r="G4" s="9">
        <v>10</v>
      </c>
      <c r="H4" s="8">
        <f>TABLEAU_AVANCE[[#This Row],[Montant]]/TABLEAU_AVANCE[[#This Row],[Echéances]]</f>
        <v>5000</v>
      </c>
      <c r="I4" s="8">
        <v>45000</v>
      </c>
      <c r="J4" s="8">
        <f>+TABLEAU_AVANCE[[#This Row],[Montant]]-TABLEAU_AVANCE[[#This Row],[Remboursements]]</f>
        <v>5000</v>
      </c>
      <c r="K4" s="5" t="str">
        <f>IF(TABLEAU_AVANCE[[#This Row],[Restant]]&gt;0,"Actif",IF(TABLEAU_AVANCE[[#This Row],[Restant]]&lt;0,"Surplus","Soldé"))</f>
        <v>Actif</v>
      </c>
    </row>
    <row r="5" spans="1:11" ht="20.100000000000001" customHeight="1" x14ac:dyDescent="0.55000000000000004">
      <c r="A5" s="10" t="s">
        <v>12</v>
      </c>
      <c r="B5" s="11" t="s">
        <v>13</v>
      </c>
      <c r="C5" s="12">
        <v>44058</v>
      </c>
      <c r="D5" s="11" t="s">
        <v>27</v>
      </c>
      <c r="E5" s="11" t="s">
        <v>28</v>
      </c>
      <c r="F5" s="13">
        <v>20000</v>
      </c>
      <c r="G5" s="14">
        <v>10</v>
      </c>
      <c r="H5" s="13">
        <f>TABLEAU_AVANCE[[#This Row],[Montant]]/TABLEAU_AVANCE[[#This Row],[Echéances]]</f>
        <v>2000</v>
      </c>
      <c r="I5" s="13">
        <v>18000</v>
      </c>
      <c r="J5" s="13">
        <f>+TABLEAU_AVANCE[[#This Row],[Montant]]-TABLEAU_AVANCE[[#This Row],[Remboursements]]</f>
        <v>2000</v>
      </c>
      <c r="K5" s="10" t="str">
        <f>IF(TABLEAU_AVANCE[[#This Row],[Restant]]&gt;0,"Actif",IF(TABLEAU_AVANCE[[#This Row],[Restant]]&lt;0,"Surplus","Soldé"))</f>
        <v>Actif</v>
      </c>
    </row>
    <row r="6" spans="1:11" ht="20.100000000000001" customHeight="1" x14ac:dyDescent="0.55000000000000004">
      <c r="A6" s="15" t="s">
        <v>14</v>
      </c>
      <c r="B6" s="16" t="s">
        <v>15</v>
      </c>
      <c r="C6" s="17">
        <v>44084</v>
      </c>
      <c r="D6" s="16" t="s">
        <v>30</v>
      </c>
      <c r="E6" s="16" t="s">
        <v>29</v>
      </c>
      <c r="F6" s="18">
        <v>40000</v>
      </c>
      <c r="G6" s="19">
        <v>5</v>
      </c>
      <c r="H6" s="18">
        <f>TABLEAU_AVANCE[[#This Row],[Montant]]/TABLEAU_AVANCE[[#This Row],[Echéances]]</f>
        <v>8000</v>
      </c>
      <c r="I6" s="18">
        <v>40000</v>
      </c>
      <c r="J6" s="18">
        <f>+TABLEAU_AVANCE[[#This Row],[Montant]]-TABLEAU_AVANCE[[#This Row],[Remboursements]]</f>
        <v>0</v>
      </c>
      <c r="K6" s="15" t="str">
        <f>IF(TABLEAU_AVANCE[[#This Row],[Restant]]&gt;0,"Actif",IF(TABLEAU_AVANCE[[#This Row],[Restant]]&lt;0,"Surplus","Soldé"))</f>
        <v>Soldé</v>
      </c>
    </row>
    <row r="7" spans="1:11" ht="20.100000000000001" customHeight="1" x14ac:dyDescent="0.55000000000000004">
      <c r="A7" s="5" t="s">
        <v>16</v>
      </c>
      <c r="B7" s="6" t="s">
        <v>17</v>
      </c>
      <c r="C7" s="7">
        <v>44196</v>
      </c>
      <c r="D7" s="6" t="s">
        <v>25</v>
      </c>
      <c r="E7" s="6" t="s">
        <v>26</v>
      </c>
      <c r="F7" s="8">
        <v>200000</v>
      </c>
      <c r="G7" s="9">
        <v>20</v>
      </c>
      <c r="H7" s="8">
        <f>TABLEAU_AVANCE[[#This Row],[Montant]]/TABLEAU_AVANCE[[#This Row],[Echéances]]</f>
        <v>10000</v>
      </c>
      <c r="I7" s="8">
        <v>170000</v>
      </c>
      <c r="J7" s="8">
        <f>+TABLEAU_AVANCE[[#This Row],[Montant]]-TABLEAU_AVANCE[[#This Row],[Remboursements]]</f>
        <v>30000</v>
      </c>
      <c r="K7" s="5" t="str">
        <f>IF(TABLEAU_AVANCE[[#This Row],[Restant]]&gt;0,"Actif",IF(TABLEAU_AVANCE[[#This Row],[Restant]]&lt;0,"Surplus","Soldé"))</f>
        <v>Actif</v>
      </c>
    </row>
    <row r="8" spans="1:11" ht="20.100000000000001" customHeight="1" x14ac:dyDescent="0.55000000000000004">
      <c r="A8" s="20" t="s">
        <v>18</v>
      </c>
      <c r="B8" s="21" t="s">
        <v>19</v>
      </c>
      <c r="C8" s="22">
        <v>44081</v>
      </c>
      <c r="D8" s="21" t="s">
        <v>31</v>
      </c>
      <c r="E8" s="21" t="s">
        <v>32</v>
      </c>
      <c r="F8" s="23">
        <v>25000</v>
      </c>
      <c r="G8" s="20">
        <v>5</v>
      </c>
      <c r="H8" s="23">
        <f>TABLEAU_AVANCE[[#This Row],[Montant]]/TABLEAU_AVANCE[[#This Row],[Echéances]]</f>
        <v>5000</v>
      </c>
      <c r="I8" s="23">
        <v>20000</v>
      </c>
      <c r="J8" s="23">
        <f>+TABLEAU_AVANCE[[#This Row],[Montant]]-TABLEAU_AVANCE[[#This Row],[Remboursements]]</f>
        <v>5000</v>
      </c>
      <c r="K8" s="20" t="str">
        <f>IF(TABLEAU_AVANCE[[#This Row],[Restant]]&gt;0,"Actif",IF(TABLEAU_AVANCE[[#This Row],[Restant]]&lt;0,"Surplus","Soldé"))</f>
        <v>Actif</v>
      </c>
    </row>
    <row r="9" spans="1:11" ht="20.100000000000001" customHeight="1" x14ac:dyDescent="0.55000000000000004">
      <c r="A9" s="10" t="s">
        <v>20</v>
      </c>
      <c r="B9" s="11" t="s">
        <v>13</v>
      </c>
      <c r="C9" s="12" t="s">
        <v>21</v>
      </c>
      <c r="D9" s="11" t="s">
        <v>27</v>
      </c>
      <c r="E9" s="11" t="s">
        <v>28</v>
      </c>
      <c r="F9" s="13">
        <v>70000</v>
      </c>
      <c r="G9" s="10">
        <v>10</v>
      </c>
      <c r="H9" s="13">
        <f>TABLEAU_AVANCE[[#This Row],[Montant]]/TABLEAU_AVANCE[[#This Row],[Echéances]]</f>
        <v>7000</v>
      </c>
      <c r="I9" s="13">
        <v>56000</v>
      </c>
      <c r="J9" s="13">
        <f>+TABLEAU_AVANCE[[#This Row],[Montant]]-TABLEAU_AVANCE[[#This Row],[Remboursements]]</f>
        <v>14000</v>
      </c>
      <c r="K9" s="10" t="str">
        <f>IF(TABLEAU_AVANCE[[#This Row],[Restant]]&gt;0,"Actif",IF(TABLEAU_AVANCE[[#This Row],[Restant]]&lt;0,"Surplus","Soldé"))</f>
        <v>Actif</v>
      </c>
    </row>
    <row r="10" spans="1:11" ht="20.100000000000001" customHeight="1" x14ac:dyDescent="0.55000000000000004">
      <c r="A10" s="15" t="s">
        <v>22</v>
      </c>
      <c r="B10" s="16" t="s">
        <v>15</v>
      </c>
      <c r="C10" s="17" t="s">
        <v>23</v>
      </c>
      <c r="D10" s="16" t="s">
        <v>30</v>
      </c>
      <c r="E10" s="16" t="s">
        <v>29</v>
      </c>
      <c r="F10" s="18">
        <v>50000</v>
      </c>
      <c r="G10" s="15">
        <v>5</v>
      </c>
      <c r="H10" s="18">
        <f>TABLEAU_AVANCE[[#This Row],[Montant]]/TABLEAU_AVANCE[[#This Row],[Echéances]]</f>
        <v>10000</v>
      </c>
      <c r="I10" s="18">
        <v>30000</v>
      </c>
      <c r="J10" s="18">
        <f>+TABLEAU_AVANCE[[#This Row],[Montant]]-TABLEAU_AVANCE[[#This Row],[Remboursements]]</f>
        <v>20000</v>
      </c>
      <c r="K10" s="15" t="str">
        <f>IF(TABLEAU_AVANCE[[#This Row],[Restant]]&gt;0,"Actif",IF(TABLEAU_AVANCE[[#This Row],[Restant]]&lt;0,"Surplus","Soldé"))</f>
        <v>Actif</v>
      </c>
    </row>
    <row r="11" spans="1:11" ht="20.100000000000001" customHeight="1" x14ac:dyDescent="0.55000000000000004">
      <c r="A11" s="5" t="s">
        <v>33</v>
      </c>
      <c r="B11" s="6" t="s">
        <v>17</v>
      </c>
      <c r="C11" s="7" t="s">
        <v>24</v>
      </c>
      <c r="D11" s="6" t="s">
        <v>25</v>
      </c>
      <c r="E11" s="6" t="s">
        <v>26</v>
      </c>
      <c r="F11" s="8">
        <v>150000</v>
      </c>
      <c r="G11" s="5">
        <v>10</v>
      </c>
      <c r="H11" s="8">
        <f>TABLEAU_AVANCE[[#This Row],[Montant]]/TABLEAU_AVANCE[[#This Row],[Echéances]]</f>
        <v>15000</v>
      </c>
      <c r="I11" s="8">
        <v>105000</v>
      </c>
      <c r="J11" s="8">
        <f>+TABLEAU_AVANCE[[#This Row],[Montant]]-TABLEAU_AVANCE[[#This Row],[Remboursements]]</f>
        <v>45000</v>
      </c>
      <c r="K11" s="5" t="str">
        <f>IF(TABLEAU_AVANCE[[#This Row],[Restant]]&gt;0,"Actif",IF(TABLEAU_AVANCE[[#This Row],[Restant]]&lt;0,"Surplus","Soldé"))</f>
        <v>Actif</v>
      </c>
    </row>
  </sheetData>
  <conditionalFormatting sqref="A4:K11">
    <cfRule type="expression" dxfId="15" priority="1">
      <formula>$B4&lt;&gt;""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Beka</dc:creator>
  <cp:lastModifiedBy>Beka</cp:lastModifiedBy>
  <dcterms:created xsi:type="dcterms:W3CDTF">2020-09-30T22:04:21Z</dcterms:created>
  <dcterms:modified xsi:type="dcterms:W3CDTF">2020-10-01T08:07:45Z</dcterms:modified>
</cp:coreProperties>
</file>